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tabRatio="715" activeTab="1"/>
  </bookViews>
  <sheets>
    <sheet name="informacje ogólne" sheetId="1" r:id="rId1"/>
    <sheet name="budynki" sheetId="2" r:id="rId2"/>
    <sheet name="elektronika" sheetId="3" r:id="rId3"/>
    <sheet name="środki trwałe" sheetId="4" r:id="rId4"/>
    <sheet name="auta " sheetId="5" r:id="rId5"/>
    <sheet name="maszyny" sheetId="6" r:id="rId6"/>
    <sheet name="szkodowość " sheetId="7" r:id="rId7"/>
    <sheet name="lokalizacje" sheetId="8" r:id="rId8"/>
  </sheets>
  <definedNames>
    <definedName name="_xlnm.Print_Area" localSheetId="4">'auta '!$A$1:$AA$35</definedName>
    <definedName name="_xlnm.Print_Area" localSheetId="1">'budynki'!$A$1:$Y$105</definedName>
    <definedName name="_xlnm.Print_Area" localSheetId="2">'elektronika'!$A$1:$D$210</definedName>
    <definedName name="_xlnm.Print_Area" localSheetId="3">'środki trwałe'!$A$1:$F$14</definedName>
  </definedNames>
  <calcPr fullCalcOnLoad="1"/>
</workbook>
</file>

<file path=xl/sharedStrings.xml><?xml version="1.0" encoding="utf-8"?>
<sst xmlns="http://schemas.openxmlformats.org/spreadsheetml/2006/main" count="2215" uniqueCount="752">
  <si>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</si>
  <si>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</si>
  <si>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</si>
  <si>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</si>
  <si>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</si>
  <si>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</si>
  <si>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</si>
  <si>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</si>
  <si>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</si>
  <si>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</si>
  <si>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</si>
  <si>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</si>
  <si>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</si>
  <si>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</si>
  <si>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</si>
  <si>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</si>
  <si>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</si>
  <si>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</si>
  <si>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</si>
  <si>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Nazwa maszyny (urządzenia)</t>
  </si>
  <si>
    <t>Moc, wydajność, cinienie</t>
  </si>
  <si>
    <t>Suma ubezpieczenia</t>
  </si>
  <si>
    <t>Miejsce ubezpieczenia (adres)</t>
  </si>
  <si>
    <t>Liczba uczniów/ wychowanków/ pensjonariuszy</t>
  </si>
  <si>
    <t>Rodzaj prowadzonej działalności (opisowo)</t>
  </si>
  <si>
    <t>Wysokość rocznego budżetu</t>
  </si>
  <si>
    <t>lp.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</si>
  <si>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</si>
  <si>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</si>
  <si>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</si>
  <si>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</si>
  <si>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</si>
  <si>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</si>
  <si>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</si>
  <si>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</si>
  <si>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</si>
  <si>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</si>
  <si>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</si>
  <si>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</si>
  <si>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</si>
  <si>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</si>
  <si>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</si>
  <si>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</si>
  <si>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</si>
  <si>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</si>
  <si>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000547075</t>
  </si>
  <si>
    <t>administracja publiczna</t>
  </si>
  <si>
    <t>nie</t>
  </si>
  <si>
    <t>-</t>
  </si>
  <si>
    <t>Tabela nr 1 - Informacje ogólne do oceny ryzyka w Mieście i  Gminie Skępe</t>
  </si>
  <si>
    <t>Tabela nr 2 - Wykaz budynków i budowli w Mieście i Gminie Skępe</t>
  </si>
  <si>
    <t>Tabela nr 3 - Wykaz sprzętu elektronicznego w Mieście i Gminie Skępe</t>
  </si>
  <si>
    <t>WYKAZ LOKALIZACJI, W KTÓRYCH PROWADZONA JEST DZIAŁALNOŚĆ ORAZ LOKALIZACJI, GDZIE ZNAJDUJE SIĘ MIENIE NALEŻĄCE DO JEDNOSTEK MIASTA I GMINY SKĘPE (nie wykazane w załączniku nr 1 - poniższy wykaz nie musi być pełnym wykazem lokalizacji)</t>
  </si>
  <si>
    <t>Czy w konstrukcji budynków występuje płyta warstwowa?</t>
  </si>
  <si>
    <t xml:space="preserve">Czy od 1997 r. wystąpiło w jednostce ryzyko powodzi? </t>
  </si>
  <si>
    <t>opis stanu technicznego budynku wg poniższych elementów budynku</t>
  </si>
  <si>
    <t>przeznaczenie budynku/ budowli</t>
  </si>
  <si>
    <t>nazwa budynku/ budowli</t>
  </si>
  <si>
    <t>Szkoła Podstawowa im. Gustawa Zielińskiego w Skępem</t>
  </si>
  <si>
    <t>85.20.Z</t>
  </si>
  <si>
    <t>szkoły podstawowe</t>
  </si>
  <si>
    <t>Szkoła Podstawowa w Wólce</t>
  </si>
  <si>
    <t>466-01-97-100</t>
  </si>
  <si>
    <t xml:space="preserve">466-01-97-146 </t>
  </si>
  <si>
    <t>001138150</t>
  </si>
  <si>
    <t xml:space="preserve">85.20.Z </t>
  </si>
  <si>
    <t>Publiczne Przedszkole im. Ewy Szelburg Zarembiny w Skępem</t>
  </si>
  <si>
    <t>466-01-97-040</t>
  </si>
  <si>
    <t>Przedszkole Publiczne Pod Lipami w Wiosce</t>
  </si>
  <si>
    <t>466-01-97-063</t>
  </si>
  <si>
    <t>Miejsko-Gminna Biblioteka Publiczna w Skępem</t>
  </si>
  <si>
    <t>466-03-71-147</t>
  </si>
  <si>
    <t>działalność bibliotek</t>
  </si>
  <si>
    <t>3. Szkoła Podstawowa w Wólce</t>
  </si>
  <si>
    <t>Razem</t>
  </si>
  <si>
    <t>budynek wykazany przez UMiG</t>
  </si>
  <si>
    <t>SUMA OGÓŁEM:</t>
  </si>
  <si>
    <t>Publiczne Przedszkole  im. Ewy Szelburg Zarembiny w Skępem</t>
  </si>
  <si>
    <t>Przedszkole Publiczne  Pod Lipami w Wiosce</t>
  </si>
  <si>
    <t>ŁĄCZNIE</t>
  </si>
  <si>
    <t>Miejsko-Gminny Ośrodek Pomocy Społecznej</t>
  </si>
  <si>
    <t xml:space="preserve">  466-01-41-281</t>
  </si>
  <si>
    <t>pomoc społeczna bez zakwaterowania</t>
  </si>
  <si>
    <t>5. Przedszkole Publiczne im. Ewy Szelburg Zarembiny w Skępem</t>
  </si>
  <si>
    <t>6. Publiczne Przedszkole Pod Lipami w Wiosce</t>
  </si>
  <si>
    <t>7. Miejsko-Gminna Biblioteka Publiczna w Skępem</t>
  </si>
  <si>
    <t>8. Miejsko-Gminny Ośrodek Pomocy Społecznej</t>
  </si>
  <si>
    <t>Sprzęt stacjonarny</t>
  </si>
  <si>
    <t>Sprzęt przenośny</t>
  </si>
  <si>
    <t>Remiza OSP Zuchowo</t>
  </si>
  <si>
    <t>TAK</t>
  </si>
  <si>
    <t>NIE</t>
  </si>
  <si>
    <t>1937/2018</t>
  </si>
  <si>
    <t>KB</t>
  </si>
  <si>
    <t>Zabezpieczenia p-pożarowe z obowiązującymi przepisami</t>
  </si>
  <si>
    <t>Żuchowo</t>
  </si>
  <si>
    <t>pustak</t>
  </si>
  <si>
    <t>betonowe</t>
  </si>
  <si>
    <t>Eternit – drewno</t>
  </si>
  <si>
    <t>dostateczny</t>
  </si>
  <si>
    <t>brak</t>
  </si>
  <si>
    <t>Garaż OSP Huta</t>
  </si>
  <si>
    <t>O</t>
  </si>
  <si>
    <t>Zabezpieczenia p-pożzgodne z obowiązującymi przepisami</t>
  </si>
  <si>
    <t>Huta</t>
  </si>
  <si>
    <t>Drewno-eternit</t>
  </si>
  <si>
    <t xml:space="preserve">   -</t>
  </si>
  <si>
    <t xml:space="preserve">    -</t>
  </si>
  <si>
    <t>Garaż OSP Żuchowo</t>
  </si>
  <si>
    <t>papa</t>
  </si>
  <si>
    <t>Remiza OSP Huta</t>
  </si>
  <si>
    <t>dobry</t>
  </si>
  <si>
    <t>Remiza OSP Jarczewo</t>
  </si>
  <si>
    <t>Jarczewo</t>
  </si>
  <si>
    <t>Drewno-blacha</t>
  </si>
  <si>
    <t>b. dobry</t>
  </si>
  <si>
    <t>Remiza OSP Wioska</t>
  </si>
  <si>
    <t>Wioska</t>
  </si>
  <si>
    <t>Budynek przystanku PKS w Skępem</t>
  </si>
  <si>
    <t>Skępe</t>
  </si>
  <si>
    <t>Beton-papa</t>
  </si>
  <si>
    <t>Budynek produkcyjny, Skępe ul. Kolejowa</t>
  </si>
  <si>
    <t>Skępe ul. Kolejowa</t>
  </si>
  <si>
    <t>Beton</t>
  </si>
  <si>
    <t>Magazyn, Skępe ul. Kolejowa</t>
  </si>
  <si>
    <t>Drewno-papa</t>
  </si>
  <si>
    <t>Budynek mieszkalny Czermno</t>
  </si>
  <si>
    <t>Czermno</t>
  </si>
  <si>
    <t>cegła</t>
  </si>
  <si>
    <t>drewno</t>
  </si>
  <si>
    <t>Budynek biurowy ul. Kolejowa Skępe</t>
  </si>
  <si>
    <t>ul. Kolejowa Skępe</t>
  </si>
  <si>
    <t>kontener</t>
  </si>
  <si>
    <t xml:space="preserve">  -</t>
  </si>
  <si>
    <t>blacha</t>
  </si>
  <si>
    <t>Świetlica Kukowo</t>
  </si>
  <si>
    <t>Kukowo</t>
  </si>
  <si>
    <t>Budynek po LOK'u, Skępe ul. Plażowa</t>
  </si>
  <si>
    <t>Skępe ul. Plażowa</t>
  </si>
  <si>
    <t>Budynek UMIG Skępe, ul. Kościelna 2</t>
  </si>
  <si>
    <t>Zabezpieczenia p-pożzgodne z obowiązującymi przepisami, kraty</t>
  </si>
  <si>
    <t>Skępe, ul. Kościelna 2</t>
  </si>
  <si>
    <t>Budynek gospodarczy SP Łąkie</t>
  </si>
  <si>
    <t>Łąkie</t>
  </si>
  <si>
    <t>Budynek Mieszkalny Boguchwała</t>
  </si>
  <si>
    <t>Boguchwała</t>
  </si>
  <si>
    <t>drewno- eternit</t>
  </si>
  <si>
    <t>Zaplecze sportowe, Skępe ul. Kujawska</t>
  </si>
  <si>
    <t>Skępe ul. Kujawska</t>
  </si>
  <si>
    <t>Remiza OSP Skępe i CKOR</t>
  </si>
  <si>
    <t>Cegła-pustak</t>
  </si>
  <si>
    <t>Garaż OSP Czermno</t>
  </si>
  <si>
    <t>Remiza OSP Wólka i CKOR Wólka</t>
  </si>
  <si>
    <t>Wólka</t>
  </si>
  <si>
    <t>d. dobry</t>
  </si>
  <si>
    <t>Bud. Mieszk. Wioska</t>
  </si>
  <si>
    <t>Bud. Gosp. Wioska</t>
  </si>
  <si>
    <t>Garaż OSP Wólka</t>
  </si>
  <si>
    <t>Remiza OSP Łąkie</t>
  </si>
  <si>
    <t>Garaż OSP Łąkie</t>
  </si>
  <si>
    <t>Zabezpieczeniap-pożzgodne z obowiązującymi przepisami</t>
  </si>
  <si>
    <t>Remiza OSP Józefkowo</t>
  </si>
  <si>
    <t>Józefkowo</t>
  </si>
  <si>
    <t>Budynek gospodarczy SP Skępe</t>
  </si>
  <si>
    <t>Budynek socjalny ul. Kolejowa Skępe</t>
  </si>
  <si>
    <t>Budynek socjal.-technicz.na oczyszc.ściek.</t>
  </si>
  <si>
    <t>Kontener sanitarny na plaży</t>
  </si>
  <si>
    <t>Budynki do obsługi targowiska dla zwierząt</t>
  </si>
  <si>
    <t>Stacja uzdatniania wody Wólka</t>
  </si>
  <si>
    <t>Przepompowania P-2 i P-4</t>
  </si>
  <si>
    <t xml:space="preserve">      -</t>
  </si>
  <si>
    <t>Przepompownia P-1 i SM</t>
  </si>
  <si>
    <t>Stacja Udatniania Wody w Boguchwale</t>
  </si>
  <si>
    <t xml:space="preserve"> drewno- blacha</t>
  </si>
  <si>
    <t>Garaż blaszany</t>
  </si>
  <si>
    <t>Garaże 2 szt.</t>
  </si>
  <si>
    <t>Budynek baru nad j. Łąkie</t>
  </si>
  <si>
    <t>Drewno – blacha</t>
  </si>
  <si>
    <t xml:space="preserve"> nie</t>
  </si>
  <si>
    <t>Kontener w Likcu</t>
  </si>
  <si>
    <t>Pomost drewniany nad Jeziorem Wielkim</t>
  </si>
  <si>
    <t>Studnia głębinowa</t>
  </si>
  <si>
    <t>Plac zabaw dla dzieci - Skępe</t>
  </si>
  <si>
    <t>Oczyszczalnia ścieków</t>
  </si>
  <si>
    <t>Zespół boisk wielofunkcyjnych</t>
  </si>
  <si>
    <t>Altana rekreacyjna w Józefkowie</t>
  </si>
  <si>
    <t>Plac zabaw w Wiosce</t>
  </si>
  <si>
    <t>Plac zabaw w Żuchowie</t>
  </si>
  <si>
    <t>Rewitalizacja Centrum Skępe</t>
  </si>
  <si>
    <t>Plac zabaw - Łąkie</t>
  </si>
  <si>
    <t>Place zabaw -  Czermno, Wólka</t>
  </si>
  <si>
    <t>Czermno, Wólka</t>
  </si>
  <si>
    <t>SUW Boguchwała</t>
  </si>
  <si>
    <t>Blacha-drewno</t>
  </si>
  <si>
    <t>Pomosty dla pieszych na rz. Mień</t>
  </si>
  <si>
    <t>Oświetlenie drogi kr. Nr 10</t>
  </si>
  <si>
    <t>Plac zabaw w Skępem</t>
  </si>
  <si>
    <t>Siłownia zewnętrzna "Biegacz", Wyciąg i prasa" "Rower i narty" "Orbitek i wioślarz "</t>
  </si>
  <si>
    <t>Garaż dla poj.spec. WUKO</t>
  </si>
  <si>
    <t>Skępe ul. Sportowa</t>
  </si>
  <si>
    <t>Świetlica Lubówiec</t>
  </si>
  <si>
    <t>Lubówiec</t>
  </si>
  <si>
    <t>pustak                                                                            dobry                dobry</t>
  </si>
  <si>
    <t>Siłownia zewnętrzna-Park Borek</t>
  </si>
  <si>
    <t xml:space="preserve">Skępe ul. Klasztorna </t>
  </si>
  <si>
    <t>Wiaty przyst. w m. Żuchowo, Rum. Wólczańskie</t>
  </si>
  <si>
    <t>Żuchowo,Rum.Wólczań.</t>
  </si>
  <si>
    <t>szkło</t>
  </si>
  <si>
    <t>Oświetlenie uliczne ul. Leśna</t>
  </si>
  <si>
    <t>Oświetlenie uliczne Kukowo</t>
  </si>
  <si>
    <t>Siłownia plenerowa oraz strefa relaksu w Wiosce</t>
  </si>
  <si>
    <t xml:space="preserve">Budynek po byłym Komisariacie Policji </t>
  </si>
  <si>
    <t>Skępe, ul Dworcowa 9</t>
  </si>
  <si>
    <t>żelbeton</t>
  </si>
  <si>
    <t>Budynek gospodarczy z dwoma garażami</t>
  </si>
  <si>
    <t>Pawilon ogrodowy 3x6</t>
  </si>
  <si>
    <t>Pawilon ogrodowy 3x9</t>
  </si>
  <si>
    <t>Bud. Szkolny Filia Łąkie</t>
  </si>
  <si>
    <t>tak</t>
  </si>
  <si>
    <t>system alarm.</t>
  </si>
  <si>
    <t>Łąkie 41, 87-630 Skępe</t>
  </si>
  <si>
    <t>ondulina</t>
  </si>
  <si>
    <t>bardzo dobry</t>
  </si>
  <si>
    <t>Pawilon handlowy Nr 1</t>
  </si>
  <si>
    <t xml:space="preserve">przy cmentarzu </t>
  </si>
  <si>
    <t>gont biutuniczny</t>
  </si>
  <si>
    <t>b.dobry</t>
  </si>
  <si>
    <t xml:space="preserve">nie </t>
  </si>
  <si>
    <t>Pawilon handlowy Nr 2</t>
  </si>
  <si>
    <t xml:space="preserve">Komputer PC Lenowo IdeaCentre 300S-08 </t>
  </si>
  <si>
    <t>Centrala telefoniczna</t>
  </si>
  <si>
    <t>UPS DIGITUS ON-LINE 3000VA/2700W</t>
  </si>
  <si>
    <t>Komputer DELL VOSTRO 3668 MT 13</t>
  </si>
  <si>
    <t xml:space="preserve">Jednostka komputerowa DELL VOSTRO 3667MT </t>
  </si>
  <si>
    <t>Serwer UMiG</t>
  </si>
  <si>
    <t>Komputer DELL VOSTRO 3470</t>
  </si>
  <si>
    <t>Zestaw do transmisji obrad Rady Miejskiej</t>
  </si>
  <si>
    <t>System konferencyjny marki JTS</t>
  </si>
  <si>
    <t>2018</t>
  </si>
  <si>
    <t>Zasilacz awaryjny UPS Digitus On-line</t>
  </si>
  <si>
    <t xml:space="preserve">DELL V3670 </t>
  </si>
  <si>
    <t>2019</t>
  </si>
  <si>
    <t>Notebook DELL INSPIRON 5558</t>
  </si>
  <si>
    <t>Notebook LENOVO i5/4GB/500GBSSD/M</t>
  </si>
  <si>
    <t>Drukarka MEFA w zest. Inkasenckim</t>
  </si>
  <si>
    <t>Laptop NOT.HP 250 G6 i3/8GB/SSD120/WIN10PRO</t>
  </si>
  <si>
    <t>Tablety Huawei - 18 szt + etui</t>
  </si>
  <si>
    <t>Kocioł centralnego ogrzewania                               ( paliwo: olej opałowy)</t>
  </si>
  <si>
    <t>127 KW</t>
  </si>
  <si>
    <t>Kocioł centralnego ogrzewania           ( paliwo:ekogroszek)</t>
  </si>
  <si>
    <t>35 KW</t>
  </si>
  <si>
    <t>ul. Dobrzyńska 1 87-630 Skępe</t>
  </si>
  <si>
    <t>Kocioł centralnego ogrzewania     ( paliwo: miał, węgiel)</t>
  </si>
  <si>
    <t>22 KW</t>
  </si>
  <si>
    <t>Kocioł centralnego ogrzewania     ( paliwo: ekogroszek)</t>
  </si>
  <si>
    <t>Kocioł centralnego ogrzewania           ( paliwo:olej opałowy)</t>
  </si>
  <si>
    <t>25 KW</t>
  </si>
  <si>
    <t>126a Wólka</t>
  </si>
  <si>
    <t>drukarka BROTHER HL-3170CDW</t>
  </si>
  <si>
    <t>komputer Dell Vostro 3268 SFF</t>
  </si>
  <si>
    <t>Monitor Philips LED 21,5</t>
  </si>
  <si>
    <t>Komputer Dell 3900MT  – 2 szt.</t>
  </si>
  <si>
    <t>Monitor Philips Led 21,5” – 2 szt.</t>
  </si>
  <si>
    <t>Drukarka Canon I- SENSYS LBP 6230- 2 szt.</t>
  </si>
  <si>
    <t>Niszczarka Fellowes 75 Cs</t>
  </si>
  <si>
    <t>UPS Ever -LiInt Sinline 1600VA AVR</t>
  </si>
  <si>
    <t>Switch TP-Link TL-SG 1016 D</t>
  </si>
  <si>
    <t xml:space="preserve">Komputer Dell VOSTRO 3800sT  </t>
  </si>
  <si>
    <t>Kserokopiarka SHARP 5623</t>
  </si>
  <si>
    <t>Serwer Dell Poweredge R430 MOD</t>
  </si>
  <si>
    <t>Komputer Dell Vostro 3650</t>
  </si>
  <si>
    <t>Drukarka Canon I-SENSYS LB6230DW</t>
  </si>
  <si>
    <t>Komputer DELL Vostro 3667MT</t>
  </si>
  <si>
    <t>Monitor Philips LED 21.5”</t>
  </si>
  <si>
    <t>Drukarka Canon I-SENSYS LB252DW- 2szt.</t>
  </si>
  <si>
    <t>Tablet HUAWEI Media Pad T310 - 5 szt.</t>
  </si>
  <si>
    <t>Kserokopiarka SHARP SHARP AR-6020 Nv</t>
  </si>
  <si>
    <t>Bud. szkolny SP Skępe</t>
  </si>
  <si>
    <t>edukacyjny</t>
  </si>
  <si>
    <t>Hala sportowa</t>
  </si>
  <si>
    <t>sportowy</t>
  </si>
  <si>
    <t>Boisko sportowe SP Skępe</t>
  </si>
  <si>
    <t>Budynek szkolny</t>
  </si>
  <si>
    <t>edukacja</t>
  </si>
  <si>
    <t>gaśnice, kraty na oknach</t>
  </si>
  <si>
    <t>Wólka 133 B, 87-630 Skępe</t>
  </si>
  <si>
    <t>blachodachówka</t>
  </si>
  <si>
    <t>Budynek gospodarczy</t>
  </si>
  <si>
    <t>Inny budynek gospodarczy</t>
  </si>
  <si>
    <t>Czermno 19A, 87-630 Skępe</t>
  </si>
  <si>
    <t>stropodach pokryty papą</t>
  </si>
  <si>
    <t>Parking przy szkole</t>
  </si>
  <si>
    <t>polbruk</t>
  </si>
  <si>
    <t>Budynek przedszkola</t>
  </si>
  <si>
    <t>płaski</t>
  </si>
  <si>
    <t>Przedszkole Wioska</t>
  </si>
  <si>
    <t>Budynek Biurowy Wioska Nr 1</t>
  </si>
  <si>
    <t>Zestaw komputerowy</t>
  </si>
  <si>
    <t>Urządzenie wielofunkcyjne BROTHER DCP-J100</t>
  </si>
  <si>
    <t>Pracownia językowa- elektronika (24+1)</t>
  </si>
  <si>
    <t>Drukarka HP 1102W</t>
  </si>
  <si>
    <t>Zmywarka uniwersalna STALGAST 801007</t>
  </si>
  <si>
    <t>Naświetlacz uniwersalny do jaj</t>
  </si>
  <si>
    <t>Urządzenie wielofunkcyjne EPON XP-530</t>
  </si>
  <si>
    <t>Komputer HP 6000PRO</t>
  </si>
  <si>
    <t>Elektronika do pracowni jezykowej 24+1</t>
  </si>
  <si>
    <t>Kocioł warzelny 150l KE-150.8</t>
  </si>
  <si>
    <t>Projektor OPTOMA GT760 z uchwytem i głośnikami MODECOM MC-HF50 2.0</t>
  </si>
  <si>
    <t>Kamera IP HIKVISION z akces.</t>
  </si>
  <si>
    <t>Głośniki MODECOM MC-HF50 2.0</t>
  </si>
  <si>
    <t>Wzmacniacz sygnału WI-FI TP-LINK RE500</t>
  </si>
  <si>
    <t>Wskaźnik laserowy LOGITECH R400</t>
  </si>
  <si>
    <t>Odtwarzacz DVD MANTA 064S</t>
  </si>
  <si>
    <t>Dysk zewnętrzny SEAGATE 1TB</t>
  </si>
  <si>
    <t>Mikrofon AKG WMS 40 MINI 2 DUAL VOCAL SET</t>
  </si>
  <si>
    <t>Notebook ASUS X541SA-XX012T-3 szt</t>
  </si>
  <si>
    <t>Niszczarka WALLNER FX510CD</t>
  </si>
  <si>
    <t>Odkurzacz ZELMER ZVC355SP</t>
  </si>
  <si>
    <t>Radioodtwarzacz MANTA MM 273</t>
  </si>
  <si>
    <t>Odkurzacz ZELMER 919.0ST</t>
  </si>
  <si>
    <t>Aparat Fotograficzny CANON SX420IS+karta+opak.</t>
  </si>
  <si>
    <t>Kuchenka Mikrofalowa ZELMER</t>
  </si>
  <si>
    <t>Notebook ASUS X541SA-XX012T-2 szt</t>
  </si>
  <si>
    <t>Waga VALOR 1000</t>
  </si>
  <si>
    <t xml:space="preserve">Słuchawki z mikrofonem-25 szt </t>
  </si>
  <si>
    <t>Miniwieża CD MP3</t>
  </si>
  <si>
    <t>Notebook ASUS X54iSA-XX012T</t>
  </si>
  <si>
    <t>Maszynka do rozbijania mięsa-kotleciarka</t>
  </si>
  <si>
    <t xml:space="preserve">Notebook LENOVO </t>
  </si>
  <si>
    <t>Radioodtwarzacz PHILIPS AZ780-CD</t>
  </si>
  <si>
    <t>APPLE IMAC 21,5OS</t>
  </si>
  <si>
    <t>Tablet SAMSUNG GALAXY TAB</t>
  </si>
  <si>
    <t xml:space="preserve">Urządzenie wielofunkcyjne BROTHER DCP-J4120DW </t>
  </si>
  <si>
    <t>Zmywarka BOSCH SMS24AW00E</t>
  </si>
  <si>
    <t>Aparat fotograf.DMC-TZ 60 Panasonic</t>
  </si>
  <si>
    <t>Notebook Lenovo T 410 i5- 2 szt</t>
  </si>
  <si>
    <t>Notebook N3350 4GB 500GB 32MMC W10</t>
  </si>
  <si>
    <t>Dysk WD ELEMENTS 1000GB 2,5"</t>
  </si>
  <si>
    <t>Niszczarka FX510CDd</t>
  </si>
  <si>
    <t>Urządzenie wielofunkcyjne HP 3635</t>
  </si>
  <si>
    <t>Telewizor LG "49</t>
  </si>
  <si>
    <t>Telewizor Samsung "55</t>
  </si>
  <si>
    <t>Odkurzacz ELECTROLUX</t>
  </si>
  <si>
    <t>Wioska 5, 87-630 Skępe</t>
  </si>
  <si>
    <t xml:space="preserve">Monitory interaktywne Promethean Activpanel-2 szt </t>
  </si>
  <si>
    <t xml:space="preserve">Sprzęt nagłaśniający </t>
  </si>
  <si>
    <t>Drukarka HP 402 PRO DNE</t>
  </si>
  <si>
    <t xml:space="preserve">UPS Power Walker VI2200RLE, Router Mikrotik </t>
  </si>
  <si>
    <t>Router ARCHER VR 600</t>
  </si>
  <si>
    <t>Urządzenie wielofunkcyjne Canon MG5750</t>
  </si>
  <si>
    <t>Mikroskop Biolux z kamerą do komputera</t>
  </si>
  <si>
    <t xml:space="preserve">Wykaz sprzętu elektronicznego przenośnego </t>
  </si>
  <si>
    <t>Mikroskop biolux z kamerą, mkroskop Explorer</t>
  </si>
  <si>
    <t>Notebook Dell I5 8GB WIN7 PRO 500SSHD</t>
  </si>
  <si>
    <t>Drukarko-kopiarkaSamsung SATA 3</t>
  </si>
  <si>
    <t>Zestaw interaktywny MT ESPIRIT OPTOMA X 349</t>
  </si>
  <si>
    <t>Pralka BOSCH</t>
  </si>
  <si>
    <t>Odkurzacz AQUOS ZVC722ZK</t>
  </si>
  <si>
    <t>Notebook Polesasing Dell 2szt.</t>
  </si>
  <si>
    <t xml:space="preserve">Notebook Dell </t>
  </si>
  <si>
    <t>Bud. Mieszk. Wioska pow.124,13m²</t>
  </si>
  <si>
    <t xml:space="preserve">zabezpieczenia
(znane zabiezpieczenia p-poż i przeciw kradzieżowe)                                     </t>
  </si>
  <si>
    <t>Tabela nr 4</t>
  </si>
  <si>
    <t xml:space="preserve"> </t>
  </si>
  <si>
    <t xml:space="preserve">RAZEM </t>
  </si>
  <si>
    <t>1. Publiczne Przedszkole Pod Lipami w Wiosce</t>
  </si>
  <si>
    <t>84.11.Z</t>
  </si>
  <si>
    <t>91.01.A</t>
  </si>
  <si>
    <t>88.10.Z</t>
  </si>
  <si>
    <t>2. Szkoła Podstawowa im. Gustawa Zielińskiego w Skępem</t>
  </si>
  <si>
    <t xml:space="preserve">3. Szkoła Podstawowa w Wólce </t>
  </si>
  <si>
    <t>6.  Publiczne Przedszkole Pod Lipami w Wiosce</t>
  </si>
  <si>
    <t>7. Miejsko-Gminny Ośrodek Pomocy Społecznej</t>
  </si>
  <si>
    <t>Drukarka BROTHER DCP-J105</t>
  </si>
  <si>
    <t xml:space="preserve">Klimatyzator i Cyrkulator </t>
  </si>
  <si>
    <t>2. Miejsko-Gminna Biblioteka Publiczna w Skępem</t>
  </si>
  <si>
    <t>Urząd Miasta i Gminy Skępe</t>
  </si>
  <si>
    <t>gaśnice, monitoring, alarmy</t>
  </si>
  <si>
    <t>3. Miejsko-Gminny Ośrodek Pomocy Społecznej</t>
  </si>
  <si>
    <t>x</t>
  </si>
  <si>
    <t>piaskarka</t>
  </si>
  <si>
    <t xml:space="preserve">brak numeru </t>
  </si>
  <si>
    <t>Mir-4</t>
  </si>
  <si>
    <t xml:space="preserve">Piaskarka </t>
  </si>
  <si>
    <t>przyczepa</t>
  </si>
  <si>
    <t>CLI 7W45</t>
  </si>
  <si>
    <t>SUC075A0FA0013932</t>
  </si>
  <si>
    <t>WIOLA</t>
  </si>
  <si>
    <t>Przyczepa</t>
  </si>
  <si>
    <t>X</t>
  </si>
  <si>
    <t>CLI 9S64</t>
  </si>
  <si>
    <t>SYAP2000000001830</t>
  </si>
  <si>
    <t>STIM P200</t>
  </si>
  <si>
    <t>koparko - ładowarka</t>
  </si>
  <si>
    <t>JCB3CX4TTG2448497</t>
  </si>
  <si>
    <t>JCB 3 CX</t>
  </si>
  <si>
    <t>Kop.-Ładow.</t>
  </si>
  <si>
    <t>27-09-2007</t>
  </si>
  <si>
    <t>ciężarowy</t>
  </si>
  <si>
    <t>CLI ER30</t>
  </si>
  <si>
    <t>VF1HDC1K638251424</t>
  </si>
  <si>
    <t xml:space="preserve">RENAULT </t>
  </si>
  <si>
    <t>CLI 7L87</t>
  </si>
  <si>
    <t>SUB07JS00EK006103</t>
  </si>
  <si>
    <t>TRAIL 750</t>
  </si>
  <si>
    <t>Przycz.TRAMP</t>
  </si>
  <si>
    <t>specjalny strażacki</t>
  </si>
  <si>
    <t>CLI 50YW</t>
  </si>
  <si>
    <t>WMAN38229EY312651</t>
  </si>
  <si>
    <t>TGM 18.340</t>
  </si>
  <si>
    <t>MAN</t>
  </si>
  <si>
    <t>CLI 9G28</t>
  </si>
  <si>
    <t>SYBA00000A0001155</t>
  </si>
  <si>
    <t>RYDWAN</t>
  </si>
  <si>
    <t>specjalny</t>
  </si>
  <si>
    <t>CLI 60NT</t>
  </si>
  <si>
    <t>WMAN16ZZ99Y231441</t>
  </si>
  <si>
    <t>TGM/S</t>
  </si>
  <si>
    <t>MAN/WUKO</t>
  </si>
  <si>
    <t>CLI 4G70</t>
  </si>
  <si>
    <t>SZB6530XX91X04582</t>
  </si>
  <si>
    <t>PRONAR</t>
  </si>
  <si>
    <t>osobowy</t>
  </si>
  <si>
    <t>CLI 67GW</t>
  </si>
  <si>
    <t>TMBCE11401X433414</t>
  </si>
  <si>
    <t>Octavia</t>
  </si>
  <si>
    <t>Skoda</t>
  </si>
  <si>
    <t>CLI 51RX</t>
  </si>
  <si>
    <t>WV3ZZZ7JZ5X026487</t>
  </si>
  <si>
    <t>transporter</t>
  </si>
  <si>
    <t>Volkswagen</t>
  </si>
  <si>
    <t>CLI 18JJ</t>
  </si>
  <si>
    <t>UU1KSDOM538368704</t>
  </si>
  <si>
    <t>DACIA</t>
  </si>
  <si>
    <t>CLI 86EH</t>
  </si>
  <si>
    <t>WMAL70ZZ06Y15982</t>
  </si>
  <si>
    <t>LE 12180</t>
  </si>
  <si>
    <t>STAR</t>
  </si>
  <si>
    <t>CLI Y633</t>
  </si>
  <si>
    <t>WFOLXXBDFL4Y00034</t>
  </si>
  <si>
    <t>350M</t>
  </si>
  <si>
    <t>Ford Transit</t>
  </si>
  <si>
    <t>CLI 2C82</t>
  </si>
  <si>
    <t>2278A</t>
  </si>
  <si>
    <t>ciągnik</t>
  </si>
  <si>
    <t>CLI T264</t>
  </si>
  <si>
    <t>K 162</t>
  </si>
  <si>
    <t>Ursus</t>
  </si>
  <si>
    <t>CLI 2E08</t>
  </si>
  <si>
    <t>C 1614</t>
  </si>
  <si>
    <t>CLI S617</t>
  </si>
  <si>
    <t xml:space="preserve">  TYBFE659E6DS16583</t>
  </si>
  <si>
    <t>Canter 753.9D</t>
  </si>
  <si>
    <t>Mitsubisi</t>
  </si>
  <si>
    <t>21-10-2008</t>
  </si>
  <si>
    <t>CLI42MC</t>
  </si>
  <si>
    <t>WV2ZZZ7HZ9H029308</t>
  </si>
  <si>
    <t>transp.shuttle</t>
  </si>
  <si>
    <t>BDA 287B</t>
  </si>
  <si>
    <t>75041VRFA1600DT</t>
  </si>
  <si>
    <t>FA1600DT360</t>
  </si>
  <si>
    <t>DAF</t>
  </si>
  <si>
    <t>CLI 7C40</t>
  </si>
  <si>
    <t>WL2100246</t>
  </si>
  <si>
    <t>SAM</t>
  </si>
  <si>
    <t>WLH 411B</t>
  </si>
  <si>
    <t>Żuk</t>
  </si>
  <si>
    <t>FSC Lublin</t>
  </si>
  <si>
    <t>WLW 020B</t>
  </si>
  <si>
    <t>205152FSGA15M0475</t>
  </si>
  <si>
    <t>10-05-2013</t>
  </si>
  <si>
    <t>CLI KX52</t>
  </si>
  <si>
    <t>WF0XXXTTFXDJ61238</t>
  </si>
  <si>
    <t>TRANSIT</t>
  </si>
  <si>
    <t>CLI A232</t>
  </si>
  <si>
    <t>C355</t>
  </si>
  <si>
    <t>autobus</t>
  </si>
  <si>
    <t>CLI N177</t>
  </si>
  <si>
    <t>SUASW3AAP2SO22080</t>
  </si>
  <si>
    <t>H9-21 41S</t>
  </si>
  <si>
    <t>Autosan</t>
  </si>
  <si>
    <t>ASS</t>
  </si>
  <si>
    <t>AC/KR</t>
  </si>
  <si>
    <t>NW</t>
  </si>
  <si>
    <t>OC</t>
  </si>
  <si>
    <t>Do</t>
  </si>
  <si>
    <t>Od</t>
  </si>
  <si>
    <t>Okres ubezpieczenia AC i KR</t>
  </si>
  <si>
    <t>Okres ubezpieczenia OC i NW</t>
  </si>
  <si>
    <t>Ryzyka podlegające ubezpieczeniu w danym pojeździe (wybrane ryzyka zaznaczone X)</t>
  </si>
  <si>
    <t>Do kalkulacji oferty należy policzyć trzy okresy roczne</t>
  </si>
  <si>
    <t>Przebieg</t>
  </si>
  <si>
    <t>Czy pojazd służy do nauki jazdy? (TAK/NIE)</t>
  </si>
  <si>
    <t>Dopuszczalna masa całkowita (kg)</t>
  </si>
  <si>
    <t>Ładowność (kg)</t>
  </si>
  <si>
    <t>Ilość miejsc</t>
  </si>
  <si>
    <t>Data I rejestracji</t>
  </si>
  <si>
    <t>Pojemność (cm³)</t>
  </si>
  <si>
    <t>Rodzaj  pojazdu       (osobowy/ ciężarowy/ specjalny)</t>
  </si>
  <si>
    <t>Nr rej.</t>
  </si>
  <si>
    <t>Nr podw./ nadw.</t>
  </si>
  <si>
    <t>Typ, model</t>
  </si>
  <si>
    <t>Marka</t>
  </si>
  <si>
    <t xml:space="preserve"> Urząd Miasta i Gminy Skępe</t>
  </si>
  <si>
    <t>893-10-94-220</t>
  </si>
  <si>
    <t>1. Urząd Miasta i Gminy Skępe</t>
  </si>
  <si>
    <t>Szkoła Podstawowa w Czermnie</t>
  </si>
  <si>
    <t>wiata magazynowa</t>
  </si>
  <si>
    <t>Stacja Uzdatniania Wody w Skępem wraz z budynkiem technicznym</t>
  </si>
  <si>
    <t>Likiec</t>
  </si>
  <si>
    <t>Zabezpieczenia p-pożarowe z obowiązującymi przepisami, system alarmowy</t>
  </si>
  <si>
    <t>bloczki silikatowe</t>
  </si>
  <si>
    <t>drewniany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</si>
  <si>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</si>
  <si>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</si>
  <si>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0,13 km (rzeka)</t>
  </si>
  <si>
    <t>wart. poczatkowa 27.290 zł, przebudowa i modernizacja 490.690 zł (2018 r.)</t>
  </si>
  <si>
    <t>2,2 km (rzeka)</t>
  </si>
  <si>
    <t>0,12 (rzeka)</t>
  </si>
  <si>
    <t>3,1 km (jezioro)</t>
  </si>
  <si>
    <t>0,4 km (jezioro)</t>
  </si>
  <si>
    <t>0,16 km (jezioro)</t>
  </si>
  <si>
    <t>0,45 km (jezioro)</t>
  </si>
  <si>
    <t>0,40 km (jezioro)</t>
  </si>
  <si>
    <t>3 km (jezioro)</t>
  </si>
  <si>
    <t>0,42 km (jezioro)</t>
  </si>
  <si>
    <t>3,1 km (rzeka)</t>
  </si>
  <si>
    <t>2,8 km (rzeka)</t>
  </si>
  <si>
    <t>rozbudowa  90.253 zł (2014 r.)</t>
  </si>
  <si>
    <t>0,01 km (jezioro)</t>
  </si>
  <si>
    <t>0,1 km (jezioro)</t>
  </si>
  <si>
    <t>1,4 km (jezioro)</t>
  </si>
  <si>
    <t>0,7 km (rzeka)</t>
  </si>
  <si>
    <t>remont dachu 25.000 zł (2019 r.)</t>
  </si>
  <si>
    <t>0,23 km (rzeka)</t>
  </si>
  <si>
    <t>0,11 km (jezioro)</t>
  </si>
  <si>
    <t>parking 8.118 zł (2016r.)</t>
  </si>
  <si>
    <t>1,3 km (jezioro)</t>
  </si>
  <si>
    <t>0,2 km (jezioro)</t>
  </si>
  <si>
    <t>2,0 km (jezioro)</t>
  </si>
  <si>
    <t>modernizacja 191.620 zł (2016r.)</t>
  </si>
  <si>
    <t>0,02 km (jezioro)</t>
  </si>
  <si>
    <t>0,04 km (jezioro)</t>
  </si>
  <si>
    <t>0,6 km (jezioro)</t>
  </si>
  <si>
    <t>0,08 km (rzeka)</t>
  </si>
  <si>
    <t>0,03 km (jezioro)</t>
  </si>
  <si>
    <t>0,5 km (jezioro)</t>
  </si>
  <si>
    <t>1,6 km (jezioro)</t>
  </si>
  <si>
    <t>wart. początkowa 471.517 zł , modernizacja 521.371 zł (2009 r.), rozbudowa 2.314.660 zł (2018 r.)</t>
  </si>
  <si>
    <t>0,07 km (jezioro)</t>
  </si>
  <si>
    <t>0,3 km (rzeka)</t>
  </si>
  <si>
    <t>0,08 km (jezioro)</t>
  </si>
  <si>
    <t>0,2 km (rzeka)</t>
  </si>
  <si>
    <t>(jezioro)</t>
  </si>
  <si>
    <t>0,14 km (jezioro)</t>
  </si>
  <si>
    <t>0,46 km (jezioro)</t>
  </si>
  <si>
    <t>0,26 km (rzeka)</t>
  </si>
  <si>
    <t>1,9 km (jezioro)</t>
  </si>
  <si>
    <t>4,5 km (jezioro), 1,2 km (jesioro)</t>
  </si>
  <si>
    <t>(rzeka)</t>
  </si>
  <si>
    <t>0,8 km (jezioro)</t>
  </si>
  <si>
    <t>0,28 km (rzeka)</t>
  </si>
  <si>
    <t>0,3 km (jezioro)</t>
  </si>
  <si>
    <t>remont i modernizacja 150.661 zł (2018-2019 r)</t>
  </si>
  <si>
    <t>0,27 km (rzeka)</t>
  </si>
  <si>
    <t>0,02 km (rzeka)</t>
  </si>
  <si>
    <t>0,9 km (jezioro)</t>
  </si>
  <si>
    <t>4,2 km (jezioro)</t>
  </si>
  <si>
    <t>0,48 km (jezioro)</t>
  </si>
  <si>
    <t>0,57 km (jezioro)</t>
  </si>
  <si>
    <t>0,1,3 km (jezioro)</t>
  </si>
  <si>
    <t>0,30 km (jezioro)</t>
  </si>
  <si>
    <t>grak</t>
  </si>
  <si>
    <t>DELL V366 7M</t>
  </si>
  <si>
    <t xml:space="preserve">Urządzenie YTM Stormshied SN310 </t>
  </si>
  <si>
    <t>Urządzenie wielofukcyjne Ricoh MPC 2011SP</t>
  </si>
  <si>
    <t>Zestaw komputerowy DELL Vostro 3471/Core i</t>
  </si>
  <si>
    <t>Zestaw komputerowy DELL Vostro 367MT</t>
  </si>
  <si>
    <t>Zestawy komputerowe DELL Vostro 367MT i5-9400 (10 szt.)</t>
  </si>
  <si>
    <t xml:space="preserve">Radiotelefon przenośny Motorola DP 1400 </t>
  </si>
  <si>
    <t>Drukarka laserowa Brother HL-l8260CDW</t>
  </si>
  <si>
    <t>Zestawy komputerowe Microsoft Surface Go + kalwiatura (3 szt).</t>
  </si>
  <si>
    <t>585 517 km</t>
  </si>
  <si>
    <t>134 434 km</t>
  </si>
  <si>
    <t>20317 km</t>
  </si>
  <si>
    <t>13267 km</t>
  </si>
  <si>
    <t>Suma ubezpieczenia wartość z VAT + wyposażenie dodatkowe 2020</t>
  </si>
  <si>
    <t>00638</t>
  </si>
  <si>
    <t>54 318 km</t>
  </si>
  <si>
    <t>388 882 km</t>
  </si>
  <si>
    <t>175 151 km</t>
  </si>
  <si>
    <t>166.4 mg</t>
  </si>
  <si>
    <t>445.4 mg</t>
  </si>
  <si>
    <t>Zabezpieczenia przeciwkradzieżowe</t>
  </si>
  <si>
    <t>centralny zamek</t>
  </si>
  <si>
    <t>centralny zamek, autoalarm</t>
  </si>
  <si>
    <t>immobilizer,  centralny zamek</t>
  </si>
  <si>
    <t>T653</t>
  </si>
  <si>
    <t>49 186 km</t>
  </si>
  <si>
    <t>20 059 km</t>
  </si>
  <si>
    <t>455 810 km</t>
  </si>
  <si>
    <t>319 800 km</t>
  </si>
  <si>
    <t>242 298 km</t>
  </si>
  <si>
    <t>37 905 km</t>
  </si>
  <si>
    <t>Master 2.5 DCI</t>
  </si>
  <si>
    <t>570 kg</t>
  </si>
  <si>
    <t>750 kg</t>
  </si>
  <si>
    <t>7 412 km</t>
  </si>
  <si>
    <t>322 200 km</t>
  </si>
  <si>
    <t>MASCOTT 160.65</t>
  </si>
  <si>
    <t>VF654ANA000014249</t>
  </si>
  <si>
    <t>CLI 32CT</t>
  </si>
  <si>
    <t>Ciagnik rolniczy</t>
  </si>
  <si>
    <t>NEW HOLLAND T5.110</t>
  </si>
  <si>
    <t>HLRT5110CKL010274</t>
  </si>
  <si>
    <t>CLI 8X41</t>
  </si>
  <si>
    <t>LEKKI SAMOCHÓD RATOWNICTWA TECHNICZNEGO</t>
  </si>
  <si>
    <t>CIĄGNIK</t>
  </si>
  <si>
    <t>27 657 km</t>
  </si>
  <si>
    <t>2590 mg</t>
  </si>
  <si>
    <t>Fiat</t>
  </si>
  <si>
    <t>Panda</t>
  </si>
  <si>
    <t>ZFA16900000516178</t>
  </si>
  <si>
    <t>WX 34422</t>
  </si>
  <si>
    <t>samochód ciężarowy</t>
  </si>
  <si>
    <t>17-11-2005</t>
  </si>
  <si>
    <t>Kocioł centralnego ogrzewania           KOTŁOSTAL</t>
  </si>
  <si>
    <t>Filia SP w Łąkiem</t>
  </si>
  <si>
    <t>ul. Kościelna 2 87-630 Skępe</t>
  </si>
  <si>
    <t>000272767</t>
  </si>
  <si>
    <t>466-01-97-092</t>
  </si>
  <si>
    <t>Planowane imprezy w ciągu roku (nie biletowane i nie podlegające ubezpieczeniu obowiązkowemu OC)</t>
  </si>
  <si>
    <t>system alarmowy, monitoring, kraty, szafy pancerne</t>
  </si>
  <si>
    <t>system alarmowy</t>
  </si>
  <si>
    <t>ul. Al..1 Maja 89  87-630 Skępe</t>
  </si>
  <si>
    <t>konstrukcaj blaszana</t>
  </si>
  <si>
    <t>stalowe</t>
  </si>
  <si>
    <t>150m-Jezioro Małe</t>
  </si>
  <si>
    <t>Komputer DELL Vostro 3670MT</t>
  </si>
  <si>
    <t>Komputer DELL Vostro 3671MT</t>
  </si>
  <si>
    <t xml:space="preserve">gaśnica proszek, monitoring </t>
  </si>
  <si>
    <t>komputer Dell Vostro 3670/i5-9400</t>
  </si>
  <si>
    <t>85.10.Z</t>
  </si>
  <si>
    <t>placówki wychowania przedszkolnego</t>
  </si>
  <si>
    <t>NIE-W TRAKCIE ADAPTACJI</t>
  </si>
  <si>
    <t>Zabezpieczenia p-pożarowe zgodne z obowiązującymi przepisami</t>
  </si>
  <si>
    <t>112M- Jezioro Wielkie</t>
  </si>
  <si>
    <t>Umowa z dnia 23.04.2018 r -Modernizacja budynku przedszkola w Wiosce wraz z adaptacją kolejnych pomieszczeń na cele edukacyjne. Termin zakonczenia prac 31.07.2020r. Kwota inwestycji-1.692.744,55zł</t>
  </si>
  <si>
    <t>Robot planetarny BOSCH MUM 58364</t>
  </si>
  <si>
    <t>monitoring wizyjny,kraty na oknach, drzwiach, gaśnice</t>
  </si>
  <si>
    <t>ul. Dworcowa 21  87-630 Skępe</t>
  </si>
  <si>
    <t>Urządzenie Brother DCP-J105</t>
  </si>
  <si>
    <t>Drukarka Brother MFC-L 2700DDN</t>
  </si>
  <si>
    <t>Głośnik Mobilny JBL FLIP BLOOTOOTH-3 szt</t>
  </si>
  <si>
    <t>Zabezpiecz.p-pożarowe zgodne z obowiązującymi przepisami. Alarm-pracownia komputerowa+gab. Dyrektora</t>
  </si>
  <si>
    <t>UPS LESTAR 1500VA</t>
  </si>
  <si>
    <t>Wizualizator Full HD-AVER F50-8M</t>
  </si>
  <si>
    <t>Kontroler WLAN</t>
  </si>
  <si>
    <t>Zasilacz awaryjny Qoltec 3KVA 2.4 kW</t>
  </si>
  <si>
    <t>Radiomagnetofon SONY ZSPS50CPB</t>
  </si>
  <si>
    <t>Tablet wraz z klawiaturą w ramach projektu E- Aktywni</t>
  </si>
  <si>
    <t>Przenośny komputer DELL VOSTRO 3580-9 szt</t>
  </si>
  <si>
    <t>Tablet 10"HUAWEI MediaPad T5 10LTE 4/64-8 szt</t>
  </si>
  <si>
    <t>001138166</t>
  </si>
  <si>
    <t>bobry</t>
  </si>
  <si>
    <t>Urządzenie wielofunkcyjne EPSON WF-C5790DWF</t>
  </si>
  <si>
    <t>Monitor interaktywny 65 " AVTEK TouchScreen 5 Connect</t>
  </si>
  <si>
    <t>Drukarka 3D</t>
  </si>
  <si>
    <t>Tablet wraz z klawiaturą w ramach projektu E- Aktywni-2 szt</t>
  </si>
  <si>
    <t>Radioodtwarzacz PHILIPS</t>
  </si>
  <si>
    <t>Tablet 10"HUAWEI MediaPad T5 10LTE 4/64-4 szt</t>
  </si>
  <si>
    <t>Szkolny zestaw robotów do programowania-Ozobot 2.0-6 pak.</t>
  </si>
  <si>
    <t>Niszczarka WALLNER HD-300C4</t>
  </si>
  <si>
    <t>Zasilacz awaryjny Qoltec 3KVA 2.4kW</t>
  </si>
  <si>
    <t>Urządzenie wielofunkcyjne EPSON WF-C5790DWF-2 szt</t>
  </si>
  <si>
    <t>Serwer plików NAS-Synology</t>
  </si>
  <si>
    <t>Monitor interaktywny 65 cali-AVTEK TouchScreen 5 Connect</t>
  </si>
  <si>
    <t>Tablet wraz z klawiaturą w ramach projektu E- Aktywni-9 szt</t>
  </si>
  <si>
    <t>Notebook DELL INSPIRION i3-8134/12/GB/ITB/15,6FHDLTS/W10</t>
  </si>
  <si>
    <t>Przenośny komputer DELL VOSTRO 3580-34 szt</t>
  </si>
  <si>
    <t>Tablet 10"HUAWEI MediaPad T5 10LTE 4/64-16 szt</t>
  </si>
  <si>
    <t>Wizualizator Full HD-ADVER F50-8M</t>
  </si>
  <si>
    <t>Aparat cyfrowy CANON PowerShot SX540-4 szt</t>
  </si>
  <si>
    <t>Szkolny zestaw robotów do programowania-Ozobot 2.0-6 pak.-2 szt</t>
  </si>
  <si>
    <t>Edukacyjny robot z możliwością programowania-4 szt</t>
  </si>
  <si>
    <t>GPS/nawigacja</t>
  </si>
  <si>
    <t xml:space="preserve">Ryzyko </t>
  </si>
  <si>
    <t xml:space="preserve"> Data szkody </t>
  </si>
  <si>
    <t xml:space="preserve">Opis szkody </t>
  </si>
  <si>
    <t>rezerwa</t>
  </si>
  <si>
    <t>Suma wypłat</t>
  </si>
  <si>
    <t>Mienie od ognia i innych zdarzeń</t>
  </si>
  <si>
    <t>Kradzież</t>
  </si>
  <si>
    <t>OC dróg</t>
  </si>
  <si>
    <t>OC ogólne</t>
  </si>
  <si>
    <t>AC</t>
  </si>
  <si>
    <t>Kradzież "łychy"  koparko-ładowarki.</t>
  </si>
  <si>
    <t>Włamanie do remizy OSP poprzez wybicie szyby oraz kradzież warnika do wody.</t>
  </si>
  <si>
    <t>Uszkodzenie urządzeń elektronicznych sterujących pracą przepompowni  ścieków P-2 wskutek wyładowań atmosferycznych oraz przerw w dostawie energii elektrycznej.</t>
  </si>
  <si>
    <t>Uszkodzenie szyby wskutek uderzenia kamieniem, który wydostał się spod kół pojazdu.</t>
  </si>
  <si>
    <t>OC komunikacyjne</t>
  </si>
  <si>
    <t>Uszkodzenie pojazdu na drodze wskutek uderzenia przez inny pojazd</t>
  </si>
  <si>
    <t>Zalanie pomieszczeń w budynku szkoły oraz uszkodzenie dachu wskutek ulewnego (nawalnego) deszczu.</t>
  </si>
  <si>
    <t>Zalanie sal lekcyjnych i wypaczenie paneli wskutek ulewnych deszczy.</t>
  </si>
  <si>
    <t>NNW</t>
  </si>
  <si>
    <t>Obrażenia ciała strażaka powstałe w wyniku poślizgnięcia podczas wysiadania z pojazdu.</t>
  </si>
  <si>
    <t>Uszkodzenie rynny spustowej wskutek wichury.</t>
  </si>
  <si>
    <t>Uszkodzenie pojazdu wskutek uderzenia przez kamyk podczas wykaszania poboczy.</t>
  </si>
  <si>
    <t>Uszkodzenie pojazdu ( tylna szyba) w wyniku uderzenia kamienia podczas koszenia  trawy przez pracownika UMiG.</t>
  </si>
  <si>
    <t>Zalanie sufitów nad klatką schodową oraz sufitu w sali nr 11 wskutek ulewnych opadów deszczu</t>
  </si>
  <si>
    <t>Tabele nr 5 Wykaz pojazdów Urząd Miasta i Gminy Skępe</t>
  </si>
  <si>
    <t>Tabela nr 8</t>
  </si>
  <si>
    <t>remont dachu 24.500 zł (2018r.)</t>
  </si>
  <si>
    <t>ul. Kościelna 2  87-630 Skępe  (budynek UMiG Skępe II piętro )</t>
  </si>
  <si>
    <t xml:space="preserve">logan </t>
  </si>
  <si>
    <t xml:space="preserve">Czy w mieniu zgłoszonych przez Państwa do ubezpieczenia znajduje się takie mienie jak: namioty, namioty foliowe lub szklarnie? </t>
  </si>
  <si>
    <t>Urząd Miasta i Gminy Skępe w tym rekultywacja składowiska odpadów 407 540,00 zł</t>
  </si>
  <si>
    <t>TAK - imprezy czytelnicze</t>
  </si>
  <si>
    <t xml:space="preserve">NIE </t>
  </si>
  <si>
    <t>TAK- dzień rodziny, choinka - 200 os.</t>
  </si>
  <si>
    <t>TAK -dzień rodziny, choinka - 200 os.</t>
  </si>
  <si>
    <t>TAK - dzień rodziny, choinka - 200 os.</t>
  </si>
  <si>
    <t>TAK - dzień rodziny, choinka - 1500 os.</t>
  </si>
  <si>
    <t xml:space="preserve">tak - pawilon ogrodowy </t>
  </si>
  <si>
    <t>mienie będące w posiadaniu (użytkowane) na podstawie umów najmu, dzierżawy, użytkowania, leasingu lub umów pokrewnych</t>
  </si>
  <si>
    <t>Wyposażenie pojazdu specjalnego*</t>
  </si>
  <si>
    <t>rodzaj</t>
  </si>
  <si>
    <t>wartość</t>
  </si>
  <si>
    <t>pożarniczy</t>
  </si>
  <si>
    <t>pozarniczy</t>
  </si>
  <si>
    <t>ratowniczo gaśniczy</t>
  </si>
  <si>
    <t>Uszkodzenie szyby w pojeździe wskutek uderzenia przez kamyk, który odprysł spod kół innego pojazdu</t>
  </si>
  <si>
    <t>Uszkodzenie urządzeń elektronicznych sterujących Miejsko Gminną Oczyszczalnią Ścieków</t>
  </si>
  <si>
    <t>Uszkodzenie  urządzenia szafy sterowniczej, sterującej praca przepompowni ścieków P-1 w wyniku wyładowań atmosferycznych i przerw w dostawie prądu.</t>
  </si>
  <si>
    <t>Uszkodzenie monitora w telewizorze wskutek uderzenia przez drewniany klocek rzucony podczas zabawy dzieci</t>
  </si>
  <si>
    <t>Zalanie sufitów i ścian w pomieszczeniach budynku szkolnego wskutek ulewnego deszczu</t>
  </si>
  <si>
    <t>zalanie</t>
  </si>
  <si>
    <t xml:space="preserve">O </t>
  </si>
  <si>
    <t>4. Szkoła Podstawowa w Czermnie</t>
  </si>
  <si>
    <t xml:space="preserve">Adres </t>
  </si>
  <si>
    <t>ul. Kościelna 2, 87-630 Skępe;</t>
  </si>
  <si>
    <t>ul. 1 Maja 89, 87-630 Skępe;</t>
  </si>
  <si>
    <t>Wólka 133 B, 87-630 Skępe;</t>
  </si>
  <si>
    <t>Czermno 19A, 87-630 Skępe;</t>
  </si>
  <si>
    <t>ul. Dworcowa 21, 87-630 Skępe;</t>
  </si>
  <si>
    <t>Wioska 5, 87-630 Skępe;</t>
  </si>
  <si>
    <t>ul. Kościelna 2, 87-630 Skępe</t>
  </si>
  <si>
    <t xml:space="preserve">Kb </t>
  </si>
  <si>
    <t>Tabela nr 6 - Wykaz maszyn i urządzeń do ubezpieczenia od uszkodzeń (od wszystkich ryzyk)</t>
  </si>
  <si>
    <t xml:space="preserve">Tabela 7 Wykaz szkód od dnia 01.01.2017 do dnia  12.08.2020r. </t>
  </si>
  <si>
    <t xml:space="preserve">suma ubezpieczenia </t>
  </si>
  <si>
    <t xml:space="preserve">Rodzaj wartości (O- odtworzeniowa, O*- odtworzeniowa wyznaczona przez Zamawiającego, KB-księgowa brutto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</si>
</sst>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_ ;\-0\ "/>
    <numFmt numFmtId="184" formatCode="0.000000"/>
    <numFmt numFmtId="185" formatCode="0.00000"/>
    <numFmt numFmtId="186" formatCode="0.0000"/>
    <numFmt numFmtId="187" formatCode="0.000"/>
    <numFmt numFmtId="188" formatCode="d/mm/yyyy"/>
    <numFmt numFmtId="189" formatCode="#,##0.00&quot; zł&quot;"/>
    <numFmt numFmtId="190" formatCode="_-* #,##0.0\ &quot;zł&quot;_-;\-* #,##0.0\ &quot;zł&quot;_-;_-* &quot;-&quot;??\ &quot;zł&quot;_-;_-@_-"/>
    <numFmt numFmtId="191" formatCode="&quot; &quot;#,##0.00&quot; zł &quot;;&quot;-&quot;#,##0.00&quot; zł &quot;;&quot; -&quot;#&quot; zł &quot;;@&quot; &quot;"/>
    <numFmt numFmtId="192" formatCode="#,##0.00&quot; zł&quot;;[Red]&quot;-&quot;#,##0.00&quot; zł&quot;"/>
    <numFmt numFmtId="193" formatCode="0&quot; &quot;;&quot;-&quot;0&quot; &quot;"/>
    <numFmt numFmtId="194" formatCode="[$-415]dddd\,\ d\ mmmm\ yyyy"/>
    <numFmt numFmtId="195" formatCode="mmm/yyyy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Accounting"/>
      <sz val="11"/>
      <color indexed="9"/>
      <name val="Arial"/>
      <family val="2"/>
    </font>
    <font>
      <b/>
      <u val="singleAccounting"/>
      <sz val="10"/>
      <color indexed="9"/>
      <name val="Arial"/>
      <family val="2"/>
    </font>
    <font>
      <b/>
      <u val="singleAccounting"/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 val="singleAccounting"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Accounting"/>
      <sz val="10"/>
      <color theme="0"/>
      <name val="Arial"/>
      <family val="2"/>
    </font>
    <font>
      <b/>
      <u val="singleAccounting"/>
      <sz val="10"/>
      <color theme="1"/>
      <name val="Arial"/>
      <family val="2"/>
    </font>
    <font>
      <b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5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2" fillId="0" borderId="0">
      <alignment/>
      <protection/>
    </xf>
    <xf numFmtId="0" fontId="54" fillId="0" borderId="0">
      <alignment/>
      <protection/>
    </xf>
    <xf numFmtId="0" fontId="13" fillId="0" borderId="0" applyNumberFormat="0" applyFill="0" applyBorder="0" applyProtection="0">
      <alignment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67" applyNumberFormat="1" applyFont="1" applyFill="1" applyBorder="1" applyAlignment="1">
      <alignment horizontal="center" vertical="center"/>
    </xf>
    <xf numFmtId="0" fontId="13" fillId="0" borderId="12" xfId="55" applyFont="1" applyFill="1" applyBorder="1" applyAlignment="1">
      <alignment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3" xfId="55" applyFont="1" applyFill="1" applyBorder="1" applyAlignment="1">
      <alignment horizontal="center" vertical="center" wrapText="1"/>
      <protection/>
    </xf>
    <xf numFmtId="44" fontId="13" fillId="34" borderId="12" xfId="71" applyFont="1" applyFill="1" applyBorder="1" applyAlignment="1">
      <alignment horizontal="center" vertical="center" wrapText="1"/>
    </xf>
    <xf numFmtId="44" fontId="0" fillId="33" borderId="10" xfId="65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Fill="1" applyAlignment="1">
      <alignment vertical="center" wrapText="1"/>
      <protection/>
    </xf>
    <xf numFmtId="0" fontId="0" fillId="33" borderId="0" xfId="55" applyFont="1" applyFill="1" applyAlignment="1">
      <alignment vertical="center" wrapText="1"/>
      <protection/>
    </xf>
    <xf numFmtId="0" fontId="13" fillId="33" borderId="0" xfId="55" applyFont="1" applyFill="1" applyAlignment="1">
      <alignment vertical="center" wrapText="1"/>
      <protection/>
    </xf>
    <xf numFmtId="0" fontId="13" fillId="34" borderId="0" xfId="55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0" fontId="0" fillId="0" borderId="0" xfId="0" applyNumberFormat="1" applyFill="1" applyAlignment="1">
      <alignment vertical="center"/>
    </xf>
    <xf numFmtId="44" fontId="13" fillId="34" borderId="12" xfId="65" applyFont="1" applyFill="1" applyBorder="1" applyAlignment="1">
      <alignment horizontal="left" vertical="center" wrapText="1"/>
    </xf>
    <xf numFmtId="44" fontId="68" fillId="35" borderId="10" xfId="67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4" fontId="0" fillId="0" borderId="0" xfId="65" applyFont="1" applyAlignment="1">
      <alignment vertical="center"/>
    </xf>
    <xf numFmtId="44" fontId="68" fillId="35" borderId="10" xfId="65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170" fontId="69" fillId="35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0" fillId="33" borderId="19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13" fillId="34" borderId="1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vertical="center" wrapText="1"/>
      <protection/>
    </xf>
    <xf numFmtId="0" fontId="18" fillId="0" borderId="0" xfId="55" applyFont="1" applyFill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189" fontId="13" fillId="0" borderId="0" xfId="55" applyNumberFormat="1" applyFont="1" applyAlignment="1">
      <alignment horizontal="right" vertical="center" wrapText="1"/>
      <protection/>
    </xf>
    <xf numFmtId="189" fontId="14" fillId="0" borderId="0" xfId="55" applyNumberFormat="1" applyFont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65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0" fillId="0" borderId="0" xfId="65" applyFont="1" applyAlignment="1">
      <alignment horizontal="left" vertical="center"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65" applyFont="1" applyFill="1" applyBorder="1" applyAlignment="1">
      <alignment horizontal="center" vertical="center" wrapText="1"/>
    </xf>
    <xf numFmtId="44" fontId="1" fillId="0" borderId="26" xfId="54" applyNumberFormat="1" applyFont="1" applyFill="1" applyBorder="1" applyAlignment="1">
      <alignment horizontal="center" vertical="center" wrapText="1"/>
      <protection/>
    </xf>
    <xf numFmtId="180" fontId="68" fillId="35" borderId="27" xfId="54" applyNumberFormat="1" applyFont="1" applyFill="1" applyBorder="1" applyAlignment="1">
      <alignment vertical="center"/>
      <protection/>
    </xf>
    <xf numFmtId="180" fontId="0" fillId="33" borderId="27" xfId="54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4" fontId="70" fillId="35" borderId="10" xfId="65" applyFont="1" applyFill="1" applyBorder="1" applyAlignment="1">
      <alignment horizontal="left" vertical="center" wrapText="1"/>
    </xf>
    <xf numFmtId="44" fontId="71" fillId="35" borderId="10" xfId="65" applyFont="1" applyFill="1" applyBorder="1" applyAlignment="1">
      <alignment horizontal="left" vertical="center" wrapText="1"/>
    </xf>
    <xf numFmtId="44" fontId="0" fillId="34" borderId="11" xfId="65" applyFont="1" applyFill="1" applyBorder="1" applyAlignment="1">
      <alignment horizontal="right" vertical="center" wrapText="1"/>
    </xf>
    <xf numFmtId="44" fontId="1" fillId="36" borderId="27" xfId="65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65" applyFont="1" applyFill="1" applyBorder="1" applyAlignment="1">
      <alignment horizontal="left" vertical="center" wrapText="1"/>
    </xf>
    <xf numFmtId="44" fontId="17" fillId="36" borderId="27" xfId="65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4" fontId="0" fillId="0" borderId="29" xfId="65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36" borderId="30" xfId="65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44" fontId="1" fillId="33" borderId="32" xfId="65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44" fontId="1" fillId="0" borderId="32" xfId="65" applyFont="1" applyFill="1" applyBorder="1" applyAlignment="1">
      <alignment horizontal="left" vertical="center" wrapText="1"/>
    </xf>
    <xf numFmtId="44" fontId="17" fillId="36" borderId="30" xfId="65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44" fontId="0" fillId="0" borderId="0" xfId="65" applyFont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34" borderId="12" xfId="71" applyFont="1" applyFill="1" applyBorder="1" applyAlignment="1">
      <alignment horizontal="center" vertical="center" wrapText="1"/>
    </xf>
    <xf numFmtId="44" fontId="0" fillId="34" borderId="13" xfId="71" applyFont="1" applyFill="1" applyBorder="1" applyAlignment="1">
      <alignment horizontal="center" vertical="center" wrapText="1"/>
    </xf>
    <xf numFmtId="44" fontId="13" fillId="34" borderId="13" xfId="65" applyFont="1" applyFill="1" applyBorder="1" applyAlignment="1">
      <alignment horizontal="left" vertical="center" wrapText="1"/>
    </xf>
    <xf numFmtId="0" fontId="13" fillId="34" borderId="13" xfId="55" applyFont="1" applyFill="1" applyBorder="1" applyAlignment="1">
      <alignment horizontal="center" vertical="center" wrapText="1"/>
      <protection/>
    </xf>
    <xf numFmtId="44" fontId="13" fillId="34" borderId="13" xfId="71" applyFont="1" applyFill="1" applyBorder="1" applyAlignment="1">
      <alignment horizontal="center" vertical="center" wrapText="1"/>
    </xf>
    <xf numFmtId="0" fontId="0" fillId="34" borderId="13" xfId="55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vertical="center"/>
      <protection/>
    </xf>
    <xf numFmtId="0" fontId="13" fillId="0" borderId="12" xfId="55" applyFont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0" fontId="13" fillId="33" borderId="12" xfId="55" applyFont="1" applyFill="1" applyBorder="1" applyAlignment="1">
      <alignment vertical="center"/>
      <protection/>
    </xf>
    <xf numFmtId="0" fontId="13" fillId="33" borderId="12" xfId="55" applyFont="1" applyFill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0" fillId="33" borderId="12" xfId="55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4" fontId="1" fillId="34" borderId="36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 wrapText="1"/>
    </xf>
    <xf numFmtId="14" fontId="1" fillId="34" borderId="39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8" fontId="0" fillId="34" borderId="39" xfId="0" applyNumberFormat="1" applyFont="1" applyFill="1" applyBorder="1" applyAlignment="1">
      <alignment horizontal="right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172" fontId="0" fillId="34" borderId="39" xfId="0" applyNumberFormat="1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3" borderId="11" xfId="67" applyNumberFormat="1" applyFont="1" applyFill="1" applyBorder="1" applyAlignment="1">
      <alignment horizontal="center" vertical="center"/>
    </xf>
    <xf numFmtId="44" fontId="0" fillId="0" borderId="12" xfId="67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44" fontId="0" fillId="34" borderId="38" xfId="65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34" borderId="13" xfId="55" applyFont="1" applyFill="1" applyBorder="1" applyAlignment="1">
      <alignment vertical="center" wrapText="1"/>
      <protection/>
    </xf>
    <xf numFmtId="0" fontId="0" fillId="34" borderId="12" xfId="55" applyFont="1" applyFill="1" applyBorder="1" applyAlignment="1">
      <alignment vertical="center" wrapText="1"/>
      <protection/>
    </xf>
    <xf numFmtId="0" fontId="0" fillId="3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4" borderId="43" xfId="55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wrapText="1"/>
    </xf>
    <xf numFmtId="0" fontId="73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justify" vertical="center" wrapText="1"/>
    </xf>
    <xf numFmtId="0" fontId="73" fillId="34" borderId="10" xfId="0" applyFont="1" applyFill="1" applyBorder="1" applyAlignment="1">
      <alignment horizontal="center" vertical="center" wrapText="1"/>
    </xf>
    <xf numFmtId="44" fontId="73" fillId="34" borderId="27" xfId="65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36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4" fontId="0" fillId="34" borderId="10" xfId="65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13" fillId="34" borderId="12" xfId="55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3" fillId="3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34" borderId="27" xfId="65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3" fillId="34" borderId="46" xfId="55" applyFont="1" applyFill="1" applyBorder="1" applyAlignment="1">
      <alignment horizontal="center" vertical="center" wrapText="1"/>
      <protection/>
    </xf>
    <xf numFmtId="44" fontId="0" fillId="34" borderId="10" xfId="65" applyFont="1" applyFill="1" applyBorder="1" applyAlignment="1">
      <alignment horizontal="right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4" fontId="14" fillId="34" borderId="13" xfId="55" applyNumberFormat="1" applyFont="1" applyFill="1" applyBorder="1" applyAlignment="1">
      <alignment horizontal="center" vertical="center" wrapText="1"/>
      <protection/>
    </xf>
    <xf numFmtId="0" fontId="13" fillId="34" borderId="43" xfId="55" applyFont="1" applyFill="1" applyBorder="1" applyAlignment="1">
      <alignment horizontal="center" vertical="center" wrapText="1"/>
      <protection/>
    </xf>
    <xf numFmtId="0" fontId="0" fillId="0" borderId="44" xfId="0" applyFont="1" applyFill="1" applyBorder="1" applyAlignment="1">
      <alignment vertical="center" wrapText="1"/>
    </xf>
    <xf numFmtId="44" fontId="0" fillId="34" borderId="10" xfId="65" applyFont="1" applyFill="1" applyBorder="1" applyAlignment="1">
      <alignment vertical="center"/>
    </xf>
    <xf numFmtId="0" fontId="72" fillId="33" borderId="0" xfId="0" applyFont="1" applyFill="1" applyBorder="1" applyAlignment="1">
      <alignment vertical="center" wrapText="1"/>
    </xf>
    <xf numFmtId="0" fontId="0" fillId="34" borderId="13" xfId="55" applyFont="1" applyFill="1" applyBorder="1" applyAlignment="1">
      <alignment vertical="center" wrapText="1"/>
      <protection/>
    </xf>
    <xf numFmtId="4" fontId="8" fillId="34" borderId="13" xfId="55" applyNumberFormat="1" applyFont="1" applyFill="1" applyBorder="1" applyAlignment="1">
      <alignment horizontal="center" vertical="center" wrapText="1"/>
      <protection/>
    </xf>
    <xf numFmtId="0" fontId="8" fillId="34" borderId="12" xfId="55" applyFont="1" applyFill="1" applyBorder="1" applyAlignment="1">
      <alignment horizontal="center" vertical="center" wrapText="1"/>
      <protection/>
    </xf>
    <xf numFmtId="0" fontId="0" fillId="34" borderId="46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13" fillId="34" borderId="48" xfId="55" applyFont="1" applyFill="1" applyBorder="1" applyAlignment="1">
      <alignment horizontal="center" vertical="center" wrapText="1"/>
      <protection/>
    </xf>
    <xf numFmtId="0" fontId="13" fillId="0" borderId="48" xfId="55" applyFont="1" applyFill="1" applyBorder="1" applyAlignment="1">
      <alignment horizontal="center" vertical="center" wrapText="1"/>
      <protection/>
    </xf>
    <xf numFmtId="0" fontId="0" fillId="33" borderId="48" xfId="55" applyFont="1" applyFill="1" applyBorder="1" applyAlignment="1">
      <alignment horizontal="center" vertical="center" wrapText="1"/>
      <protection/>
    </xf>
    <xf numFmtId="0" fontId="16" fillId="0" borderId="49" xfId="55" applyFont="1" applyFill="1" applyBorder="1" applyAlignment="1">
      <alignment horizontal="center" vertical="center" wrapText="1"/>
      <protection/>
    </xf>
    <xf numFmtId="0" fontId="16" fillId="37" borderId="49" xfId="55" applyFont="1" applyFill="1" applyBorder="1" applyAlignment="1">
      <alignment horizontal="center" vertical="center" wrapText="1"/>
      <protection/>
    </xf>
    <xf numFmtId="0" fontId="13" fillId="0" borderId="48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13" fillId="0" borderId="50" xfId="55" applyFont="1" applyFill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0" fontId="13" fillId="0" borderId="52" xfId="55" applyFont="1" applyBorder="1" applyAlignment="1">
      <alignment horizontal="center" vertical="center" wrapText="1"/>
      <protection/>
    </xf>
    <xf numFmtId="0" fontId="0" fillId="0" borderId="43" xfId="55" applyFont="1" applyBorder="1" applyAlignment="1">
      <alignment horizontal="center" vertical="center"/>
      <protection/>
    </xf>
    <xf numFmtId="0" fontId="0" fillId="0" borderId="46" xfId="55" applyFont="1" applyBorder="1" applyAlignment="1">
      <alignment horizontal="center" vertical="center"/>
      <protection/>
    </xf>
    <xf numFmtId="0" fontId="13" fillId="0" borderId="46" xfId="55" applyFont="1" applyBorder="1" applyAlignment="1">
      <alignment horizontal="center" vertical="center"/>
      <protection/>
    </xf>
    <xf numFmtId="0" fontId="0" fillId="33" borderId="46" xfId="55" applyFont="1" applyFill="1" applyBorder="1" applyAlignment="1">
      <alignment horizontal="center" vertical="center"/>
      <protection/>
    </xf>
    <xf numFmtId="0" fontId="13" fillId="33" borderId="46" xfId="55" applyFont="1" applyFill="1" applyBorder="1" applyAlignment="1">
      <alignment horizontal="center" vertical="center"/>
      <protection/>
    </xf>
    <xf numFmtId="0" fontId="13" fillId="0" borderId="43" xfId="55" applyFont="1" applyFill="1" applyBorder="1" applyAlignment="1">
      <alignment horizontal="center" vertical="center"/>
      <protection/>
    </xf>
    <xf numFmtId="0" fontId="0" fillId="34" borderId="42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28" xfId="55" applyFont="1" applyFill="1" applyBorder="1" applyAlignment="1">
      <alignment horizontal="center" vertical="center" wrapText="1"/>
      <protection/>
    </xf>
    <xf numFmtId="0" fontId="13" fillId="0" borderId="53" xfId="55" applyFont="1" applyFill="1" applyBorder="1" applyAlignment="1">
      <alignment horizontal="right" vertical="center" wrapText="1"/>
      <protection/>
    </xf>
    <xf numFmtId="0" fontId="13" fillId="0" borderId="53" xfId="55" applyFont="1" applyFill="1" applyBorder="1" applyAlignment="1">
      <alignment horizontal="center" vertical="center" wrapText="1"/>
      <protection/>
    </xf>
    <xf numFmtId="0" fontId="13" fillId="0" borderId="54" xfId="5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4" fontId="13" fillId="34" borderId="13" xfId="55" applyNumberFormat="1" applyFont="1" applyFill="1" applyBorder="1" applyAlignment="1">
      <alignment horizontal="center" vertical="center" wrapText="1"/>
      <protection/>
    </xf>
    <xf numFmtId="0" fontId="0" fillId="0" borderId="55" xfId="55" applyFont="1" applyBorder="1" applyAlignment="1">
      <alignment vertical="center"/>
      <protection/>
    </xf>
    <xf numFmtId="0" fontId="0" fillId="0" borderId="56" xfId="55" applyFont="1" applyBorder="1" applyAlignment="1">
      <alignment vertical="center"/>
      <protection/>
    </xf>
    <xf numFmtId="0" fontId="13" fillId="0" borderId="56" xfId="55" applyFont="1" applyBorder="1" applyAlignment="1">
      <alignment vertical="center"/>
      <protection/>
    </xf>
    <xf numFmtId="0" fontId="0" fillId="33" borderId="56" xfId="55" applyFont="1" applyFill="1" applyBorder="1" applyAlignment="1">
      <alignment vertical="center"/>
      <protection/>
    </xf>
    <xf numFmtId="0" fontId="13" fillId="33" borderId="56" xfId="55" applyFont="1" applyFill="1" applyBorder="1" applyAlignment="1">
      <alignment vertical="center"/>
      <protection/>
    </xf>
    <xf numFmtId="0" fontId="13" fillId="0" borderId="56" xfId="55" applyFont="1" applyFill="1" applyBorder="1" applyAlignment="1">
      <alignment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13" fillId="38" borderId="0" xfId="55" applyFont="1" applyFill="1" applyBorder="1" applyAlignment="1">
      <alignment vertical="center" wrapText="1"/>
      <protection/>
    </xf>
    <xf numFmtId="0" fontId="13" fillId="38" borderId="29" xfId="55" applyFont="1" applyFill="1" applyBorder="1" applyAlignment="1">
      <alignment vertical="center" wrapText="1"/>
      <protection/>
    </xf>
    <xf numFmtId="0" fontId="13" fillId="36" borderId="57" xfId="55" applyFont="1" applyFill="1" applyBorder="1" applyAlignment="1">
      <alignment vertical="center" wrapText="1"/>
      <protection/>
    </xf>
    <xf numFmtId="0" fontId="13" fillId="36" borderId="58" xfId="55" applyFont="1" applyFill="1" applyBorder="1" applyAlignment="1">
      <alignment vertical="center" wrapText="1"/>
      <protection/>
    </xf>
    <xf numFmtId="0" fontId="13" fillId="34" borderId="0" xfId="55" applyFont="1" applyFill="1" applyBorder="1" applyAlignment="1">
      <alignment horizontal="left" vertical="center" wrapText="1"/>
      <protection/>
    </xf>
    <xf numFmtId="0" fontId="13" fillId="34" borderId="29" xfId="55" applyFont="1" applyFill="1" applyBorder="1" applyAlignment="1">
      <alignment horizontal="left" vertical="center" wrapText="1"/>
      <protection/>
    </xf>
    <xf numFmtId="44" fontId="72" fillId="34" borderId="10" xfId="73" applyFont="1" applyFill="1" applyBorder="1" applyAlignment="1">
      <alignment horizontal="right" vertical="center" wrapText="1"/>
    </xf>
    <xf numFmtId="44" fontId="0" fillId="34" borderId="10" xfId="73" applyFont="1" applyFill="1" applyBorder="1" applyAlignment="1">
      <alignment horizontal="right" vertical="center" wrapText="1"/>
    </xf>
    <xf numFmtId="8" fontId="72" fillId="34" borderId="10" xfId="0" applyNumberFormat="1" applyFont="1" applyFill="1" applyBorder="1" applyAlignment="1">
      <alignment horizontal="right" vertical="center"/>
    </xf>
    <xf numFmtId="8" fontId="72" fillId="34" borderId="36" xfId="0" applyNumberFormat="1" applyFont="1" applyFill="1" applyBorder="1" applyAlignment="1">
      <alignment horizontal="right" vertical="center"/>
    </xf>
    <xf numFmtId="8" fontId="0" fillId="34" borderId="10" xfId="73" applyNumberFormat="1" applyFont="1" applyFill="1" applyBorder="1" applyAlignment="1">
      <alignment horizontal="right" vertical="center" wrapText="1"/>
    </xf>
    <xf numFmtId="8" fontId="0" fillId="34" borderId="11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 wrapText="1"/>
    </xf>
    <xf numFmtId="44" fontId="0" fillId="34" borderId="11" xfId="73" applyFont="1" applyFill="1" applyBorder="1" applyAlignment="1">
      <alignment horizontal="right" vertical="center" wrapText="1"/>
    </xf>
    <xf numFmtId="0" fontId="0" fillId="34" borderId="44" xfId="0" applyFont="1" applyFill="1" applyBorder="1" applyAlignment="1">
      <alignment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vertical="center" wrapText="1"/>
    </xf>
    <xf numFmtId="44" fontId="0" fillId="34" borderId="36" xfId="65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170" fontId="69" fillId="35" borderId="25" xfId="0" applyNumberFormat="1" applyFont="1" applyFill="1" applyBorder="1" applyAlignment="1">
      <alignment horizontal="center" vertical="center" wrapText="1"/>
    </xf>
    <xf numFmtId="44" fontId="1" fillId="0" borderId="0" xfId="65" applyFont="1" applyAlignment="1">
      <alignment horizontal="center" vertical="center"/>
    </xf>
    <xf numFmtId="44" fontId="0" fillId="0" borderId="0" xfId="65" applyFont="1" applyAlignment="1">
      <alignment horizontal="center" vertical="center"/>
    </xf>
    <xf numFmtId="44" fontId="69" fillId="35" borderId="25" xfId="65" applyFont="1" applyFill="1" applyBorder="1" applyAlignment="1">
      <alignment horizontal="center" vertical="center"/>
    </xf>
    <xf numFmtId="44" fontId="69" fillId="35" borderId="26" xfId="65" applyFont="1" applyFill="1" applyBorder="1" applyAlignment="1">
      <alignment horizontal="center" vertical="center"/>
    </xf>
    <xf numFmtId="44" fontId="0" fillId="34" borderId="27" xfId="65" applyFont="1" applyFill="1" applyBorder="1" applyAlignment="1">
      <alignment horizontal="center" vertical="center"/>
    </xf>
    <xf numFmtId="0" fontId="13" fillId="36" borderId="0" xfId="55" applyFont="1" applyFill="1" applyBorder="1" applyAlignment="1">
      <alignment vertical="center" wrapText="1"/>
      <protection/>
    </xf>
    <xf numFmtId="0" fontId="13" fillId="36" borderId="29" xfId="55" applyFont="1" applyFill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 wrapText="1"/>
    </xf>
    <xf numFmtId="8" fontId="0" fillId="33" borderId="10" xfId="65" applyNumberFormat="1" applyFont="1" applyFill="1" applyBorder="1" applyAlignment="1">
      <alignment horizontal="right" vertical="center"/>
    </xf>
    <xf numFmtId="180" fontId="0" fillId="33" borderId="42" xfId="54" applyNumberFormat="1" applyFont="1" applyFill="1" applyBorder="1" applyAlignment="1">
      <alignment vertical="center"/>
      <protection/>
    </xf>
    <xf numFmtId="44" fontId="1" fillId="36" borderId="36" xfId="65" applyFont="1" applyFill="1" applyBorder="1" applyAlignment="1">
      <alignment horizontal="right" vertical="center"/>
    </xf>
    <xf numFmtId="180" fontId="68" fillId="36" borderId="30" xfId="54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4" fontId="1" fillId="39" borderId="32" xfId="65" applyFont="1" applyFill="1" applyBorder="1" applyAlignment="1">
      <alignment horizontal="left" vertical="center" wrapText="1"/>
    </xf>
    <xf numFmtId="44" fontId="1" fillId="0" borderId="59" xfId="65" applyFont="1" applyFill="1" applyBorder="1" applyAlignment="1">
      <alignment horizontal="left" vertical="center" wrapText="1"/>
    </xf>
    <xf numFmtId="44" fontId="0" fillId="33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 vertical="center" wrapText="1"/>
    </xf>
    <xf numFmtId="44" fontId="1" fillId="36" borderId="27" xfId="65" applyFont="1" applyFill="1" applyBorder="1" applyAlignment="1">
      <alignment horizontal="left" vertical="center"/>
    </xf>
    <xf numFmtId="44" fontId="0" fillId="0" borderId="27" xfId="65" applyFont="1" applyBorder="1" applyAlignment="1">
      <alignment horizontal="left" vertical="center"/>
    </xf>
    <xf numFmtId="44" fontId="0" fillId="0" borderId="27" xfId="65" applyFont="1" applyFill="1" applyBorder="1" applyAlignment="1">
      <alignment horizontal="left" vertical="center"/>
    </xf>
    <xf numFmtId="44" fontId="0" fillId="0" borderId="42" xfId="65" applyFont="1" applyBorder="1" applyAlignment="1">
      <alignment horizontal="left" vertical="center" wrapText="1"/>
    </xf>
    <xf numFmtId="44" fontId="0" fillId="0" borderId="32" xfId="65" applyFont="1" applyFill="1" applyBorder="1" applyAlignment="1">
      <alignment horizontal="left" vertical="center" wrapText="1"/>
    </xf>
    <xf numFmtId="44" fontId="0" fillId="0" borderId="42" xfId="65" applyFont="1" applyFill="1" applyBorder="1" applyAlignment="1">
      <alignment horizontal="left" vertical="center" wrapText="1"/>
    </xf>
    <xf numFmtId="44" fontId="0" fillId="0" borderId="27" xfId="65" applyFont="1" applyBorder="1" applyAlignment="1">
      <alignment horizontal="left"/>
    </xf>
    <xf numFmtId="44" fontId="73" fillId="0" borderId="27" xfId="65" applyFont="1" applyBorder="1" applyAlignment="1">
      <alignment horizontal="left" vertical="center" wrapText="1"/>
    </xf>
    <xf numFmtId="44" fontId="69" fillId="35" borderId="60" xfId="65" applyFont="1" applyFill="1" applyBorder="1" applyAlignment="1">
      <alignment horizontal="center" vertical="center" wrapText="1"/>
    </xf>
    <xf numFmtId="44" fontId="0" fillId="34" borderId="38" xfId="65" applyFont="1" applyFill="1" applyBorder="1" applyAlignment="1">
      <alignment vertical="center"/>
    </xf>
    <xf numFmtId="44" fontId="0" fillId="34" borderId="38" xfId="65" applyFont="1" applyFill="1" applyBorder="1" applyAlignment="1">
      <alignment vertical="center"/>
    </xf>
    <xf numFmtId="44" fontId="0" fillId="34" borderId="61" xfId="65" applyFont="1" applyFill="1" applyBorder="1" applyAlignment="1">
      <alignment vertical="center"/>
    </xf>
    <xf numFmtId="44" fontId="74" fillId="35" borderId="62" xfId="65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11" fillId="0" borderId="36" xfId="65" applyFont="1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 wrapText="1"/>
    </xf>
    <xf numFmtId="44" fontId="0" fillId="0" borderId="10" xfId="65" applyFont="1" applyBorder="1" applyAlignment="1">
      <alignment horizontal="center" vertical="center" wrapText="1"/>
    </xf>
    <xf numFmtId="44" fontId="0" fillId="33" borderId="10" xfId="65" applyFont="1" applyFill="1" applyBorder="1" applyAlignment="1">
      <alignment horizontal="center" vertical="center" wrapText="1"/>
    </xf>
    <xf numFmtId="44" fontId="0" fillId="34" borderId="36" xfId="65" applyFont="1" applyFill="1" applyBorder="1" applyAlignment="1">
      <alignment horizontal="center" vertical="center" wrapText="1"/>
    </xf>
    <xf numFmtId="44" fontId="0" fillId="0" borderId="0" xfId="65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/>
    </xf>
    <xf numFmtId="0" fontId="1" fillId="38" borderId="11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vertical="center"/>
    </xf>
    <xf numFmtId="44" fontId="69" fillId="40" borderId="10" xfId="65" applyFont="1" applyFill="1" applyBorder="1" applyAlignment="1">
      <alignment vertical="center"/>
    </xf>
    <xf numFmtId="44" fontId="69" fillId="40" borderId="27" xfId="65" applyFont="1" applyFill="1" applyBorder="1" applyAlignment="1">
      <alignment vertical="center"/>
    </xf>
    <xf numFmtId="14" fontId="0" fillId="34" borderId="39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left" vertical="center" wrapText="1"/>
    </xf>
    <xf numFmtId="44" fontId="69" fillId="40" borderId="25" xfId="65" applyFont="1" applyFill="1" applyBorder="1" applyAlignment="1">
      <alignment vertical="center"/>
    </xf>
    <xf numFmtId="44" fontId="69" fillId="40" borderId="26" xfId="65" applyFont="1" applyFill="1" applyBorder="1" applyAlignment="1">
      <alignment vertical="center"/>
    </xf>
    <xf numFmtId="44" fontId="69" fillId="40" borderId="30" xfId="65" applyFont="1" applyFill="1" applyBorder="1" applyAlignment="1">
      <alignment vertical="center"/>
    </xf>
    <xf numFmtId="44" fontId="0" fillId="34" borderId="10" xfId="65" applyFont="1" applyFill="1" applyBorder="1" applyAlignment="1">
      <alignment horizontal="center" vertical="center" wrapText="1"/>
    </xf>
    <xf numFmtId="44" fontId="0" fillId="34" borderId="27" xfId="65" applyFont="1" applyFill="1" applyBorder="1" applyAlignment="1">
      <alignment vertical="center"/>
    </xf>
    <xf numFmtId="44" fontId="0" fillId="34" borderId="27" xfId="65" applyFont="1" applyFill="1" applyBorder="1" applyAlignment="1">
      <alignment horizontal="center" vertical="center" wrapText="1"/>
    </xf>
    <xf numFmtId="44" fontId="0" fillId="34" borderId="39" xfId="65" applyFont="1" applyFill="1" applyBorder="1" applyAlignment="1">
      <alignment horizontal="center" vertical="center" wrapText="1"/>
    </xf>
    <xf numFmtId="44" fontId="0" fillId="34" borderId="41" xfId="65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55" xfId="55" applyFont="1" applyBorder="1" applyAlignment="1">
      <alignment vertical="center" wrapText="1"/>
      <protection/>
    </xf>
    <xf numFmtId="0" fontId="0" fillId="0" borderId="63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 wrapText="1"/>
      <protection/>
    </xf>
    <xf numFmtId="4" fontId="8" fillId="0" borderId="13" xfId="55" applyNumberFormat="1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8" fillId="0" borderId="12" xfId="55" applyNumberFormat="1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4" fontId="14" fillId="0" borderId="12" xfId="55" applyNumberFormat="1" applyFont="1" applyBorder="1" applyAlignment="1">
      <alignment horizontal="center" vertical="center" wrapText="1"/>
      <protection/>
    </xf>
    <xf numFmtId="4" fontId="8" fillId="33" borderId="12" xfId="55" applyNumberFormat="1" applyFont="1" applyFill="1" applyBorder="1" applyAlignment="1">
      <alignment horizontal="center" vertical="center" wrapText="1"/>
      <protection/>
    </xf>
    <xf numFmtId="4" fontId="14" fillId="33" borderId="12" xfId="55" applyNumberFormat="1" applyFont="1" applyFill="1" applyBorder="1" applyAlignment="1">
      <alignment horizontal="center" vertical="center" wrapText="1"/>
      <protection/>
    </xf>
    <xf numFmtId="0" fontId="14" fillId="33" borderId="12" xfId="55" applyFont="1" applyFill="1" applyBorder="1" applyAlignment="1">
      <alignment horizontal="center" vertical="center" wrapText="1"/>
      <protection/>
    </xf>
    <xf numFmtId="0" fontId="0" fillId="33" borderId="64" xfId="55" applyFont="1" applyFill="1" applyBorder="1" applyAlignment="1">
      <alignment vertical="center" wrapText="1"/>
      <protection/>
    </xf>
    <xf numFmtId="0" fontId="0" fillId="33" borderId="13" xfId="55" applyFont="1" applyFill="1" applyBorder="1" applyAlignment="1">
      <alignment horizontal="center" vertical="center"/>
      <protection/>
    </xf>
    <xf numFmtId="0" fontId="0" fillId="33" borderId="65" xfId="55" applyFont="1" applyFill="1" applyBorder="1" applyAlignment="1">
      <alignment vertical="center" wrapText="1"/>
      <protection/>
    </xf>
    <xf numFmtId="0" fontId="13" fillId="33" borderId="65" xfId="55" applyFont="1" applyFill="1" applyBorder="1" applyAlignment="1">
      <alignment vertical="center" wrapText="1"/>
      <protection/>
    </xf>
    <xf numFmtId="0" fontId="13" fillId="33" borderId="13" xfId="55" applyFont="1" applyFill="1" applyBorder="1" applyAlignment="1">
      <alignment horizontal="center" vertical="center"/>
      <protection/>
    </xf>
    <xf numFmtId="0" fontId="13" fillId="0" borderId="65" xfId="55" applyFont="1" applyFill="1" applyBorder="1" applyAlignment="1">
      <alignment vertical="center" wrapText="1"/>
      <protection/>
    </xf>
    <xf numFmtId="0" fontId="13" fillId="0" borderId="13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193" fontId="13" fillId="0" borderId="12" xfId="44" applyNumberFormat="1" applyFont="1" applyFill="1" applyBorder="1" applyAlignment="1" applyProtection="1">
      <alignment horizontal="center" vertical="center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3" fillId="33" borderId="12" xfId="55" applyFont="1" applyFill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/>
      <protection/>
    </xf>
    <xf numFmtId="0" fontId="18" fillId="0" borderId="12" xfId="55" applyFont="1" applyBorder="1" applyAlignment="1">
      <alignment vertical="center"/>
      <protection/>
    </xf>
    <xf numFmtId="0" fontId="18" fillId="0" borderId="56" xfId="55" applyFont="1" applyBorder="1" applyAlignment="1">
      <alignment vertical="center"/>
      <protection/>
    </xf>
    <xf numFmtId="0" fontId="18" fillId="0" borderId="46" xfId="55" applyFont="1" applyBorder="1" applyAlignment="1">
      <alignment horizontal="center" vertical="center"/>
      <protection/>
    </xf>
    <xf numFmtId="4" fontId="14" fillId="0" borderId="13" xfId="55" applyNumberFormat="1" applyFont="1" applyFill="1" applyBorder="1" applyAlignment="1">
      <alignment horizontal="center" vertical="center" wrapText="1"/>
      <protection/>
    </xf>
    <xf numFmtId="0" fontId="69" fillId="0" borderId="53" xfId="55" applyFont="1" applyFill="1" applyBorder="1" applyAlignment="1">
      <alignment vertical="center" wrapText="1"/>
      <protection/>
    </xf>
    <xf numFmtId="0" fontId="1" fillId="0" borderId="53" xfId="0" applyFont="1" applyFill="1" applyBorder="1" applyAlignment="1">
      <alignment horizontal="left" vertical="center"/>
    </xf>
    <xf numFmtId="0" fontId="69" fillId="35" borderId="24" xfId="0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4" fontId="0" fillId="0" borderId="27" xfId="65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0" fontId="73" fillId="34" borderId="17" xfId="0" applyNumberFormat="1" applyFont="1" applyFill="1" applyBorder="1" applyAlignment="1">
      <alignment horizontal="center" vertical="center" wrapText="1"/>
    </xf>
    <xf numFmtId="0" fontId="0" fillId="34" borderId="40" xfId="0" applyNumberFormat="1" applyFont="1" applyFill="1" applyBorder="1" applyAlignment="1">
      <alignment horizontal="center" vertical="center" wrapText="1"/>
    </xf>
    <xf numFmtId="44" fontId="75" fillId="34" borderId="66" xfId="65" applyFont="1" applyFill="1" applyBorder="1" applyAlignment="1">
      <alignment horizontal="center" vertical="center"/>
    </xf>
    <xf numFmtId="44" fontId="75" fillId="34" borderId="67" xfId="65" applyFont="1" applyFill="1" applyBorder="1" applyAlignment="1">
      <alignment horizontal="center" vertical="center"/>
    </xf>
    <xf numFmtId="0" fontId="69" fillId="41" borderId="68" xfId="55" applyFont="1" applyFill="1" applyBorder="1" applyAlignment="1">
      <alignment vertical="center" wrapText="1"/>
      <protection/>
    </xf>
    <xf numFmtId="0" fontId="69" fillId="41" borderId="47" xfId="55" applyFont="1" applyFill="1" applyBorder="1" applyAlignment="1">
      <alignment vertical="center" wrapText="1"/>
      <protection/>
    </xf>
    <xf numFmtId="191" fontId="69" fillId="41" borderId="68" xfId="44" applyFont="1" applyFill="1" applyBorder="1" applyAlignment="1" applyProtection="1">
      <alignment vertical="center" wrapText="1"/>
      <protection/>
    </xf>
    <xf numFmtId="191" fontId="69" fillId="41" borderId="69" xfId="44" applyFont="1" applyFill="1" applyBorder="1" applyAlignment="1" applyProtection="1">
      <alignment vertical="center" wrapText="1"/>
      <protection/>
    </xf>
    <xf numFmtId="0" fontId="69" fillId="41" borderId="70" xfId="55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44" fontId="0" fillId="34" borderId="10" xfId="65" applyNumberFormat="1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/>
    </xf>
    <xf numFmtId="0" fontId="76" fillId="35" borderId="25" xfId="0" applyFont="1" applyFill="1" applyBorder="1" applyAlignment="1">
      <alignment horizontal="center" vertical="center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26" xfId="0" applyFont="1" applyFill="1" applyBorder="1" applyAlignment="1">
      <alignment horizontal="center" vertical="center" wrapText="1"/>
    </xf>
    <xf numFmtId="44" fontId="0" fillId="34" borderId="3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wrapText="1"/>
    </xf>
    <xf numFmtId="0" fontId="0" fillId="34" borderId="0" xfId="55" applyFont="1" applyFill="1" applyAlignment="1">
      <alignment vertical="center" wrapText="1"/>
      <protection/>
    </xf>
    <xf numFmtId="0" fontId="69" fillId="41" borderId="68" xfId="55" applyFont="1" applyFill="1" applyBorder="1" applyAlignment="1">
      <alignment horizontal="center" vertical="center" wrapText="1"/>
      <protection/>
    </xf>
    <xf numFmtId="0" fontId="16" fillId="0" borderId="71" xfId="55" applyFont="1" applyFill="1" applyBorder="1" applyAlignment="1">
      <alignment horizontal="center" vertical="center" wrapText="1"/>
      <protection/>
    </xf>
    <xf numFmtId="0" fontId="16" fillId="0" borderId="72" xfId="55" applyFont="1" applyFill="1" applyBorder="1" applyAlignment="1">
      <alignment horizontal="center" vertical="center" wrapText="1"/>
      <protection/>
    </xf>
    <xf numFmtId="0" fontId="16" fillId="0" borderId="73" xfId="55" applyFont="1" applyFill="1" applyBorder="1" applyAlignment="1">
      <alignment horizontal="center" vertical="center" wrapText="1"/>
      <protection/>
    </xf>
    <xf numFmtId="0" fontId="16" fillId="0" borderId="74" xfId="55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6" fillId="42" borderId="75" xfId="55" applyFont="1" applyFill="1" applyBorder="1" applyAlignment="1">
      <alignment horizontal="center" vertical="center" wrapText="1"/>
      <protection/>
    </xf>
    <xf numFmtId="0" fontId="16" fillId="42" borderId="49" xfId="55" applyFont="1" applyFill="1" applyBorder="1" applyAlignment="1">
      <alignment horizontal="center" vertical="center" wrapText="1"/>
      <protection/>
    </xf>
    <xf numFmtId="0" fontId="16" fillId="0" borderId="75" xfId="55" applyFont="1" applyFill="1" applyBorder="1" applyAlignment="1">
      <alignment horizontal="center" vertical="center" wrapText="1"/>
      <protection/>
    </xf>
    <xf numFmtId="0" fontId="16" fillId="0" borderId="49" xfId="55" applyFont="1" applyFill="1" applyBorder="1" applyAlignment="1">
      <alignment horizontal="center" vertical="center" wrapText="1"/>
      <protection/>
    </xf>
    <xf numFmtId="0" fontId="69" fillId="41" borderId="76" xfId="55" applyFont="1" applyFill="1" applyBorder="1" applyAlignment="1">
      <alignment horizontal="left" vertical="center" wrapText="1"/>
      <protection/>
    </xf>
    <xf numFmtId="0" fontId="69" fillId="41" borderId="68" xfId="55" applyFont="1" applyFill="1" applyBorder="1" applyAlignment="1">
      <alignment horizontal="left" vertical="center" wrapText="1"/>
      <protection/>
    </xf>
    <xf numFmtId="0" fontId="16" fillId="0" borderId="77" xfId="55" applyFont="1" applyBorder="1" applyAlignment="1">
      <alignment horizontal="center" vertical="center" wrapText="1"/>
      <protection/>
    </xf>
    <xf numFmtId="0" fontId="16" fillId="0" borderId="51" xfId="55" applyFont="1" applyBorder="1" applyAlignment="1">
      <alignment horizontal="center" vertical="center" wrapText="1"/>
      <protection/>
    </xf>
    <xf numFmtId="0" fontId="16" fillId="36" borderId="78" xfId="55" applyFont="1" applyFill="1" applyBorder="1" applyAlignment="1">
      <alignment horizontal="center" vertical="center" wrapText="1"/>
      <protection/>
    </xf>
    <xf numFmtId="0" fontId="16" fillId="36" borderId="79" xfId="55" applyFont="1" applyFill="1" applyBorder="1" applyAlignment="1">
      <alignment horizontal="center" vertical="center" wrapText="1"/>
      <protection/>
    </xf>
    <xf numFmtId="0" fontId="16" fillId="36" borderId="80" xfId="55" applyFont="1" applyFill="1" applyBorder="1" applyAlignment="1">
      <alignment horizontal="center" vertical="center" wrapText="1"/>
      <protection/>
    </xf>
    <xf numFmtId="0" fontId="16" fillId="38" borderId="78" xfId="55" applyFont="1" applyFill="1" applyBorder="1" applyAlignment="1">
      <alignment horizontal="center" vertical="center" wrapText="1"/>
      <protection/>
    </xf>
    <xf numFmtId="0" fontId="16" fillId="38" borderId="79" xfId="55" applyFont="1" applyFill="1" applyBorder="1" applyAlignment="1">
      <alignment horizontal="center" vertical="center" wrapText="1"/>
      <protection/>
    </xf>
    <xf numFmtId="0" fontId="16" fillId="38" borderId="80" xfId="55" applyFont="1" applyFill="1" applyBorder="1" applyAlignment="1">
      <alignment horizontal="center" vertical="center" wrapText="1"/>
      <protection/>
    </xf>
    <xf numFmtId="0" fontId="16" fillId="42" borderId="81" xfId="55" applyFont="1" applyFill="1" applyBorder="1" applyAlignment="1">
      <alignment horizontal="center" vertical="center" wrapText="1"/>
      <protection/>
    </xf>
    <xf numFmtId="0" fontId="16" fillId="42" borderId="82" xfId="55" applyFont="1" applyFill="1" applyBorder="1" applyAlignment="1">
      <alignment horizontal="center" vertical="center" wrapText="1"/>
      <protection/>
    </xf>
    <xf numFmtId="44" fontId="16" fillId="0" borderId="73" xfId="65" applyFont="1" applyFill="1" applyBorder="1" applyAlignment="1">
      <alignment horizontal="center" vertical="center" wrapText="1"/>
    </xf>
    <xf numFmtId="44" fontId="16" fillId="0" borderId="74" xfId="65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6" fillId="37" borderId="75" xfId="55" applyFont="1" applyFill="1" applyBorder="1" applyAlignment="1">
      <alignment horizontal="center" vertical="center" wrapText="1"/>
      <protection/>
    </xf>
    <xf numFmtId="0" fontId="13" fillId="34" borderId="61" xfId="55" applyFont="1" applyFill="1" applyBorder="1" applyAlignment="1">
      <alignment horizontal="left" vertical="center" wrapText="1"/>
      <protection/>
    </xf>
    <xf numFmtId="0" fontId="13" fillId="34" borderId="83" xfId="55" applyFont="1" applyFill="1" applyBorder="1" applyAlignment="1">
      <alignment horizontal="left" vertical="center" wrapText="1"/>
      <protection/>
    </xf>
    <xf numFmtId="0" fontId="13" fillId="34" borderId="84" xfId="55" applyFont="1" applyFill="1" applyBorder="1" applyAlignment="1">
      <alignment horizontal="left" vertical="center" wrapText="1"/>
      <protection/>
    </xf>
    <xf numFmtId="191" fontId="69" fillId="41" borderId="85" xfId="44" applyFont="1" applyFill="1" applyBorder="1" applyAlignment="1" applyProtection="1">
      <alignment horizontal="center" vertical="center" wrapText="1"/>
      <protection/>
    </xf>
    <xf numFmtId="191" fontId="69" fillId="41" borderId="69" xfId="44" applyFont="1" applyFill="1" applyBorder="1" applyAlignment="1" applyProtection="1">
      <alignment horizontal="center" vertical="center" wrapText="1"/>
      <protection/>
    </xf>
    <xf numFmtId="0" fontId="1" fillId="36" borderId="78" xfId="55" applyFont="1" applyFill="1" applyBorder="1" applyAlignment="1">
      <alignment horizontal="center" vertical="center" wrapText="1"/>
      <protection/>
    </xf>
    <xf numFmtId="0" fontId="1" fillId="36" borderId="79" xfId="55" applyFont="1" applyFill="1" applyBorder="1" applyAlignment="1">
      <alignment horizontal="center" vertical="center" wrapText="1"/>
      <protection/>
    </xf>
    <xf numFmtId="0" fontId="1" fillId="36" borderId="80" xfId="55" applyFont="1" applyFill="1" applyBorder="1" applyAlignment="1">
      <alignment horizontal="center" vertical="center" wrapText="1"/>
      <protection/>
    </xf>
    <xf numFmtId="0" fontId="69" fillId="41" borderId="76" xfId="55" applyFont="1" applyFill="1" applyBorder="1" applyAlignment="1">
      <alignment horizontal="center" vertical="center" wrapText="1"/>
      <protection/>
    </xf>
    <xf numFmtId="0" fontId="69" fillId="41" borderId="0" xfId="55" applyFont="1" applyFill="1" applyBorder="1" applyAlignment="1">
      <alignment horizontal="left" vertical="center" wrapText="1"/>
      <protection/>
    </xf>
    <xf numFmtId="0" fontId="69" fillId="41" borderId="29" xfId="55" applyFont="1" applyFill="1" applyBorder="1" applyAlignment="1">
      <alignment horizontal="left" vertical="center" wrapText="1"/>
      <protection/>
    </xf>
    <xf numFmtId="191" fontId="69" fillId="41" borderId="68" xfId="44" applyFont="1" applyFill="1" applyBorder="1" applyAlignment="1" applyProtection="1">
      <alignment horizontal="left" vertical="center" wrapText="1"/>
      <protection/>
    </xf>
    <xf numFmtId="191" fontId="69" fillId="41" borderId="70" xfId="44" applyFont="1" applyFill="1" applyBorder="1" applyAlignment="1" applyProtection="1">
      <alignment horizontal="left" vertical="center" wrapText="1"/>
      <protection/>
    </xf>
    <xf numFmtId="191" fontId="69" fillId="41" borderId="69" xfId="44" applyFont="1" applyFill="1" applyBorder="1" applyAlignment="1" applyProtection="1">
      <alignment horizontal="left" vertical="center" wrapText="1"/>
      <protection/>
    </xf>
    <xf numFmtId="191" fontId="69" fillId="41" borderId="86" xfId="44" applyFont="1" applyFill="1" applyBorder="1" applyAlignment="1" applyProtection="1">
      <alignment horizontal="left" vertical="center" wrapText="1"/>
      <protection/>
    </xf>
    <xf numFmtId="0" fontId="69" fillId="41" borderId="70" xfId="55" applyFont="1" applyFill="1" applyBorder="1" applyAlignment="1">
      <alignment horizontal="left" vertical="center" wrapText="1"/>
      <protection/>
    </xf>
    <xf numFmtId="191" fontId="69" fillId="41" borderId="76" xfId="44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left" vertical="center" wrapText="1"/>
    </xf>
    <xf numFmtId="0" fontId="69" fillId="35" borderId="25" xfId="0" applyFont="1" applyFill="1" applyBorder="1" applyAlignment="1">
      <alignment horizontal="left" vertical="center" wrapText="1"/>
    </xf>
    <xf numFmtId="0" fontId="69" fillId="35" borderId="26" xfId="0" applyFont="1" applyFill="1" applyBorder="1" applyAlignment="1">
      <alignment horizontal="left" vertical="center" wrapText="1"/>
    </xf>
    <xf numFmtId="0" fontId="69" fillId="35" borderId="85" xfId="0" applyFont="1" applyFill="1" applyBorder="1" applyAlignment="1">
      <alignment horizontal="left" vertical="center" wrapText="1"/>
    </xf>
    <xf numFmtId="0" fontId="69" fillId="35" borderId="69" xfId="0" applyFont="1" applyFill="1" applyBorder="1" applyAlignment="1">
      <alignment horizontal="left" vertical="center" wrapText="1"/>
    </xf>
    <xf numFmtId="0" fontId="69" fillId="35" borderId="86" xfId="0" applyFont="1" applyFill="1" applyBorder="1" applyAlignment="1">
      <alignment horizontal="left" vertical="center" wrapText="1"/>
    </xf>
    <xf numFmtId="0" fontId="1" fillId="36" borderId="76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87" xfId="0" applyFont="1" applyFill="1" applyBorder="1" applyAlignment="1">
      <alignment horizontal="center" vertical="center" wrapText="1"/>
    </xf>
    <xf numFmtId="0" fontId="1" fillId="36" borderId="83" xfId="0" applyFont="1" applyFill="1" applyBorder="1" applyAlignment="1">
      <alignment horizontal="center" vertical="center" wrapText="1"/>
    </xf>
    <xf numFmtId="0" fontId="1" fillId="36" borderId="88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9" fillId="35" borderId="20" xfId="0" applyFont="1" applyFill="1" applyBorder="1" applyAlignment="1">
      <alignment horizontal="left" vertical="center" wrapText="1"/>
    </xf>
    <xf numFmtId="0" fontId="69" fillId="35" borderId="21" xfId="0" applyFont="1" applyFill="1" applyBorder="1" applyAlignment="1">
      <alignment horizontal="left" vertical="center" wrapText="1"/>
    </xf>
    <xf numFmtId="0" fontId="69" fillId="35" borderId="22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70" fillId="35" borderId="38" xfId="0" applyFont="1" applyFill="1" applyBorder="1" applyAlignment="1">
      <alignment horizontal="center" vertical="center" wrapText="1"/>
    </xf>
    <xf numFmtId="0" fontId="70" fillId="35" borderId="47" xfId="0" applyFont="1" applyFill="1" applyBorder="1" applyAlignment="1">
      <alignment horizontal="center" vertical="center" wrapText="1"/>
    </xf>
    <xf numFmtId="0" fontId="1" fillId="39" borderId="45" xfId="0" applyFont="1" applyFill="1" applyBorder="1" applyAlignment="1">
      <alignment horizontal="center" vertical="center" wrapText="1"/>
    </xf>
    <xf numFmtId="0" fontId="1" fillId="39" borderId="89" xfId="0" applyFont="1" applyFill="1" applyBorder="1" applyAlignment="1">
      <alignment horizontal="center" vertical="center" wrapText="1"/>
    </xf>
    <xf numFmtId="0" fontId="1" fillId="39" borderId="9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9" fillId="35" borderId="91" xfId="0" applyFont="1" applyFill="1" applyBorder="1" applyAlignment="1">
      <alignment horizontal="left" vertical="center" wrapText="1"/>
    </xf>
    <xf numFmtId="0" fontId="69" fillId="35" borderId="57" xfId="0" applyFont="1" applyFill="1" applyBorder="1" applyAlignment="1">
      <alignment horizontal="left" vertical="center" wrapText="1"/>
    </xf>
    <xf numFmtId="0" fontId="69" fillId="35" borderId="5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69" fillId="40" borderId="17" xfId="0" applyNumberFormat="1" applyFont="1" applyFill="1" applyBorder="1" applyAlignment="1">
      <alignment horizontal="center" vertical="center" wrapText="1"/>
    </xf>
    <xf numFmtId="0" fontId="69" fillId="40" borderId="10" xfId="0" applyNumberFormat="1" applyFont="1" applyFill="1" applyBorder="1" applyAlignment="1">
      <alignment horizontal="center" vertical="center" wrapText="1"/>
    </xf>
    <xf numFmtId="0" fontId="69" fillId="40" borderId="18" xfId="0" applyNumberFormat="1" applyFont="1" applyFill="1" applyBorder="1" applyAlignment="1">
      <alignment horizontal="center" vertical="center" wrapText="1"/>
    </xf>
    <xf numFmtId="0" fontId="69" fillId="40" borderId="36" xfId="0" applyNumberFormat="1" applyFont="1" applyFill="1" applyBorder="1" applyAlignment="1">
      <alignment horizontal="center" vertical="center" wrapText="1"/>
    </xf>
    <xf numFmtId="0" fontId="69" fillId="40" borderId="24" xfId="0" applyNumberFormat="1" applyFont="1" applyFill="1" applyBorder="1" applyAlignment="1">
      <alignment horizontal="center" vertical="center" wrapText="1"/>
    </xf>
    <xf numFmtId="0" fontId="69" fillId="40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9" fillId="35" borderId="92" xfId="0" applyFont="1" applyFill="1" applyBorder="1" applyAlignment="1">
      <alignment horizontal="left" vertical="center"/>
    </xf>
    <xf numFmtId="0" fontId="69" fillId="35" borderId="93" xfId="0" applyFont="1" applyFill="1" applyBorder="1" applyAlignment="1">
      <alignment horizontal="left" vertical="center"/>
    </xf>
    <xf numFmtId="0" fontId="69" fillId="35" borderId="94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left" vertical="center"/>
    </xf>
    <xf numFmtId="44" fontId="0" fillId="0" borderId="10" xfId="65" applyFont="1" applyFill="1" applyBorder="1" applyAlignment="1">
      <alignment vertical="center" wrapText="1"/>
    </xf>
    <xf numFmtId="44" fontId="69" fillId="41" borderId="68" xfId="65" applyFont="1" applyFill="1" applyBorder="1" applyAlignment="1">
      <alignment vertical="center" wrapText="1"/>
    </xf>
    <xf numFmtId="44" fontId="0" fillId="0" borderId="13" xfId="65" applyFont="1" applyBorder="1" applyAlignment="1">
      <alignment horizontal="center" vertical="center" wrapText="1"/>
    </xf>
    <xf numFmtId="44" fontId="13" fillId="34" borderId="12" xfId="65" applyFont="1" applyFill="1" applyBorder="1" applyAlignment="1">
      <alignment horizontal="center" vertical="center" wrapText="1"/>
    </xf>
    <xf numFmtId="44" fontId="0" fillId="34" borderId="12" xfId="65" applyFont="1" applyFill="1" applyBorder="1" applyAlignment="1">
      <alignment horizontal="center" vertical="center" wrapText="1"/>
    </xf>
    <xf numFmtId="44" fontId="0" fillId="33" borderId="12" xfId="65" applyFont="1" applyFill="1" applyBorder="1" applyAlignment="1">
      <alignment horizontal="center" vertical="center" wrapText="1"/>
    </xf>
    <xf numFmtId="44" fontId="0" fillId="34" borderId="13" xfId="65" applyFont="1" applyFill="1" applyBorder="1" applyAlignment="1">
      <alignment horizontal="center" vertical="center" wrapText="1"/>
    </xf>
    <xf numFmtId="44" fontId="0" fillId="33" borderId="13" xfId="65" applyFont="1" applyFill="1" applyBorder="1" applyAlignment="1">
      <alignment horizontal="right" vertical="center"/>
    </xf>
    <xf numFmtId="44" fontId="13" fillId="33" borderId="13" xfId="65" applyFont="1" applyFill="1" applyBorder="1" applyAlignment="1">
      <alignment horizontal="center" vertical="center"/>
    </xf>
    <xf numFmtId="44" fontId="13" fillId="0" borderId="13" xfId="65" applyFont="1" applyBorder="1" applyAlignment="1">
      <alignment horizontal="center" vertical="center"/>
    </xf>
    <xf numFmtId="44" fontId="13" fillId="34" borderId="13" xfId="65" applyFont="1" applyFill="1" applyBorder="1" applyAlignment="1">
      <alignment horizontal="center" vertical="center" wrapText="1"/>
    </xf>
    <xf numFmtId="44" fontId="0" fillId="33" borderId="13" xfId="65" applyFont="1" applyFill="1" applyBorder="1" applyAlignment="1">
      <alignment horizontal="center" vertical="center"/>
    </xf>
    <xf numFmtId="44" fontId="0" fillId="33" borderId="55" xfId="65" applyFont="1" applyFill="1" applyBorder="1" applyAlignment="1">
      <alignment horizontal="center" vertical="center"/>
    </xf>
    <xf numFmtId="44" fontId="13" fillId="0" borderId="56" xfId="65" applyFont="1" applyBorder="1" applyAlignment="1">
      <alignment horizontal="center" vertical="center" wrapText="1"/>
    </xf>
    <xf numFmtId="44" fontId="13" fillId="0" borderId="56" xfId="65" applyFont="1" applyFill="1" applyBorder="1" applyAlignment="1" applyProtection="1">
      <alignment horizontal="center" vertical="center"/>
      <protection/>
    </xf>
    <xf numFmtId="44" fontId="13" fillId="0" borderId="56" xfId="65" applyFont="1" applyFill="1" applyBorder="1" applyAlignment="1" applyProtection="1">
      <alignment horizontal="right" vertical="center"/>
      <protection/>
    </xf>
    <xf numFmtId="44" fontId="13" fillId="0" borderId="12" xfId="65" applyFont="1" applyFill="1" applyBorder="1" applyAlignment="1">
      <alignment horizontal="center" vertical="center" wrapText="1"/>
    </xf>
    <xf numFmtId="44" fontId="13" fillId="0" borderId="12" xfId="65" applyFont="1" applyFill="1" applyBorder="1" applyAlignment="1">
      <alignment horizontal="right" vertical="center" wrapText="1"/>
    </xf>
    <xf numFmtId="44" fontId="0" fillId="0" borderId="12" xfId="65" applyFont="1" applyFill="1" applyBorder="1" applyAlignment="1">
      <alignment horizontal="right" vertical="center" wrapText="1"/>
    </xf>
    <xf numFmtId="44" fontId="0" fillId="0" borderId="11" xfId="65" applyFont="1" applyFill="1" applyBorder="1" applyAlignment="1">
      <alignment horizontal="center" vertical="center" wrapText="1"/>
    </xf>
    <xf numFmtId="44" fontId="16" fillId="38" borderId="10" xfId="65" applyFont="1" applyFill="1" applyBorder="1" applyAlignment="1">
      <alignment vertical="center" wrapText="1"/>
    </xf>
    <xf numFmtId="44" fontId="16" fillId="36" borderId="10" xfId="65" applyFont="1" applyFill="1" applyBorder="1" applyAlignment="1">
      <alignment vertical="center" wrapText="1"/>
    </xf>
    <xf numFmtId="44" fontId="0" fillId="0" borderId="11" xfId="65" applyFont="1" applyFill="1" applyBorder="1" applyAlignment="1">
      <alignment vertical="center" wrapText="1"/>
    </xf>
    <xf numFmtId="44" fontId="69" fillId="41" borderId="68" xfId="65" applyFont="1" applyFill="1" applyBorder="1" applyAlignment="1" applyProtection="1">
      <alignment vertical="center" wrapText="1"/>
      <protection/>
    </xf>
    <xf numFmtId="44" fontId="0" fillId="0" borderId="11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16" fillId="36" borderId="39" xfId="65" applyFont="1" applyFill="1" applyBorder="1" applyAlignment="1">
      <alignment vertical="center" wrapText="1"/>
    </xf>
    <xf numFmtId="44" fontId="69" fillId="41" borderId="69" xfId="65" applyFont="1" applyFill="1" applyBorder="1" applyAlignment="1" applyProtection="1">
      <alignment vertical="center" wrapText="1"/>
      <protection/>
    </xf>
    <xf numFmtId="44" fontId="13" fillId="0" borderId="0" xfId="65" applyFont="1" applyFill="1" applyBorder="1" applyAlignment="1">
      <alignment horizontal="left" vertical="center" wrapText="1"/>
    </xf>
    <xf numFmtId="44" fontId="13" fillId="0" borderId="0" xfId="65" applyFont="1" applyAlignment="1">
      <alignment horizontal="center" vertical="center" wrapText="1"/>
    </xf>
    <xf numFmtId="44" fontId="69" fillId="43" borderId="95" xfId="65" applyFont="1" applyFill="1" applyBorder="1" applyAlignment="1">
      <alignment vertical="center" wrapText="1"/>
    </xf>
    <xf numFmtId="0" fontId="69" fillId="44" borderId="15" xfId="55" applyFont="1" applyFill="1" applyBorder="1" applyAlignment="1">
      <alignment horizontal="center" vertical="center" wrapText="1"/>
      <protection/>
    </xf>
    <xf numFmtId="0" fontId="69" fillId="44" borderId="16" xfId="55" applyFont="1" applyFill="1" applyBorder="1" applyAlignment="1">
      <alignment horizontal="center" vertical="center" wrapText="1"/>
      <protection/>
    </xf>
    <xf numFmtId="0" fontId="69" fillId="44" borderId="59" xfId="55" applyFont="1" applyFill="1" applyBorder="1" applyAlignment="1">
      <alignment horizontal="center" vertical="center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2 4" xfId="70"/>
    <cellStyle name="Walutowy 3" xfId="71"/>
    <cellStyle name="Walutowy 3 2" xfId="72"/>
    <cellStyle name="Walutowy 4" xfId="73"/>
    <cellStyle name="Walutowy 5" xfId="74"/>
    <cellStyle name="Walutowy 6" xfId="75"/>
    <cellStyle name="Walutowy 7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="90" zoomScaleSheetLayoutView="90" zoomScalePageLayoutView="0" workbookViewId="0" topLeftCell="A1">
      <selection activeCell="F17" sqref="F17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5.57421875" style="0" customWidth="1"/>
    <col min="4" max="4" width="14.57421875" style="0" customWidth="1"/>
    <col min="5" max="5" width="12.7109375" style="10" customWidth="1"/>
    <col min="6" max="6" width="10.421875" style="10" customWidth="1"/>
    <col min="7" max="7" width="19.28125" style="4" customWidth="1"/>
    <col min="8" max="8" width="15.7109375" style="4" customWidth="1"/>
    <col min="9" max="9" width="17.140625" style="4" customWidth="1"/>
    <col min="10" max="13" width="19.8515625" style="10" customWidth="1"/>
    <col min="14" max="14" width="19.421875" style="0" customWidth="1"/>
  </cols>
  <sheetData>
    <row r="1" spans="1:8" ht="12.75">
      <c r="A1" s="3" t="s">
        <v>49</v>
      </c>
      <c r="H1" s="11"/>
    </row>
    <row r="2" ht="13.5" thickBot="1"/>
    <row r="3" spans="1:14" ht="87.75" customHeight="1">
      <c r="A3" s="419" t="s">
        <v>4</v>
      </c>
      <c r="B3" s="420" t="s">
        <v>5</v>
      </c>
      <c r="C3" s="420" t="s">
        <v>739</v>
      </c>
      <c r="D3" s="420" t="s">
        <v>6</v>
      </c>
      <c r="E3" s="420" t="s">
        <v>7</v>
      </c>
      <c r="F3" s="420" t="s">
        <v>3</v>
      </c>
      <c r="G3" s="421" t="s">
        <v>24</v>
      </c>
      <c r="H3" s="421" t="s">
        <v>8</v>
      </c>
      <c r="I3" s="421" t="s">
        <v>23</v>
      </c>
      <c r="J3" s="421" t="s">
        <v>53</v>
      </c>
      <c r="K3" s="421" t="s">
        <v>715</v>
      </c>
      <c r="L3" s="421" t="s">
        <v>54</v>
      </c>
      <c r="M3" s="421" t="s">
        <v>25</v>
      </c>
      <c r="N3" s="422" t="s">
        <v>631</v>
      </c>
    </row>
    <row r="4" spans="1:14" s="8" customFormat="1" ht="25.5">
      <c r="A4" s="45">
        <v>1</v>
      </c>
      <c r="B4" s="182" t="s">
        <v>503</v>
      </c>
      <c r="C4" s="417" t="s">
        <v>740</v>
      </c>
      <c r="D4" s="150" t="s">
        <v>504</v>
      </c>
      <c r="E4" s="183" t="s">
        <v>45</v>
      </c>
      <c r="F4" s="150" t="s">
        <v>366</v>
      </c>
      <c r="G4" s="150" t="s">
        <v>46</v>
      </c>
      <c r="H4" s="150">
        <v>89</v>
      </c>
      <c r="I4" s="183" t="s">
        <v>48</v>
      </c>
      <c r="J4" s="150" t="s">
        <v>47</v>
      </c>
      <c r="K4" s="150" t="s">
        <v>723</v>
      </c>
      <c r="L4" s="150" t="s">
        <v>47</v>
      </c>
      <c r="M4" s="359">
        <v>18765264.49</v>
      </c>
      <c r="N4" s="263" t="s">
        <v>718</v>
      </c>
    </row>
    <row r="5" spans="1:14" s="18" customFormat="1" ht="24.75" customHeight="1">
      <c r="A5" s="46">
        <v>2</v>
      </c>
      <c r="B5" s="182" t="s">
        <v>58</v>
      </c>
      <c r="C5" s="417" t="s">
        <v>741</v>
      </c>
      <c r="D5" s="150" t="s">
        <v>630</v>
      </c>
      <c r="E5" s="183" t="s">
        <v>629</v>
      </c>
      <c r="F5" s="150" t="s">
        <v>59</v>
      </c>
      <c r="G5" s="150" t="s">
        <v>60</v>
      </c>
      <c r="H5" s="150">
        <v>91</v>
      </c>
      <c r="I5" s="150">
        <v>592</v>
      </c>
      <c r="J5" s="150" t="s">
        <v>47</v>
      </c>
      <c r="K5" s="150" t="s">
        <v>227</v>
      </c>
      <c r="L5" s="150" t="s">
        <v>47</v>
      </c>
      <c r="M5" s="359">
        <v>7420087.4</v>
      </c>
      <c r="N5" s="262" t="s">
        <v>722</v>
      </c>
    </row>
    <row r="6" spans="1:14" s="18" customFormat="1" ht="24.75" customHeight="1">
      <c r="A6" s="46">
        <v>3</v>
      </c>
      <c r="B6" s="182" t="s">
        <v>61</v>
      </c>
      <c r="C6" s="417" t="s">
        <v>742</v>
      </c>
      <c r="D6" s="150" t="s">
        <v>62</v>
      </c>
      <c r="E6" s="183" t="s">
        <v>663</v>
      </c>
      <c r="F6" s="150" t="s">
        <v>59</v>
      </c>
      <c r="G6" s="150" t="s">
        <v>60</v>
      </c>
      <c r="H6" s="150">
        <v>22</v>
      </c>
      <c r="I6" s="150">
        <v>60</v>
      </c>
      <c r="J6" s="150" t="s">
        <v>47</v>
      </c>
      <c r="K6" s="150" t="s">
        <v>47</v>
      </c>
      <c r="L6" s="150" t="s">
        <v>47</v>
      </c>
      <c r="M6" s="231">
        <v>1245152</v>
      </c>
      <c r="N6" s="262" t="s">
        <v>721</v>
      </c>
    </row>
    <row r="7" spans="1:14" s="18" customFormat="1" ht="24.75" customHeight="1">
      <c r="A7" s="46">
        <v>4</v>
      </c>
      <c r="B7" s="182" t="s">
        <v>506</v>
      </c>
      <c r="C7" s="417" t="s">
        <v>743</v>
      </c>
      <c r="D7" s="150" t="s">
        <v>63</v>
      </c>
      <c r="E7" s="183" t="s">
        <v>64</v>
      </c>
      <c r="F7" s="150" t="s">
        <v>65</v>
      </c>
      <c r="G7" s="150" t="s">
        <v>60</v>
      </c>
      <c r="H7" s="150">
        <v>21</v>
      </c>
      <c r="I7" s="150">
        <v>66</v>
      </c>
      <c r="J7" s="150" t="s">
        <v>47</v>
      </c>
      <c r="K7" s="150" t="s">
        <v>47</v>
      </c>
      <c r="L7" s="150" t="s">
        <v>47</v>
      </c>
      <c r="M7" s="235">
        <v>916075</v>
      </c>
      <c r="N7" s="262" t="s">
        <v>720</v>
      </c>
    </row>
    <row r="8" spans="1:14" s="18" customFormat="1" ht="24.75" customHeight="1">
      <c r="A8" s="46">
        <v>5</v>
      </c>
      <c r="B8" s="1" t="s">
        <v>66</v>
      </c>
      <c r="C8" s="424" t="s">
        <v>744</v>
      </c>
      <c r="D8" s="150" t="s">
        <v>67</v>
      </c>
      <c r="E8" s="150">
        <v>910004657</v>
      </c>
      <c r="F8" s="150" t="s">
        <v>642</v>
      </c>
      <c r="G8" s="20" t="s">
        <v>643</v>
      </c>
      <c r="H8" s="150">
        <v>20</v>
      </c>
      <c r="I8" s="150">
        <v>50</v>
      </c>
      <c r="J8" s="150" t="s">
        <v>47</v>
      </c>
      <c r="K8" s="150" t="s">
        <v>47</v>
      </c>
      <c r="L8" s="150" t="s">
        <v>47</v>
      </c>
      <c r="M8" s="231">
        <v>940396</v>
      </c>
      <c r="N8" s="262" t="s">
        <v>719</v>
      </c>
    </row>
    <row r="9" spans="1:14" s="18" customFormat="1" ht="24.75" customHeight="1">
      <c r="A9" s="46">
        <v>6</v>
      </c>
      <c r="B9" s="182" t="s">
        <v>68</v>
      </c>
      <c r="C9" s="417" t="s">
        <v>745</v>
      </c>
      <c r="D9" s="150" t="s">
        <v>69</v>
      </c>
      <c r="E9" s="150">
        <v>910921862</v>
      </c>
      <c r="F9" s="150" t="s">
        <v>642</v>
      </c>
      <c r="G9" s="20" t="s">
        <v>643</v>
      </c>
      <c r="H9" s="150">
        <v>18</v>
      </c>
      <c r="I9" s="150">
        <v>50</v>
      </c>
      <c r="J9" s="150" t="s">
        <v>47</v>
      </c>
      <c r="K9" s="150" t="s">
        <v>47</v>
      </c>
      <c r="L9" s="150" t="s">
        <v>47</v>
      </c>
      <c r="M9" s="231">
        <v>859194</v>
      </c>
      <c r="N9" s="262" t="s">
        <v>720</v>
      </c>
    </row>
    <row r="10" spans="1:14" s="10" customFormat="1" ht="24.75" customHeight="1">
      <c r="A10" s="46">
        <v>7</v>
      </c>
      <c r="B10" s="301" t="s">
        <v>70</v>
      </c>
      <c r="C10" s="425" t="s">
        <v>746</v>
      </c>
      <c r="D10" s="202" t="s">
        <v>71</v>
      </c>
      <c r="E10" s="202">
        <v>340388015</v>
      </c>
      <c r="F10" s="148" t="s">
        <v>367</v>
      </c>
      <c r="G10" s="202" t="s">
        <v>72</v>
      </c>
      <c r="H10" s="202">
        <v>3</v>
      </c>
      <c r="I10" s="202" t="s">
        <v>48</v>
      </c>
      <c r="J10" s="202" t="s">
        <v>47</v>
      </c>
      <c r="K10" s="202" t="s">
        <v>227</v>
      </c>
      <c r="L10" s="202" t="s">
        <v>47</v>
      </c>
      <c r="M10" s="418">
        <v>234600</v>
      </c>
      <c r="N10" s="262" t="s">
        <v>717</v>
      </c>
    </row>
    <row r="11" spans="1:14" ht="26.25" thickBot="1">
      <c r="A11" s="47">
        <v>8</v>
      </c>
      <c r="B11" s="302" t="s">
        <v>80</v>
      </c>
      <c r="C11" s="426" t="s">
        <v>746</v>
      </c>
      <c r="D11" s="193" t="s">
        <v>81</v>
      </c>
      <c r="E11" s="194">
        <v>911353288</v>
      </c>
      <c r="F11" s="195" t="s">
        <v>368</v>
      </c>
      <c r="G11" s="196" t="s">
        <v>82</v>
      </c>
      <c r="H11" s="194">
        <v>20</v>
      </c>
      <c r="I11" s="203" t="s">
        <v>48</v>
      </c>
      <c r="J11" s="194" t="s">
        <v>47</v>
      </c>
      <c r="K11" s="194" t="s">
        <v>227</v>
      </c>
      <c r="L11" s="194" t="s">
        <v>47</v>
      </c>
      <c r="M11" s="423">
        <v>18279186.53</v>
      </c>
      <c r="N11" s="300" t="s">
        <v>718</v>
      </c>
    </row>
    <row r="14" spans="2:3" ht="12.75">
      <c r="B14" s="24"/>
      <c r="C14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80" zoomScaleNormal="80" zoomScaleSheetLayoutView="78" zoomScalePageLayoutView="0" workbookViewId="0" topLeftCell="A87">
      <selection activeCell="B103" sqref="B103:Y103"/>
    </sheetView>
  </sheetViews>
  <sheetFormatPr defaultColWidth="9.7109375" defaultRowHeight="21.75" customHeight="1"/>
  <cols>
    <col min="1" max="1" width="3.8515625" style="25" customWidth="1"/>
    <col min="2" max="2" width="36.00390625" style="53" customWidth="1"/>
    <col min="3" max="3" width="18.140625" style="25" customWidth="1"/>
    <col min="4" max="4" width="14.57421875" style="56" customWidth="1"/>
    <col min="5" max="5" width="16.00390625" style="57" customWidth="1"/>
    <col min="6" max="6" width="11.57421875" style="25" customWidth="1"/>
    <col min="7" max="7" width="18.8515625" style="573" customWidth="1"/>
    <col min="8" max="8" width="22.00390625" style="25" customWidth="1"/>
    <col min="9" max="9" width="33.140625" style="25" customWidth="1"/>
    <col min="10" max="10" width="21.140625" style="25" customWidth="1"/>
    <col min="11" max="13" width="16.00390625" style="25" customWidth="1"/>
    <col min="14" max="14" width="24.28125" style="25" customWidth="1"/>
    <col min="15" max="15" width="29.8515625" style="25" customWidth="1"/>
    <col min="16" max="16" width="13.8515625" style="25" customWidth="1"/>
    <col min="17" max="17" width="13.140625" style="25" customWidth="1"/>
    <col min="18" max="18" width="13.421875" style="25" customWidth="1"/>
    <col min="19" max="20" width="11.57421875" style="25" customWidth="1"/>
    <col min="21" max="21" width="13.00390625" style="25" customWidth="1"/>
    <col min="22" max="22" width="12.00390625" style="25" customWidth="1"/>
    <col min="23" max="23" width="14.57421875" style="25" customWidth="1"/>
    <col min="24" max="25" width="12.00390625" style="25" customWidth="1"/>
    <col min="26" max="16384" width="9.7109375" style="53" customWidth="1"/>
  </cols>
  <sheetData>
    <row r="1" spans="1:25" ht="13.5" thickBot="1">
      <c r="A1" s="442" t="s">
        <v>50</v>
      </c>
      <c r="B1" s="443"/>
      <c r="C1" s="443"/>
      <c r="D1" s="443"/>
      <c r="E1" s="443"/>
      <c r="F1" s="443"/>
      <c r="G1" s="443"/>
      <c r="H1" s="443"/>
      <c r="I1" s="443"/>
      <c r="J1" s="443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7"/>
    </row>
    <row r="2" spans="1:25" ht="62.25" customHeight="1">
      <c r="A2" s="429" t="s">
        <v>26</v>
      </c>
      <c r="B2" s="438" t="s">
        <v>57</v>
      </c>
      <c r="C2" s="438" t="s">
        <v>56</v>
      </c>
      <c r="D2" s="438" t="s">
        <v>27</v>
      </c>
      <c r="E2" s="438" t="s">
        <v>28</v>
      </c>
      <c r="F2" s="438" t="s">
        <v>29</v>
      </c>
      <c r="G2" s="452" t="s">
        <v>750</v>
      </c>
      <c r="H2" s="431" t="s">
        <v>751</v>
      </c>
      <c r="I2" s="438" t="s">
        <v>361</v>
      </c>
      <c r="J2" s="438" t="s">
        <v>9</v>
      </c>
      <c r="K2" s="456" t="s">
        <v>30</v>
      </c>
      <c r="L2" s="456"/>
      <c r="M2" s="456"/>
      <c r="N2" s="454" t="s">
        <v>513</v>
      </c>
      <c r="O2" s="454" t="s">
        <v>514</v>
      </c>
      <c r="P2" s="438" t="s">
        <v>55</v>
      </c>
      <c r="Q2" s="438"/>
      <c r="R2" s="438"/>
      <c r="S2" s="438"/>
      <c r="T2" s="438"/>
      <c r="U2" s="438"/>
      <c r="V2" s="436" t="s">
        <v>31</v>
      </c>
      <c r="W2" s="436" t="s">
        <v>32</v>
      </c>
      <c r="X2" s="436" t="s">
        <v>33</v>
      </c>
      <c r="Y2" s="450" t="s">
        <v>34</v>
      </c>
    </row>
    <row r="3" spans="1:25" ht="66" customHeight="1">
      <c r="A3" s="430"/>
      <c r="B3" s="439"/>
      <c r="C3" s="439"/>
      <c r="D3" s="439"/>
      <c r="E3" s="439"/>
      <c r="F3" s="439"/>
      <c r="G3" s="453"/>
      <c r="H3" s="432"/>
      <c r="I3" s="439"/>
      <c r="J3" s="439"/>
      <c r="K3" s="241" t="s">
        <v>35</v>
      </c>
      <c r="L3" s="241" t="s">
        <v>36</v>
      </c>
      <c r="M3" s="241" t="s">
        <v>37</v>
      </c>
      <c r="N3" s="455"/>
      <c r="O3" s="455"/>
      <c r="P3" s="240" t="s">
        <v>38</v>
      </c>
      <c r="Q3" s="240" t="s">
        <v>39</v>
      </c>
      <c r="R3" s="240" t="s">
        <v>40</v>
      </c>
      <c r="S3" s="240" t="s">
        <v>41</v>
      </c>
      <c r="T3" s="240" t="s">
        <v>42</v>
      </c>
      <c r="U3" s="240" t="s">
        <v>43</v>
      </c>
      <c r="V3" s="437"/>
      <c r="W3" s="437"/>
      <c r="X3" s="437"/>
      <c r="Y3" s="451"/>
    </row>
    <row r="4" spans="1:25" ht="13.5" customHeight="1">
      <c r="A4" s="465" t="s">
        <v>505</v>
      </c>
      <c r="B4" s="428"/>
      <c r="C4" s="428"/>
      <c r="D4" s="428"/>
      <c r="E4" s="428"/>
      <c r="F4" s="412"/>
      <c r="G4" s="545"/>
      <c r="H4" s="412"/>
      <c r="I4" s="412"/>
      <c r="J4" s="412"/>
      <c r="K4" s="428" t="str">
        <f>A4</f>
        <v>1. Urząd Miasta i Gminy Skępe</v>
      </c>
      <c r="L4" s="428"/>
      <c r="M4" s="413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6"/>
    </row>
    <row r="5" spans="1:25" s="26" customFormat="1" ht="44.25" customHeight="1">
      <c r="A5" s="242">
        <v>1</v>
      </c>
      <c r="B5" s="368" t="s">
        <v>89</v>
      </c>
      <c r="C5" s="208"/>
      <c r="D5" s="369" t="s">
        <v>90</v>
      </c>
      <c r="E5" s="12" t="s">
        <v>91</v>
      </c>
      <c r="F5" s="370" t="s">
        <v>92</v>
      </c>
      <c r="G5" s="546">
        <v>490000</v>
      </c>
      <c r="H5" s="132" t="s">
        <v>93</v>
      </c>
      <c r="I5" s="371" t="s">
        <v>94</v>
      </c>
      <c r="J5" s="244" t="s">
        <v>95</v>
      </c>
      <c r="K5" s="243" t="s">
        <v>96</v>
      </c>
      <c r="L5" s="243" t="s">
        <v>97</v>
      </c>
      <c r="M5" s="265" t="s">
        <v>98</v>
      </c>
      <c r="N5" s="12" t="s">
        <v>515</v>
      </c>
      <c r="O5" s="12" t="s">
        <v>516</v>
      </c>
      <c r="P5" s="244" t="s">
        <v>99</v>
      </c>
      <c r="Q5" s="244" t="s">
        <v>99</v>
      </c>
      <c r="R5" s="244" t="s">
        <v>99</v>
      </c>
      <c r="S5" s="244" t="s">
        <v>99</v>
      </c>
      <c r="T5" s="244" t="s">
        <v>100</v>
      </c>
      <c r="U5" s="244" t="s">
        <v>99</v>
      </c>
      <c r="V5" s="244">
        <v>170</v>
      </c>
      <c r="W5" s="244">
        <v>1</v>
      </c>
      <c r="X5" s="244" t="s">
        <v>47</v>
      </c>
      <c r="Y5" s="248" t="s">
        <v>91</v>
      </c>
    </row>
    <row r="6" spans="1:25" s="26" customFormat="1" ht="34.5" customHeight="1">
      <c r="A6" s="48">
        <v>2</v>
      </c>
      <c r="B6" s="372" t="s">
        <v>101</v>
      </c>
      <c r="C6" s="208"/>
      <c r="D6" s="139" t="s">
        <v>90</v>
      </c>
      <c r="E6" s="12" t="s">
        <v>91</v>
      </c>
      <c r="F6" s="373">
        <v>1975</v>
      </c>
      <c r="G6" s="547">
        <v>51000</v>
      </c>
      <c r="H6" s="22" t="s">
        <v>102</v>
      </c>
      <c r="I6" s="374" t="s">
        <v>103</v>
      </c>
      <c r="J6" s="139" t="s">
        <v>104</v>
      </c>
      <c r="K6" s="134" t="s">
        <v>96</v>
      </c>
      <c r="L6" s="134" t="s">
        <v>97</v>
      </c>
      <c r="M6" s="266" t="s">
        <v>105</v>
      </c>
      <c r="N6" s="12" t="s">
        <v>517</v>
      </c>
      <c r="O6" s="12"/>
      <c r="P6" s="139" t="s">
        <v>99</v>
      </c>
      <c r="Q6" s="139" t="s">
        <v>106</v>
      </c>
      <c r="R6" s="139" t="s">
        <v>107</v>
      </c>
      <c r="S6" s="139" t="s">
        <v>107</v>
      </c>
      <c r="T6" s="139" t="s">
        <v>100</v>
      </c>
      <c r="U6" s="139" t="s">
        <v>106</v>
      </c>
      <c r="V6" s="139">
        <v>18</v>
      </c>
      <c r="W6" s="139">
        <v>1</v>
      </c>
      <c r="X6" s="139" t="s">
        <v>47</v>
      </c>
      <c r="Y6" s="249" t="s">
        <v>91</v>
      </c>
    </row>
    <row r="7" spans="1:25" s="26" customFormat="1" ht="34.5" customHeight="1">
      <c r="A7" s="48">
        <v>3</v>
      </c>
      <c r="B7" s="372" t="s">
        <v>108</v>
      </c>
      <c r="C7" s="208"/>
      <c r="D7" s="139" t="s">
        <v>90</v>
      </c>
      <c r="E7" s="12" t="s">
        <v>91</v>
      </c>
      <c r="F7" s="373">
        <v>1987</v>
      </c>
      <c r="G7" s="547">
        <v>120000</v>
      </c>
      <c r="H7" s="22" t="s">
        <v>102</v>
      </c>
      <c r="I7" s="374" t="s">
        <v>103</v>
      </c>
      <c r="J7" s="139" t="s">
        <v>95</v>
      </c>
      <c r="K7" s="134" t="s">
        <v>96</v>
      </c>
      <c r="L7" s="134" t="s">
        <v>97</v>
      </c>
      <c r="M7" s="266" t="s">
        <v>109</v>
      </c>
      <c r="N7" s="12" t="s">
        <v>518</v>
      </c>
      <c r="O7" s="12"/>
      <c r="P7" s="139" t="s">
        <v>99</v>
      </c>
      <c r="Q7" s="139" t="s">
        <v>99</v>
      </c>
      <c r="R7" s="139" t="s">
        <v>107</v>
      </c>
      <c r="S7" s="139" t="s">
        <v>99</v>
      </c>
      <c r="T7" s="139" t="s">
        <v>100</v>
      </c>
      <c r="U7" s="139" t="s">
        <v>106</v>
      </c>
      <c r="V7" s="139">
        <v>42</v>
      </c>
      <c r="W7" s="139">
        <v>1</v>
      </c>
      <c r="X7" s="139" t="s">
        <v>47</v>
      </c>
      <c r="Y7" s="249" t="s">
        <v>91</v>
      </c>
    </row>
    <row r="8" spans="1:25" s="26" customFormat="1" ht="34.5" customHeight="1">
      <c r="A8" s="48">
        <v>4</v>
      </c>
      <c r="B8" s="372" t="s">
        <v>110</v>
      </c>
      <c r="C8" s="208"/>
      <c r="D8" s="139" t="s">
        <v>90</v>
      </c>
      <c r="E8" s="12" t="s">
        <v>91</v>
      </c>
      <c r="F8" s="373">
        <v>1970</v>
      </c>
      <c r="G8" s="547">
        <v>430000</v>
      </c>
      <c r="H8" s="22" t="s">
        <v>102</v>
      </c>
      <c r="I8" s="374" t="s">
        <v>94</v>
      </c>
      <c r="J8" s="139" t="s">
        <v>104</v>
      </c>
      <c r="K8" s="134" t="s">
        <v>96</v>
      </c>
      <c r="L8" s="134" t="s">
        <v>97</v>
      </c>
      <c r="M8" s="266" t="s">
        <v>105</v>
      </c>
      <c r="N8" s="12" t="s">
        <v>517</v>
      </c>
      <c r="O8" s="12" t="s">
        <v>712</v>
      </c>
      <c r="P8" s="139" t="s">
        <v>111</v>
      </c>
      <c r="Q8" s="139" t="s">
        <v>111</v>
      </c>
      <c r="R8" s="139" t="s">
        <v>111</v>
      </c>
      <c r="S8" s="139" t="s">
        <v>111</v>
      </c>
      <c r="T8" s="139" t="s">
        <v>100</v>
      </c>
      <c r="U8" s="139" t="s">
        <v>111</v>
      </c>
      <c r="V8" s="139">
        <v>120</v>
      </c>
      <c r="W8" s="139">
        <v>1</v>
      </c>
      <c r="X8" s="139" t="s">
        <v>47</v>
      </c>
      <c r="Y8" s="249" t="s">
        <v>91</v>
      </c>
    </row>
    <row r="9" spans="1:25" s="26" customFormat="1" ht="34.5" customHeight="1">
      <c r="A9" s="48">
        <v>5</v>
      </c>
      <c r="B9" s="372" t="s">
        <v>112</v>
      </c>
      <c r="C9" s="208"/>
      <c r="D9" s="139" t="s">
        <v>90</v>
      </c>
      <c r="E9" s="12" t="s">
        <v>91</v>
      </c>
      <c r="F9" s="373">
        <v>1936</v>
      </c>
      <c r="G9" s="547">
        <v>397000</v>
      </c>
      <c r="H9" s="22" t="s">
        <v>102</v>
      </c>
      <c r="I9" s="374" t="s">
        <v>103</v>
      </c>
      <c r="J9" s="139" t="s">
        <v>113</v>
      </c>
      <c r="K9" s="134" t="s">
        <v>96</v>
      </c>
      <c r="L9" s="134" t="s">
        <v>97</v>
      </c>
      <c r="M9" s="266" t="s">
        <v>114</v>
      </c>
      <c r="N9" s="12" t="s">
        <v>519</v>
      </c>
      <c r="O9" s="12"/>
      <c r="P9" s="139" t="s">
        <v>115</v>
      </c>
      <c r="Q9" s="139" t="s">
        <v>111</v>
      </c>
      <c r="R9" s="139" t="s">
        <v>111</v>
      </c>
      <c r="S9" s="139" t="s">
        <v>111</v>
      </c>
      <c r="T9" s="139" t="s">
        <v>100</v>
      </c>
      <c r="U9" s="139" t="s">
        <v>111</v>
      </c>
      <c r="V9" s="139">
        <v>111</v>
      </c>
      <c r="W9" s="139">
        <v>1</v>
      </c>
      <c r="X9" s="139" t="s">
        <v>47</v>
      </c>
      <c r="Y9" s="249" t="s">
        <v>91</v>
      </c>
    </row>
    <row r="10" spans="1:25" s="26" customFormat="1" ht="34.5" customHeight="1">
      <c r="A10" s="48">
        <v>6</v>
      </c>
      <c r="B10" s="372" t="s">
        <v>116</v>
      </c>
      <c r="C10" s="208"/>
      <c r="D10" s="139" t="s">
        <v>90</v>
      </c>
      <c r="E10" s="12" t="s">
        <v>91</v>
      </c>
      <c r="F10" s="373">
        <v>1998</v>
      </c>
      <c r="G10" s="547">
        <v>1682000</v>
      </c>
      <c r="H10" s="22" t="s">
        <v>102</v>
      </c>
      <c r="I10" s="374" t="s">
        <v>103</v>
      </c>
      <c r="J10" s="139" t="s">
        <v>117</v>
      </c>
      <c r="K10" s="134" t="s">
        <v>96</v>
      </c>
      <c r="L10" s="134" t="s">
        <v>97</v>
      </c>
      <c r="M10" s="266" t="s">
        <v>105</v>
      </c>
      <c r="N10" s="12" t="s">
        <v>520</v>
      </c>
      <c r="O10" s="12"/>
      <c r="P10" s="139" t="s">
        <v>111</v>
      </c>
      <c r="Q10" s="139" t="s">
        <v>99</v>
      </c>
      <c r="R10" s="139" t="s">
        <v>111</v>
      </c>
      <c r="S10" s="139" t="s">
        <v>111</v>
      </c>
      <c r="T10" s="139" t="s">
        <v>100</v>
      </c>
      <c r="U10" s="139" t="s">
        <v>111</v>
      </c>
      <c r="V10" s="139">
        <v>470</v>
      </c>
      <c r="W10" s="139">
        <v>1</v>
      </c>
      <c r="X10" s="139" t="s">
        <v>47</v>
      </c>
      <c r="Y10" s="249" t="s">
        <v>91</v>
      </c>
    </row>
    <row r="11" spans="1:25" s="26" customFormat="1" ht="34.5" customHeight="1">
      <c r="A11" s="48">
        <v>7</v>
      </c>
      <c r="B11" s="372" t="s">
        <v>118</v>
      </c>
      <c r="C11" s="208"/>
      <c r="D11" s="139" t="s">
        <v>90</v>
      </c>
      <c r="E11" s="12" t="s">
        <v>91</v>
      </c>
      <c r="F11" s="373">
        <v>1975</v>
      </c>
      <c r="G11" s="547">
        <v>93000</v>
      </c>
      <c r="H11" s="22" t="s">
        <v>102</v>
      </c>
      <c r="I11" s="374" t="s">
        <v>103</v>
      </c>
      <c r="J11" s="139" t="s">
        <v>119</v>
      </c>
      <c r="K11" s="134" t="s">
        <v>96</v>
      </c>
      <c r="L11" s="134" t="s">
        <v>97</v>
      </c>
      <c r="M11" s="266" t="s">
        <v>120</v>
      </c>
      <c r="N11" s="12" t="s">
        <v>521</v>
      </c>
      <c r="O11" s="12"/>
      <c r="P11" s="139" t="s">
        <v>111</v>
      </c>
      <c r="Q11" s="139" t="s">
        <v>111</v>
      </c>
      <c r="R11" s="139" t="s">
        <v>111</v>
      </c>
      <c r="S11" s="139" t="s">
        <v>115</v>
      </c>
      <c r="T11" s="139" t="s">
        <v>100</v>
      </c>
      <c r="U11" s="139" t="s">
        <v>111</v>
      </c>
      <c r="V11" s="139">
        <v>50</v>
      </c>
      <c r="W11" s="139">
        <v>1</v>
      </c>
      <c r="X11" s="139" t="s">
        <v>47</v>
      </c>
      <c r="Y11" s="249" t="s">
        <v>91</v>
      </c>
    </row>
    <row r="12" spans="1:25" s="26" customFormat="1" ht="34.5" customHeight="1">
      <c r="A12" s="48">
        <v>8</v>
      </c>
      <c r="B12" s="372" t="s">
        <v>121</v>
      </c>
      <c r="C12" s="208" t="s">
        <v>507</v>
      </c>
      <c r="D12" s="139" t="s">
        <v>90</v>
      </c>
      <c r="E12" s="12" t="s">
        <v>91</v>
      </c>
      <c r="F12" s="373">
        <v>1975</v>
      </c>
      <c r="G12" s="547">
        <v>619000</v>
      </c>
      <c r="H12" s="22" t="s">
        <v>102</v>
      </c>
      <c r="I12" s="374" t="s">
        <v>103</v>
      </c>
      <c r="J12" s="139" t="s">
        <v>122</v>
      </c>
      <c r="K12" s="134" t="s">
        <v>96</v>
      </c>
      <c r="L12" s="134" t="s">
        <v>97</v>
      </c>
      <c r="M12" s="266" t="s">
        <v>123</v>
      </c>
      <c r="N12" s="12" t="s">
        <v>522</v>
      </c>
      <c r="O12" s="12"/>
      <c r="P12" s="139" t="s">
        <v>111</v>
      </c>
      <c r="Q12" s="139" t="s">
        <v>111</v>
      </c>
      <c r="R12" s="139" t="s">
        <v>111</v>
      </c>
      <c r="S12" s="139" t="s">
        <v>115</v>
      </c>
      <c r="T12" s="139" t="s">
        <v>100</v>
      </c>
      <c r="U12" s="139" t="s">
        <v>111</v>
      </c>
      <c r="V12" s="139">
        <v>600</v>
      </c>
      <c r="W12" s="139">
        <v>1</v>
      </c>
      <c r="X12" s="139" t="s">
        <v>47</v>
      </c>
      <c r="Y12" s="249" t="s">
        <v>91</v>
      </c>
    </row>
    <row r="13" spans="1:25" s="26" customFormat="1" ht="34.5" customHeight="1">
      <c r="A13" s="48">
        <v>9</v>
      </c>
      <c r="B13" s="372" t="s">
        <v>124</v>
      </c>
      <c r="C13" s="208"/>
      <c r="D13" s="139" t="s">
        <v>90</v>
      </c>
      <c r="E13" s="12" t="s">
        <v>91</v>
      </c>
      <c r="F13" s="373">
        <v>1975</v>
      </c>
      <c r="G13" s="547">
        <v>57000</v>
      </c>
      <c r="H13" s="22" t="s">
        <v>102</v>
      </c>
      <c r="I13" s="374" t="s">
        <v>103</v>
      </c>
      <c r="J13" s="139" t="s">
        <v>122</v>
      </c>
      <c r="K13" s="134" t="s">
        <v>96</v>
      </c>
      <c r="L13" s="134" t="s">
        <v>97</v>
      </c>
      <c r="M13" s="266" t="s">
        <v>125</v>
      </c>
      <c r="N13" s="12" t="s">
        <v>523</v>
      </c>
      <c r="O13" s="12"/>
      <c r="P13" s="139" t="s">
        <v>111</v>
      </c>
      <c r="Q13" s="139" t="s">
        <v>111</v>
      </c>
      <c r="R13" s="139" t="s">
        <v>111</v>
      </c>
      <c r="S13" s="139" t="s">
        <v>111</v>
      </c>
      <c r="T13" s="139" t="s">
        <v>100</v>
      </c>
      <c r="U13" s="139" t="s">
        <v>111</v>
      </c>
      <c r="V13" s="139">
        <v>30</v>
      </c>
      <c r="W13" s="139">
        <v>1</v>
      </c>
      <c r="X13" s="139" t="s">
        <v>47</v>
      </c>
      <c r="Y13" s="249" t="s">
        <v>91</v>
      </c>
    </row>
    <row r="14" spans="1:25" s="26" customFormat="1" ht="34.5" customHeight="1">
      <c r="A14" s="48">
        <v>10</v>
      </c>
      <c r="B14" s="375" t="s">
        <v>126</v>
      </c>
      <c r="C14" s="208"/>
      <c r="D14" s="140" t="s">
        <v>90</v>
      </c>
      <c r="E14" s="12" t="s">
        <v>91</v>
      </c>
      <c r="F14" s="376">
        <v>1910</v>
      </c>
      <c r="G14" s="547">
        <v>411000</v>
      </c>
      <c r="H14" s="22" t="s">
        <v>102</v>
      </c>
      <c r="I14" s="377" t="s">
        <v>103</v>
      </c>
      <c r="J14" s="140" t="s">
        <v>127</v>
      </c>
      <c r="K14" s="135" t="s">
        <v>128</v>
      </c>
      <c r="L14" s="135" t="s">
        <v>129</v>
      </c>
      <c r="M14" s="267" t="s">
        <v>114</v>
      </c>
      <c r="N14" s="12" t="s">
        <v>524</v>
      </c>
      <c r="O14" s="12"/>
      <c r="P14" s="140" t="s">
        <v>99</v>
      </c>
      <c r="Q14" s="140" t="s">
        <v>99</v>
      </c>
      <c r="R14" s="140" t="s">
        <v>99</v>
      </c>
      <c r="S14" s="140" t="s">
        <v>99</v>
      </c>
      <c r="T14" s="140" t="s">
        <v>100</v>
      </c>
      <c r="U14" s="140" t="s">
        <v>99</v>
      </c>
      <c r="V14" s="140">
        <v>122</v>
      </c>
      <c r="W14" s="140">
        <v>1</v>
      </c>
      <c r="X14" s="140" t="s">
        <v>47</v>
      </c>
      <c r="Y14" s="250" t="s">
        <v>91</v>
      </c>
    </row>
    <row r="15" spans="1:25" s="26" customFormat="1" ht="34.5" customHeight="1">
      <c r="A15" s="48">
        <v>11</v>
      </c>
      <c r="B15" s="375" t="s">
        <v>130</v>
      </c>
      <c r="C15" s="208"/>
      <c r="D15" s="140" t="s">
        <v>90</v>
      </c>
      <c r="E15" s="12" t="s">
        <v>91</v>
      </c>
      <c r="F15" s="376">
        <v>1995</v>
      </c>
      <c r="G15" s="547">
        <v>98000</v>
      </c>
      <c r="H15" s="22" t="s">
        <v>102</v>
      </c>
      <c r="I15" s="377" t="s">
        <v>94</v>
      </c>
      <c r="J15" s="140" t="s">
        <v>131</v>
      </c>
      <c r="K15" s="135" t="s">
        <v>132</v>
      </c>
      <c r="L15" s="135" t="s">
        <v>133</v>
      </c>
      <c r="M15" s="267" t="s">
        <v>134</v>
      </c>
      <c r="N15" s="12" t="s">
        <v>525</v>
      </c>
      <c r="O15" s="12"/>
      <c r="P15" s="140" t="s">
        <v>111</v>
      </c>
      <c r="Q15" s="140" t="s">
        <v>111</v>
      </c>
      <c r="R15" s="140" t="s">
        <v>111</v>
      </c>
      <c r="S15" s="140" t="s">
        <v>111</v>
      </c>
      <c r="T15" s="140" t="s">
        <v>100</v>
      </c>
      <c r="U15" s="140" t="s">
        <v>99</v>
      </c>
      <c r="V15" s="140">
        <v>30</v>
      </c>
      <c r="W15" s="140">
        <v>1</v>
      </c>
      <c r="X15" s="140" t="s">
        <v>47</v>
      </c>
      <c r="Y15" s="250" t="s">
        <v>91</v>
      </c>
    </row>
    <row r="16" spans="1:25" s="26" customFormat="1" ht="34.5" customHeight="1">
      <c r="A16" s="48">
        <v>12</v>
      </c>
      <c r="B16" s="375" t="s">
        <v>126</v>
      </c>
      <c r="C16" s="208"/>
      <c r="D16" s="140" t="s">
        <v>90</v>
      </c>
      <c r="E16" s="12" t="s">
        <v>91</v>
      </c>
      <c r="F16" s="376">
        <v>1930</v>
      </c>
      <c r="G16" s="547">
        <v>259000</v>
      </c>
      <c r="H16" s="22" t="s">
        <v>102</v>
      </c>
      <c r="I16" s="377" t="s">
        <v>103</v>
      </c>
      <c r="J16" s="140" t="s">
        <v>127</v>
      </c>
      <c r="K16" s="135" t="s">
        <v>129</v>
      </c>
      <c r="L16" s="135" t="s">
        <v>129</v>
      </c>
      <c r="M16" s="267" t="s">
        <v>114</v>
      </c>
      <c r="N16" s="12" t="s">
        <v>526</v>
      </c>
      <c r="O16" s="12"/>
      <c r="P16" s="140" t="s">
        <v>99</v>
      </c>
      <c r="Q16" s="140" t="s">
        <v>99</v>
      </c>
      <c r="R16" s="140" t="s">
        <v>99</v>
      </c>
      <c r="S16" s="140" t="s">
        <v>99</v>
      </c>
      <c r="T16" s="140" t="s">
        <v>100</v>
      </c>
      <c r="U16" s="140" t="s">
        <v>99</v>
      </c>
      <c r="V16" s="140">
        <v>77</v>
      </c>
      <c r="W16" s="140">
        <v>1</v>
      </c>
      <c r="X16" s="140" t="s">
        <v>47</v>
      </c>
      <c r="Y16" s="250" t="s">
        <v>91</v>
      </c>
    </row>
    <row r="17" spans="1:25" s="26" customFormat="1" ht="34.5" customHeight="1">
      <c r="A17" s="48">
        <v>13</v>
      </c>
      <c r="B17" s="375" t="s">
        <v>135</v>
      </c>
      <c r="C17" s="208"/>
      <c r="D17" s="140" t="s">
        <v>90</v>
      </c>
      <c r="E17" s="12" t="s">
        <v>91</v>
      </c>
      <c r="F17" s="376">
        <v>1960</v>
      </c>
      <c r="G17" s="547">
        <v>593000</v>
      </c>
      <c r="H17" s="22" t="s">
        <v>102</v>
      </c>
      <c r="I17" s="377" t="s">
        <v>103</v>
      </c>
      <c r="J17" s="140" t="s">
        <v>136</v>
      </c>
      <c r="K17" s="135" t="s">
        <v>96</v>
      </c>
      <c r="L17" s="135" t="s">
        <v>133</v>
      </c>
      <c r="M17" s="267" t="s">
        <v>114</v>
      </c>
      <c r="N17" s="12" t="s">
        <v>527</v>
      </c>
      <c r="O17" s="12" t="s">
        <v>528</v>
      </c>
      <c r="P17" s="140" t="s">
        <v>111</v>
      </c>
      <c r="Q17" s="140" t="s">
        <v>111</v>
      </c>
      <c r="R17" s="140" t="s">
        <v>111</v>
      </c>
      <c r="S17" s="140" t="s">
        <v>115</v>
      </c>
      <c r="T17" s="140" t="s">
        <v>100</v>
      </c>
      <c r="U17" s="140" t="s">
        <v>111</v>
      </c>
      <c r="V17" s="140">
        <v>162</v>
      </c>
      <c r="W17" s="140">
        <v>1</v>
      </c>
      <c r="X17" s="140" t="s">
        <v>47</v>
      </c>
      <c r="Y17" s="250" t="s">
        <v>91</v>
      </c>
    </row>
    <row r="18" spans="1:25" s="26" customFormat="1" ht="34.5" customHeight="1">
      <c r="A18" s="48">
        <v>14</v>
      </c>
      <c r="B18" s="375" t="s">
        <v>137</v>
      </c>
      <c r="C18" s="208"/>
      <c r="D18" s="140" t="s">
        <v>90</v>
      </c>
      <c r="E18" s="12" t="s">
        <v>91</v>
      </c>
      <c r="F18" s="376">
        <v>1970</v>
      </c>
      <c r="G18" s="547">
        <v>289000</v>
      </c>
      <c r="H18" s="22" t="s">
        <v>102</v>
      </c>
      <c r="I18" s="377" t="s">
        <v>103</v>
      </c>
      <c r="J18" s="140" t="s">
        <v>138</v>
      </c>
      <c r="K18" s="135" t="s">
        <v>96</v>
      </c>
      <c r="L18" s="135" t="s">
        <v>106</v>
      </c>
      <c r="M18" s="267" t="s">
        <v>125</v>
      </c>
      <c r="N18" s="12" t="s">
        <v>529</v>
      </c>
      <c r="O18" s="12"/>
      <c r="P18" s="140" t="s">
        <v>111</v>
      </c>
      <c r="Q18" s="140" t="s">
        <v>111</v>
      </c>
      <c r="R18" s="140" t="s">
        <v>111</v>
      </c>
      <c r="S18" s="140" t="s">
        <v>111</v>
      </c>
      <c r="T18" s="140" t="s">
        <v>100</v>
      </c>
      <c r="U18" s="140" t="s">
        <v>111</v>
      </c>
      <c r="V18" s="140">
        <v>79</v>
      </c>
      <c r="W18" s="140">
        <v>1</v>
      </c>
      <c r="X18" s="140" t="s">
        <v>47</v>
      </c>
      <c r="Y18" s="250" t="s">
        <v>91</v>
      </c>
    </row>
    <row r="19" spans="1:25" s="26" customFormat="1" ht="34.5" customHeight="1">
      <c r="A19" s="48">
        <v>15</v>
      </c>
      <c r="B19" s="375" t="s">
        <v>139</v>
      </c>
      <c r="C19" s="208"/>
      <c r="D19" s="140" t="s">
        <v>90</v>
      </c>
      <c r="E19" s="12" t="s">
        <v>91</v>
      </c>
      <c r="F19" s="376">
        <v>1987</v>
      </c>
      <c r="G19" s="547">
        <v>2972000</v>
      </c>
      <c r="H19" s="22" t="s">
        <v>102</v>
      </c>
      <c r="I19" s="377" t="s">
        <v>140</v>
      </c>
      <c r="J19" s="140" t="s">
        <v>141</v>
      </c>
      <c r="K19" s="135" t="s">
        <v>96</v>
      </c>
      <c r="L19" s="135" t="s">
        <v>97</v>
      </c>
      <c r="M19" s="267" t="s">
        <v>114</v>
      </c>
      <c r="N19" s="12" t="s">
        <v>530</v>
      </c>
      <c r="O19" s="12"/>
      <c r="P19" s="140" t="s">
        <v>111</v>
      </c>
      <c r="Q19" s="140" t="s">
        <v>111</v>
      </c>
      <c r="R19" s="140" t="s">
        <v>111</v>
      </c>
      <c r="S19" s="140" t="s">
        <v>111</v>
      </c>
      <c r="T19" s="140" t="s">
        <v>100</v>
      </c>
      <c r="U19" s="140" t="s">
        <v>111</v>
      </c>
      <c r="V19" s="140">
        <v>900</v>
      </c>
      <c r="W19" s="140">
        <v>3</v>
      </c>
      <c r="X19" s="140" t="s">
        <v>90</v>
      </c>
      <c r="Y19" s="250" t="s">
        <v>91</v>
      </c>
    </row>
    <row r="20" spans="1:25" s="26" customFormat="1" ht="34.5" customHeight="1">
      <c r="A20" s="48">
        <v>16</v>
      </c>
      <c r="B20" s="375" t="s">
        <v>142</v>
      </c>
      <c r="C20" s="208"/>
      <c r="D20" s="140" t="s">
        <v>90</v>
      </c>
      <c r="E20" s="12" t="s">
        <v>91</v>
      </c>
      <c r="F20" s="376">
        <v>1958</v>
      </c>
      <c r="G20" s="547">
        <v>202000</v>
      </c>
      <c r="H20" s="22" t="s">
        <v>102</v>
      </c>
      <c r="I20" s="377" t="s">
        <v>103</v>
      </c>
      <c r="J20" s="140" t="s">
        <v>143</v>
      </c>
      <c r="K20" s="135" t="s">
        <v>96</v>
      </c>
      <c r="L20" s="135" t="s">
        <v>106</v>
      </c>
      <c r="M20" s="267" t="s">
        <v>125</v>
      </c>
      <c r="N20" s="12" t="s">
        <v>531</v>
      </c>
      <c r="O20" s="12"/>
      <c r="P20" s="140" t="s">
        <v>99</v>
      </c>
      <c r="Q20" s="140" t="s">
        <v>106</v>
      </c>
      <c r="R20" s="140" t="s">
        <v>107</v>
      </c>
      <c r="S20" s="140" t="s">
        <v>99</v>
      </c>
      <c r="T20" s="140" t="s">
        <v>100</v>
      </c>
      <c r="U20" s="140" t="s">
        <v>106</v>
      </c>
      <c r="V20" s="140">
        <v>109</v>
      </c>
      <c r="W20" s="140">
        <v>1</v>
      </c>
      <c r="X20" s="140" t="s">
        <v>47</v>
      </c>
      <c r="Y20" s="250" t="s">
        <v>91</v>
      </c>
    </row>
    <row r="21" spans="1:25" s="26" customFormat="1" ht="34.5" customHeight="1">
      <c r="A21" s="48">
        <v>17</v>
      </c>
      <c r="B21" s="375" t="s">
        <v>144</v>
      </c>
      <c r="C21" s="208"/>
      <c r="D21" s="140" t="s">
        <v>90</v>
      </c>
      <c r="E21" s="12" t="s">
        <v>91</v>
      </c>
      <c r="F21" s="376">
        <v>1950</v>
      </c>
      <c r="G21" s="547">
        <v>708000</v>
      </c>
      <c r="H21" s="22" t="s">
        <v>102</v>
      </c>
      <c r="I21" s="377" t="s">
        <v>103</v>
      </c>
      <c r="J21" s="140" t="s">
        <v>145</v>
      </c>
      <c r="K21" s="135" t="s">
        <v>128</v>
      </c>
      <c r="L21" s="135"/>
      <c r="M21" s="267" t="s">
        <v>146</v>
      </c>
      <c r="N21" s="12" t="s">
        <v>532</v>
      </c>
      <c r="O21" s="12" t="s">
        <v>533</v>
      </c>
      <c r="P21" s="140" t="s">
        <v>99</v>
      </c>
      <c r="Q21" s="140" t="s">
        <v>99</v>
      </c>
      <c r="R21" s="140" t="s">
        <v>99</v>
      </c>
      <c r="S21" s="140" t="s">
        <v>99</v>
      </c>
      <c r="T21" s="140" t="s">
        <v>100</v>
      </c>
      <c r="U21" s="140" t="s">
        <v>111</v>
      </c>
      <c r="V21" s="140">
        <v>210</v>
      </c>
      <c r="W21" s="140">
        <v>1</v>
      </c>
      <c r="X21" s="140" t="s">
        <v>90</v>
      </c>
      <c r="Y21" s="250" t="s">
        <v>91</v>
      </c>
    </row>
    <row r="22" spans="1:25" s="27" customFormat="1" ht="34.5" customHeight="1">
      <c r="A22" s="48">
        <v>18</v>
      </c>
      <c r="B22" s="187" t="s">
        <v>147</v>
      </c>
      <c r="C22" s="208"/>
      <c r="D22" s="141" t="s">
        <v>90</v>
      </c>
      <c r="E22" s="12" t="s">
        <v>91</v>
      </c>
      <c r="F22" s="188">
        <v>1994</v>
      </c>
      <c r="G22" s="548">
        <v>460000</v>
      </c>
      <c r="H22" s="128" t="s">
        <v>102</v>
      </c>
      <c r="I22" s="378" t="s">
        <v>140</v>
      </c>
      <c r="J22" s="141" t="s">
        <v>148</v>
      </c>
      <c r="K22" s="136" t="s">
        <v>96</v>
      </c>
      <c r="L22" s="136" t="s">
        <v>97</v>
      </c>
      <c r="M22" s="268" t="s">
        <v>105</v>
      </c>
      <c r="N22" s="12" t="s">
        <v>534</v>
      </c>
      <c r="O22" s="12"/>
      <c r="P22" s="141" t="s">
        <v>111</v>
      </c>
      <c r="Q22" s="141" t="s">
        <v>111</v>
      </c>
      <c r="R22" s="141" t="s">
        <v>111</v>
      </c>
      <c r="S22" s="141" t="s">
        <v>111</v>
      </c>
      <c r="T22" s="141" t="s">
        <v>100</v>
      </c>
      <c r="U22" s="141" t="s">
        <v>111</v>
      </c>
      <c r="V22" s="141">
        <v>120</v>
      </c>
      <c r="W22" s="141">
        <v>1</v>
      </c>
      <c r="X22" s="141" t="s">
        <v>47</v>
      </c>
      <c r="Y22" s="251" t="s">
        <v>91</v>
      </c>
    </row>
    <row r="23" spans="1:25" s="28" customFormat="1" ht="34.5" customHeight="1">
      <c r="A23" s="48">
        <v>19</v>
      </c>
      <c r="B23" s="207" t="s">
        <v>149</v>
      </c>
      <c r="C23" s="208"/>
      <c r="D23" s="138" t="s">
        <v>90</v>
      </c>
      <c r="E23" s="12" t="s">
        <v>91</v>
      </c>
      <c r="F23" s="209">
        <v>1950</v>
      </c>
      <c r="G23" s="547">
        <v>1843000</v>
      </c>
      <c r="H23" s="22" t="s">
        <v>102</v>
      </c>
      <c r="I23" s="379" t="s">
        <v>103</v>
      </c>
      <c r="J23" s="138" t="s">
        <v>119</v>
      </c>
      <c r="K23" s="137" t="s">
        <v>150</v>
      </c>
      <c r="L23" s="137" t="s">
        <v>97</v>
      </c>
      <c r="M23" s="269" t="s">
        <v>114</v>
      </c>
      <c r="N23" s="12" t="s">
        <v>535</v>
      </c>
      <c r="O23" s="12" t="s">
        <v>536</v>
      </c>
      <c r="P23" s="138" t="s">
        <v>111</v>
      </c>
      <c r="Q23" s="138" t="s">
        <v>111</v>
      </c>
      <c r="R23" s="138" t="s">
        <v>111</v>
      </c>
      <c r="S23" s="138" t="s">
        <v>111</v>
      </c>
      <c r="T23" s="138" t="s">
        <v>100</v>
      </c>
      <c r="U23" s="138" t="s">
        <v>111</v>
      </c>
      <c r="V23" s="138">
        <v>515</v>
      </c>
      <c r="W23" s="138">
        <v>2</v>
      </c>
      <c r="X23" s="138" t="s">
        <v>90</v>
      </c>
      <c r="Y23" s="252" t="s">
        <v>91</v>
      </c>
    </row>
    <row r="24" spans="1:25" s="28" customFormat="1" ht="34.5" customHeight="1">
      <c r="A24" s="48">
        <v>20</v>
      </c>
      <c r="B24" s="207" t="s">
        <v>151</v>
      </c>
      <c r="C24" s="208"/>
      <c r="D24" s="138" t="s">
        <v>90</v>
      </c>
      <c r="E24" s="12" t="s">
        <v>91</v>
      </c>
      <c r="F24" s="209">
        <v>1950</v>
      </c>
      <c r="G24" s="547">
        <v>57000</v>
      </c>
      <c r="H24" s="22" t="s">
        <v>102</v>
      </c>
      <c r="I24" s="379" t="s">
        <v>103</v>
      </c>
      <c r="J24" s="138" t="s">
        <v>127</v>
      </c>
      <c r="K24" s="137" t="s">
        <v>96</v>
      </c>
      <c r="L24" s="137" t="s">
        <v>106</v>
      </c>
      <c r="M24" s="269" t="s">
        <v>109</v>
      </c>
      <c r="N24" s="12" t="s">
        <v>526</v>
      </c>
      <c r="O24" s="12"/>
      <c r="P24" s="138" t="s">
        <v>111</v>
      </c>
      <c r="Q24" s="138" t="s">
        <v>106</v>
      </c>
      <c r="R24" s="138" t="s">
        <v>107</v>
      </c>
      <c r="S24" s="138" t="s">
        <v>99</v>
      </c>
      <c r="T24" s="138" t="s">
        <v>100</v>
      </c>
      <c r="U24" s="138" t="s">
        <v>106</v>
      </c>
      <c r="V24" s="138">
        <v>20</v>
      </c>
      <c r="W24" s="138">
        <v>1</v>
      </c>
      <c r="X24" s="138" t="s">
        <v>47</v>
      </c>
      <c r="Y24" s="252" t="s">
        <v>91</v>
      </c>
    </row>
    <row r="25" spans="1:25" s="28" customFormat="1" ht="34.5" customHeight="1">
      <c r="A25" s="48">
        <v>21</v>
      </c>
      <c r="B25" s="207" t="s">
        <v>152</v>
      </c>
      <c r="C25" s="208"/>
      <c r="D25" s="138" t="s">
        <v>90</v>
      </c>
      <c r="E25" s="12" t="s">
        <v>91</v>
      </c>
      <c r="F25" s="209">
        <v>1960</v>
      </c>
      <c r="G25" s="547">
        <v>1127000</v>
      </c>
      <c r="H25" s="22" t="s">
        <v>102</v>
      </c>
      <c r="I25" s="379" t="s">
        <v>103</v>
      </c>
      <c r="J25" s="138" t="s">
        <v>153</v>
      </c>
      <c r="K25" s="137" t="s">
        <v>96</v>
      </c>
      <c r="L25" s="137" t="s">
        <v>97</v>
      </c>
      <c r="M25" s="269" t="s">
        <v>114</v>
      </c>
      <c r="N25" s="12" t="s">
        <v>537</v>
      </c>
      <c r="O25" s="12"/>
      <c r="P25" s="138" t="s">
        <v>115</v>
      </c>
      <c r="Q25" s="138" t="s">
        <v>115</v>
      </c>
      <c r="R25" s="138" t="s">
        <v>115</v>
      </c>
      <c r="S25" s="138" t="s">
        <v>115</v>
      </c>
      <c r="T25" s="138" t="s">
        <v>100</v>
      </c>
      <c r="U25" s="138" t="s">
        <v>154</v>
      </c>
      <c r="V25" s="138">
        <v>315</v>
      </c>
      <c r="W25" s="138">
        <v>1</v>
      </c>
      <c r="X25" s="138" t="s">
        <v>47</v>
      </c>
      <c r="Y25" s="252" t="s">
        <v>91</v>
      </c>
    </row>
    <row r="26" spans="1:25" s="28" customFormat="1" ht="34.5" customHeight="1">
      <c r="A26" s="52">
        <v>22</v>
      </c>
      <c r="B26" s="207" t="s">
        <v>155</v>
      </c>
      <c r="C26" s="208"/>
      <c r="D26" s="138" t="s">
        <v>90</v>
      </c>
      <c r="E26" s="12" t="s">
        <v>91</v>
      </c>
      <c r="F26" s="209">
        <v>1930</v>
      </c>
      <c r="G26" s="547">
        <v>647000</v>
      </c>
      <c r="H26" s="22" t="s">
        <v>102</v>
      </c>
      <c r="I26" s="379" t="s">
        <v>103</v>
      </c>
      <c r="J26" s="138" t="s">
        <v>117</v>
      </c>
      <c r="K26" s="137" t="s">
        <v>128</v>
      </c>
      <c r="L26" s="137" t="s">
        <v>97</v>
      </c>
      <c r="M26" s="269" t="s">
        <v>105</v>
      </c>
      <c r="N26" s="12" t="s">
        <v>538</v>
      </c>
      <c r="O26" s="12"/>
      <c r="P26" s="138" t="s">
        <v>111</v>
      </c>
      <c r="Q26" s="138" t="s">
        <v>111</v>
      </c>
      <c r="R26" s="138" t="s">
        <v>111</v>
      </c>
      <c r="S26" s="138" t="s">
        <v>99</v>
      </c>
      <c r="T26" s="138" t="s">
        <v>100</v>
      </c>
      <c r="U26" s="138" t="s">
        <v>111</v>
      </c>
      <c r="V26" s="138">
        <v>192</v>
      </c>
      <c r="W26" s="138">
        <v>1</v>
      </c>
      <c r="X26" s="138" t="s">
        <v>47</v>
      </c>
      <c r="Y26" s="252" t="s">
        <v>91</v>
      </c>
    </row>
    <row r="27" spans="1:25" s="28" customFormat="1" ht="34.5" customHeight="1">
      <c r="A27" s="52">
        <v>23</v>
      </c>
      <c r="B27" s="207" t="s">
        <v>156</v>
      </c>
      <c r="C27" s="208"/>
      <c r="D27" s="138" t="s">
        <v>90</v>
      </c>
      <c r="E27" s="12" t="s">
        <v>91</v>
      </c>
      <c r="F27" s="209">
        <v>1930</v>
      </c>
      <c r="G27" s="547">
        <v>72000</v>
      </c>
      <c r="H27" s="22" t="s">
        <v>102</v>
      </c>
      <c r="I27" s="379" t="s">
        <v>103</v>
      </c>
      <c r="J27" s="138" t="s">
        <v>117</v>
      </c>
      <c r="K27" s="137" t="s">
        <v>128</v>
      </c>
      <c r="L27" s="137" t="s">
        <v>106</v>
      </c>
      <c r="M27" s="269" t="s">
        <v>125</v>
      </c>
      <c r="N27" s="12" t="s">
        <v>538</v>
      </c>
      <c r="O27" s="12"/>
      <c r="P27" s="138" t="s">
        <v>99</v>
      </c>
      <c r="Q27" s="138" t="s">
        <v>99</v>
      </c>
      <c r="R27" s="138" t="s">
        <v>107</v>
      </c>
      <c r="S27" s="138" t="s">
        <v>99</v>
      </c>
      <c r="T27" s="138" t="s">
        <v>100</v>
      </c>
      <c r="U27" s="138" t="s">
        <v>106</v>
      </c>
      <c r="V27" s="138">
        <v>39</v>
      </c>
      <c r="W27" s="138">
        <v>1</v>
      </c>
      <c r="X27" s="138" t="s">
        <v>47</v>
      </c>
      <c r="Y27" s="252" t="s">
        <v>91</v>
      </c>
    </row>
    <row r="28" spans="1:25" s="27" customFormat="1" ht="34.5" customHeight="1">
      <c r="A28" s="48">
        <v>24</v>
      </c>
      <c r="B28" s="207" t="s">
        <v>157</v>
      </c>
      <c r="C28" s="208"/>
      <c r="D28" s="138" t="s">
        <v>90</v>
      </c>
      <c r="E28" s="12" t="s">
        <v>91</v>
      </c>
      <c r="F28" s="209">
        <v>1970</v>
      </c>
      <c r="G28" s="547">
        <v>148000</v>
      </c>
      <c r="H28" s="22" t="s">
        <v>102</v>
      </c>
      <c r="I28" s="379" t="s">
        <v>103</v>
      </c>
      <c r="J28" s="138" t="s">
        <v>153</v>
      </c>
      <c r="K28" s="137" t="s">
        <v>96</v>
      </c>
      <c r="L28" s="137" t="s">
        <v>97</v>
      </c>
      <c r="M28" s="269" t="s">
        <v>109</v>
      </c>
      <c r="N28" s="12" t="s">
        <v>537</v>
      </c>
      <c r="O28" s="12"/>
      <c r="P28" s="138" t="s">
        <v>111</v>
      </c>
      <c r="Q28" s="138" t="s">
        <v>111</v>
      </c>
      <c r="R28" s="138" t="s">
        <v>111</v>
      </c>
      <c r="S28" s="138" t="s">
        <v>111</v>
      </c>
      <c r="T28" s="138" t="s">
        <v>100</v>
      </c>
      <c r="U28" s="138" t="s">
        <v>111</v>
      </c>
      <c r="V28" s="138">
        <v>52</v>
      </c>
      <c r="W28" s="138">
        <v>1</v>
      </c>
      <c r="X28" s="138" t="s">
        <v>47</v>
      </c>
      <c r="Y28" s="252" t="s">
        <v>91</v>
      </c>
    </row>
    <row r="29" spans="1:25" s="28" customFormat="1" ht="34.5" customHeight="1">
      <c r="A29" s="48">
        <v>25</v>
      </c>
      <c r="B29" s="207" t="s">
        <v>158</v>
      </c>
      <c r="C29" s="208"/>
      <c r="D29" s="138" t="s">
        <v>90</v>
      </c>
      <c r="E29" s="12" t="s">
        <v>91</v>
      </c>
      <c r="F29" s="209">
        <v>1960</v>
      </c>
      <c r="G29" s="547">
        <v>770000</v>
      </c>
      <c r="H29" s="22" t="s">
        <v>102</v>
      </c>
      <c r="I29" s="379" t="s">
        <v>103</v>
      </c>
      <c r="J29" s="138" t="s">
        <v>143</v>
      </c>
      <c r="K29" s="137" t="s">
        <v>96</v>
      </c>
      <c r="L29" s="137" t="s">
        <v>129</v>
      </c>
      <c r="M29" s="269" t="s">
        <v>114</v>
      </c>
      <c r="N29" s="12" t="s">
        <v>539</v>
      </c>
      <c r="O29" s="12" t="s">
        <v>540</v>
      </c>
      <c r="P29" s="138" t="s">
        <v>115</v>
      </c>
      <c r="Q29" s="138" t="s">
        <v>115</v>
      </c>
      <c r="R29" s="138" t="s">
        <v>111</v>
      </c>
      <c r="S29" s="138" t="s">
        <v>115</v>
      </c>
      <c r="T29" s="138" t="s">
        <v>100</v>
      </c>
      <c r="U29" s="138" t="s">
        <v>111</v>
      </c>
      <c r="V29" s="138">
        <v>215</v>
      </c>
      <c r="W29" s="138">
        <v>1</v>
      </c>
      <c r="X29" s="138" t="s">
        <v>47</v>
      </c>
      <c r="Y29" s="252" t="s">
        <v>91</v>
      </c>
    </row>
    <row r="30" spans="1:25" s="28" customFormat="1" ht="34.5" customHeight="1">
      <c r="A30" s="48">
        <v>26</v>
      </c>
      <c r="B30" s="187" t="s">
        <v>159</v>
      </c>
      <c r="C30" s="208"/>
      <c r="D30" s="141" t="s">
        <v>90</v>
      </c>
      <c r="E30" s="12" t="s">
        <v>91</v>
      </c>
      <c r="F30" s="188">
        <v>1970</v>
      </c>
      <c r="G30" s="549">
        <v>126700.84</v>
      </c>
      <c r="H30" s="128" t="s">
        <v>93</v>
      </c>
      <c r="I30" s="378" t="s">
        <v>160</v>
      </c>
      <c r="J30" s="141" t="s">
        <v>143</v>
      </c>
      <c r="K30" s="136" t="s">
        <v>96</v>
      </c>
      <c r="L30" s="136" t="s">
        <v>97</v>
      </c>
      <c r="M30" s="268" t="s">
        <v>105</v>
      </c>
      <c r="N30" s="12" t="s">
        <v>539</v>
      </c>
      <c r="O30" s="12"/>
      <c r="P30" s="141" t="s">
        <v>99</v>
      </c>
      <c r="Q30" s="141" t="s">
        <v>99</v>
      </c>
      <c r="R30" s="141" t="s">
        <v>99</v>
      </c>
      <c r="S30" s="141" t="s">
        <v>99</v>
      </c>
      <c r="T30" s="141" t="s">
        <v>100</v>
      </c>
      <c r="U30" s="141" t="s">
        <v>111</v>
      </c>
      <c r="V30" s="141">
        <v>35</v>
      </c>
      <c r="W30" s="141">
        <v>1</v>
      </c>
      <c r="X30" s="141" t="s">
        <v>47</v>
      </c>
      <c r="Y30" s="251" t="s">
        <v>91</v>
      </c>
    </row>
    <row r="31" spans="1:25" s="28" customFormat="1" ht="34.5" customHeight="1">
      <c r="A31" s="48">
        <v>27</v>
      </c>
      <c r="B31" s="207" t="s">
        <v>161</v>
      </c>
      <c r="C31" s="208"/>
      <c r="D31" s="138" t="s">
        <v>90</v>
      </c>
      <c r="E31" s="12" t="s">
        <v>91</v>
      </c>
      <c r="F31" s="209">
        <v>1960</v>
      </c>
      <c r="G31" s="547">
        <v>1081000</v>
      </c>
      <c r="H31" s="22" t="s">
        <v>102</v>
      </c>
      <c r="I31" s="379" t="s">
        <v>103</v>
      </c>
      <c r="J31" s="138" t="s">
        <v>162</v>
      </c>
      <c r="K31" s="137" t="s">
        <v>96</v>
      </c>
      <c r="L31" s="137" t="s">
        <v>129</v>
      </c>
      <c r="M31" s="269" t="s">
        <v>114</v>
      </c>
      <c r="N31" s="12" t="s">
        <v>541</v>
      </c>
      <c r="O31" s="12"/>
      <c r="P31" s="138" t="s">
        <v>99</v>
      </c>
      <c r="Q31" s="138" t="s">
        <v>99</v>
      </c>
      <c r="R31" s="138" t="s">
        <v>111</v>
      </c>
      <c r="S31" s="138" t="s">
        <v>111</v>
      </c>
      <c r="T31" s="138" t="s">
        <v>100</v>
      </c>
      <c r="U31" s="138" t="s">
        <v>111</v>
      </c>
      <c r="V31" s="138">
        <v>302</v>
      </c>
      <c r="W31" s="138">
        <v>1</v>
      </c>
      <c r="X31" s="138" t="s">
        <v>47</v>
      </c>
      <c r="Y31" s="252" t="s">
        <v>91</v>
      </c>
    </row>
    <row r="32" spans="1:25" s="27" customFormat="1" ht="34.5" customHeight="1">
      <c r="A32" s="48">
        <v>28</v>
      </c>
      <c r="B32" s="207" t="s">
        <v>163</v>
      </c>
      <c r="C32" s="208"/>
      <c r="D32" s="138" t="s">
        <v>90</v>
      </c>
      <c r="E32" s="12" t="s">
        <v>91</v>
      </c>
      <c r="F32" s="209">
        <v>1951</v>
      </c>
      <c r="G32" s="547">
        <v>83000</v>
      </c>
      <c r="H32" s="22" t="s">
        <v>102</v>
      </c>
      <c r="I32" s="379" t="s">
        <v>103</v>
      </c>
      <c r="J32" s="138" t="s">
        <v>119</v>
      </c>
      <c r="K32" s="137" t="s">
        <v>96</v>
      </c>
      <c r="L32" s="137" t="s">
        <v>106</v>
      </c>
      <c r="M32" s="269" t="s">
        <v>125</v>
      </c>
      <c r="N32" s="12" t="s">
        <v>542</v>
      </c>
      <c r="O32" s="12"/>
      <c r="P32" s="138" t="s">
        <v>115</v>
      </c>
      <c r="Q32" s="138" t="s">
        <v>111</v>
      </c>
      <c r="R32" s="138" t="s">
        <v>111</v>
      </c>
      <c r="S32" s="138" t="s">
        <v>111</v>
      </c>
      <c r="T32" s="138" t="s">
        <v>100</v>
      </c>
      <c r="U32" s="138" t="s">
        <v>111</v>
      </c>
      <c r="V32" s="138">
        <v>45</v>
      </c>
      <c r="W32" s="138">
        <v>1</v>
      </c>
      <c r="X32" s="138" t="s">
        <v>47</v>
      </c>
      <c r="Y32" s="252" t="s">
        <v>91</v>
      </c>
    </row>
    <row r="33" spans="1:25" s="27" customFormat="1" ht="34.5" customHeight="1">
      <c r="A33" s="48">
        <v>29</v>
      </c>
      <c r="B33" s="207" t="s">
        <v>164</v>
      </c>
      <c r="C33" s="208"/>
      <c r="D33" s="138" t="s">
        <v>90</v>
      </c>
      <c r="E33" s="12" t="s">
        <v>91</v>
      </c>
      <c r="F33" s="138">
        <v>1995</v>
      </c>
      <c r="G33" s="547">
        <v>118000</v>
      </c>
      <c r="H33" s="22" t="s">
        <v>102</v>
      </c>
      <c r="I33" s="380" t="s">
        <v>103</v>
      </c>
      <c r="J33" s="138" t="s">
        <v>131</v>
      </c>
      <c r="K33" s="137" t="s">
        <v>132</v>
      </c>
      <c r="L33" s="137" t="s">
        <v>106</v>
      </c>
      <c r="M33" s="269" t="s">
        <v>114</v>
      </c>
      <c r="N33" s="12" t="s">
        <v>543</v>
      </c>
      <c r="O33" s="12"/>
      <c r="P33" s="138" t="s">
        <v>111</v>
      </c>
      <c r="Q33" s="138" t="s">
        <v>111</v>
      </c>
      <c r="R33" s="138" t="s">
        <v>111</v>
      </c>
      <c r="S33" s="138" t="s">
        <v>111</v>
      </c>
      <c r="T33" s="138" t="s">
        <v>100</v>
      </c>
      <c r="U33" s="138" t="s">
        <v>111</v>
      </c>
      <c r="V33" s="138">
        <v>35</v>
      </c>
      <c r="W33" s="138">
        <v>1</v>
      </c>
      <c r="X33" s="138" t="s">
        <v>47</v>
      </c>
      <c r="Y33" s="252" t="s">
        <v>91</v>
      </c>
    </row>
    <row r="34" spans="1:25" s="27" customFormat="1" ht="34.5" customHeight="1">
      <c r="A34" s="48">
        <v>30</v>
      </c>
      <c r="B34" s="187" t="s">
        <v>165</v>
      </c>
      <c r="C34" s="208"/>
      <c r="D34" s="141" t="s">
        <v>90</v>
      </c>
      <c r="E34" s="12" t="s">
        <v>91</v>
      </c>
      <c r="F34" s="141">
        <v>1997</v>
      </c>
      <c r="G34" s="548">
        <v>399000</v>
      </c>
      <c r="H34" s="128" t="s">
        <v>102</v>
      </c>
      <c r="I34" s="226" t="s">
        <v>103</v>
      </c>
      <c r="J34" s="141" t="s">
        <v>119</v>
      </c>
      <c r="K34" s="136" t="s">
        <v>132</v>
      </c>
      <c r="L34" s="136" t="s">
        <v>134</v>
      </c>
      <c r="M34" s="268" t="s">
        <v>134</v>
      </c>
      <c r="N34" s="12" t="s">
        <v>544</v>
      </c>
      <c r="O34" s="12"/>
      <c r="P34" s="141" t="s">
        <v>111</v>
      </c>
      <c r="Q34" s="141" t="s">
        <v>111</v>
      </c>
      <c r="R34" s="141" t="s">
        <v>111</v>
      </c>
      <c r="S34" s="141" t="s">
        <v>111</v>
      </c>
      <c r="T34" s="141" t="s">
        <v>100</v>
      </c>
      <c r="U34" s="141" t="s">
        <v>111</v>
      </c>
      <c r="V34" s="141">
        <v>97</v>
      </c>
      <c r="W34" s="141">
        <v>1</v>
      </c>
      <c r="X34" s="141" t="s">
        <v>47</v>
      </c>
      <c r="Y34" s="251" t="s">
        <v>91</v>
      </c>
    </row>
    <row r="35" spans="1:25" s="28" customFormat="1" ht="34.5" customHeight="1">
      <c r="A35" s="48">
        <v>31</v>
      </c>
      <c r="B35" s="381" t="s">
        <v>166</v>
      </c>
      <c r="C35" s="208"/>
      <c r="D35" s="141" t="s">
        <v>90</v>
      </c>
      <c r="E35" s="12" t="s">
        <v>91</v>
      </c>
      <c r="F35" s="382">
        <v>2007</v>
      </c>
      <c r="G35" s="550">
        <v>69000</v>
      </c>
      <c r="H35" s="129" t="s">
        <v>102</v>
      </c>
      <c r="I35" s="226" t="s">
        <v>103</v>
      </c>
      <c r="J35" s="141" t="s">
        <v>119</v>
      </c>
      <c r="K35" s="136" t="s">
        <v>132</v>
      </c>
      <c r="L35" s="136" t="s">
        <v>106</v>
      </c>
      <c r="M35" s="268" t="s">
        <v>134</v>
      </c>
      <c r="N35" s="12" t="s">
        <v>545</v>
      </c>
      <c r="O35" s="12"/>
      <c r="P35" s="141" t="s">
        <v>115</v>
      </c>
      <c r="Q35" s="141" t="s">
        <v>115</v>
      </c>
      <c r="R35" s="141" t="s">
        <v>111</v>
      </c>
      <c r="S35" s="141" t="s">
        <v>111</v>
      </c>
      <c r="T35" s="141" t="s">
        <v>100</v>
      </c>
      <c r="U35" s="141" t="s">
        <v>111</v>
      </c>
      <c r="V35" s="141">
        <v>15</v>
      </c>
      <c r="W35" s="141">
        <v>1</v>
      </c>
      <c r="X35" s="141" t="s">
        <v>47</v>
      </c>
      <c r="Y35" s="251" t="s">
        <v>91</v>
      </c>
    </row>
    <row r="36" spans="1:25" s="28" customFormat="1" ht="34.5" customHeight="1">
      <c r="A36" s="48">
        <v>32</v>
      </c>
      <c r="B36" s="383" t="s">
        <v>167</v>
      </c>
      <c r="C36" s="208"/>
      <c r="D36" s="141" t="s">
        <v>90</v>
      </c>
      <c r="E36" s="12" t="s">
        <v>91</v>
      </c>
      <c r="F36" s="382">
        <v>2006</v>
      </c>
      <c r="G36" s="551">
        <v>34844.3</v>
      </c>
      <c r="H36" s="129" t="s">
        <v>93</v>
      </c>
      <c r="I36" s="226" t="s">
        <v>103</v>
      </c>
      <c r="J36" s="141" t="s">
        <v>119</v>
      </c>
      <c r="K36" s="136" t="s">
        <v>96</v>
      </c>
      <c r="L36" s="136" t="s">
        <v>106</v>
      </c>
      <c r="M36" s="268" t="s">
        <v>114</v>
      </c>
      <c r="N36" s="12" t="s">
        <v>546</v>
      </c>
      <c r="O36" s="12"/>
      <c r="P36" s="141" t="s">
        <v>111</v>
      </c>
      <c r="Q36" s="141" t="s">
        <v>111</v>
      </c>
      <c r="R36" s="141" t="s">
        <v>111</v>
      </c>
      <c r="S36" s="141" t="s">
        <v>111</v>
      </c>
      <c r="T36" s="141" t="s">
        <v>100</v>
      </c>
      <c r="U36" s="141" t="s">
        <v>111</v>
      </c>
      <c r="V36" s="141">
        <v>24</v>
      </c>
      <c r="W36" s="141">
        <v>1</v>
      </c>
      <c r="X36" s="141" t="s">
        <v>47</v>
      </c>
      <c r="Y36" s="251" t="s">
        <v>91</v>
      </c>
    </row>
    <row r="37" spans="1:25" s="26" customFormat="1" ht="57" customHeight="1">
      <c r="A37" s="48">
        <v>33</v>
      </c>
      <c r="B37" s="384" t="s">
        <v>168</v>
      </c>
      <c r="C37" s="208"/>
      <c r="D37" s="138" t="s">
        <v>90</v>
      </c>
      <c r="E37" s="12" t="s">
        <v>91</v>
      </c>
      <c r="F37" s="385">
        <v>1997</v>
      </c>
      <c r="G37" s="552">
        <v>3312399.88</v>
      </c>
      <c r="H37" s="129" t="s">
        <v>93</v>
      </c>
      <c r="I37" s="380" t="s">
        <v>103</v>
      </c>
      <c r="J37" s="138" t="s">
        <v>153</v>
      </c>
      <c r="K37" s="137" t="s">
        <v>96</v>
      </c>
      <c r="L37" s="137" t="s">
        <v>97</v>
      </c>
      <c r="M37" s="269" t="s">
        <v>120</v>
      </c>
      <c r="N37" s="12" t="s">
        <v>547</v>
      </c>
      <c r="O37" s="12" t="s">
        <v>548</v>
      </c>
      <c r="P37" s="138" t="s">
        <v>111</v>
      </c>
      <c r="Q37" s="138" t="s">
        <v>111</v>
      </c>
      <c r="R37" s="138" t="s">
        <v>111</v>
      </c>
      <c r="S37" s="138" t="s">
        <v>111</v>
      </c>
      <c r="T37" s="138" t="s">
        <v>100</v>
      </c>
      <c r="U37" s="138" t="s">
        <v>111</v>
      </c>
      <c r="V37" s="138">
        <v>104</v>
      </c>
      <c r="W37" s="138">
        <v>1</v>
      </c>
      <c r="X37" s="138" t="s">
        <v>47</v>
      </c>
      <c r="Y37" s="252" t="s">
        <v>91</v>
      </c>
    </row>
    <row r="38" spans="1:25" s="26" customFormat="1" ht="34.5" customHeight="1">
      <c r="A38" s="48">
        <v>34</v>
      </c>
      <c r="B38" s="386" t="s">
        <v>169</v>
      </c>
      <c r="C38" s="208"/>
      <c r="D38" s="140" t="s">
        <v>90</v>
      </c>
      <c r="E38" s="12" t="s">
        <v>91</v>
      </c>
      <c r="F38" s="387">
        <v>2007</v>
      </c>
      <c r="G38" s="553">
        <v>278077.77</v>
      </c>
      <c r="H38" s="129" t="s">
        <v>93</v>
      </c>
      <c r="I38" s="388" t="s">
        <v>103</v>
      </c>
      <c r="J38" s="140"/>
      <c r="K38" s="135" t="s">
        <v>170</v>
      </c>
      <c r="L38" s="135" t="s">
        <v>106</v>
      </c>
      <c r="M38" s="267" t="s">
        <v>107</v>
      </c>
      <c r="N38" s="12" t="s">
        <v>549</v>
      </c>
      <c r="O38" s="12"/>
      <c r="P38" s="140" t="s">
        <v>106</v>
      </c>
      <c r="Q38" s="140" t="s">
        <v>106</v>
      </c>
      <c r="R38" s="140" t="s">
        <v>107</v>
      </c>
      <c r="S38" s="140" t="s">
        <v>107</v>
      </c>
      <c r="T38" s="140" t="s">
        <v>100</v>
      </c>
      <c r="U38" s="140" t="s">
        <v>106</v>
      </c>
      <c r="V38" s="140" t="s">
        <v>107</v>
      </c>
      <c r="W38" s="140" t="s">
        <v>133</v>
      </c>
      <c r="X38" s="140" t="s">
        <v>133</v>
      </c>
      <c r="Y38" s="250" t="s">
        <v>91</v>
      </c>
    </row>
    <row r="39" spans="1:25" s="28" customFormat="1" ht="34.5" customHeight="1">
      <c r="A39" s="48">
        <v>35</v>
      </c>
      <c r="B39" s="386" t="s">
        <v>171</v>
      </c>
      <c r="C39" s="208"/>
      <c r="D39" s="140" t="s">
        <v>90</v>
      </c>
      <c r="E39" s="12" t="s">
        <v>91</v>
      </c>
      <c r="F39" s="387">
        <v>2008</v>
      </c>
      <c r="G39" s="553">
        <v>249495.94</v>
      </c>
      <c r="H39" s="131" t="s">
        <v>93</v>
      </c>
      <c r="I39" s="388" t="s">
        <v>103</v>
      </c>
      <c r="J39" s="140"/>
      <c r="K39" s="135" t="s">
        <v>170</v>
      </c>
      <c r="L39" s="135" t="s">
        <v>106</v>
      </c>
      <c r="M39" s="267" t="s">
        <v>107</v>
      </c>
      <c r="N39" s="12" t="s">
        <v>543</v>
      </c>
      <c r="O39" s="12"/>
      <c r="P39" s="140" t="s">
        <v>106</v>
      </c>
      <c r="Q39" s="140" t="s">
        <v>106</v>
      </c>
      <c r="R39" s="140" t="s">
        <v>107</v>
      </c>
      <c r="S39" s="140" t="s">
        <v>107</v>
      </c>
      <c r="T39" s="140" t="s">
        <v>100</v>
      </c>
      <c r="U39" s="140" t="s">
        <v>115</v>
      </c>
      <c r="V39" s="140" t="s">
        <v>107</v>
      </c>
      <c r="W39" s="140" t="s">
        <v>133</v>
      </c>
      <c r="X39" s="140" t="s">
        <v>133</v>
      </c>
      <c r="Y39" s="250" t="s">
        <v>91</v>
      </c>
    </row>
    <row r="40" spans="1:25" s="26" customFormat="1" ht="34.5" customHeight="1">
      <c r="A40" s="48">
        <v>36</v>
      </c>
      <c r="B40" s="384" t="s">
        <v>172</v>
      </c>
      <c r="C40" s="208"/>
      <c r="D40" s="138" t="s">
        <v>90</v>
      </c>
      <c r="E40" s="12" t="s">
        <v>91</v>
      </c>
      <c r="F40" s="385">
        <v>2011</v>
      </c>
      <c r="G40" s="554">
        <v>1501000</v>
      </c>
      <c r="H40" s="264" t="s">
        <v>93</v>
      </c>
      <c r="I40" s="380" t="s">
        <v>103</v>
      </c>
      <c r="J40" s="138" t="s">
        <v>145</v>
      </c>
      <c r="K40" s="137" t="s">
        <v>96</v>
      </c>
      <c r="L40" s="137" t="s">
        <v>173</v>
      </c>
      <c r="M40" s="269" t="s">
        <v>134</v>
      </c>
      <c r="N40" s="12" t="s">
        <v>532</v>
      </c>
      <c r="O40" s="12"/>
      <c r="P40" s="138" t="s">
        <v>115</v>
      </c>
      <c r="Q40" s="138" t="s">
        <v>115</v>
      </c>
      <c r="R40" s="138" t="s">
        <v>115</v>
      </c>
      <c r="S40" s="138" t="s">
        <v>115</v>
      </c>
      <c r="T40" s="138" t="s">
        <v>100</v>
      </c>
      <c r="U40" s="138" t="s">
        <v>106</v>
      </c>
      <c r="V40" s="138">
        <v>146</v>
      </c>
      <c r="W40" s="138">
        <v>1</v>
      </c>
      <c r="X40" s="138" t="s">
        <v>47</v>
      </c>
      <c r="Y40" s="252" t="s">
        <v>91</v>
      </c>
    </row>
    <row r="41" spans="1:25" s="26" customFormat="1" ht="34.5" customHeight="1">
      <c r="A41" s="48">
        <v>37</v>
      </c>
      <c r="B41" s="386" t="s">
        <v>174</v>
      </c>
      <c r="C41" s="208"/>
      <c r="D41" s="140" t="s">
        <v>90</v>
      </c>
      <c r="E41" s="12" t="s">
        <v>91</v>
      </c>
      <c r="F41" s="387">
        <v>2010</v>
      </c>
      <c r="G41" s="553">
        <v>3688.52</v>
      </c>
      <c r="H41" s="132" t="s">
        <v>93</v>
      </c>
      <c r="I41" s="388" t="s">
        <v>103</v>
      </c>
      <c r="J41" s="140"/>
      <c r="K41" s="135" t="s">
        <v>134</v>
      </c>
      <c r="L41" s="135" t="s">
        <v>134</v>
      </c>
      <c r="M41" s="267" t="s">
        <v>134</v>
      </c>
      <c r="N41" s="12" t="s">
        <v>550</v>
      </c>
      <c r="O41" s="12"/>
      <c r="P41" s="140" t="s">
        <v>111</v>
      </c>
      <c r="Q41" s="140" t="s">
        <v>106</v>
      </c>
      <c r="R41" s="140" t="s">
        <v>107</v>
      </c>
      <c r="S41" s="140" t="s">
        <v>107</v>
      </c>
      <c r="T41" s="140" t="s">
        <v>100</v>
      </c>
      <c r="U41" s="140" t="s">
        <v>106</v>
      </c>
      <c r="V41" s="140" t="s">
        <v>107</v>
      </c>
      <c r="W41" s="140" t="s">
        <v>133</v>
      </c>
      <c r="X41" s="140" t="s">
        <v>133</v>
      </c>
      <c r="Y41" s="250" t="s">
        <v>91</v>
      </c>
    </row>
    <row r="42" spans="1:25" s="27" customFormat="1" ht="34.5" customHeight="1">
      <c r="A42" s="48">
        <v>38</v>
      </c>
      <c r="B42" s="386" t="s">
        <v>175</v>
      </c>
      <c r="C42" s="208"/>
      <c r="D42" s="140" t="s">
        <v>90</v>
      </c>
      <c r="E42" s="12" t="s">
        <v>91</v>
      </c>
      <c r="F42" s="387">
        <v>2008</v>
      </c>
      <c r="G42" s="553">
        <v>8256.53</v>
      </c>
      <c r="H42" s="132" t="s">
        <v>93</v>
      </c>
      <c r="I42" s="388" t="s">
        <v>103</v>
      </c>
      <c r="J42" s="140"/>
      <c r="K42" s="135" t="s">
        <v>134</v>
      </c>
      <c r="L42" s="135"/>
      <c r="M42" s="267" t="s">
        <v>134</v>
      </c>
      <c r="N42" s="12" t="s">
        <v>530</v>
      </c>
      <c r="O42" s="12"/>
      <c r="P42" s="140" t="s">
        <v>111</v>
      </c>
      <c r="Q42" s="140" t="s">
        <v>106</v>
      </c>
      <c r="R42" s="140" t="s">
        <v>107</v>
      </c>
      <c r="S42" s="140" t="s">
        <v>107</v>
      </c>
      <c r="T42" s="140" t="s">
        <v>100</v>
      </c>
      <c r="U42" s="140" t="s">
        <v>99</v>
      </c>
      <c r="V42" s="140" t="s">
        <v>107</v>
      </c>
      <c r="W42" s="140" t="s">
        <v>133</v>
      </c>
      <c r="X42" s="140" t="s">
        <v>133</v>
      </c>
      <c r="Y42" s="250" t="s">
        <v>91</v>
      </c>
    </row>
    <row r="43" spans="1:25" s="27" customFormat="1" ht="34.5" customHeight="1">
      <c r="A43" s="48">
        <v>39</v>
      </c>
      <c r="B43" s="383" t="s">
        <v>176</v>
      </c>
      <c r="C43" s="208"/>
      <c r="D43" s="141" t="s">
        <v>90</v>
      </c>
      <c r="E43" s="12" t="s">
        <v>91</v>
      </c>
      <c r="F43" s="382">
        <v>2008</v>
      </c>
      <c r="G43" s="555">
        <v>25582</v>
      </c>
      <c r="H43" s="132" t="s">
        <v>93</v>
      </c>
      <c r="I43" s="226" t="s">
        <v>103</v>
      </c>
      <c r="J43" s="141" t="s">
        <v>143</v>
      </c>
      <c r="K43" s="136" t="s">
        <v>96</v>
      </c>
      <c r="L43" s="136" t="s">
        <v>177</v>
      </c>
      <c r="M43" s="268" t="s">
        <v>134</v>
      </c>
      <c r="N43" s="12" t="s">
        <v>551</v>
      </c>
      <c r="O43" s="12"/>
      <c r="P43" s="141" t="s">
        <v>111</v>
      </c>
      <c r="Q43" s="141" t="s">
        <v>99</v>
      </c>
      <c r="R43" s="141" t="s">
        <v>99</v>
      </c>
      <c r="S43" s="141" t="s">
        <v>99</v>
      </c>
      <c r="T43" s="141" t="s">
        <v>100</v>
      </c>
      <c r="U43" s="141" t="s">
        <v>154</v>
      </c>
      <c r="V43" s="141">
        <v>28</v>
      </c>
      <c r="W43" s="141">
        <v>1</v>
      </c>
      <c r="X43" s="141" t="s">
        <v>178</v>
      </c>
      <c r="Y43" s="251" t="s">
        <v>91</v>
      </c>
    </row>
    <row r="44" spans="1:25" s="26" customFormat="1" ht="34.5" customHeight="1">
      <c r="A44" s="48">
        <v>40</v>
      </c>
      <c r="B44" s="383" t="s">
        <v>179</v>
      </c>
      <c r="C44" s="208"/>
      <c r="D44" s="141" t="s">
        <v>90</v>
      </c>
      <c r="E44" s="12" t="s">
        <v>91</v>
      </c>
      <c r="F44" s="382">
        <v>2013</v>
      </c>
      <c r="G44" s="556">
        <v>67313.87</v>
      </c>
      <c r="H44" s="132" t="s">
        <v>93</v>
      </c>
      <c r="I44" s="389"/>
      <c r="J44" s="141" t="s">
        <v>509</v>
      </c>
      <c r="K44" s="136" t="s">
        <v>134</v>
      </c>
      <c r="L44" s="136"/>
      <c r="M44" s="268" t="s">
        <v>134</v>
      </c>
      <c r="N44" s="12" t="s">
        <v>552</v>
      </c>
      <c r="O44" s="12"/>
      <c r="P44" s="141" t="s">
        <v>115</v>
      </c>
      <c r="Q44" s="141" t="s">
        <v>115</v>
      </c>
      <c r="R44" s="141" t="s">
        <v>115</v>
      </c>
      <c r="S44" s="141" t="s">
        <v>115</v>
      </c>
      <c r="T44" s="141" t="s">
        <v>100</v>
      </c>
      <c r="U44" s="141" t="s">
        <v>106</v>
      </c>
      <c r="V44" s="141">
        <v>29</v>
      </c>
      <c r="W44" s="141">
        <v>1</v>
      </c>
      <c r="X44" s="141" t="s">
        <v>47</v>
      </c>
      <c r="Y44" s="251" t="s">
        <v>91</v>
      </c>
    </row>
    <row r="45" spans="1:25" s="26" customFormat="1" ht="34.5" customHeight="1">
      <c r="A45" s="48">
        <v>41</v>
      </c>
      <c r="B45" s="375" t="s">
        <v>180</v>
      </c>
      <c r="C45" s="208"/>
      <c r="D45" s="140" t="s">
        <v>90</v>
      </c>
      <c r="E45" s="12" t="s">
        <v>91</v>
      </c>
      <c r="F45" s="376">
        <v>2006</v>
      </c>
      <c r="G45" s="557">
        <v>106779.2</v>
      </c>
      <c r="H45" s="132" t="s">
        <v>93</v>
      </c>
      <c r="I45" s="390"/>
      <c r="J45" s="140"/>
      <c r="K45" s="135" t="s">
        <v>170</v>
      </c>
      <c r="L45" s="135" t="s">
        <v>106</v>
      </c>
      <c r="M45" s="267" t="s">
        <v>107</v>
      </c>
      <c r="N45" s="12" t="s">
        <v>553</v>
      </c>
      <c r="O45" s="12"/>
      <c r="P45" s="140" t="s">
        <v>106</v>
      </c>
      <c r="Q45" s="140" t="s">
        <v>106</v>
      </c>
      <c r="R45" s="140" t="s">
        <v>107</v>
      </c>
      <c r="S45" s="140" t="s">
        <v>107</v>
      </c>
      <c r="T45" s="140" t="s">
        <v>100</v>
      </c>
      <c r="U45" s="140"/>
      <c r="V45" s="140"/>
      <c r="W45" s="140"/>
      <c r="X45" s="140"/>
      <c r="Y45" s="250" t="s">
        <v>91</v>
      </c>
    </row>
    <row r="46" spans="1:25" s="26" customFormat="1" ht="34.5" customHeight="1">
      <c r="A46" s="48">
        <v>42</v>
      </c>
      <c r="B46" s="375" t="s">
        <v>180</v>
      </c>
      <c r="C46" s="208"/>
      <c r="D46" s="140" t="s">
        <v>90</v>
      </c>
      <c r="E46" s="12" t="s">
        <v>91</v>
      </c>
      <c r="F46" s="376">
        <v>2006</v>
      </c>
      <c r="G46" s="557">
        <v>22074.59</v>
      </c>
      <c r="H46" s="132" t="s">
        <v>93</v>
      </c>
      <c r="I46" s="390"/>
      <c r="J46" s="140"/>
      <c r="K46" s="135" t="s">
        <v>170</v>
      </c>
      <c r="L46" s="135"/>
      <c r="M46" s="267"/>
      <c r="N46" s="12" t="s">
        <v>553</v>
      </c>
      <c r="O46" s="12"/>
      <c r="P46" s="140"/>
      <c r="Q46" s="140"/>
      <c r="R46" s="140"/>
      <c r="S46" s="140"/>
      <c r="T46" s="140" t="s">
        <v>100</v>
      </c>
      <c r="U46" s="140" t="s">
        <v>106</v>
      </c>
      <c r="V46" s="140"/>
      <c r="W46" s="140"/>
      <c r="X46" s="140"/>
      <c r="Y46" s="250" t="s">
        <v>91</v>
      </c>
    </row>
    <row r="47" spans="1:25" s="26" customFormat="1" ht="34.5" customHeight="1">
      <c r="A47" s="48">
        <v>43</v>
      </c>
      <c r="B47" s="375" t="s">
        <v>181</v>
      </c>
      <c r="C47" s="208"/>
      <c r="D47" s="140" t="s">
        <v>90</v>
      </c>
      <c r="E47" s="12" t="s">
        <v>91</v>
      </c>
      <c r="F47" s="391">
        <v>2007</v>
      </c>
      <c r="G47" s="558">
        <v>129466.6</v>
      </c>
      <c r="H47" s="132" t="s">
        <v>93</v>
      </c>
      <c r="I47" s="390"/>
      <c r="J47" s="140"/>
      <c r="K47" s="135" t="s">
        <v>170</v>
      </c>
      <c r="L47" s="135" t="s">
        <v>106</v>
      </c>
      <c r="M47" s="267" t="s">
        <v>107</v>
      </c>
      <c r="N47" s="12" t="s">
        <v>546</v>
      </c>
      <c r="O47" s="12"/>
      <c r="P47" s="140" t="s">
        <v>106</v>
      </c>
      <c r="Q47" s="140" t="s">
        <v>106</v>
      </c>
      <c r="R47" s="140" t="s">
        <v>107</v>
      </c>
      <c r="S47" s="140" t="s">
        <v>107</v>
      </c>
      <c r="T47" s="140" t="s">
        <v>100</v>
      </c>
      <c r="U47" s="140"/>
      <c r="V47" s="140"/>
      <c r="W47" s="140"/>
      <c r="X47" s="140"/>
      <c r="Y47" s="250" t="s">
        <v>91</v>
      </c>
    </row>
    <row r="48" spans="1:25" s="26" customFormat="1" ht="34.5" customHeight="1">
      <c r="A48" s="48">
        <v>44</v>
      </c>
      <c r="B48" s="375" t="s">
        <v>182</v>
      </c>
      <c r="C48" s="208"/>
      <c r="D48" s="140" t="s">
        <v>90</v>
      </c>
      <c r="E48" s="12" t="s">
        <v>91</v>
      </c>
      <c r="F48" s="376">
        <v>2007</v>
      </c>
      <c r="G48" s="557">
        <v>20144.75</v>
      </c>
      <c r="H48" s="132" t="s">
        <v>93</v>
      </c>
      <c r="I48" s="390"/>
      <c r="J48" s="140" t="s">
        <v>119</v>
      </c>
      <c r="K48" s="135" t="s">
        <v>170</v>
      </c>
      <c r="L48" s="135"/>
      <c r="M48" s="267"/>
      <c r="N48" s="12" t="s">
        <v>541</v>
      </c>
      <c r="O48" s="12"/>
      <c r="P48" s="140"/>
      <c r="Q48" s="140"/>
      <c r="R48" s="140"/>
      <c r="S48" s="140"/>
      <c r="T48" s="140" t="s">
        <v>100</v>
      </c>
      <c r="U48" s="140"/>
      <c r="V48" s="140"/>
      <c r="W48" s="140"/>
      <c r="X48" s="140"/>
      <c r="Y48" s="250" t="s">
        <v>91</v>
      </c>
    </row>
    <row r="49" spans="1:25" s="26" customFormat="1" ht="34.5" customHeight="1">
      <c r="A49" s="48">
        <v>45</v>
      </c>
      <c r="B49" s="375" t="s">
        <v>183</v>
      </c>
      <c r="C49" s="208"/>
      <c r="D49" s="140" t="s">
        <v>90</v>
      </c>
      <c r="E49" s="12" t="s">
        <v>91</v>
      </c>
      <c r="F49" s="376">
        <v>2009</v>
      </c>
      <c r="G49" s="557">
        <v>6458964.8</v>
      </c>
      <c r="H49" s="132" t="s">
        <v>93</v>
      </c>
      <c r="I49" s="390"/>
      <c r="J49" s="140" t="s">
        <v>119</v>
      </c>
      <c r="K49" s="135" t="s">
        <v>170</v>
      </c>
      <c r="L49" s="135"/>
      <c r="M49" s="267"/>
      <c r="N49" s="12" t="s">
        <v>552</v>
      </c>
      <c r="O49" s="12"/>
      <c r="P49" s="140"/>
      <c r="Q49" s="140"/>
      <c r="R49" s="140"/>
      <c r="S49" s="140"/>
      <c r="T49" s="140" t="s">
        <v>100</v>
      </c>
      <c r="U49" s="140"/>
      <c r="V49" s="140"/>
      <c r="W49" s="140"/>
      <c r="X49" s="140"/>
      <c r="Y49" s="250" t="s">
        <v>91</v>
      </c>
    </row>
    <row r="50" spans="1:25" s="26" customFormat="1" ht="34.5" customHeight="1">
      <c r="A50" s="48">
        <v>46</v>
      </c>
      <c r="B50" s="375" t="s">
        <v>184</v>
      </c>
      <c r="C50" s="208"/>
      <c r="D50" s="140" t="s">
        <v>90</v>
      </c>
      <c r="E50" s="12" t="s">
        <v>91</v>
      </c>
      <c r="F50" s="391">
        <v>2009</v>
      </c>
      <c r="G50" s="558">
        <v>1789270.03</v>
      </c>
      <c r="H50" s="132" t="s">
        <v>93</v>
      </c>
      <c r="I50" s="390"/>
      <c r="J50" s="140" t="s">
        <v>119</v>
      </c>
      <c r="K50" s="135" t="s">
        <v>170</v>
      </c>
      <c r="L50" s="135"/>
      <c r="M50" s="267"/>
      <c r="N50" s="12" t="s">
        <v>554</v>
      </c>
      <c r="O50" s="12"/>
      <c r="P50" s="140"/>
      <c r="Q50" s="140"/>
      <c r="R50" s="140"/>
      <c r="S50" s="140"/>
      <c r="T50" s="140" t="s">
        <v>100</v>
      </c>
      <c r="U50" s="140"/>
      <c r="V50" s="140"/>
      <c r="W50" s="140"/>
      <c r="X50" s="140"/>
      <c r="Y50" s="250" t="s">
        <v>91</v>
      </c>
    </row>
    <row r="51" spans="1:25" s="26" customFormat="1" ht="34.5" customHeight="1">
      <c r="A51" s="48">
        <v>47</v>
      </c>
      <c r="B51" s="375" t="s">
        <v>185</v>
      </c>
      <c r="C51" s="208"/>
      <c r="D51" s="140" t="s">
        <v>90</v>
      </c>
      <c r="E51" s="12" t="s">
        <v>91</v>
      </c>
      <c r="F51" s="391">
        <v>2010</v>
      </c>
      <c r="G51" s="558">
        <v>20115.52</v>
      </c>
      <c r="H51" s="132" t="s">
        <v>93</v>
      </c>
      <c r="I51" s="390"/>
      <c r="J51" s="140" t="s">
        <v>162</v>
      </c>
      <c r="K51" s="135" t="s">
        <v>170</v>
      </c>
      <c r="L51" s="135"/>
      <c r="M51" s="267"/>
      <c r="N51" s="12" t="s">
        <v>545</v>
      </c>
      <c r="O51" s="12"/>
      <c r="P51" s="140"/>
      <c r="Q51" s="140"/>
      <c r="R51" s="140"/>
      <c r="S51" s="140"/>
      <c r="T51" s="140" t="s">
        <v>100</v>
      </c>
      <c r="U51" s="140"/>
      <c r="V51" s="140"/>
      <c r="W51" s="140"/>
      <c r="X51" s="140"/>
      <c r="Y51" s="250" t="s">
        <v>91</v>
      </c>
    </row>
    <row r="52" spans="1:25" s="26" customFormat="1" ht="34.5" customHeight="1">
      <c r="A52" s="48">
        <v>48</v>
      </c>
      <c r="B52" s="375" t="s">
        <v>186</v>
      </c>
      <c r="C52" s="208"/>
      <c r="D52" s="140" t="s">
        <v>90</v>
      </c>
      <c r="E52" s="12" t="s">
        <v>91</v>
      </c>
      <c r="F52" s="391">
        <v>2010</v>
      </c>
      <c r="G52" s="558">
        <v>21646.28</v>
      </c>
      <c r="H52" s="132" t="s">
        <v>93</v>
      </c>
      <c r="I52" s="390"/>
      <c r="J52" s="140" t="s">
        <v>117</v>
      </c>
      <c r="K52" s="135" t="s">
        <v>170</v>
      </c>
      <c r="L52" s="135"/>
      <c r="M52" s="267"/>
      <c r="N52" s="12" t="s">
        <v>555</v>
      </c>
      <c r="O52" s="12"/>
      <c r="P52" s="140"/>
      <c r="Q52" s="140"/>
      <c r="R52" s="140"/>
      <c r="S52" s="140"/>
      <c r="T52" s="140" t="s">
        <v>100</v>
      </c>
      <c r="U52" s="140"/>
      <c r="V52" s="140"/>
      <c r="W52" s="140"/>
      <c r="X52" s="140"/>
      <c r="Y52" s="250" t="s">
        <v>91</v>
      </c>
    </row>
    <row r="53" spans="1:25" s="26" customFormat="1" ht="34.5" customHeight="1">
      <c r="A53" s="48">
        <v>49</v>
      </c>
      <c r="B53" s="375" t="s">
        <v>187</v>
      </c>
      <c r="C53" s="208"/>
      <c r="D53" s="140" t="s">
        <v>90</v>
      </c>
      <c r="E53" s="12" t="s">
        <v>91</v>
      </c>
      <c r="F53" s="391">
        <v>2010</v>
      </c>
      <c r="G53" s="558">
        <v>6988.36</v>
      </c>
      <c r="H53" s="132" t="s">
        <v>93</v>
      </c>
      <c r="I53" s="390"/>
      <c r="J53" s="140" t="s">
        <v>95</v>
      </c>
      <c r="K53" s="135" t="s">
        <v>170</v>
      </c>
      <c r="L53" s="135"/>
      <c r="M53" s="267"/>
      <c r="N53" s="12" t="s">
        <v>556</v>
      </c>
      <c r="O53" s="12"/>
      <c r="P53" s="140"/>
      <c r="Q53" s="140"/>
      <c r="R53" s="140"/>
      <c r="S53" s="140"/>
      <c r="T53" s="140" t="s">
        <v>100</v>
      </c>
      <c r="U53" s="140"/>
      <c r="V53" s="140"/>
      <c r="W53" s="140"/>
      <c r="X53" s="140"/>
      <c r="Y53" s="250" t="s">
        <v>91</v>
      </c>
    </row>
    <row r="54" spans="1:25" s="26" customFormat="1" ht="34.5" customHeight="1">
      <c r="A54" s="48">
        <v>50</v>
      </c>
      <c r="B54" s="375" t="s">
        <v>188</v>
      </c>
      <c r="C54" s="208"/>
      <c r="D54" s="140" t="s">
        <v>90</v>
      </c>
      <c r="E54" s="12" t="s">
        <v>91</v>
      </c>
      <c r="F54" s="391">
        <v>2010</v>
      </c>
      <c r="G54" s="558">
        <v>658234.33</v>
      </c>
      <c r="H54" s="132" t="s">
        <v>93</v>
      </c>
      <c r="I54" s="390"/>
      <c r="J54" s="140" t="s">
        <v>119</v>
      </c>
      <c r="K54" s="135" t="s">
        <v>170</v>
      </c>
      <c r="L54" s="135"/>
      <c r="M54" s="267"/>
      <c r="N54" s="12" t="s">
        <v>530</v>
      </c>
      <c r="O54" s="12"/>
      <c r="P54" s="140"/>
      <c r="Q54" s="140"/>
      <c r="R54" s="140"/>
      <c r="S54" s="140"/>
      <c r="T54" s="140" t="s">
        <v>100</v>
      </c>
      <c r="U54" s="140"/>
      <c r="V54" s="140"/>
      <c r="W54" s="140"/>
      <c r="X54" s="140"/>
      <c r="Y54" s="250" t="s">
        <v>91</v>
      </c>
    </row>
    <row r="55" spans="1:25" s="26" customFormat="1" ht="34.5" customHeight="1">
      <c r="A55" s="48">
        <v>51</v>
      </c>
      <c r="B55" s="375" t="s">
        <v>189</v>
      </c>
      <c r="C55" s="208"/>
      <c r="D55" s="140" t="s">
        <v>90</v>
      </c>
      <c r="E55" s="12" t="s">
        <v>91</v>
      </c>
      <c r="F55" s="391">
        <v>2010</v>
      </c>
      <c r="G55" s="558">
        <v>16510</v>
      </c>
      <c r="H55" s="132" t="s">
        <v>93</v>
      </c>
      <c r="I55" s="390"/>
      <c r="J55" s="140" t="s">
        <v>143</v>
      </c>
      <c r="K55" s="135" t="s">
        <v>170</v>
      </c>
      <c r="L55" s="135"/>
      <c r="M55" s="267"/>
      <c r="N55" s="12" t="s">
        <v>557</v>
      </c>
      <c r="O55" s="12"/>
      <c r="P55" s="140"/>
      <c r="Q55" s="140"/>
      <c r="R55" s="140"/>
      <c r="S55" s="140"/>
      <c r="T55" s="140" t="s">
        <v>100</v>
      </c>
      <c r="U55" s="140"/>
      <c r="V55" s="140"/>
      <c r="W55" s="140"/>
      <c r="X55" s="140"/>
      <c r="Y55" s="250" t="s">
        <v>91</v>
      </c>
    </row>
    <row r="56" spans="1:25" s="26" customFormat="1" ht="34.5" customHeight="1">
      <c r="A56" s="48">
        <v>52</v>
      </c>
      <c r="B56" s="375" t="s">
        <v>190</v>
      </c>
      <c r="C56" s="208"/>
      <c r="D56" s="140" t="s">
        <v>90</v>
      </c>
      <c r="E56" s="12" t="s">
        <v>91</v>
      </c>
      <c r="F56" s="391">
        <v>2011</v>
      </c>
      <c r="G56" s="559">
        <v>46592.4</v>
      </c>
      <c r="H56" s="132" t="s">
        <v>93</v>
      </c>
      <c r="I56" s="390"/>
      <c r="J56" s="140" t="s">
        <v>191</v>
      </c>
      <c r="K56" s="135" t="s">
        <v>170</v>
      </c>
      <c r="L56" s="135"/>
      <c r="M56" s="267"/>
      <c r="N56" s="12" t="s">
        <v>558</v>
      </c>
      <c r="O56" s="12"/>
      <c r="P56" s="140"/>
      <c r="Q56" s="140"/>
      <c r="R56" s="140"/>
      <c r="S56" s="140"/>
      <c r="T56" s="140" t="s">
        <v>100</v>
      </c>
      <c r="U56" s="140"/>
      <c r="V56" s="140"/>
      <c r="W56" s="140"/>
      <c r="X56" s="140"/>
      <c r="Y56" s="250" t="s">
        <v>91</v>
      </c>
    </row>
    <row r="57" spans="1:25" s="26" customFormat="1" ht="34.5" customHeight="1">
      <c r="A57" s="48">
        <v>53</v>
      </c>
      <c r="B57" s="375" t="s">
        <v>192</v>
      </c>
      <c r="C57" s="208"/>
      <c r="D57" s="140" t="s">
        <v>90</v>
      </c>
      <c r="E57" s="12" t="s">
        <v>91</v>
      </c>
      <c r="F57" s="391">
        <v>2011</v>
      </c>
      <c r="G57" s="554">
        <v>1501000</v>
      </c>
      <c r="H57" s="264" t="s">
        <v>102</v>
      </c>
      <c r="I57" s="377" t="s">
        <v>94</v>
      </c>
      <c r="J57" s="140" t="s">
        <v>145</v>
      </c>
      <c r="K57" s="135" t="s">
        <v>96</v>
      </c>
      <c r="L57" s="135" t="s">
        <v>193</v>
      </c>
      <c r="M57" s="267" t="s">
        <v>134</v>
      </c>
      <c r="N57" s="12" t="s">
        <v>532</v>
      </c>
      <c r="O57" s="12"/>
      <c r="P57" s="140" t="s">
        <v>115</v>
      </c>
      <c r="Q57" s="140" t="s">
        <v>115</v>
      </c>
      <c r="R57" s="140" t="s">
        <v>115</v>
      </c>
      <c r="S57" s="140" t="s">
        <v>115</v>
      </c>
      <c r="T57" s="140" t="s">
        <v>100</v>
      </c>
      <c r="U57" s="140" t="s">
        <v>115</v>
      </c>
      <c r="V57" s="140">
        <v>146</v>
      </c>
      <c r="W57" s="140">
        <v>1</v>
      </c>
      <c r="X57" s="140" t="s">
        <v>47</v>
      </c>
      <c r="Y57" s="250" t="s">
        <v>91</v>
      </c>
    </row>
    <row r="58" spans="1:25" s="26" customFormat="1" ht="34.5" customHeight="1">
      <c r="A58" s="48">
        <v>54</v>
      </c>
      <c r="B58" s="375" t="s">
        <v>194</v>
      </c>
      <c r="C58" s="208"/>
      <c r="D58" s="140" t="s">
        <v>90</v>
      </c>
      <c r="E58" s="12" t="s">
        <v>91</v>
      </c>
      <c r="F58" s="391">
        <v>2011</v>
      </c>
      <c r="G58" s="558">
        <v>69564.25</v>
      </c>
      <c r="H58" s="131" t="s">
        <v>93</v>
      </c>
      <c r="I58" s="390"/>
      <c r="J58" s="140"/>
      <c r="K58" s="135"/>
      <c r="L58" s="135"/>
      <c r="M58" s="267"/>
      <c r="N58" s="12" t="s">
        <v>559</v>
      </c>
      <c r="O58" s="12"/>
      <c r="P58" s="140"/>
      <c r="Q58" s="140"/>
      <c r="R58" s="140"/>
      <c r="S58" s="140"/>
      <c r="T58" s="140" t="s">
        <v>100</v>
      </c>
      <c r="U58" s="140"/>
      <c r="V58" s="140"/>
      <c r="W58" s="140"/>
      <c r="X58" s="140"/>
      <c r="Y58" s="250" t="s">
        <v>91</v>
      </c>
    </row>
    <row r="59" spans="1:25" s="26" customFormat="1" ht="34.5" customHeight="1">
      <c r="A59" s="48">
        <v>55</v>
      </c>
      <c r="B59" s="375" t="s">
        <v>195</v>
      </c>
      <c r="C59" s="208"/>
      <c r="D59" s="140" t="s">
        <v>90</v>
      </c>
      <c r="E59" s="12" t="s">
        <v>91</v>
      </c>
      <c r="F59" s="391">
        <v>2011</v>
      </c>
      <c r="G59" s="558">
        <v>1144000</v>
      </c>
      <c r="H59" s="131" t="s">
        <v>93</v>
      </c>
      <c r="I59" s="390"/>
      <c r="J59" s="140"/>
      <c r="K59" s="135"/>
      <c r="L59" s="135"/>
      <c r="M59" s="267"/>
      <c r="N59" s="12" t="s">
        <v>560</v>
      </c>
      <c r="O59" s="12"/>
      <c r="P59" s="140"/>
      <c r="Q59" s="140"/>
      <c r="R59" s="140"/>
      <c r="S59" s="140"/>
      <c r="T59" s="140" t="s">
        <v>100</v>
      </c>
      <c r="U59" s="140"/>
      <c r="V59" s="140"/>
      <c r="W59" s="140"/>
      <c r="X59" s="140"/>
      <c r="Y59" s="250" t="s">
        <v>91</v>
      </c>
    </row>
    <row r="60" spans="1:25" s="26" customFormat="1" ht="34.5" customHeight="1">
      <c r="A60" s="48">
        <v>56</v>
      </c>
      <c r="B60" s="16" t="s">
        <v>196</v>
      </c>
      <c r="C60" s="208"/>
      <c r="D60" s="140" t="s">
        <v>90</v>
      </c>
      <c r="E60" s="12" t="s">
        <v>91</v>
      </c>
      <c r="F60" s="17">
        <v>2014</v>
      </c>
      <c r="G60" s="560">
        <v>75929.13</v>
      </c>
      <c r="H60" s="131" t="s">
        <v>93</v>
      </c>
      <c r="I60" s="392"/>
      <c r="J60" s="140" t="s">
        <v>119</v>
      </c>
      <c r="K60" s="135"/>
      <c r="L60" s="135"/>
      <c r="M60" s="267"/>
      <c r="N60" s="12" t="s">
        <v>554</v>
      </c>
      <c r="O60" s="12"/>
      <c r="P60" s="140"/>
      <c r="Q60" s="140"/>
      <c r="R60" s="140"/>
      <c r="S60" s="140"/>
      <c r="T60" s="140" t="s">
        <v>100</v>
      </c>
      <c r="U60" s="140"/>
      <c r="V60" s="140"/>
      <c r="W60" s="140"/>
      <c r="X60" s="140"/>
      <c r="Y60" s="250" t="s">
        <v>91</v>
      </c>
    </row>
    <row r="61" spans="1:25" s="26" customFormat="1" ht="34.5" customHeight="1">
      <c r="A61" s="48">
        <v>57</v>
      </c>
      <c r="B61" s="16" t="s">
        <v>197</v>
      </c>
      <c r="C61" s="208"/>
      <c r="D61" s="140" t="s">
        <v>90</v>
      </c>
      <c r="E61" s="12" t="s">
        <v>91</v>
      </c>
      <c r="F61" s="17">
        <v>2016</v>
      </c>
      <c r="G61" s="561">
        <v>16728</v>
      </c>
      <c r="H61" s="131" t="s">
        <v>93</v>
      </c>
      <c r="I61" s="392"/>
      <c r="J61" s="140" t="s">
        <v>138</v>
      </c>
      <c r="K61" s="135"/>
      <c r="L61" s="135"/>
      <c r="M61" s="267"/>
      <c r="N61" s="12" t="s">
        <v>541</v>
      </c>
      <c r="O61" s="12"/>
      <c r="P61" s="140"/>
      <c r="Q61" s="140"/>
      <c r="R61" s="140"/>
      <c r="S61" s="140"/>
      <c r="T61" s="140" t="s">
        <v>100</v>
      </c>
      <c r="U61" s="140"/>
      <c r="V61" s="140"/>
      <c r="W61" s="140"/>
      <c r="X61" s="140"/>
      <c r="Y61" s="250" t="s">
        <v>91</v>
      </c>
    </row>
    <row r="62" spans="1:25" s="26" customFormat="1" ht="41.25" customHeight="1">
      <c r="A62" s="48">
        <v>58</v>
      </c>
      <c r="B62" s="16" t="s">
        <v>198</v>
      </c>
      <c r="C62" s="208"/>
      <c r="D62" s="140" t="s">
        <v>90</v>
      </c>
      <c r="E62" s="12" t="s">
        <v>91</v>
      </c>
      <c r="F62" s="17">
        <v>2015</v>
      </c>
      <c r="G62" s="554">
        <v>120000</v>
      </c>
      <c r="H62" s="264" t="s">
        <v>102</v>
      </c>
      <c r="I62" s="226" t="s">
        <v>103</v>
      </c>
      <c r="J62" s="140" t="s">
        <v>199</v>
      </c>
      <c r="K62" s="135" t="s">
        <v>96</v>
      </c>
      <c r="L62" s="135" t="s">
        <v>193</v>
      </c>
      <c r="M62" s="267" t="s">
        <v>134</v>
      </c>
      <c r="N62" s="12" t="s">
        <v>561</v>
      </c>
      <c r="O62" s="12"/>
      <c r="P62" s="140" t="s">
        <v>115</v>
      </c>
      <c r="Q62" s="140" t="s">
        <v>115</v>
      </c>
      <c r="R62" s="140" t="s">
        <v>115</v>
      </c>
      <c r="S62" s="140" t="s">
        <v>115</v>
      </c>
      <c r="T62" s="140" t="s">
        <v>100</v>
      </c>
      <c r="U62" s="140" t="s">
        <v>115</v>
      </c>
      <c r="V62" s="140">
        <v>42</v>
      </c>
      <c r="W62" s="140">
        <v>1</v>
      </c>
      <c r="X62" s="140" t="s">
        <v>47</v>
      </c>
      <c r="Y62" s="250" t="s">
        <v>91</v>
      </c>
    </row>
    <row r="63" spans="1:25" s="26" customFormat="1" ht="34.5" customHeight="1">
      <c r="A63" s="48">
        <v>59</v>
      </c>
      <c r="B63" s="16" t="s">
        <v>200</v>
      </c>
      <c r="C63" s="208"/>
      <c r="D63" s="140" t="s">
        <v>90</v>
      </c>
      <c r="E63" s="12" t="s">
        <v>91</v>
      </c>
      <c r="F63" s="17">
        <v>2016</v>
      </c>
      <c r="G63" s="554">
        <v>304000</v>
      </c>
      <c r="H63" s="264" t="s">
        <v>102</v>
      </c>
      <c r="I63" s="226" t="s">
        <v>103</v>
      </c>
      <c r="J63" s="140" t="s">
        <v>201</v>
      </c>
      <c r="K63" s="135" t="s">
        <v>202</v>
      </c>
      <c r="L63" s="135" t="s">
        <v>97</v>
      </c>
      <c r="M63" s="267" t="s">
        <v>109</v>
      </c>
      <c r="N63" s="12" t="s">
        <v>562</v>
      </c>
      <c r="O63" s="12" t="s">
        <v>563</v>
      </c>
      <c r="P63" s="140"/>
      <c r="Q63" s="140"/>
      <c r="R63" s="140" t="s">
        <v>111</v>
      </c>
      <c r="S63" s="140" t="s">
        <v>111</v>
      </c>
      <c r="T63" s="140" t="s">
        <v>100</v>
      </c>
      <c r="U63" s="140" t="s">
        <v>111</v>
      </c>
      <c r="V63" s="140">
        <v>83</v>
      </c>
      <c r="W63" s="140">
        <v>1</v>
      </c>
      <c r="X63" s="140" t="s">
        <v>47</v>
      </c>
      <c r="Y63" s="250" t="s">
        <v>91</v>
      </c>
    </row>
    <row r="64" spans="1:25" s="26" customFormat="1" ht="34.5" customHeight="1">
      <c r="A64" s="48">
        <v>60</v>
      </c>
      <c r="B64" s="16" t="s">
        <v>203</v>
      </c>
      <c r="C64" s="208"/>
      <c r="D64" s="140" t="s">
        <v>90</v>
      </c>
      <c r="E64" s="12" t="s">
        <v>91</v>
      </c>
      <c r="F64" s="17">
        <v>2016</v>
      </c>
      <c r="G64" s="561">
        <v>11909.51</v>
      </c>
      <c r="H64" s="131" t="s">
        <v>93</v>
      </c>
      <c r="I64" s="226"/>
      <c r="J64" s="140" t="s">
        <v>204</v>
      </c>
      <c r="K64" s="135"/>
      <c r="L64" s="135"/>
      <c r="M64" s="267"/>
      <c r="N64" s="12" t="s">
        <v>564</v>
      </c>
      <c r="O64" s="12"/>
      <c r="P64" s="140"/>
      <c r="Q64" s="140"/>
      <c r="R64" s="140"/>
      <c r="S64" s="140"/>
      <c r="T64" s="140" t="s">
        <v>100</v>
      </c>
      <c r="U64" s="140"/>
      <c r="V64" s="140"/>
      <c r="W64" s="140"/>
      <c r="X64" s="140"/>
      <c r="Y64" s="250" t="s">
        <v>91</v>
      </c>
    </row>
    <row r="65" spans="1:25" s="26" customFormat="1" ht="34.5" customHeight="1">
      <c r="A65" s="48">
        <v>61</v>
      </c>
      <c r="B65" s="16" t="s">
        <v>205</v>
      </c>
      <c r="C65" s="208"/>
      <c r="D65" s="140" t="s">
        <v>90</v>
      </c>
      <c r="E65" s="12" t="s">
        <v>91</v>
      </c>
      <c r="F65" s="17">
        <v>2017</v>
      </c>
      <c r="G65" s="561">
        <v>11982.87</v>
      </c>
      <c r="H65" s="131" t="s">
        <v>93</v>
      </c>
      <c r="I65" s="226"/>
      <c r="J65" s="140" t="s">
        <v>206</v>
      </c>
      <c r="K65" s="135" t="s">
        <v>207</v>
      </c>
      <c r="L65" s="135"/>
      <c r="M65" s="267" t="s">
        <v>207</v>
      </c>
      <c r="N65" s="12" t="s">
        <v>565</v>
      </c>
      <c r="O65" s="12"/>
      <c r="P65" s="140"/>
      <c r="Q65" s="140"/>
      <c r="R65" s="140"/>
      <c r="S65" s="140"/>
      <c r="T65" s="140" t="s">
        <v>100</v>
      </c>
      <c r="U65" s="140"/>
      <c r="V65" s="140"/>
      <c r="W65" s="140"/>
      <c r="X65" s="140"/>
      <c r="Y65" s="250" t="s">
        <v>91</v>
      </c>
    </row>
    <row r="66" spans="1:25" s="26" customFormat="1" ht="34.5" customHeight="1">
      <c r="A66" s="48">
        <v>62</v>
      </c>
      <c r="B66" s="16" t="s">
        <v>208</v>
      </c>
      <c r="C66" s="208"/>
      <c r="D66" s="140" t="s">
        <v>90</v>
      </c>
      <c r="E66" s="12" t="s">
        <v>91</v>
      </c>
      <c r="F66" s="17">
        <v>2017</v>
      </c>
      <c r="G66" s="561">
        <v>37355.64</v>
      </c>
      <c r="H66" s="131" t="s">
        <v>93</v>
      </c>
      <c r="I66" s="226"/>
      <c r="J66" s="140"/>
      <c r="K66" s="135"/>
      <c r="L66" s="135"/>
      <c r="M66" s="267"/>
      <c r="N66" s="12" t="s">
        <v>566</v>
      </c>
      <c r="O66" s="12"/>
      <c r="P66" s="140"/>
      <c r="Q66" s="140"/>
      <c r="R66" s="140"/>
      <c r="S66" s="140"/>
      <c r="T66" s="140" t="s">
        <v>100</v>
      </c>
      <c r="U66" s="140"/>
      <c r="V66" s="140"/>
      <c r="W66" s="140"/>
      <c r="X66" s="140"/>
      <c r="Y66" s="250" t="s">
        <v>91</v>
      </c>
    </row>
    <row r="67" spans="1:25" s="54" customFormat="1" ht="34.5" customHeight="1">
      <c r="A67" s="48">
        <v>63</v>
      </c>
      <c r="B67" s="16" t="s">
        <v>209</v>
      </c>
      <c r="C67" s="208"/>
      <c r="D67" s="140" t="s">
        <v>90</v>
      </c>
      <c r="E67" s="12" t="s">
        <v>91</v>
      </c>
      <c r="F67" s="17">
        <v>2018</v>
      </c>
      <c r="G67" s="561">
        <v>13825.32</v>
      </c>
      <c r="H67" s="131" t="s">
        <v>93</v>
      </c>
      <c r="I67" s="226"/>
      <c r="J67" s="140"/>
      <c r="K67" s="135"/>
      <c r="L67" s="135"/>
      <c r="M67" s="267"/>
      <c r="N67" s="12" t="s">
        <v>567</v>
      </c>
      <c r="O67" s="12"/>
      <c r="P67" s="140"/>
      <c r="Q67" s="140"/>
      <c r="R67" s="140"/>
      <c r="S67" s="140"/>
      <c r="T67" s="140" t="s">
        <v>100</v>
      </c>
      <c r="U67" s="140"/>
      <c r="V67" s="140"/>
      <c r="W67" s="140"/>
      <c r="X67" s="140"/>
      <c r="Y67" s="250" t="s">
        <v>91</v>
      </c>
    </row>
    <row r="68" spans="1:25" s="54" customFormat="1" ht="34.5" customHeight="1">
      <c r="A68" s="48">
        <v>64</v>
      </c>
      <c r="B68" s="393" t="s">
        <v>210</v>
      </c>
      <c r="C68" s="208"/>
      <c r="D68" s="139" t="s">
        <v>90</v>
      </c>
      <c r="E68" s="12" t="s">
        <v>91</v>
      </c>
      <c r="F68" s="394">
        <v>2018</v>
      </c>
      <c r="G68" s="562">
        <v>53000</v>
      </c>
      <c r="H68" s="131" t="s">
        <v>93</v>
      </c>
      <c r="I68" s="395"/>
      <c r="J68" s="396"/>
      <c r="K68" s="397"/>
      <c r="L68" s="397"/>
      <c r="M68" s="398"/>
      <c r="N68" s="12" t="s">
        <v>568</v>
      </c>
      <c r="O68" s="12"/>
      <c r="P68" s="396"/>
      <c r="Q68" s="396"/>
      <c r="R68" s="396"/>
      <c r="S68" s="396"/>
      <c r="T68" s="139" t="s">
        <v>100</v>
      </c>
      <c r="U68" s="396"/>
      <c r="V68" s="396"/>
      <c r="W68" s="396"/>
      <c r="X68" s="396"/>
      <c r="Y68" s="399"/>
    </row>
    <row r="69" spans="1:25" s="54" customFormat="1" ht="34.5" customHeight="1">
      <c r="A69" s="48">
        <v>65</v>
      </c>
      <c r="B69" s="393" t="s">
        <v>211</v>
      </c>
      <c r="C69" s="208"/>
      <c r="D69" s="140" t="s">
        <v>91</v>
      </c>
      <c r="E69" s="12" t="s">
        <v>91</v>
      </c>
      <c r="F69" s="17">
        <v>1993</v>
      </c>
      <c r="G69" s="562">
        <v>318371.97</v>
      </c>
      <c r="H69" s="131" t="s">
        <v>93</v>
      </c>
      <c r="I69" s="226" t="s">
        <v>103</v>
      </c>
      <c r="J69" s="376" t="s">
        <v>212</v>
      </c>
      <c r="K69" s="135" t="s">
        <v>213</v>
      </c>
      <c r="L69" s="135" t="s">
        <v>213</v>
      </c>
      <c r="M69" s="267" t="s">
        <v>114</v>
      </c>
      <c r="N69" s="12" t="s">
        <v>569</v>
      </c>
      <c r="O69" s="12"/>
      <c r="P69" s="140" t="s">
        <v>111</v>
      </c>
      <c r="Q69" s="140" t="s">
        <v>111</v>
      </c>
      <c r="R69" s="140" t="s">
        <v>111</v>
      </c>
      <c r="S69" s="140" t="s">
        <v>111</v>
      </c>
      <c r="T69" s="140" t="s">
        <v>100</v>
      </c>
      <c r="U69" s="140" t="s">
        <v>111</v>
      </c>
      <c r="V69" s="140">
        <v>247</v>
      </c>
      <c r="W69" s="140">
        <v>3</v>
      </c>
      <c r="X69" s="140" t="s">
        <v>91</v>
      </c>
      <c r="Y69" s="250" t="s">
        <v>91</v>
      </c>
    </row>
    <row r="70" spans="1:25" s="54" customFormat="1" ht="34.5" customHeight="1">
      <c r="A70" s="48">
        <v>66</v>
      </c>
      <c r="B70" s="393" t="s">
        <v>214</v>
      </c>
      <c r="C70" s="208"/>
      <c r="D70" s="140" t="s">
        <v>91</v>
      </c>
      <c r="E70" s="12" t="s">
        <v>91</v>
      </c>
      <c r="F70" s="17"/>
      <c r="G70" s="561">
        <v>101058.03</v>
      </c>
      <c r="H70" s="131" t="s">
        <v>93</v>
      </c>
      <c r="I70" s="226" t="s">
        <v>103</v>
      </c>
      <c r="J70" s="376" t="s">
        <v>212</v>
      </c>
      <c r="K70" s="135" t="s">
        <v>213</v>
      </c>
      <c r="L70" s="135" t="s">
        <v>213</v>
      </c>
      <c r="M70" s="267" t="s">
        <v>109</v>
      </c>
      <c r="N70" s="12" t="s">
        <v>569</v>
      </c>
      <c r="O70" s="12"/>
      <c r="P70" s="140" t="s">
        <v>111</v>
      </c>
      <c r="Q70" s="140" t="s">
        <v>111</v>
      </c>
      <c r="R70" s="140" t="s">
        <v>111</v>
      </c>
      <c r="S70" s="140" t="s">
        <v>111</v>
      </c>
      <c r="T70" s="140" t="s">
        <v>100</v>
      </c>
      <c r="U70" s="140"/>
      <c r="V70" s="140">
        <v>56</v>
      </c>
      <c r="W70" s="140">
        <v>1</v>
      </c>
      <c r="X70" s="140" t="s">
        <v>91</v>
      </c>
      <c r="Y70" s="250" t="s">
        <v>91</v>
      </c>
    </row>
    <row r="71" spans="1:25" s="54" customFormat="1" ht="34.5" customHeight="1">
      <c r="A71" s="48">
        <v>67</v>
      </c>
      <c r="B71" s="393" t="s">
        <v>215</v>
      </c>
      <c r="C71" s="208"/>
      <c r="D71" s="139" t="s">
        <v>90</v>
      </c>
      <c r="E71" s="12" t="s">
        <v>91</v>
      </c>
      <c r="F71" s="394">
        <v>2018</v>
      </c>
      <c r="G71" s="562">
        <v>1566</v>
      </c>
      <c r="H71" s="131" t="s">
        <v>93</v>
      </c>
      <c r="I71" s="226"/>
      <c r="J71" s="373"/>
      <c r="K71" s="135" t="s">
        <v>170</v>
      </c>
      <c r="L71" s="135" t="s">
        <v>106</v>
      </c>
      <c r="M71" s="267" t="s">
        <v>107</v>
      </c>
      <c r="N71" s="12" t="s">
        <v>379</v>
      </c>
      <c r="O71" s="12"/>
      <c r="P71" s="140" t="s">
        <v>106</v>
      </c>
      <c r="Q71" s="140" t="s">
        <v>106</v>
      </c>
      <c r="R71" s="140" t="s">
        <v>107</v>
      </c>
      <c r="S71" s="140" t="s">
        <v>107</v>
      </c>
      <c r="T71" s="139" t="s">
        <v>100</v>
      </c>
      <c r="U71" s="139"/>
      <c r="V71" s="139"/>
      <c r="W71" s="139"/>
      <c r="X71" s="139"/>
      <c r="Y71" s="249"/>
    </row>
    <row r="72" spans="1:25" s="54" customFormat="1" ht="34.5" customHeight="1">
      <c r="A72" s="48">
        <v>68</v>
      </c>
      <c r="B72" s="393" t="s">
        <v>216</v>
      </c>
      <c r="C72" s="208"/>
      <c r="D72" s="139" t="s">
        <v>90</v>
      </c>
      <c r="E72" s="12" t="s">
        <v>91</v>
      </c>
      <c r="F72" s="394">
        <v>2018</v>
      </c>
      <c r="G72" s="562">
        <v>2070</v>
      </c>
      <c r="H72" s="131" t="s">
        <v>93</v>
      </c>
      <c r="I72" s="226"/>
      <c r="J72" s="376"/>
      <c r="K72" s="135" t="s">
        <v>170</v>
      </c>
      <c r="L72" s="135" t="s">
        <v>106</v>
      </c>
      <c r="M72" s="267" t="s">
        <v>107</v>
      </c>
      <c r="N72" s="12" t="s">
        <v>379</v>
      </c>
      <c r="O72" s="12"/>
      <c r="P72" s="140" t="s">
        <v>106</v>
      </c>
      <c r="Q72" s="140" t="s">
        <v>106</v>
      </c>
      <c r="R72" s="140" t="s">
        <v>107</v>
      </c>
      <c r="S72" s="140" t="s">
        <v>107</v>
      </c>
      <c r="T72" s="140" t="s">
        <v>100</v>
      </c>
      <c r="U72" s="140"/>
      <c r="V72" s="140"/>
      <c r="W72" s="140"/>
      <c r="X72" s="140"/>
      <c r="Y72" s="250"/>
    </row>
    <row r="73" spans="1:25" s="26" customFormat="1" ht="34.5" customHeight="1">
      <c r="A73" s="48">
        <v>69</v>
      </c>
      <c r="B73" s="393" t="s">
        <v>216</v>
      </c>
      <c r="C73" s="208"/>
      <c r="D73" s="139" t="s">
        <v>90</v>
      </c>
      <c r="E73" s="12" t="s">
        <v>91</v>
      </c>
      <c r="F73" s="394">
        <v>2018</v>
      </c>
      <c r="G73" s="562">
        <v>2070</v>
      </c>
      <c r="H73" s="131" t="s">
        <v>93</v>
      </c>
      <c r="I73" s="226"/>
      <c r="J73" s="376"/>
      <c r="K73" s="135" t="s">
        <v>170</v>
      </c>
      <c r="L73" s="135" t="s">
        <v>106</v>
      </c>
      <c r="M73" s="267" t="s">
        <v>107</v>
      </c>
      <c r="N73" s="12" t="s">
        <v>379</v>
      </c>
      <c r="O73" s="12"/>
      <c r="P73" s="140" t="s">
        <v>106</v>
      </c>
      <c r="Q73" s="140" t="s">
        <v>106</v>
      </c>
      <c r="R73" s="140" t="s">
        <v>107</v>
      </c>
      <c r="S73" s="140" t="s">
        <v>107</v>
      </c>
      <c r="T73" s="140" t="s">
        <v>100</v>
      </c>
      <c r="U73" s="140"/>
      <c r="V73" s="140"/>
      <c r="W73" s="140"/>
      <c r="X73" s="140"/>
      <c r="Y73" s="250"/>
    </row>
    <row r="74" spans="1:25" s="26" customFormat="1" ht="34.5" customHeight="1">
      <c r="A74" s="48">
        <v>70</v>
      </c>
      <c r="B74" s="16" t="s">
        <v>217</v>
      </c>
      <c r="C74" s="208"/>
      <c r="D74" s="17" t="s">
        <v>218</v>
      </c>
      <c r="E74" s="12" t="s">
        <v>91</v>
      </c>
      <c r="F74" s="17">
        <v>1960</v>
      </c>
      <c r="G74" s="560">
        <v>384000</v>
      </c>
      <c r="H74" s="131" t="s">
        <v>93</v>
      </c>
      <c r="I74" s="400" t="s">
        <v>219</v>
      </c>
      <c r="J74" s="17" t="s">
        <v>220</v>
      </c>
      <c r="K74" s="16" t="s">
        <v>96</v>
      </c>
      <c r="L74" s="16" t="s">
        <v>97</v>
      </c>
      <c r="M74" s="270" t="s">
        <v>221</v>
      </c>
      <c r="N74" s="12" t="s">
        <v>570</v>
      </c>
      <c r="O74" s="12"/>
      <c r="P74" s="17" t="s">
        <v>111</v>
      </c>
      <c r="Q74" s="21" t="s">
        <v>99</v>
      </c>
      <c r="R74" s="21" t="s">
        <v>99</v>
      </c>
      <c r="S74" s="17" t="s">
        <v>222</v>
      </c>
      <c r="T74" s="17" t="s">
        <v>572</v>
      </c>
      <c r="U74" s="17" t="s">
        <v>111</v>
      </c>
      <c r="V74" s="142">
        <v>200</v>
      </c>
      <c r="W74" s="142">
        <v>2</v>
      </c>
      <c r="X74" s="143" t="s">
        <v>47</v>
      </c>
      <c r="Y74" s="253" t="s">
        <v>47</v>
      </c>
    </row>
    <row r="75" spans="1:25" s="55" customFormat="1" ht="34.5" customHeight="1">
      <c r="A75" s="52">
        <v>71</v>
      </c>
      <c r="B75" s="16" t="s">
        <v>223</v>
      </c>
      <c r="C75" s="208"/>
      <c r="D75" s="17" t="s">
        <v>218</v>
      </c>
      <c r="E75" s="12" t="s">
        <v>91</v>
      </c>
      <c r="F75" s="17">
        <v>2019</v>
      </c>
      <c r="G75" s="560">
        <v>8150</v>
      </c>
      <c r="H75" s="131" t="s">
        <v>93</v>
      </c>
      <c r="I75" s="400"/>
      <c r="J75" s="17" t="s">
        <v>224</v>
      </c>
      <c r="K75" s="16" t="s">
        <v>129</v>
      </c>
      <c r="L75" s="16"/>
      <c r="M75" s="270" t="s">
        <v>225</v>
      </c>
      <c r="N75" s="12" t="s">
        <v>571</v>
      </c>
      <c r="O75" s="12"/>
      <c r="P75" s="17" t="s">
        <v>226</v>
      </c>
      <c r="Q75" s="21" t="s">
        <v>100</v>
      </c>
      <c r="R75" s="21" t="s">
        <v>100</v>
      </c>
      <c r="S75" s="17"/>
      <c r="T75" s="17" t="s">
        <v>100</v>
      </c>
      <c r="U75" s="17" t="s">
        <v>100</v>
      </c>
      <c r="V75" s="142">
        <v>6</v>
      </c>
      <c r="W75" s="142">
        <v>1</v>
      </c>
      <c r="X75" s="143" t="s">
        <v>227</v>
      </c>
      <c r="Y75" s="253" t="s">
        <v>227</v>
      </c>
    </row>
    <row r="76" spans="1:25" s="26" customFormat="1" ht="34.5" customHeight="1">
      <c r="A76" s="52">
        <v>72</v>
      </c>
      <c r="B76" s="16" t="s">
        <v>228</v>
      </c>
      <c r="C76" s="208"/>
      <c r="D76" s="17" t="s">
        <v>218</v>
      </c>
      <c r="E76" s="12" t="s">
        <v>91</v>
      </c>
      <c r="F76" s="17">
        <v>2019</v>
      </c>
      <c r="G76" s="560">
        <v>8150</v>
      </c>
      <c r="H76" s="131" t="s">
        <v>93</v>
      </c>
      <c r="I76" s="400"/>
      <c r="J76" s="17" t="s">
        <v>224</v>
      </c>
      <c r="K76" s="16" t="s">
        <v>129</v>
      </c>
      <c r="L76" s="16"/>
      <c r="M76" s="270" t="s">
        <v>225</v>
      </c>
      <c r="N76" s="12" t="s">
        <v>571</v>
      </c>
      <c r="O76" s="12"/>
      <c r="P76" s="17" t="s">
        <v>226</v>
      </c>
      <c r="Q76" s="21" t="s">
        <v>100</v>
      </c>
      <c r="R76" s="21" t="s">
        <v>100</v>
      </c>
      <c r="S76" s="17"/>
      <c r="T76" s="17" t="s">
        <v>100</v>
      </c>
      <c r="U76" s="17" t="s">
        <v>100</v>
      </c>
      <c r="V76" s="142">
        <v>6</v>
      </c>
      <c r="W76" s="142">
        <v>1</v>
      </c>
      <c r="X76" s="143" t="s">
        <v>47</v>
      </c>
      <c r="Y76" s="253" t="s">
        <v>47</v>
      </c>
    </row>
    <row r="77" spans="1:25" s="26" customFormat="1" ht="34.5" customHeight="1">
      <c r="A77" s="52">
        <v>73</v>
      </c>
      <c r="B77" s="127" t="s">
        <v>508</v>
      </c>
      <c r="C77" s="12"/>
      <c r="D77" s="12" t="s">
        <v>90</v>
      </c>
      <c r="E77" s="12" t="s">
        <v>91</v>
      </c>
      <c r="F77" s="12">
        <v>2020</v>
      </c>
      <c r="G77" s="563">
        <v>3607117.55</v>
      </c>
      <c r="H77" s="131" t="s">
        <v>93</v>
      </c>
      <c r="I77" s="377" t="s">
        <v>510</v>
      </c>
      <c r="J77" s="12" t="s">
        <v>119</v>
      </c>
      <c r="K77" s="12" t="s">
        <v>511</v>
      </c>
      <c r="L77" s="12" t="s">
        <v>512</v>
      </c>
      <c r="M77" s="271" t="s">
        <v>134</v>
      </c>
      <c r="N77" s="12" t="s">
        <v>520</v>
      </c>
      <c r="O77" s="12"/>
      <c r="P77" s="138" t="s">
        <v>115</v>
      </c>
      <c r="Q77" s="138" t="s">
        <v>115</v>
      </c>
      <c r="R77" s="138" t="s">
        <v>115</v>
      </c>
      <c r="S77" s="138" t="s">
        <v>115</v>
      </c>
      <c r="T77" s="12" t="s">
        <v>100</v>
      </c>
      <c r="U77" s="12" t="s">
        <v>226</v>
      </c>
      <c r="V77" s="144">
        <v>307</v>
      </c>
      <c r="W77" s="144">
        <v>1</v>
      </c>
      <c r="X77" s="143" t="s">
        <v>47</v>
      </c>
      <c r="Y77" s="253" t="s">
        <v>47</v>
      </c>
    </row>
    <row r="78" spans="1:25" s="26" customFormat="1" ht="23.25" customHeight="1">
      <c r="A78" s="447" t="s">
        <v>0</v>
      </c>
      <c r="B78" s="448"/>
      <c r="C78" s="448"/>
      <c r="D78" s="448"/>
      <c r="E78" s="448"/>
      <c r="F78" s="449"/>
      <c r="G78" s="564">
        <f>SUM(G5:G77)</f>
        <v>39040994.78</v>
      </c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3"/>
    </row>
    <row r="79" spans="1:25" ht="23.25" customHeight="1">
      <c r="A79" s="440" t="s">
        <v>369</v>
      </c>
      <c r="B79" s="441"/>
      <c r="C79" s="441"/>
      <c r="D79" s="441"/>
      <c r="E79" s="441"/>
      <c r="F79" s="412"/>
      <c r="G79" s="545"/>
      <c r="H79" s="412"/>
      <c r="I79" s="412"/>
      <c r="J79" s="412"/>
      <c r="K79" s="466" t="str">
        <f>A79</f>
        <v>2. Szkoła Podstawowa im. Gustawa Zielińskiego w Skępem</v>
      </c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7"/>
    </row>
    <row r="80" spans="1:25" s="26" customFormat="1" ht="30" customHeight="1">
      <c r="A80" s="238">
        <v>1</v>
      </c>
      <c r="B80" s="186" t="s">
        <v>277</v>
      </c>
      <c r="C80" s="131" t="s">
        <v>278</v>
      </c>
      <c r="D80" s="12" t="s">
        <v>90</v>
      </c>
      <c r="E80" s="12" t="s">
        <v>91</v>
      </c>
      <c r="F80" s="12">
        <v>1950</v>
      </c>
      <c r="G80" s="554">
        <v>6796000</v>
      </c>
      <c r="H80" s="132" t="s">
        <v>102</v>
      </c>
      <c r="I80" s="189" t="s">
        <v>632</v>
      </c>
      <c r="J80" s="12" t="s">
        <v>634</v>
      </c>
      <c r="K80" s="12" t="s">
        <v>96</v>
      </c>
      <c r="L80" s="12" t="s">
        <v>97</v>
      </c>
      <c r="M80" s="12" t="s">
        <v>109</v>
      </c>
      <c r="N80" s="12" t="s">
        <v>637</v>
      </c>
      <c r="O80" s="131"/>
      <c r="P80" s="126" t="s">
        <v>99</v>
      </c>
      <c r="Q80" s="126" t="s">
        <v>99</v>
      </c>
      <c r="R80" s="126" t="s">
        <v>111</v>
      </c>
      <c r="S80" s="126" t="s">
        <v>222</v>
      </c>
      <c r="T80" s="126" t="s">
        <v>100</v>
      </c>
      <c r="U80" s="126" t="s">
        <v>111</v>
      </c>
      <c r="V80" s="192">
        <v>3000</v>
      </c>
      <c r="W80" s="192">
        <v>3</v>
      </c>
      <c r="X80" s="192" t="s">
        <v>91</v>
      </c>
      <c r="Y80" s="254" t="s">
        <v>91</v>
      </c>
    </row>
    <row r="81" spans="1:25" s="26" customFormat="1" ht="30" customHeight="1">
      <c r="A81" s="50">
        <v>2</v>
      </c>
      <c r="B81" s="187" t="s">
        <v>279</v>
      </c>
      <c r="C81" s="188" t="s">
        <v>280</v>
      </c>
      <c r="D81" s="2" t="s">
        <v>90</v>
      </c>
      <c r="E81" s="2" t="s">
        <v>91</v>
      </c>
      <c r="F81" s="2">
        <v>2018</v>
      </c>
      <c r="G81" s="544">
        <v>6750330.15</v>
      </c>
      <c r="H81" s="129" t="s">
        <v>93</v>
      </c>
      <c r="I81" s="190" t="s">
        <v>633</v>
      </c>
      <c r="J81" s="12" t="s">
        <v>634</v>
      </c>
      <c r="K81" s="2" t="s">
        <v>635</v>
      </c>
      <c r="L81" s="2" t="s">
        <v>636</v>
      </c>
      <c r="M81" s="2" t="s">
        <v>134</v>
      </c>
      <c r="N81" s="2" t="s">
        <v>637</v>
      </c>
      <c r="O81" s="188"/>
      <c r="P81" s="150" t="s">
        <v>222</v>
      </c>
      <c r="Q81" s="150" t="s">
        <v>222</v>
      </c>
      <c r="R81" s="150" t="s">
        <v>222</v>
      </c>
      <c r="S81" s="150" t="s">
        <v>222</v>
      </c>
      <c r="T81" s="150" t="s">
        <v>100</v>
      </c>
      <c r="U81" s="150" t="s">
        <v>222</v>
      </c>
      <c r="V81" s="148">
        <v>1200</v>
      </c>
      <c r="W81" s="148"/>
      <c r="X81" s="148" t="s">
        <v>91</v>
      </c>
      <c r="Y81" s="255" t="s">
        <v>91</v>
      </c>
    </row>
    <row r="82" spans="1:25" s="27" customFormat="1" ht="30" customHeight="1">
      <c r="A82" s="113">
        <v>3</v>
      </c>
      <c r="B82" s="187" t="s">
        <v>281</v>
      </c>
      <c r="C82" s="188" t="s">
        <v>280</v>
      </c>
      <c r="D82" s="2" t="s">
        <v>90</v>
      </c>
      <c r="E82" s="2" t="s">
        <v>91</v>
      </c>
      <c r="F82" s="2"/>
      <c r="G82" s="544">
        <v>43362.7</v>
      </c>
      <c r="H82" s="129" t="s">
        <v>93</v>
      </c>
      <c r="I82" s="190"/>
      <c r="J82" s="12" t="s">
        <v>634</v>
      </c>
      <c r="K82" s="2"/>
      <c r="L82" s="2"/>
      <c r="M82" s="2"/>
      <c r="N82" s="2"/>
      <c r="O82" s="188"/>
      <c r="P82" s="188"/>
      <c r="Q82" s="133"/>
      <c r="R82" s="133"/>
      <c r="S82" s="188"/>
      <c r="T82" s="188"/>
      <c r="U82" s="188"/>
      <c r="V82" s="188"/>
      <c r="W82" s="188"/>
      <c r="X82" s="133"/>
      <c r="Y82" s="191"/>
    </row>
    <row r="83" spans="1:25" s="26" customFormat="1" ht="21" customHeight="1">
      <c r="A83" s="444" t="s">
        <v>0</v>
      </c>
      <c r="B83" s="445"/>
      <c r="C83" s="445"/>
      <c r="D83" s="445"/>
      <c r="E83" s="445"/>
      <c r="F83" s="446"/>
      <c r="G83" s="565">
        <f>SUM(G80:G82)</f>
        <v>13589692.85</v>
      </c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5"/>
    </row>
    <row r="84" spans="1:25" ht="26.25" customHeight="1">
      <c r="A84" s="440" t="s">
        <v>370</v>
      </c>
      <c r="B84" s="441"/>
      <c r="C84" s="441"/>
      <c r="D84" s="441"/>
      <c r="E84" s="441"/>
      <c r="F84" s="412"/>
      <c r="G84" s="545"/>
      <c r="H84" s="412"/>
      <c r="I84" s="412"/>
      <c r="J84" s="412"/>
      <c r="K84" s="441" t="str">
        <f>A84</f>
        <v>3. Szkoła Podstawowa w Wólce </v>
      </c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72"/>
    </row>
    <row r="85" spans="1:25" s="27" customFormat="1" ht="30" customHeight="1">
      <c r="A85" s="239">
        <v>1</v>
      </c>
      <c r="B85" s="224" t="s">
        <v>282</v>
      </c>
      <c r="C85" s="133" t="s">
        <v>283</v>
      </c>
      <c r="D85" s="12" t="s">
        <v>90</v>
      </c>
      <c r="E85" s="12" t="s">
        <v>91</v>
      </c>
      <c r="F85" s="133">
        <v>1957</v>
      </c>
      <c r="G85" s="566">
        <v>606852.91</v>
      </c>
      <c r="H85" s="133" t="s">
        <v>93</v>
      </c>
      <c r="I85" s="225" t="s">
        <v>284</v>
      </c>
      <c r="J85" s="133" t="s">
        <v>285</v>
      </c>
      <c r="K85" s="133" t="s">
        <v>128</v>
      </c>
      <c r="L85" s="133"/>
      <c r="M85" s="133" t="s">
        <v>286</v>
      </c>
      <c r="N85" s="133"/>
      <c r="O85" s="133"/>
      <c r="P85" s="12" t="s">
        <v>111</v>
      </c>
      <c r="Q85" s="12" t="s">
        <v>222</v>
      </c>
      <c r="R85" s="12" t="s">
        <v>111</v>
      </c>
      <c r="S85" s="12" t="s">
        <v>111</v>
      </c>
      <c r="T85" s="12" t="s">
        <v>100</v>
      </c>
      <c r="U85" s="12" t="s">
        <v>664</v>
      </c>
      <c r="V85" s="144">
        <v>101</v>
      </c>
      <c r="W85" s="144">
        <v>2</v>
      </c>
      <c r="X85" s="144"/>
      <c r="Y85" s="256" t="s">
        <v>91</v>
      </c>
    </row>
    <row r="86" spans="1:25" s="55" customFormat="1" ht="30" customHeight="1">
      <c r="A86" s="51">
        <v>2</v>
      </c>
      <c r="B86" s="187" t="s">
        <v>287</v>
      </c>
      <c r="C86" s="188"/>
      <c r="D86" s="2" t="s">
        <v>90</v>
      </c>
      <c r="E86" s="2" t="s">
        <v>91</v>
      </c>
      <c r="F86" s="188">
        <v>1958</v>
      </c>
      <c r="G86" s="544">
        <v>9419.86</v>
      </c>
      <c r="H86" s="133" t="s">
        <v>93</v>
      </c>
      <c r="I86" s="226"/>
      <c r="J86" s="188" t="s">
        <v>285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227"/>
    </row>
    <row r="87" spans="1:25" s="55" customFormat="1" ht="30" customHeight="1">
      <c r="A87" s="51">
        <v>3</v>
      </c>
      <c r="B87" s="187" t="s">
        <v>288</v>
      </c>
      <c r="C87" s="188"/>
      <c r="D87" s="2" t="s">
        <v>90</v>
      </c>
      <c r="E87" s="2" t="s">
        <v>91</v>
      </c>
      <c r="F87" s="188">
        <v>1958</v>
      </c>
      <c r="G87" s="544">
        <v>9444.98</v>
      </c>
      <c r="H87" s="133" t="s">
        <v>93</v>
      </c>
      <c r="I87" s="226"/>
      <c r="J87" s="188" t="s">
        <v>285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227"/>
    </row>
    <row r="88" spans="1:25" s="26" customFormat="1" ht="21.75" customHeight="1">
      <c r="A88" s="444" t="s">
        <v>0</v>
      </c>
      <c r="B88" s="445"/>
      <c r="C88" s="445"/>
      <c r="D88" s="445"/>
      <c r="E88" s="445"/>
      <c r="F88" s="446"/>
      <c r="G88" s="565">
        <f>SUM(G85:G87)</f>
        <v>625717.75</v>
      </c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5"/>
    </row>
    <row r="89" spans="1:25" ht="26.25" customHeight="1">
      <c r="A89" s="440" t="s">
        <v>738</v>
      </c>
      <c r="B89" s="441"/>
      <c r="C89" s="441"/>
      <c r="D89" s="441"/>
      <c r="E89" s="441"/>
      <c r="F89" s="412"/>
      <c r="G89" s="545"/>
      <c r="H89" s="412"/>
      <c r="I89" s="412"/>
      <c r="J89" s="412"/>
      <c r="K89" s="441" t="str">
        <f>A89</f>
        <v>4. Szkoła Podstawowa w Czermnie</v>
      </c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72"/>
    </row>
    <row r="90" spans="1:25" ht="69.75" customHeight="1">
      <c r="A90" s="238">
        <v>1</v>
      </c>
      <c r="B90" s="186" t="s">
        <v>282</v>
      </c>
      <c r="C90" s="131" t="s">
        <v>283</v>
      </c>
      <c r="D90" s="12" t="s">
        <v>90</v>
      </c>
      <c r="E90" s="12" t="s">
        <v>91</v>
      </c>
      <c r="F90" s="131">
        <v>1970</v>
      </c>
      <c r="G90" s="554">
        <v>1019000</v>
      </c>
      <c r="H90" s="132" t="s">
        <v>102</v>
      </c>
      <c r="I90" s="218" t="s">
        <v>654</v>
      </c>
      <c r="J90" s="131" t="s">
        <v>289</v>
      </c>
      <c r="K90" s="131" t="s">
        <v>96</v>
      </c>
      <c r="L90" s="131"/>
      <c r="M90" s="131" t="s">
        <v>290</v>
      </c>
      <c r="N90" s="131"/>
      <c r="O90" s="131"/>
      <c r="P90" s="126" t="s">
        <v>222</v>
      </c>
      <c r="Q90" s="126" t="s">
        <v>111</v>
      </c>
      <c r="R90" s="126" t="s">
        <v>111</v>
      </c>
      <c r="S90" s="126" t="s">
        <v>222</v>
      </c>
      <c r="T90" s="126" t="s">
        <v>100</v>
      </c>
      <c r="U90" s="126" t="s">
        <v>222</v>
      </c>
      <c r="V90" s="192">
        <v>450</v>
      </c>
      <c r="W90" s="192">
        <v>2</v>
      </c>
      <c r="X90" s="192" t="s">
        <v>91</v>
      </c>
      <c r="Y90" s="254" t="s">
        <v>91</v>
      </c>
    </row>
    <row r="91" spans="1:25" ht="27" customHeight="1">
      <c r="A91" s="49">
        <v>2</v>
      </c>
      <c r="B91" s="186" t="s">
        <v>291</v>
      </c>
      <c r="C91" s="131"/>
      <c r="D91" s="2" t="s">
        <v>90</v>
      </c>
      <c r="E91" s="2" t="s">
        <v>91</v>
      </c>
      <c r="F91" s="131">
        <v>2016</v>
      </c>
      <c r="G91" s="130">
        <v>66603.1</v>
      </c>
      <c r="H91" s="132" t="s">
        <v>93</v>
      </c>
      <c r="I91" s="219"/>
      <c r="J91" s="131" t="s">
        <v>289</v>
      </c>
      <c r="K91" s="131" t="s">
        <v>292</v>
      </c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220"/>
    </row>
    <row r="92" spans="1:25" s="26" customFormat="1" ht="23.25" customHeight="1">
      <c r="A92" s="444" t="s">
        <v>74</v>
      </c>
      <c r="B92" s="445"/>
      <c r="C92" s="445"/>
      <c r="D92" s="445"/>
      <c r="E92" s="445"/>
      <c r="F92" s="446"/>
      <c r="G92" s="565">
        <f>SUM(G90:G91)</f>
        <v>1085603.1</v>
      </c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5"/>
    </row>
    <row r="93" spans="1:25" s="26" customFormat="1" ht="27" customHeight="1">
      <c r="A93" s="440" t="s">
        <v>83</v>
      </c>
      <c r="B93" s="441"/>
      <c r="C93" s="441"/>
      <c r="D93" s="441"/>
      <c r="E93" s="441"/>
      <c r="F93" s="412"/>
      <c r="G93" s="545"/>
      <c r="H93" s="412"/>
      <c r="I93" s="412"/>
      <c r="J93" s="412"/>
      <c r="K93" s="441" t="str">
        <f>A93</f>
        <v>5. Przedszkole Publiczne im. Ewy Szelburg Zarembiny w Skępem</v>
      </c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72"/>
    </row>
    <row r="94" spans="1:25" ht="27" customHeight="1">
      <c r="A94" s="238">
        <v>1</v>
      </c>
      <c r="B94" s="186" t="s">
        <v>293</v>
      </c>
      <c r="C94" s="131" t="s">
        <v>283</v>
      </c>
      <c r="D94" s="12" t="s">
        <v>90</v>
      </c>
      <c r="E94" s="12" t="s">
        <v>91</v>
      </c>
      <c r="F94" s="131">
        <v>1985</v>
      </c>
      <c r="G94" s="130">
        <v>288427.45</v>
      </c>
      <c r="H94" s="131" t="s">
        <v>93</v>
      </c>
      <c r="I94" s="189" t="s">
        <v>649</v>
      </c>
      <c r="J94" s="12" t="s">
        <v>650</v>
      </c>
      <c r="K94" s="131" t="s">
        <v>96</v>
      </c>
      <c r="L94" s="131"/>
      <c r="M94" s="131" t="s">
        <v>294</v>
      </c>
      <c r="N94" s="131"/>
      <c r="O94" s="131"/>
      <c r="P94" s="126" t="s">
        <v>111</v>
      </c>
      <c r="Q94" s="126" t="s">
        <v>111</v>
      </c>
      <c r="R94" s="126" t="s">
        <v>111</v>
      </c>
      <c r="S94" s="126" t="s">
        <v>111</v>
      </c>
      <c r="T94" s="126" t="s">
        <v>100</v>
      </c>
      <c r="U94" s="126" t="s">
        <v>111</v>
      </c>
      <c r="V94" s="192"/>
      <c r="W94" s="192">
        <v>3</v>
      </c>
      <c r="X94" s="192" t="s">
        <v>90</v>
      </c>
      <c r="Y94" s="254" t="s">
        <v>91</v>
      </c>
    </row>
    <row r="95" spans="1:25" ht="27" customHeight="1">
      <c r="A95" s="49">
        <v>2</v>
      </c>
      <c r="B95" s="207" t="s">
        <v>287</v>
      </c>
      <c r="C95" s="209"/>
      <c r="D95" s="2" t="s">
        <v>90</v>
      </c>
      <c r="E95" s="2" t="s">
        <v>91</v>
      </c>
      <c r="F95" s="209">
        <v>1985</v>
      </c>
      <c r="G95" s="35">
        <v>28420</v>
      </c>
      <c r="H95" s="209" t="s">
        <v>93</v>
      </c>
      <c r="I95" s="190"/>
      <c r="J95" s="2" t="s">
        <v>650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6"/>
    </row>
    <row r="96" spans="1:25" s="26" customFormat="1" ht="22.5" customHeight="1">
      <c r="A96" s="462" t="s">
        <v>74</v>
      </c>
      <c r="B96" s="463"/>
      <c r="C96" s="463"/>
      <c r="D96" s="463"/>
      <c r="E96" s="463"/>
      <c r="F96" s="464"/>
      <c r="G96" s="565">
        <f>SUM(G94:G95)</f>
        <v>316847.45</v>
      </c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5"/>
    </row>
    <row r="97" spans="1:25" s="26" customFormat="1" ht="22.5" customHeight="1">
      <c r="A97" s="473" t="s">
        <v>371</v>
      </c>
      <c r="B97" s="468"/>
      <c r="C97" s="468"/>
      <c r="D97" s="468"/>
      <c r="E97" s="468"/>
      <c r="F97" s="414"/>
      <c r="G97" s="567"/>
      <c r="H97" s="414"/>
      <c r="I97" s="414"/>
      <c r="J97" s="414"/>
      <c r="K97" s="468" t="str">
        <f>A97</f>
        <v>6.  Publiczne Przedszkole Pod Lipami w Wiosce</v>
      </c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8"/>
      <c r="Y97" s="469"/>
    </row>
    <row r="98" spans="1:25" s="29" customFormat="1" ht="104.25" customHeight="1">
      <c r="A98" s="237">
        <v>1</v>
      </c>
      <c r="B98" s="186" t="s">
        <v>295</v>
      </c>
      <c r="C98" s="12" t="s">
        <v>283</v>
      </c>
      <c r="D98" s="12" t="s">
        <v>90</v>
      </c>
      <c r="E98" s="12" t="s">
        <v>91</v>
      </c>
      <c r="F98" s="131">
        <v>1970</v>
      </c>
      <c r="G98" s="568">
        <v>1298000</v>
      </c>
      <c r="H98" s="129" t="s">
        <v>737</v>
      </c>
      <c r="I98" s="210" t="s">
        <v>645</v>
      </c>
      <c r="J98" s="12" t="s">
        <v>117</v>
      </c>
      <c r="K98" s="12" t="s">
        <v>128</v>
      </c>
      <c r="L98" s="12" t="s">
        <v>97</v>
      </c>
      <c r="M98" s="12" t="s">
        <v>114</v>
      </c>
      <c r="N98" s="12" t="s">
        <v>646</v>
      </c>
      <c r="O98" s="433" t="s">
        <v>647</v>
      </c>
      <c r="P98" s="12" t="s">
        <v>111</v>
      </c>
      <c r="Q98" s="12" t="s">
        <v>111</v>
      </c>
      <c r="R98" s="12" t="s">
        <v>111</v>
      </c>
      <c r="S98" s="12" t="s">
        <v>111</v>
      </c>
      <c r="T98" s="12" t="s">
        <v>100</v>
      </c>
      <c r="U98" s="12" t="s">
        <v>111</v>
      </c>
      <c r="V98" s="144">
        <v>376</v>
      </c>
      <c r="W98" s="144">
        <v>2</v>
      </c>
      <c r="X98" s="144" t="s">
        <v>90</v>
      </c>
      <c r="Y98" s="256" t="s">
        <v>91</v>
      </c>
    </row>
    <row r="99" spans="1:25" s="427" customFormat="1" ht="38.25">
      <c r="A99" s="113">
        <v>2</v>
      </c>
      <c r="B99" s="187" t="s">
        <v>360</v>
      </c>
      <c r="C99" s="2" t="s">
        <v>283</v>
      </c>
      <c r="D99" s="2" t="s">
        <v>644</v>
      </c>
      <c r="E99" s="2" t="s">
        <v>90</v>
      </c>
      <c r="F99" s="188">
        <v>1930</v>
      </c>
      <c r="G99" s="569">
        <v>90000</v>
      </c>
      <c r="H99" s="128" t="s">
        <v>747</v>
      </c>
      <c r="I99" s="210" t="s">
        <v>645</v>
      </c>
      <c r="J99" s="2" t="s">
        <v>117</v>
      </c>
      <c r="K99" s="2" t="s">
        <v>128</v>
      </c>
      <c r="L99" s="2" t="s">
        <v>97</v>
      </c>
      <c r="M99" s="2" t="s">
        <v>125</v>
      </c>
      <c r="N99" s="12" t="s">
        <v>646</v>
      </c>
      <c r="O99" s="434"/>
      <c r="P99" s="2" t="s">
        <v>222</v>
      </c>
      <c r="Q99" s="2" t="s">
        <v>222</v>
      </c>
      <c r="R99" s="2" t="s">
        <v>222</v>
      </c>
      <c r="S99" s="2" t="s">
        <v>222</v>
      </c>
      <c r="T99" s="2" t="s">
        <v>222</v>
      </c>
      <c r="U99" s="2" t="s">
        <v>222</v>
      </c>
      <c r="V99" s="212">
        <v>192</v>
      </c>
      <c r="W99" s="212">
        <v>1</v>
      </c>
      <c r="X99" s="212" t="s">
        <v>90</v>
      </c>
      <c r="Y99" s="257" t="s">
        <v>91</v>
      </c>
    </row>
    <row r="100" spans="1:25" s="427" customFormat="1" ht="46.5" customHeight="1">
      <c r="A100" s="113">
        <v>3</v>
      </c>
      <c r="B100" s="187" t="s">
        <v>296</v>
      </c>
      <c r="C100" s="2" t="s">
        <v>283</v>
      </c>
      <c r="D100" s="2" t="s">
        <v>644</v>
      </c>
      <c r="E100" s="2" t="s">
        <v>91</v>
      </c>
      <c r="F100" s="188">
        <v>1930</v>
      </c>
      <c r="G100" s="569">
        <v>187900</v>
      </c>
      <c r="H100" s="128" t="s">
        <v>747</v>
      </c>
      <c r="I100" s="210" t="s">
        <v>645</v>
      </c>
      <c r="J100" s="2" t="s">
        <v>117</v>
      </c>
      <c r="K100" s="2" t="s">
        <v>128</v>
      </c>
      <c r="L100" s="2" t="s">
        <v>97</v>
      </c>
      <c r="M100" s="2" t="s">
        <v>114</v>
      </c>
      <c r="N100" s="12" t="s">
        <v>646</v>
      </c>
      <c r="O100" s="435"/>
      <c r="P100" s="2" t="s">
        <v>222</v>
      </c>
      <c r="Q100" s="2" t="s">
        <v>222</v>
      </c>
      <c r="R100" s="2" t="s">
        <v>222</v>
      </c>
      <c r="S100" s="2" t="s">
        <v>222</v>
      </c>
      <c r="T100" s="2" t="s">
        <v>222</v>
      </c>
      <c r="U100" s="2" t="s">
        <v>222</v>
      </c>
      <c r="V100" s="212">
        <v>520</v>
      </c>
      <c r="W100" s="212">
        <v>2</v>
      </c>
      <c r="X100" s="212" t="s">
        <v>90</v>
      </c>
      <c r="Y100" s="257" t="s">
        <v>91</v>
      </c>
    </row>
    <row r="101" spans="1:25" s="26" customFormat="1" ht="20.25" customHeight="1" thickBot="1">
      <c r="A101" s="444" t="s">
        <v>74</v>
      </c>
      <c r="B101" s="445"/>
      <c r="C101" s="445"/>
      <c r="D101" s="445"/>
      <c r="E101" s="445"/>
      <c r="F101" s="446"/>
      <c r="G101" s="570">
        <f>SUM(G98:G100)</f>
        <v>1575900</v>
      </c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8"/>
    </row>
    <row r="102" spans="1:25" s="26" customFormat="1" ht="20.25" customHeight="1">
      <c r="A102" s="460" t="s">
        <v>372</v>
      </c>
      <c r="B102" s="461"/>
      <c r="C102" s="461"/>
      <c r="D102" s="461"/>
      <c r="E102" s="415"/>
      <c r="F102" s="415"/>
      <c r="G102" s="571"/>
      <c r="H102" s="415"/>
      <c r="I102" s="415"/>
      <c r="J102" s="415"/>
      <c r="K102" s="470" t="str">
        <f>A102</f>
        <v>7. Miejsko-Gminny Ośrodek Pomocy Społecznej</v>
      </c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1"/>
    </row>
    <row r="103" spans="1:25" ht="20.25" customHeight="1" thickBot="1">
      <c r="A103" s="245">
        <v>1</v>
      </c>
      <c r="B103" s="457" t="s">
        <v>75</v>
      </c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9"/>
    </row>
    <row r="104" spans="1:25" ht="20.25" customHeight="1" thickBot="1">
      <c r="A104" s="258"/>
      <c r="B104" s="299"/>
      <c r="C104" s="299"/>
      <c r="D104" s="276"/>
      <c r="E104" s="299"/>
      <c r="F104" s="299"/>
      <c r="G104" s="572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77"/>
    </row>
    <row r="105" spans="1:25" s="26" customFormat="1" ht="27.75" customHeight="1" thickBot="1">
      <c r="A105" s="245"/>
      <c r="B105" s="259"/>
      <c r="C105" s="260"/>
      <c r="D105" s="575" t="s">
        <v>76</v>
      </c>
      <c r="E105" s="576"/>
      <c r="F105" s="577"/>
      <c r="G105" s="574">
        <f>G101+G96+G92+G88+G83+G78</f>
        <v>56234755.93</v>
      </c>
      <c r="H105" s="401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1"/>
    </row>
  </sheetData>
  <sheetProtection/>
  <mergeCells count="42">
    <mergeCell ref="A93:E93"/>
    <mergeCell ref="A97:E97"/>
    <mergeCell ref="D105:F105"/>
    <mergeCell ref="A101:F101"/>
    <mergeCell ref="A88:F88"/>
    <mergeCell ref="B103:Y103"/>
    <mergeCell ref="A102:D102"/>
    <mergeCell ref="A92:F92"/>
    <mergeCell ref="A96:F96"/>
    <mergeCell ref="K97:Y97"/>
    <mergeCell ref="Y2:Y3"/>
    <mergeCell ref="G2:G3"/>
    <mergeCell ref="N2:N3"/>
    <mergeCell ref="O2:O3"/>
    <mergeCell ref="X2:X3"/>
    <mergeCell ref="K2:M2"/>
    <mergeCell ref="A1:J1"/>
    <mergeCell ref="A83:F83"/>
    <mergeCell ref="E2:E3"/>
    <mergeCell ref="B2:B3"/>
    <mergeCell ref="C2:C3"/>
    <mergeCell ref="D2:D3"/>
    <mergeCell ref="F2:F3"/>
    <mergeCell ref="A78:F78"/>
    <mergeCell ref="A4:E4"/>
    <mergeCell ref="A79:E79"/>
    <mergeCell ref="W2:W3"/>
    <mergeCell ref="P2:U2"/>
    <mergeCell ref="I2:I3"/>
    <mergeCell ref="J2:J3"/>
    <mergeCell ref="A84:E84"/>
    <mergeCell ref="K79:Y79"/>
    <mergeCell ref="K84:Y84"/>
    <mergeCell ref="K4:L4"/>
    <mergeCell ref="A2:A3"/>
    <mergeCell ref="H2:H3"/>
    <mergeCell ref="O98:O100"/>
    <mergeCell ref="V2:V3"/>
    <mergeCell ref="A89:E89"/>
    <mergeCell ref="K102:Y102"/>
    <mergeCell ref="K93:Y93"/>
    <mergeCell ref="K89:Y89"/>
  </mergeCells>
  <printOptions horizontalCentered="1" verticalCentered="1"/>
  <pageMargins left="0.1968503937007874" right="0.2362204724409449" top="0.7480314960629921" bottom="0.7480314960629921" header="0.31496062992125984" footer="0.31496062992125984"/>
  <pageSetup fitToHeight="0" horizontalDpi="600" verticalDpi="600" orientation="landscape" pageOrder="overThenDown" paperSize="9" scale="53" r:id="rId1"/>
  <colBreaks count="1" manualBreakCount="1">
    <brk id="10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8"/>
  <sheetViews>
    <sheetView view="pageBreakPreview" zoomScale="90" zoomScaleNormal="110" zoomScaleSheetLayoutView="90" zoomScalePageLayoutView="0" workbookViewId="0" topLeftCell="A192">
      <selection activeCell="F126" sqref="F126"/>
    </sheetView>
  </sheetViews>
  <sheetFormatPr defaultColWidth="9.140625" defaultRowHeight="12.75"/>
  <cols>
    <col min="1" max="1" width="5.57421875" style="75" customWidth="1"/>
    <col min="2" max="2" width="47.57421875" style="70" customWidth="1"/>
    <col min="3" max="3" width="15.421875" style="75" customWidth="1"/>
    <col min="4" max="4" width="18.421875" style="76" customWidth="1"/>
    <col min="5" max="5" width="16.7109375" style="8" customWidth="1"/>
    <col min="6" max="16384" width="9.140625" style="8" customWidth="1"/>
  </cols>
  <sheetData>
    <row r="1" spans="1:4" ht="12.75">
      <c r="A1" s="508" t="s">
        <v>51</v>
      </c>
      <c r="B1" s="508"/>
      <c r="C1" s="508"/>
      <c r="D1" s="508"/>
    </row>
    <row r="2" ht="13.5" thickBot="1"/>
    <row r="3" spans="1:4" ht="26.25" thickBot="1">
      <c r="A3" s="98" t="s">
        <v>12</v>
      </c>
      <c r="B3" s="99" t="s">
        <v>13</v>
      </c>
      <c r="C3" s="99" t="s">
        <v>14</v>
      </c>
      <c r="D3" s="311" t="s">
        <v>15</v>
      </c>
    </row>
    <row r="4" spans="1:4" ht="12.75">
      <c r="A4" s="480" t="s">
        <v>505</v>
      </c>
      <c r="B4" s="481"/>
      <c r="C4" s="481"/>
      <c r="D4" s="482"/>
    </row>
    <row r="5" spans="1:4" ht="12.75">
      <c r="A5" s="505" t="s">
        <v>1</v>
      </c>
      <c r="B5" s="506"/>
      <c r="C5" s="506"/>
      <c r="D5" s="507"/>
    </row>
    <row r="6" spans="1:4" s="58" customFormat="1" ht="12.75">
      <c r="A6" s="65">
        <v>1</v>
      </c>
      <c r="B6" s="1" t="s">
        <v>229</v>
      </c>
      <c r="C6" s="2">
        <v>2016</v>
      </c>
      <c r="D6" s="312">
        <v>2480</v>
      </c>
    </row>
    <row r="7" spans="1:4" s="58" customFormat="1" ht="12.75">
      <c r="A7" s="65">
        <v>2</v>
      </c>
      <c r="B7" s="1" t="s">
        <v>230</v>
      </c>
      <c r="C7" s="2">
        <v>2017</v>
      </c>
      <c r="D7" s="312">
        <v>22878</v>
      </c>
    </row>
    <row r="8" spans="1:4" s="58" customFormat="1" ht="12.75">
      <c r="A8" s="65">
        <v>3</v>
      </c>
      <c r="B8" s="1" t="s">
        <v>231</v>
      </c>
      <c r="C8" s="2">
        <v>2017</v>
      </c>
      <c r="D8" s="312">
        <v>2600</v>
      </c>
    </row>
    <row r="9" spans="1:4" s="58" customFormat="1" ht="12.75">
      <c r="A9" s="65">
        <v>4</v>
      </c>
      <c r="B9" s="1" t="s">
        <v>232</v>
      </c>
      <c r="C9" s="2">
        <v>2017</v>
      </c>
      <c r="D9" s="312">
        <v>2398.5</v>
      </c>
    </row>
    <row r="10" spans="1:4" s="58" customFormat="1" ht="12.75">
      <c r="A10" s="65">
        <v>5</v>
      </c>
      <c r="B10" s="1" t="s">
        <v>232</v>
      </c>
      <c r="C10" s="212">
        <v>2017</v>
      </c>
      <c r="D10" s="313">
        <v>2398.5</v>
      </c>
    </row>
    <row r="11" spans="1:4" s="58" customFormat="1" ht="12.75">
      <c r="A11" s="65">
        <v>6</v>
      </c>
      <c r="B11" s="145" t="s">
        <v>233</v>
      </c>
      <c r="C11" s="212">
        <v>2018</v>
      </c>
      <c r="D11" s="313">
        <v>4018</v>
      </c>
    </row>
    <row r="12" spans="1:4" s="58" customFormat="1" ht="12.75">
      <c r="A12" s="65">
        <v>7</v>
      </c>
      <c r="B12" s="146" t="s">
        <v>234</v>
      </c>
      <c r="C12" s="307">
        <v>2018</v>
      </c>
      <c r="D12" s="313">
        <v>20000</v>
      </c>
    </row>
    <row r="13" spans="1:4" s="58" customFormat="1" ht="12.75">
      <c r="A13" s="65">
        <v>8</v>
      </c>
      <c r="B13" s="146" t="s">
        <v>235</v>
      </c>
      <c r="C13" s="307">
        <v>2018</v>
      </c>
      <c r="D13" s="313">
        <v>2770</v>
      </c>
    </row>
    <row r="14" spans="1:4" s="58" customFormat="1" ht="12.75">
      <c r="A14" s="65">
        <v>9</v>
      </c>
      <c r="B14" s="146" t="s">
        <v>236</v>
      </c>
      <c r="C14" s="307">
        <v>2018</v>
      </c>
      <c r="D14" s="313">
        <v>13887.93</v>
      </c>
    </row>
    <row r="15" spans="1:4" s="58" customFormat="1" ht="12.75">
      <c r="A15" s="65">
        <v>10</v>
      </c>
      <c r="B15" s="146" t="s">
        <v>237</v>
      </c>
      <c r="C15" s="307" t="s">
        <v>238</v>
      </c>
      <c r="D15" s="313">
        <v>9126.6</v>
      </c>
    </row>
    <row r="16" spans="1:4" s="58" customFormat="1" ht="12.75">
      <c r="A16" s="65">
        <v>11</v>
      </c>
      <c r="B16" s="146" t="s">
        <v>239</v>
      </c>
      <c r="C16" s="307" t="s">
        <v>238</v>
      </c>
      <c r="D16" s="313">
        <v>2289</v>
      </c>
    </row>
    <row r="17" spans="1:4" s="58" customFormat="1" ht="12.75">
      <c r="A17" s="65">
        <v>12</v>
      </c>
      <c r="B17" s="146" t="s">
        <v>573</v>
      </c>
      <c r="C17" s="307" t="s">
        <v>238</v>
      </c>
      <c r="D17" s="313">
        <v>2650</v>
      </c>
    </row>
    <row r="18" spans="1:4" s="58" customFormat="1" ht="12.75">
      <c r="A18" s="65">
        <v>13</v>
      </c>
      <c r="B18" s="146" t="s">
        <v>240</v>
      </c>
      <c r="C18" s="307" t="s">
        <v>241</v>
      </c>
      <c r="D18" s="313">
        <v>3050</v>
      </c>
    </row>
    <row r="19" spans="1:4" s="58" customFormat="1" ht="12.75">
      <c r="A19" s="65">
        <v>14</v>
      </c>
      <c r="B19" s="146" t="s">
        <v>574</v>
      </c>
      <c r="C19" s="307" t="s">
        <v>241</v>
      </c>
      <c r="D19" s="313">
        <v>6642</v>
      </c>
    </row>
    <row r="20" spans="1:4" s="58" customFormat="1" ht="12.75">
      <c r="A20" s="65">
        <v>15</v>
      </c>
      <c r="B20" s="147" t="s">
        <v>575</v>
      </c>
      <c r="C20" s="14">
        <v>2020</v>
      </c>
      <c r="D20" s="312">
        <v>9833.35</v>
      </c>
    </row>
    <row r="21" spans="1:4" s="58" customFormat="1" ht="12.75">
      <c r="A21" s="65">
        <v>16</v>
      </c>
      <c r="B21" s="1" t="s">
        <v>576</v>
      </c>
      <c r="C21" s="2">
        <v>2020</v>
      </c>
      <c r="D21" s="314">
        <v>4049</v>
      </c>
    </row>
    <row r="22" spans="1:4" s="58" customFormat="1" ht="12.75">
      <c r="A22" s="65">
        <v>17</v>
      </c>
      <c r="B22" s="1" t="s">
        <v>577</v>
      </c>
      <c r="C22" s="2">
        <v>2020</v>
      </c>
      <c r="D22" s="314">
        <v>3999</v>
      </c>
    </row>
    <row r="23" spans="1:4" s="58" customFormat="1" ht="25.5">
      <c r="A23" s="65">
        <v>18</v>
      </c>
      <c r="B23" s="1" t="s">
        <v>578</v>
      </c>
      <c r="C23" s="2">
        <v>2020</v>
      </c>
      <c r="D23" s="314">
        <v>39990</v>
      </c>
    </row>
    <row r="24" spans="1:4" s="58" customFormat="1" ht="12.75">
      <c r="A24" s="483" t="s">
        <v>0</v>
      </c>
      <c r="B24" s="484"/>
      <c r="C24" s="485"/>
      <c r="D24" s="315">
        <f>SUM(D6:D23)</f>
        <v>155059.88</v>
      </c>
    </row>
    <row r="25" spans="1:4" s="58" customFormat="1" ht="12.75">
      <c r="A25" s="505" t="s">
        <v>2</v>
      </c>
      <c r="B25" s="506"/>
      <c r="C25" s="506"/>
      <c r="D25" s="507"/>
    </row>
    <row r="26" spans="1:4" s="58" customFormat="1" ht="12.75">
      <c r="A26" s="65">
        <v>1</v>
      </c>
      <c r="B26" s="147" t="s">
        <v>242</v>
      </c>
      <c r="C26" s="14">
        <v>2016</v>
      </c>
      <c r="D26" s="312">
        <v>3495</v>
      </c>
    </row>
    <row r="27" spans="1:4" s="58" customFormat="1" ht="12.75">
      <c r="A27" s="65">
        <v>2</v>
      </c>
      <c r="B27" s="147" t="s">
        <v>243</v>
      </c>
      <c r="C27" s="14">
        <v>2016</v>
      </c>
      <c r="D27" s="312">
        <v>3438.99</v>
      </c>
    </row>
    <row r="28" spans="1:4" s="58" customFormat="1" ht="12.75">
      <c r="A28" s="65">
        <v>3</v>
      </c>
      <c r="B28" s="147" t="s">
        <v>244</v>
      </c>
      <c r="C28" s="14">
        <v>2017</v>
      </c>
      <c r="D28" s="312">
        <v>2500</v>
      </c>
    </row>
    <row r="29" spans="1:4" s="58" customFormat="1" ht="12.75">
      <c r="A29" s="65">
        <v>4</v>
      </c>
      <c r="B29" s="147" t="s">
        <v>245</v>
      </c>
      <c r="C29" s="14">
        <v>2018</v>
      </c>
      <c r="D29" s="312">
        <v>2240</v>
      </c>
    </row>
    <row r="30" spans="1:4" s="58" customFormat="1" ht="12.75">
      <c r="A30" s="65">
        <v>5</v>
      </c>
      <c r="B30" s="147" t="s">
        <v>246</v>
      </c>
      <c r="C30" s="14">
        <v>2018</v>
      </c>
      <c r="D30" s="312">
        <v>13438.98</v>
      </c>
    </row>
    <row r="31" spans="1:4" s="58" customFormat="1" ht="12.75">
      <c r="A31" s="65">
        <v>6</v>
      </c>
      <c r="B31" s="147" t="s">
        <v>579</v>
      </c>
      <c r="C31" s="14">
        <v>2020</v>
      </c>
      <c r="D31" s="312">
        <v>2999.97</v>
      </c>
    </row>
    <row r="32" spans="1:4" s="58" customFormat="1" ht="12.75">
      <c r="A32" s="65">
        <v>7</v>
      </c>
      <c r="B32" s="147" t="s">
        <v>580</v>
      </c>
      <c r="C32" s="14">
        <v>2020</v>
      </c>
      <c r="D32" s="312">
        <v>1299</v>
      </c>
    </row>
    <row r="33" spans="1:4" s="58" customFormat="1" ht="25.5">
      <c r="A33" s="65">
        <v>8</v>
      </c>
      <c r="B33" s="1" t="s">
        <v>581</v>
      </c>
      <c r="C33" s="2">
        <v>2020</v>
      </c>
      <c r="D33" s="314">
        <v>12800</v>
      </c>
    </row>
    <row r="34" spans="1:4" s="58" customFormat="1" ht="12.75">
      <c r="A34" s="483" t="s">
        <v>0</v>
      </c>
      <c r="B34" s="484"/>
      <c r="C34" s="485"/>
      <c r="D34" s="89">
        <f>SUM(D26:D33)</f>
        <v>42211.94</v>
      </c>
    </row>
    <row r="35" spans="1:4" s="58" customFormat="1" ht="13.5" thickBot="1">
      <c r="A35" s="90"/>
      <c r="B35" s="84"/>
      <c r="C35" s="84"/>
      <c r="D35" s="91"/>
    </row>
    <row r="36" spans="1:4" s="58" customFormat="1" ht="12.75">
      <c r="A36" s="480" t="s">
        <v>369</v>
      </c>
      <c r="B36" s="481"/>
      <c r="C36" s="481"/>
      <c r="D36" s="482"/>
    </row>
    <row r="37" spans="1:4" ht="12.75">
      <c r="A37" s="505" t="s">
        <v>1</v>
      </c>
      <c r="B37" s="506"/>
      <c r="C37" s="506"/>
      <c r="D37" s="507"/>
    </row>
    <row r="38" spans="1:4" s="58" customFormat="1" ht="12.75">
      <c r="A38" s="65">
        <v>1</v>
      </c>
      <c r="B38" s="1" t="s">
        <v>298</v>
      </c>
      <c r="C38" s="308">
        <v>2016</v>
      </c>
      <c r="D38" s="316">
        <v>480</v>
      </c>
    </row>
    <row r="39" spans="1:4" s="58" customFormat="1" ht="12.75">
      <c r="A39" s="65">
        <v>2</v>
      </c>
      <c r="B39" s="1" t="s">
        <v>299</v>
      </c>
      <c r="C39" s="308">
        <v>2016</v>
      </c>
      <c r="D39" s="316">
        <v>12089.67</v>
      </c>
    </row>
    <row r="40" spans="1:5" s="58" customFormat="1" ht="12.75">
      <c r="A40" s="65">
        <v>3</v>
      </c>
      <c r="B40" s="228" t="s">
        <v>300</v>
      </c>
      <c r="C40" s="308">
        <v>2016</v>
      </c>
      <c r="D40" s="316">
        <v>456</v>
      </c>
      <c r="E40" s="67"/>
    </row>
    <row r="41" spans="1:4" s="58" customFormat="1" ht="12.75">
      <c r="A41" s="65">
        <v>4</v>
      </c>
      <c r="B41" s="228" t="s">
        <v>301</v>
      </c>
      <c r="C41" s="308">
        <v>2016</v>
      </c>
      <c r="D41" s="316">
        <v>4611.27</v>
      </c>
    </row>
    <row r="42" spans="1:4" s="58" customFormat="1" ht="12.75">
      <c r="A42" s="65">
        <v>5</v>
      </c>
      <c r="B42" s="228" t="s">
        <v>302</v>
      </c>
      <c r="C42" s="308">
        <v>2016</v>
      </c>
      <c r="D42" s="316">
        <v>964.81</v>
      </c>
    </row>
    <row r="43" spans="1:4" s="58" customFormat="1" ht="12.75">
      <c r="A43" s="65">
        <v>6</v>
      </c>
      <c r="B43" s="228" t="s">
        <v>303</v>
      </c>
      <c r="C43" s="308">
        <v>2017</v>
      </c>
      <c r="D43" s="316">
        <v>330</v>
      </c>
    </row>
    <row r="44" spans="1:4" s="58" customFormat="1" ht="12.75">
      <c r="A44" s="65">
        <v>7</v>
      </c>
      <c r="B44" s="228" t="s">
        <v>304</v>
      </c>
      <c r="C44" s="308">
        <v>2017</v>
      </c>
      <c r="D44" s="316">
        <v>700.01</v>
      </c>
    </row>
    <row r="45" spans="1:4" s="58" customFormat="1" ht="12.75">
      <c r="A45" s="65">
        <v>8</v>
      </c>
      <c r="B45" s="228" t="s">
        <v>297</v>
      </c>
      <c r="C45" s="308">
        <v>2017</v>
      </c>
      <c r="D45" s="316">
        <v>2600</v>
      </c>
    </row>
    <row r="46" spans="1:4" s="58" customFormat="1" ht="12.75">
      <c r="A46" s="65">
        <v>9</v>
      </c>
      <c r="B46" s="228" t="s">
        <v>297</v>
      </c>
      <c r="C46" s="308">
        <v>2017</v>
      </c>
      <c r="D46" s="316">
        <v>2600</v>
      </c>
    </row>
    <row r="47" spans="1:4" s="58" customFormat="1" ht="12.75">
      <c r="A47" s="65">
        <v>10</v>
      </c>
      <c r="B47" s="228" t="s">
        <v>305</v>
      </c>
      <c r="C47" s="308">
        <v>2017</v>
      </c>
      <c r="D47" s="316">
        <v>7999.99</v>
      </c>
    </row>
    <row r="48" spans="1:4" s="58" customFormat="1" ht="12.75">
      <c r="A48" s="65">
        <v>11</v>
      </c>
      <c r="B48" s="228" t="s">
        <v>306</v>
      </c>
      <c r="C48" s="308">
        <v>2018</v>
      </c>
      <c r="D48" s="316">
        <v>12499.33</v>
      </c>
    </row>
    <row r="49" spans="1:4" s="58" customFormat="1" ht="25.5">
      <c r="A49" s="65">
        <v>12</v>
      </c>
      <c r="B49" s="215" t="s">
        <v>307</v>
      </c>
      <c r="C49" s="308">
        <v>2018</v>
      </c>
      <c r="D49" s="316">
        <v>2932.9</v>
      </c>
    </row>
    <row r="50" spans="1:4" s="58" customFormat="1" ht="12.75">
      <c r="A50" s="65">
        <v>13</v>
      </c>
      <c r="B50" s="215" t="s">
        <v>308</v>
      </c>
      <c r="C50" s="308">
        <v>2018</v>
      </c>
      <c r="D50" s="316">
        <v>1320</v>
      </c>
    </row>
    <row r="51" spans="1:4" s="58" customFormat="1" ht="12.75">
      <c r="A51" s="65">
        <v>14</v>
      </c>
      <c r="B51" s="215" t="s">
        <v>309</v>
      </c>
      <c r="C51" s="308">
        <v>2018</v>
      </c>
      <c r="D51" s="316">
        <v>282.9</v>
      </c>
    </row>
    <row r="52" spans="1:4" s="58" customFormat="1" ht="12.75">
      <c r="A52" s="65">
        <v>15</v>
      </c>
      <c r="B52" s="215" t="s">
        <v>310</v>
      </c>
      <c r="C52" s="308">
        <v>2018</v>
      </c>
      <c r="D52" s="316">
        <v>380</v>
      </c>
    </row>
    <row r="53" spans="1:4" s="58" customFormat="1" ht="12.75">
      <c r="A53" s="65">
        <v>16</v>
      </c>
      <c r="B53" s="229" t="s">
        <v>344</v>
      </c>
      <c r="C53" s="212">
        <v>2018</v>
      </c>
      <c r="D53" s="317">
        <v>14000</v>
      </c>
    </row>
    <row r="54" spans="1:4" s="58" customFormat="1" ht="12.75">
      <c r="A54" s="65">
        <v>17</v>
      </c>
      <c r="B54" s="229" t="s">
        <v>345</v>
      </c>
      <c r="C54" s="212">
        <v>2019</v>
      </c>
      <c r="D54" s="317">
        <v>529</v>
      </c>
    </row>
    <row r="55" spans="1:4" s="58" customFormat="1" ht="12.75">
      <c r="A55" s="65">
        <v>18</v>
      </c>
      <c r="B55" s="229" t="s">
        <v>346</v>
      </c>
      <c r="C55" s="212">
        <v>2019</v>
      </c>
      <c r="D55" s="317">
        <v>947.1</v>
      </c>
    </row>
    <row r="56" spans="1:4" s="58" customFormat="1" ht="12.75">
      <c r="A56" s="65">
        <v>19</v>
      </c>
      <c r="B56" s="229" t="s">
        <v>347</v>
      </c>
      <c r="C56" s="212">
        <v>2019</v>
      </c>
      <c r="D56" s="317">
        <v>1869.99</v>
      </c>
    </row>
    <row r="57" spans="1:4" s="58" customFormat="1" ht="12.75">
      <c r="A57" s="65">
        <v>20</v>
      </c>
      <c r="B57" s="230" t="s">
        <v>672</v>
      </c>
      <c r="C57" s="212">
        <v>2019</v>
      </c>
      <c r="D57" s="317">
        <v>1230</v>
      </c>
    </row>
    <row r="58" spans="1:4" s="58" customFormat="1" ht="12.75">
      <c r="A58" s="65">
        <v>21</v>
      </c>
      <c r="B58" s="230" t="s">
        <v>673</v>
      </c>
      <c r="C58" s="212">
        <v>2019</v>
      </c>
      <c r="D58" s="317">
        <v>1722</v>
      </c>
    </row>
    <row r="59" spans="1:4" s="58" customFormat="1" ht="25.5">
      <c r="A59" s="65">
        <v>22</v>
      </c>
      <c r="B59" s="230" t="s">
        <v>674</v>
      </c>
      <c r="C59" s="212">
        <v>2019</v>
      </c>
      <c r="D59" s="317">
        <v>2460</v>
      </c>
    </row>
    <row r="60" spans="1:4" s="58" customFormat="1" ht="12.75">
      <c r="A60" s="65">
        <v>23</v>
      </c>
      <c r="B60" s="230" t="s">
        <v>675</v>
      </c>
      <c r="C60" s="212">
        <v>2019</v>
      </c>
      <c r="D60" s="317">
        <v>1890</v>
      </c>
    </row>
    <row r="61" spans="1:4" s="58" customFormat="1" ht="12.75">
      <c r="A61" s="65">
        <v>24</v>
      </c>
      <c r="B61" s="230" t="s">
        <v>667</v>
      </c>
      <c r="C61" s="212">
        <v>2019</v>
      </c>
      <c r="D61" s="317">
        <v>1690</v>
      </c>
    </row>
    <row r="62" spans="1:4" s="58" customFormat="1" ht="12.75">
      <c r="A62" s="65">
        <v>25</v>
      </c>
      <c r="B62" s="230" t="s">
        <v>657</v>
      </c>
      <c r="C62" s="212">
        <v>2019</v>
      </c>
      <c r="D62" s="317">
        <v>3890</v>
      </c>
    </row>
    <row r="63" spans="1:4" s="58" customFormat="1" ht="25.5">
      <c r="A63" s="65">
        <v>26</v>
      </c>
      <c r="B63" s="230" t="s">
        <v>676</v>
      </c>
      <c r="C63" s="212">
        <v>2019</v>
      </c>
      <c r="D63" s="317">
        <v>5800</v>
      </c>
    </row>
    <row r="64" spans="1:4" s="68" customFormat="1" ht="12.75">
      <c r="A64" s="483" t="s">
        <v>0</v>
      </c>
      <c r="B64" s="484"/>
      <c r="C64" s="485"/>
      <c r="D64" s="89">
        <f>SUM(D38:D63)</f>
        <v>86274.97000000002</v>
      </c>
    </row>
    <row r="65" spans="1:4" s="58" customFormat="1" ht="12.75">
      <c r="A65" s="474" t="s">
        <v>2</v>
      </c>
      <c r="B65" s="475"/>
      <c r="C65" s="475"/>
      <c r="D65" s="476"/>
    </row>
    <row r="66" spans="1:4" s="58" customFormat="1" ht="12.75">
      <c r="A66" s="65">
        <v>1</v>
      </c>
      <c r="B66" s="19" t="s">
        <v>311</v>
      </c>
      <c r="C66" s="20">
        <v>2016</v>
      </c>
      <c r="D66" s="318">
        <v>179.99</v>
      </c>
    </row>
    <row r="67" spans="1:4" s="58" customFormat="1" ht="12.75">
      <c r="A67" s="65">
        <v>2</v>
      </c>
      <c r="B67" s="19" t="s">
        <v>312</v>
      </c>
      <c r="C67" s="20">
        <v>2016</v>
      </c>
      <c r="D67" s="318">
        <v>108</v>
      </c>
    </row>
    <row r="68" spans="1:4" s="58" customFormat="1" ht="12.75">
      <c r="A68" s="65">
        <v>3</v>
      </c>
      <c r="B68" s="19" t="s">
        <v>313</v>
      </c>
      <c r="C68" s="20">
        <v>2016</v>
      </c>
      <c r="D68" s="318">
        <v>279.99</v>
      </c>
    </row>
    <row r="69" spans="1:4" s="58" customFormat="1" ht="12.75">
      <c r="A69" s="65">
        <v>4</v>
      </c>
      <c r="B69" s="19" t="s">
        <v>314</v>
      </c>
      <c r="C69" s="20">
        <v>2017</v>
      </c>
      <c r="D69" s="318">
        <v>617</v>
      </c>
    </row>
    <row r="70" spans="1:4" s="58" customFormat="1" ht="12.75">
      <c r="A70" s="65">
        <v>5</v>
      </c>
      <c r="B70" s="19" t="s">
        <v>315</v>
      </c>
      <c r="C70" s="20">
        <v>2017</v>
      </c>
      <c r="D70" s="318">
        <v>4200</v>
      </c>
    </row>
    <row r="71" spans="1:4" s="58" customFormat="1" ht="12.75">
      <c r="A71" s="65">
        <v>6</v>
      </c>
      <c r="B71" s="19" t="s">
        <v>316</v>
      </c>
      <c r="C71" s="20">
        <v>2017</v>
      </c>
      <c r="D71" s="318">
        <v>297.66</v>
      </c>
    </row>
    <row r="72" spans="1:4" s="58" customFormat="1" ht="12.75">
      <c r="A72" s="65">
        <v>7</v>
      </c>
      <c r="B72" s="1" t="s">
        <v>317</v>
      </c>
      <c r="C72" s="2">
        <v>2016</v>
      </c>
      <c r="D72" s="314">
        <v>349.99</v>
      </c>
    </row>
    <row r="73" spans="1:4" s="58" customFormat="1" ht="12.75">
      <c r="A73" s="65">
        <v>8</v>
      </c>
      <c r="B73" s="1" t="s">
        <v>318</v>
      </c>
      <c r="C73" s="2">
        <v>2016</v>
      </c>
      <c r="D73" s="314">
        <v>299.99</v>
      </c>
    </row>
    <row r="74" spans="1:4" s="58" customFormat="1" ht="12.75">
      <c r="A74" s="65">
        <v>9</v>
      </c>
      <c r="B74" s="1" t="s">
        <v>319</v>
      </c>
      <c r="C74" s="2">
        <v>2016</v>
      </c>
      <c r="D74" s="314">
        <v>604</v>
      </c>
    </row>
    <row r="75" spans="1:4" s="58" customFormat="1" ht="12.75">
      <c r="A75" s="65">
        <v>10</v>
      </c>
      <c r="B75" s="1" t="s">
        <v>320</v>
      </c>
      <c r="C75" s="2">
        <v>2016</v>
      </c>
      <c r="D75" s="314">
        <v>1239.98</v>
      </c>
    </row>
    <row r="76" spans="1:4" s="58" customFormat="1" ht="12.75">
      <c r="A76" s="65">
        <v>11</v>
      </c>
      <c r="B76" s="1" t="s">
        <v>321</v>
      </c>
      <c r="C76" s="2">
        <v>2017</v>
      </c>
      <c r="D76" s="314">
        <v>240</v>
      </c>
    </row>
    <row r="77" spans="1:4" s="58" customFormat="1" ht="12.75">
      <c r="A77" s="65">
        <v>12</v>
      </c>
      <c r="B77" s="1" t="s">
        <v>322</v>
      </c>
      <c r="C77" s="2">
        <v>2017</v>
      </c>
      <c r="D77" s="314">
        <v>2800</v>
      </c>
    </row>
    <row r="78" spans="1:4" s="58" customFormat="1" ht="12.75">
      <c r="A78" s="65">
        <v>13</v>
      </c>
      <c r="B78" s="1" t="s">
        <v>323</v>
      </c>
      <c r="C78" s="2">
        <v>2017</v>
      </c>
      <c r="D78" s="314">
        <v>661.74</v>
      </c>
    </row>
    <row r="79" spans="1:4" s="58" customFormat="1" ht="12.75">
      <c r="A79" s="65">
        <v>14</v>
      </c>
      <c r="B79" s="1" t="s">
        <v>324</v>
      </c>
      <c r="C79" s="2">
        <v>2017</v>
      </c>
      <c r="D79" s="314">
        <v>2890.5</v>
      </c>
    </row>
    <row r="80" spans="1:4" s="58" customFormat="1" ht="12.75">
      <c r="A80" s="65">
        <v>15</v>
      </c>
      <c r="B80" s="1" t="s">
        <v>325</v>
      </c>
      <c r="C80" s="2">
        <v>2017</v>
      </c>
      <c r="D80" s="314">
        <v>615</v>
      </c>
    </row>
    <row r="81" spans="1:4" s="58" customFormat="1" ht="12.75">
      <c r="A81" s="65">
        <v>16</v>
      </c>
      <c r="B81" s="1" t="s">
        <v>326</v>
      </c>
      <c r="C81" s="2">
        <v>2017</v>
      </c>
      <c r="D81" s="314">
        <v>1400</v>
      </c>
    </row>
    <row r="82" spans="1:4" s="58" customFormat="1" ht="12.75">
      <c r="A82" s="65">
        <v>17</v>
      </c>
      <c r="B82" s="1" t="s">
        <v>327</v>
      </c>
      <c r="C82" s="2">
        <v>2017</v>
      </c>
      <c r="D82" s="314">
        <v>3135.45</v>
      </c>
    </row>
    <row r="83" spans="1:4" s="58" customFormat="1" ht="12.75">
      <c r="A83" s="65">
        <v>18</v>
      </c>
      <c r="B83" s="1" t="s">
        <v>350</v>
      </c>
      <c r="C83" s="2">
        <v>2018</v>
      </c>
      <c r="D83" s="314">
        <v>590.4</v>
      </c>
    </row>
    <row r="84" spans="1:4" s="58" customFormat="1" ht="25.5">
      <c r="A84" s="65">
        <v>19</v>
      </c>
      <c r="B84" s="232" t="s">
        <v>677</v>
      </c>
      <c r="C84" s="2">
        <v>2019</v>
      </c>
      <c r="D84" s="314">
        <v>28800</v>
      </c>
    </row>
    <row r="85" spans="1:4" s="58" customFormat="1" ht="25.5">
      <c r="A85" s="65">
        <v>20</v>
      </c>
      <c r="B85" s="232" t="s">
        <v>678</v>
      </c>
      <c r="C85" s="2">
        <v>2019</v>
      </c>
      <c r="D85" s="314">
        <v>2159</v>
      </c>
    </row>
    <row r="86" spans="1:4" s="58" customFormat="1" ht="12.75">
      <c r="A86" s="65">
        <v>21</v>
      </c>
      <c r="B86" s="1" t="s">
        <v>679</v>
      </c>
      <c r="C86" s="2">
        <v>2019</v>
      </c>
      <c r="D86" s="314">
        <v>85534.2</v>
      </c>
    </row>
    <row r="87" spans="1:4" s="58" customFormat="1" ht="12.75">
      <c r="A87" s="65">
        <v>22</v>
      </c>
      <c r="B87" s="1" t="s">
        <v>680</v>
      </c>
      <c r="C87" s="2">
        <v>2019</v>
      </c>
      <c r="D87" s="314">
        <v>17318.4</v>
      </c>
    </row>
    <row r="88" spans="1:4" s="58" customFormat="1" ht="12.75">
      <c r="A88" s="65">
        <v>23</v>
      </c>
      <c r="B88" s="1" t="s">
        <v>681</v>
      </c>
      <c r="C88" s="2">
        <v>2019</v>
      </c>
      <c r="D88" s="314">
        <v>2201.7</v>
      </c>
    </row>
    <row r="89" spans="1:4" s="58" customFormat="1" ht="12.75">
      <c r="A89" s="65">
        <v>24</v>
      </c>
      <c r="B89" s="1" t="s">
        <v>682</v>
      </c>
      <c r="C89" s="2">
        <v>2019</v>
      </c>
      <c r="D89" s="314">
        <v>5362.8</v>
      </c>
    </row>
    <row r="90" spans="1:4" s="58" customFormat="1" ht="25.5">
      <c r="A90" s="65">
        <v>25</v>
      </c>
      <c r="B90" s="1" t="s">
        <v>683</v>
      </c>
      <c r="C90" s="2">
        <v>2019</v>
      </c>
      <c r="D90" s="314">
        <v>4059</v>
      </c>
    </row>
    <row r="91" spans="1:4" s="58" customFormat="1" ht="12.75">
      <c r="A91" s="65">
        <v>26</v>
      </c>
      <c r="B91" s="1" t="s">
        <v>684</v>
      </c>
      <c r="C91" s="2">
        <v>2019</v>
      </c>
      <c r="D91" s="314">
        <v>3296.4</v>
      </c>
    </row>
    <row r="92" spans="1:4" s="58" customFormat="1" ht="12.75">
      <c r="A92" s="65">
        <v>27</v>
      </c>
      <c r="B92" s="1" t="s">
        <v>685</v>
      </c>
      <c r="C92" s="2">
        <v>2019</v>
      </c>
      <c r="D92" s="314">
        <v>714.63</v>
      </c>
    </row>
    <row r="93" spans="1:4" s="68" customFormat="1" ht="13.5" thickBot="1">
      <c r="A93" s="486" t="s">
        <v>0</v>
      </c>
      <c r="B93" s="487"/>
      <c r="C93" s="488"/>
      <c r="D93" s="100">
        <f>SUM(D66:D92)</f>
        <v>169955.82</v>
      </c>
    </row>
    <row r="94" spans="1:4" s="69" customFormat="1" ht="13.5" thickBot="1">
      <c r="A94" s="101"/>
      <c r="B94" s="102"/>
      <c r="C94" s="103"/>
      <c r="D94" s="104"/>
    </row>
    <row r="95" spans="1:4" s="68" customFormat="1" ht="12.75">
      <c r="A95" s="477" t="s">
        <v>73</v>
      </c>
      <c r="B95" s="478"/>
      <c r="C95" s="478"/>
      <c r="D95" s="479"/>
    </row>
    <row r="96" spans="1:4" ht="12.75">
      <c r="A96" s="505" t="s">
        <v>1</v>
      </c>
      <c r="B96" s="506"/>
      <c r="C96" s="506"/>
      <c r="D96" s="507"/>
    </row>
    <row r="97" spans="1:4" s="58" customFormat="1" ht="12.75">
      <c r="A97" s="65">
        <v>1</v>
      </c>
      <c r="B97" s="1" t="s">
        <v>348</v>
      </c>
      <c r="C97" s="2">
        <v>2018</v>
      </c>
      <c r="D97" s="314">
        <v>382.7</v>
      </c>
    </row>
    <row r="98" spans="1:4" s="58" customFormat="1" ht="12.75">
      <c r="A98" s="65">
        <v>2</v>
      </c>
      <c r="B98" s="1" t="s">
        <v>349</v>
      </c>
      <c r="C98" s="2">
        <v>2019</v>
      </c>
      <c r="D98" s="314">
        <v>350</v>
      </c>
    </row>
    <row r="99" spans="1:4" s="58" customFormat="1" ht="12.75">
      <c r="A99" s="65">
        <v>3</v>
      </c>
      <c r="B99" s="1" t="s">
        <v>665</v>
      </c>
      <c r="C99" s="2">
        <v>2019</v>
      </c>
      <c r="D99" s="314">
        <v>1230</v>
      </c>
    </row>
    <row r="100" spans="1:4" s="58" customFormat="1" ht="25.5">
      <c r="A100" s="65">
        <v>4</v>
      </c>
      <c r="B100" s="1" t="s">
        <v>666</v>
      </c>
      <c r="C100" s="2">
        <v>2019</v>
      </c>
      <c r="D100" s="314">
        <v>5800</v>
      </c>
    </row>
    <row r="101" spans="1:4" s="58" customFormat="1" ht="12.75">
      <c r="A101" s="65">
        <v>5</v>
      </c>
      <c r="B101" s="1" t="s">
        <v>667</v>
      </c>
      <c r="C101" s="2">
        <v>2019</v>
      </c>
      <c r="D101" s="314">
        <v>1690</v>
      </c>
    </row>
    <row r="102" spans="1:4" s="58" customFormat="1" ht="12.75">
      <c r="A102" s="483" t="s">
        <v>0</v>
      </c>
      <c r="B102" s="484"/>
      <c r="C102" s="485"/>
      <c r="D102" s="89">
        <f>SUM(D97:D101)</f>
        <v>9452.7</v>
      </c>
    </row>
    <row r="103" spans="1:4" s="58" customFormat="1" ht="12.75">
      <c r="A103" s="489" t="s">
        <v>351</v>
      </c>
      <c r="B103" s="490"/>
      <c r="C103" s="490"/>
      <c r="D103" s="491"/>
    </row>
    <row r="104" spans="1:4" s="68" customFormat="1" ht="12.75">
      <c r="A104" s="65">
        <v>1</v>
      </c>
      <c r="B104" s="1" t="s">
        <v>328</v>
      </c>
      <c r="C104" s="2">
        <v>2016</v>
      </c>
      <c r="D104" s="314">
        <v>3122</v>
      </c>
    </row>
    <row r="105" spans="1:4" s="68" customFormat="1" ht="12.75">
      <c r="A105" s="65">
        <v>2</v>
      </c>
      <c r="B105" s="1" t="s">
        <v>373</v>
      </c>
      <c r="C105" s="2">
        <v>2016</v>
      </c>
      <c r="D105" s="314">
        <v>589.99</v>
      </c>
    </row>
    <row r="106" spans="1:4" s="58" customFormat="1" ht="12.75">
      <c r="A106" s="65">
        <v>3</v>
      </c>
      <c r="B106" s="1" t="s">
        <v>352</v>
      </c>
      <c r="C106" s="2">
        <v>2018</v>
      </c>
      <c r="D106" s="314">
        <v>921.27</v>
      </c>
    </row>
    <row r="107" spans="1:4" s="58" customFormat="1" ht="25.5">
      <c r="A107" s="65">
        <v>4</v>
      </c>
      <c r="B107" s="1" t="s">
        <v>668</v>
      </c>
      <c r="C107" s="2">
        <v>2019</v>
      </c>
      <c r="D107" s="314">
        <v>6400</v>
      </c>
    </row>
    <row r="108" spans="1:4" s="58" customFormat="1" ht="12.75">
      <c r="A108" s="65">
        <v>5</v>
      </c>
      <c r="B108" s="1" t="s">
        <v>669</v>
      </c>
      <c r="C108" s="2">
        <v>2019</v>
      </c>
      <c r="D108" s="314">
        <v>419</v>
      </c>
    </row>
    <row r="109" spans="1:4" s="58" customFormat="1" ht="12.75">
      <c r="A109" s="65">
        <v>6</v>
      </c>
      <c r="B109" s="1" t="s">
        <v>661</v>
      </c>
      <c r="C109" s="2">
        <v>2019</v>
      </c>
      <c r="D109" s="314">
        <v>22791.9</v>
      </c>
    </row>
    <row r="110" spans="1:4" s="58" customFormat="1" ht="12.75">
      <c r="A110" s="65">
        <v>7</v>
      </c>
      <c r="B110" s="1" t="s">
        <v>670</v>
      </c>
      <c r="C110" s="2">
        <v>2019</v>
      </c>
      <c r="D110" s="314">
        <v>4329.6</v>
      </c>
    </row>
    <row r="111" spans="1:4" s="58" customFormat="1" ht="25.5">
      <c r="A111" s="65">
        <v>8</v>
      </c>
      <c r="B111" s="1" t="s">
        <v>671</v>
      </c>
      <c r="C111" s="2">
        <v>2019</v>
      </c>
      <c r="D111" s="314">
        <v>2029.5</v>
      </c>
    </row>
    <row r="112" spans="1:4" s="58" customFormat="1" ht="13.5" thickBot="1">
      <c r="A112" s="498" t="s">
        <v>0</v>
      </c>
      <c r="B112" s="499"/>
      <c r="C112" s="499"/>
      <c r="D112" s="100">
        <f>SUM(D104:D111)</f>
        <v>40603.26</v>
      </c>
    </row>
    <row r="113" spans="1:4" s="58" customFormat="1" ht="13.5" thickBot="1">
      <c r="A113" s="90"/>
      <c r="B113" s="84"/>
      <c r="C113" s="84"/>
      <c r="D113" s="91"/>
    </row>
    <row r="114" spans="1:4" s="58" customFormat="1" ht="13.5" thickBot="1">
      <c r="A114" s="492" t="s">
        <v>738</v>
      </c>
      <c r="B114" s="493"/>
      <c r="C114" s="493"/>
      <c r="D114" s="494"/>
    </row>
    <row r="115" spans="1:4" ht="12.75">
      <c r="A115" s="495" t="s">
        <v>1</v>
      </c>
      <c r="B115" s="496"/>
      <c r="C115" s="496"/>
      <c r="D115" s="497"/>
    </row>
    <row r="116" spans="1:4" s="58" customFormat="1" ht="12.75">
      <c r="A116" s="65">
        <v>1</v>
      </c>
      <c r="B116" s="1" t="s">
        <v>655</v>
      </c>
      <c r="C116" s="2">
        <v>2019</v>
      </c>
      <c r="D116" s="314">
        <v>503.07</v>
      </c>
    </row>
    <row r="117" spans="1:4" s="58" customFormat="1" ht="12.75">
      <c r="A117" s="65">
        <v>2</v>
      </c>
      <c r="B117" s="1" t="s">
        <v>656</v>
      </c>
      <c r="C117" s="2">
        <v>2019</v>
      </c>
      <c r="D117" s="314">
        <v>2201.7</v>
      </c>
    </row>
    <row r="118" spans="1:4" s="58" customFormat="1" ht="12.75">
      <c r="A118" s="65">
        <v>3</v>
      </c>
      <c r="B118" s="1" t="s">
        <v>657</v>
      </c>
      <c r="C118" s="2">
        <v>2019</v>
      </c>
      <c r="D118" s="314">
        <v>3890</v>
      </c>
    </row>
    <row r="119" spans="1:4" s="58" customFormat="1" ht="12.75">
      <c r="A119" s="65">
        <v>4</v>
      </c>
      <c r="B119" s="1" t="s">
        <v>658</v>
      </c>
      <c r="C119" s="2">
        <v>2019</v>
      </c>
      <c r="D119" s="314">
        <v>1722</v>
      </c>
    </row>
    <row r="120" spans="1:4" ht="12.75">
      <c r="A120" s="483" t="s">
        <v>74</v>
      </c>
      <c r="B120" s="484"/>
      <c r="C120" s="485"/>
      <c r="D120" s="89">
        <f>SUM(D116:D119)</f>
        <v>8316.77</v>
      </c>
    </row>
    <row r="121" spans="1:4" s="58" customFormat="1" ht="12.75">
      <c r="A121" s="505" t="s">
        <v>2</v>
      </c>
      <c r="B121" s="506"/>
      <c r="C121" s="506"/>
      <c r="D121" s="507"/>
    </row>
    <row r="122" spans="1:4" s="58" customFormat="1" ht="12.75">
      <c r="A122" s="65">
        <v>1</v>
      </c>
      <c r="B122" s="1" t="s">
        <v>329</v>
      </c>
      <c r="C122" s="2">
        <v>2017</v>
      </c>
      <c r="D122" s="314">
        <v>319</v>
      </c>
    </row>
    <row r="123" spans="1:4" s="58" customFormat="1" ht="12.75">
      <c r="A123" s="65">
        <v>2</v>
      </c>
      <c r="B123" s="1" t="s">
        <v>330</v>
      </c>
      <c r="C123" s="2">
        <v>2017</v>
      </c>
      <c r="D123" s="314">
        <v>5300</v>
      </c>
    </row>
    <row r="124" spans="1:4" s="58" customFormat="1" ht="12.75">
      <c r="A124" s="65">
        <v>3</v>
      </c>
      <c r="B124" s="1" t="s">
        <v>331</v>
      </c>
      <c r="C124" s="2">
        <v>2017</v>
      </c>
      <c r="D124" s="314">
        <v>1099.01</v>
      </c>
    </row>
    <row r="125" spans="1:4" s="58" customFormat="1" ht="12.75">
      <c r="A125" s="65">
        <v>4</v>
      </c>
      <c r="B125" s="221" t="s">
        <v>353</v>
      </c>
      <c r="C125" s="211">
        <v>2018</v>
      </c>
      <c r="D125" s="319">
        <v>1500.6</v>
      </c>
    </row>
    <row r="126" spans="1:4" s="58" customFormat="1" ht="12.75">
      <c r="A126" s="65">
        <v>5</v>
      </c>
      <c r="B126" s="1" t="s">
        <v>659</v>
      </c>
      <c r="C126" s="2">
        <v>2019</v>
      </c>
      <c r="D126" s="314">
        <v>319.99</v>
      </c>
    </row>
    <row r="127" spans="1:4" s="58" customFormat="1" ht="12.75">
      <c r="A127" s="65">
        <v>6</v>
      </c>
      <c r="B127" s="1" t="s">
        <v>660</v>
      </c>
      <c r="C127" s="2">
        <v>2019</v>
      </c>
      <c r="D127" s="314">
        <v>3200</v>
      </c>
    </row>
    <row r="128" spans="1:4" s="58" customFormat="1" ht="12.75">
      <c r="A128" s="65">
        <v>7</v>
      </c>
      <c r="B128" s="1" t="s">
        <v>661</v>
      </c>
      <c r="C128" s="2">
        <v>2019</v>
      </c>
      <c r="D128" s="314">
        <v>22791.9</v>
      </c>
    </row>
    <row r="129" spans="1:4" s="58" customFormat="1" ht="12.75">
      <c r="A129" s="65">
        <v>8</v>
      </c>
      <c r="B129" s="208" t="s">
        <v>662</v>
      </c>
      <c r="C129" s="12">
        <v>2019</v>
      </c>
      <c r="D129" s="320">
        <v>8659.2</v>
      </c>
    </row>
    <row r="130" spans="1:4" ht="13.5" thickBot="1">
      <c r="A130" s="498" t="s">
        <v>74</v>
      </c>
      <c r="B130" s="499"/>
      <c r="C130" s="499"/>
      <c r="D130" s="100">
        <f>SUM(D122:D129)</f>
        <v>43189.7</v>
      </c>
    </row>
    <row r="131" spans="1:4" s="64" customFormat="1" ht="13.5" thickBot="1">
      <c r="A131" s="90"/>
      <c r="B131" s="84"/>
      <c r="C131" s="84"/>
      <c r="D131" s="91"/>
    </row>
    <row r="132" spans="1:4" ht="12.75">
      <c r="A132" s="477" t="s">
        <v>83</v>
      </c>
      <c r="B132" s="478"/>
      <c r="C132" s="478"/>
      <c r="D132" s="479"/>
    </row>
    <row r="133" spans="1:4" ht="12.75">
      <c r="A133" s="505" t="s">
        <v>1</v>
      </c>
      <c r="B133" s="506"/>
      <c r="C133" s="506"/>
      <c r="D133" s="507"/>
    </row>
    <row r="134" spans="1:4" s="58" customFormat="1" ht="12.75">
      <c r="A134" s="65">
        <v>1</v>
      </c>
      <c r="B134" s="1" t="s">
        <v>332</v>
      </c>
      <c r="C134" s="2">
        <v>2017</v>
      </c>
      <c r="D134" s="314">
        <v>539</v>
      </c>
    </row>
    <row r="135" spans="1:4" s="58" customFormat="1" ht="12.75">
      <c r="A135" s="65">
        <v>2</v>
      </c>
      <c r="B135" s="1" t="s">
        <v>333</v>
      </c>
      <c r="C135" s="2">
        <v>2018</v>
      </c>
      <c r="D135" s="314">
        <v>1128</v>
      </c>
    </row>
    <row r="136" spans="1:4" s="58" customFormat="1" ht="12.75">
      <c r="A136" s="65">
        <v>3</v>
      </c>
      <c r="B136" s="1" t="s">
        <v>651</v>
      </c>
      <c r="C136" s="2">
        <v>2019</v>
      </c>
      <c r="D136" s="314">
        <v>565</v>
      </c>
    </row>
    <row r="137" spans="1:4" s="58" customFormat="1" ht="12.75">
      <c r="A137" s="65">
        <v>4</v>
      </c>
      <c r="B137" s="1" t="s">
        <v>354</v>
      </c>
      <c r="C137" s="2">
        <v>2019</v>
      </c>
      <c r="D137" s="314">
        <v>289</v>
      </c>
    </row>
    <row r="138" spans="1:4" s="58" customFormat="1" ht="12.75">
      <c r="A138" s="65">
        <v>5</v>
      </c>
      <c r="B138" s="1" t="s">
        <v>355</v>
      </c>
      <c r="C138" s="2">
        <v>2019</v>
      </c>
      <c r="D138" s="314">
        <v>4800</v>
      </c>
    </row>
    <row r="139" spans="1:4" s="58" customFormat="1" ht="12.75">
      <c r="A139" s="65">
        <v>6</v>
      </c>
      <c r="B139" s="1" t="s">
        <v>356</v>
      </c>
      <c r="C139" s="2">
        <v>2019</v>
      </c>
      <c r="D139" s="314">
        <v>1144</v>
      </c>
    </row>
    <row r="140" spans="1:4" s="58" customFormat="1" ht="12.75">
      <c r="A140" s="65">
        <v>7</v>
      </c>
      <c r="B140" s="1" t="s">
        <v>652</v>
      </c>
      <c r="C140" s="2">
        <v>2020</v>
      </c>
      <c r="D140" s="314">
        <v>700.01</v>
      </c>
    </row>
    <row r="141" spans="1:4" s="33" customFormat="1" ht="12.75">
      <c r="A141" s="483" t="s">
        <v>0</v>
      </c>
      <c r="B141" s="484"/>
      <c r="C141" s="485"/>
      <c r="D141" s="89">
        <f>SUM(D134:D140)</f>
        <v>9165.01</v>
      </c>
    </row>
    <row r="142" spans="1:4" s="58" customFormat="1" ht="12.75">
      <c r="A142" s="474" t="s">
        <v>2</v>
      </c>
      <c r="B142" s="475"/>
      <c r="C142" s="475"/>
      <c r="D142" s="476"/>
    </row>
    <row r="143" spans="1:4" s="58" customFormat="1" ht="12.75">
      <c r="A143" s="65">
        <v>1</v>
      </c>
      <c r="B143" s="1" t="s">
        <v>334</v>
      </c>
      <c r="C143" s="2">
        <v>2016</v>
      </c>
      <c r="D143" s="314">
        <v>1080</v>
      </c>
    </row>
    <row r="144" spans="1:4" s="58" customFormat="1" ht="12.75">
      <c r="A144" s="65">
        <v>2</v>
      </c>
      <c r="B144" s="1" t="s">
        <v>335</v>
      </c>
      <c r="C144" s="2">
        <v>2017</v>
      </c>
      <c r="D144" s="314">
        <v>1980</v>
      </c>
    </row>
    <row r="145" spans="1:4" s="58" customFormat="1" ht="12.75">
      <c r="A145" s="65">
        <v>3</v>
      </c>
      <c r="B145" s="1" t="s">
        <v>336</v>
      </c>
      <c r="C145" s="2">
        <v>2018</v>
      </c>
      <c r="D145" s="314">
        <v>1199</v>
      </c>
    </row>
    <row r="146" spans="1:4" s="58" customFormat="1" ht="12.75">
      <c r="A146" s="65">
        <v>4</v>
      </c>
      <c r="B146" s="1" t="s">
        <v>337</v>
      </c>
      <c r="C146" s="2">
        <v>2018</v>
      </c>
      <c r="D146" s="314">
        <v>239</v>
      </c>
    </row>
    <row r="147" spans="1:4" s="58" customFormat="1" ht="12.75">
      <c r="A147" s="65">
        <v>5</v>
      </c>
      <c r="B147" s="1" t="s">
        <v>357</v>
      </c>
      <c r="C147" s="2">
        <v>2019</v>
      </c>
      <c r="D147" s="314">
        <v>348</v>
      </c>
    </row>
    <row r="148" spans="1:4" s="58" customFormat="1" ht="12.75">
      <c r="A148" s="65">
        <v>6</v>
      </c>
      <c r="B148" s="1" t="s">
        <v>358</v>
      </c>
      <c r="C148" s="2">
        <v>2019</v>
      </c>
      <c r="D148" s="314">
        <v>2600.22</v>
      </c>
    </row>
    <row r="149" spans="1:4" s="58" customFormat="1" ht="12.75">
      <c r="A149" s="65">
        <v>7</v>
      </c>
      <c r="B149" s="1" t="s">
        <v>374</v>
      </c>
      <c r="C149" s="2">
        <v>2019</v>
      </c>
      <c r="D149" s="314">
        <v>747</v>
      </c>
    </row>
    <row r="150" spans="1:4" s="58" customFormat="1" ht="12.75">
      <c r="A150" s="65">
        <v>8</v>
      </c>
      <c r="B150" s="1" t="s">
        <v>653</v>
      </c>
      <c r="C150" s="2">
        <v>2020</v>
      </c>
      <c r="D150" s="314">
        <v>1047</v>
      </c>
    </row>
    <row r="151" spans="1:4" s="33" customFormat="1" ht="12.75">
      <c r="A151" s="483" t="s">
        <v>0</v>
      </c>
      <c r="B151" s="484"/>
      <c r="C151" s="485"/>
      <c r="D151" s="89">
        <f>SUM(D143:D150)</f>
        <v>9240.22</v>
      </c>
    </row>
    <row r="152" spans="1:4" s="85" customFormat="1" ht="13.5" thickBot="1">
      <c r="A152" s="90"/>
      <c r="B152" s="84"/>
      <c r="C152" s="105"/>
      <c r="D152" s="106"/>
    </row>
    <row r="153" spans="1:4" s="64" customFormat="1" ht="12.75">
      <c r="A153" s="477" t="s">
        <v>84</v>
      </c>
      <c r="B153" s="478"/>
      <c r="C153" s="478"/>
      <c r="D153" s="479"/>
    </row>
    <row r="154" spans="1:4" ht="12.75">
      <c r="A154" s="474" t="s">
        <v>1</v>
      </c>
      <c r="B154" s="475"/>
      <c r="C154" s="475"/>
      <c r="D154" s="476"/>
    </row>
    <row r="155" spans="1:4" ht="12.75">
      <c r="A155" s="65">
        <v>1</v>
      </c>
      <c r="B155" s="182" t="s">
        <v>338</v>
      </c>
      <c r="C155" s="150">
        <v>2016</v>
      </c>
      <c r="D155" s="213">
        <v>367.77</v>
      </c>
    </row>
    <row r="156" spans="1:4" ht="12.75">
      <c r="A156" s="65">
        <v>2</v>
      </c>
      <c r="B156" s="182" t="s">
        <v>339</v>
      </c>
      <c r="C156" s="150">
        <v>2017</v>
      </c>
      <c r="D156" s="213">
        <v>280.44</v>
      </c>
    </row>
    <row r="157" spans="1:4" ht="12.75">
      <c r="A157" s="65">
        <v>3</v>
      </c>
      <c r="B157" s="182" t="s">
        <v>340</v>
      </c>
      <c r="C157" s="150">
        <v>2017</v>
      </c>
      <c r="D157" s="213">
        <v>1788</v>
      </c>
    </row>
    <row r="158" spans="1:4" ht="12.75">
      <c r="A158" s="65">
        <v>4</v>
      </c>
      <c r="B158" s="182" t="s">
        <v>341</v>
      </c>
      <c r="C158" s="150">
        <v>2017</v>
      </c>
      <c r="D158" s="213">
        <v>2869.01</v>
      </c>
    </row>
    <row r="159" spans="1:4" ht="12.75">
      <c r="A159" s="65">
        <v>5</v>
      </c>
      <c r="B159" s="182" t="s">
        <v>342</v>
      </c>
      <c r="C159" s="150">
        <v>2017</v>
      </c>
      <c r="D159" s="213">
        <v>379</v>
      </c>
    </row>
    <row r="160" spans="1:4" s="64" customFormat="1" ht="12.75">
      <c r="A160" s="483" t="s">
        <v>0</v>
      </c>
      <c r="B160" s="484"/>
      <c r="C160" s="485"/>
      <c r="D160" s="92">
        <f>SUM(D155:D159)</f>
        <v>5684.22</v>
      </c>
    </row>
    <row r="161" spans="1:4" s="58" customFormat="1" ht="12.75">
      <c r="A161" s="474" t="s">
        <v>2</v>
      </c>
      <c r="B161" s="475"/>
      <c r="C161" s="475"/>
      <c r="D161" s="476"/>
    </row>
    <row r="162" spans="1:4" ht="12.75">
      <c r="A162" s="45">
        <v>1</v>
      </c>
      <c r="B162" s="215" t="s">
        <v>359</v>
      </c>
      <c r="C162" s="309">
        <v>2019</v>
      </c>
      <c r="D162" s="321">
        <v>1374</v>
      </c>
    </row>
    <row r="163" spans="1:4" ht="12.75">
      <c r="A163" s="214">
        <v>2</v>
      </c>
      <c r="B163" s="215" t="s">
        <v>648</v>
      </c>
      <c r="C163" s="309">
        <v>2019</v>
      </c>
      <c r="D163" s="321">
        <v>1091.55</v>
      </c>
    </row>
    <row r="164" spans="1:4" s="64" customFormat="1" ht="13.5" thickBot="1">
      <c r="A164" s="486" t="s">
        <v>0</v>
      </c>
      <c r="B164" s="487"/>
      <c r="C164" s="488"/>
      <c r="D164" s="107">
        <f>SUM(D162:D163)</f>
        <v>2465.55</v>
      </c>
    </row>
    <row r="165" spans="1:4" s="58" customFormat="1" ht="13.5" thickBot="1">
      <c r="A165" s="94"/>
      <c r="B165" s="71"/>
      <c r="C165" s="72"/>
      <c r="D165" s="95"/>
    </row>
    <row r="166" spans="1:4" s="64" customFormat="1" ht="12.75">
      <c r="A166" s="477" t="s">
        <v>85</v>
      </c>
      <c r="B166" s="478"/>
      <c r="C166" s="478"/>
      <c r="D166" s="479"/>
    </row>
    <row r="167" spans="1:4" ht="12.75">
      <c r="A167" s="474" t="s">
        <v>1</v>
      </c>
      <c r="B167" s="475"/>
      <c r="C167" s="475"/>
      <c r="D167" s="476"/>
    </row>
    <row r="168" spans="1:4" s="58" customFormat="1" ht="12.75">
      <c r="A168" s="96">
        <v>1</v>
      </c>
      <c r="B168" s="19" t="s">
        <v>258</v>
      </c>
      <c r="C168" s="20">
        <v>2017</v>
      </c>
      <c r="D168" s="314">
        <v>999</v>
      </c>
    </row>
    <row r="169" spans="1:4" s="58" customFormat="1" ht="12.75">
      <c r="A169" s="96">
        <v>2</v>
      </c>
      <c r="B169" s="19" t="s">
        <v>259</v>
      </c>
      <c r="C169" s="20">
        <v>2018</v>
      </c>
      <c r="D169" s="314">
        <v>4368</v>
      </c>
    </row>
    <row r="170" spans="1:4" s="58" customFormat="1" ht="12.75">
      <c r="A170" s="204">
        <v>3</v>
      </c>
      <c r="B170" s="1" t="s">
        <v>641</v>
      </c>
      <c r="C170" s="2">
        <v>2019</v>
      </c>
      <c r="D170" s="314">
        <v>4014</v>
      </c>
    </row>
    <row r="171" spans="1:4" s="58" customFormat="1" ht="13.5" thickBot="1">
      <c r="A171" s="486" t="s">
        <v>0</v>
      </c>
      <c r="B171" s="487"/>
      <c r="C171" s="488"/>
      <c r="D171" s="100">
        <f>SUM(D168:D170)</f>
        <v>9381</v>
      </c>
    </row>
    <row r="172" spans="1:4" ht="13.5" thickBot="1">
      <c r="A172" s="97"/>
      <c r="B172" s="93"/>
      <c r="C172" s="72"/>
      <c r="D172" s="95"/>
    </row>
    <row r="173" spans="1:4" s="64" customFormat="1" ht="12.75">
      <c r="A173" s="477" t="s">
        <v>86</v>
      </c>
      <c r="B173" s="478"/>
      <c r="C173" s="478"/>
      <c r="D173" s="479"/>
    </row>
    <row r="174" spans="1:4" ht="12.75">
      <c r="A174" s="474" t="s">
        <v>1</v>
      </c>
      <c r="B174" s="475"/>
      <c r="C174" s="475"/>
      <c r="D174" s="476"/>
    </row>
    <row r="175" spans="1:4" s="64" customFormat="1" ht="12.75">
      <c r="A175" s="96">
        <v>1</v>
      </c>
      <c r="B175" s="197" t="s">
        <v>261</v>
      </c>
      <c r="C175" s="198">
        <v>2016</v>
      </c>
      <c r="D175" s="322">
        <v>5898</v>
      </c>
    </row>
    <row r="176" spans="1:4" s="64" customFormat="1" ht="12.75">
      <c r="A176" s="96">
        <v>2</v>
      </c>
      <c r="B176" s="197" t="s">
        <v>262</v>
      </c>
      <c r="C176" s="198">
        <v>2016</v>
      </c>
      <c r="D176" s="322">
        <v>860</v>
      </c>
    </row>
    <row r="177" spans="1:4" s="64" customFormat="1" ht="12.75">
      <c r="A177" s="96">
        <v>3</v>
      </c>
      <c r="B177" s="197" t="s">
        <v>263</v>
      </c>
      <c r="C177" s="198">
        <v>2016</v>
      </c>
      <c r="D177" s="322">
        <v>1018</v>
      </c>
    </row>
    <row r="178" spans="1:4" s="64" customFormat="1" ht="12.75">
      <c r="A178" s="96">
        <v>4</v>
      </c>
      <c r="B178" s="197" t="s">
        <v>264</v>
      </c>
      <c r="C178" s="198">
        <v>2016</v>
      </c>
      <c r="D178" s="322">
        <v>849</v>
      </c>
    </row>
    <row r="179" spans="1:4" s="64" customFormat="1" ht="12.75">
      <c r="A179" s="96">
        <v>5</v>
      </c>
      <c r="B179" s="197" t="s">
        <v>265</v>
      </c>
      <c r="C179" s="198">
        <v>2016</v>
      </c>
      <c r="D179" s="322">
        <v>1619.91</v>
      </c>
    </row>
    <row r="180" spans="1:4" s="64" customFormat="1" ht="12.75">
      <c r="A180" s="96">
        <v>6</v>
      </c>
      <c r="B180" s="197" t="s">
        <v>266</v>
      </c>
      <c r="C180" s="198">
        <v>2016</v>
      </c>
      <c r="D180" s="322">
        <v>1499.37</v>
      </c>
    </row>
    <row r="181" spans="1:4" s="64" customFormat="1" ht="12.75">
      <c r="A181" s="96">
        <v>7</v>
      </c>
      <c r="B181" s="197" t="s">
        <v>267</v>
      </c>
      <c r="C181" s="198">
        <v>2016</v>
      </c>
      <c r="D181" s="322">
        <v>2100</v>
      </c>
    </row>
    <row r="182" spans="1:4" s="64" customFormat="1" ht="12.75">
      <c r="A182" s="96">
        <v>8</v>
      </c>
      <c r="B182" s="197" t="s">
        <v>268</v>
      </c>
      <c r="C182" s="198">
        <v>2016</v>
      </c>
      <c r="D182" s="322">
        <v>4000</v>
      </c>
    </row>
    <row r="183" spans="1:4" s="64" customFormat="1" ht="12.75">
      <c r="A183" s="96">
        <v>9</v>
      </c>
      <c r="B183" s="197" t="s">
        <v>269</v>
      </c>
      <c r="C183" s="198">
        <v>2016</v>
      </c>
      <c r="D183" s="322">
        <v>17500</v>
      </c>
    </row>
    <row r="184" spans="1:4" s="64" customFormat="1" ht="12.75">
      <c r="A184" s="96">
        <v>10</v>
      </c>
      <c r="B184" s="197" t="s">
        <v>270</v>
      </c>
      <c r="C184" s="198">
        <v>2017</v>
      </c>
      <c r="D184" s="322">
        <v>2600</v>
      </c>
    </row>
    <row r="185" spans="1:4" s="64" customFormat="1" ht="12.75">
      <c r="A185" s="96">
        <v>11</v>
      </c>
      <c r="B185" s="197" t="s">
        <v>260</v>
      </c>
      <c r="C185" s="198">
        <v>2017</v>
      </c>
      <c r="D185" s="322">
        <v>430</v>
      </c>
    </row>
    <row r="186" spans="1:4" s="64" customFormat="1" ht="12.75">
      <c r="A186" s="96">
        <v>12</v>
      </c>
      <c r="B186" s="197" t="s">
        <v>260</v>
      </c>
      <c r="C186" s="198">
        <v>2017</v>
      </c>
      <c r="D186" s="322">
        <v>452</v>
      </c>
    </row>
    <row r="187" spans="1:4" s="64" customFormat="1" ht="12.75">
      <c r="A187" s="96">
        <v>13</v>
      </c>
      <c r="B187" s="197" t="s">
        <v>271</v>
      </c>
      <c r="C187" s="198">
        <v>2017</v>
      </c>
      <c r="D187" s="322">
        <v>658</v>
      </c>
    </row>
    <row r="188" spans="1:4" s="64" customFormat="1" ht="12.75">
      <c r="A188" s="96">
        <v>14</v>
      </c>
      <c r="B188" s="197" t="s">
        <v>272</v>
      </c>
      <c r="C188" s="198">
        <v>2017</v>
      </c>
      <c r="D188" s="322">
        <v>2488</v>
      </c>
    </row>
    <row r="189" spans="1:4" s="64" customFormat="1" ht="12.75">
      <c r="A189" s="96">
        <v>15</v>
      </c>
      <c r="B189" s="197" t="s">
        <v>273</v>
      </c>
      <c r="C189" s="198">
        <v>2017</v>
      </c>
      <c r="D189" s="322">
        <v>415</v>
      </c>
    </row>
    <row r="190" spans="1:4" s="64" customFormat="1" ht="12.75">
      <c r="A190" s="96">
        <v>16</v>
      </c>
      <c r="B190" s="197" t="s">
        <v>274</v>
      </c>
      <c r="C190" s="198">
        <v>2017</v>
      </c>
      <c r="D190" s="322">
        <v>1958</v>
      </c>
    </row>
    <row r="191" spans="1:4" s="64" customFormat="1" ht="12.75">
      <c r="A191" s="96">
        <v>17</v>
      </c>
      <c r="B191" s="197" t="s">
        <v>276</v>
      </c>
      <c r="C191" s="198">
        <v>2019</v>
      </c>
      <c r="D191" s="322">
        <v>4300</v>
      </c>
    </row>
    <row r="192" spans="1:4" s="64" customFormat="1" ht="12.75">
      <c r="A192" s="96">
        <v>18</v>
      </c>
      <c r="B192" s="197" t="s">
        <v>638</v>
      </c>
      <c r="C192" s="198">
        <v>2019</v>
      </c>
      <c r="D192" s="322">
        <v>2393</v>
      </c>
    </row>
    <row r="193" spans="1:4" s="64" customFormat="1" ht="12.75">
      <c r="A193" s="96">
        <v>19</v>
      </c>
      <c r="B193" s="197" t="s">
        <v>638</v>
      </c>
      <c r="C193" s="198">
        <v>2019</v>
      </c>
      <c r="D193" s="322">
        <v>2910</v>
      </c>
    </row>
    <row r="194" spans="1:4" s="64" customFormat="1" ht="12.75">
      <c r="A194" s="96">
        <v>20</v>
      </c>
      <c r="B194" s="197" t="s">
        <v>638</v>
      </c>
      <c r="C194" s="198">
        <v>2019</v>
      </c>
      <c r="D194" s="322">
        <v>2910</v>
      </c>
    </row>
    <row r="195" spans="1:4" s="64" customFormat="1" ht="12.75">
      <c r="A195" s="96">
        <v>21</v>
      </c>
      <c r="B195" s="197" t="s">
        <v>638</v>
      </c>
      <c r="C195" s="198">
        <v>2019</v>
      </c>
      <c r="D195" s="322">
        <v>2910</v>
      </c>
    </row>
    <row r="196" spans="1:4" s="64" customFormat="1" ht="12.75">
      <c r="A196" s="96">
        <v>22</v>
      </c>
      <c r="B196" s="197" t="s">
        <v>639</v>
      </c>
      <c r="C196" s="198">
        <v>2020</v>
      </c>
      <c r="D196" s="322">
        <v>2950</v>
      </c>
    </row>
    <row r="197" spans="1:4" s="64" customFormat="1" ht="12.75">
      <c r="A197" s="96">
        <v>23</v>
      </c>
      <c r="B197" s="197" t="s">
        <v>639</v>
      </c>
      <c r="C197" s="198">
        <v>2020</v>
      </c>
      <c r="D197" s="322">
        <v>2950</v>
      </c>
    </row>
    <row r="198" spans="1:4" s="64" customFormat="1" ht="12.75">
      <c r="A198" s="96">
        <v>24</v>
      </c>
      <c r="B198" s="197" t="s">
        <v>639</v>
      </c>
      <c r="C198" s="198">
        <v>2020</v>
      </c>
      <c r="D198" s="322">
        <v>2950</v>
      </c>
    </row>
    <row r="199" spans="1:4" s="64" customFormat="1" ht="12.75">
      <c r="A199" s="96">
        <v>25</v>
      </c>
      <c r="B199" s="197" t="s">
        <v>639</v>
      </c>
      <c r="C199" s="198">
        <v>2020</v>
      </c>
      <c r="D199" s="322">
        <v>2950</v>
      </c>
    </row>
    <row r="200" spans="1:4" s="64" customFormat="1" ht="12.75">
      <c r="A200" s="96">
        <v>26</v>
      </c>
      <c r="B200" s="197" t="s">
        <v>639</v>
      </c>
      <c r="C200" s="198">
        <v>2020</v>
      </c>
      <c r="D200" s="322">
        <v>2950</v>
      </c>
    </row>
    <row r="201" spans="1:4" s="64" customFormat="1" ht="12.75">
      <c r="A201" s="96">
        <v>27</v>
      </c>
      <c r="B201" s="197" t="s">
        <v>639</v>
      </c>
      <c r="C201" s="198">
        <v>2020</v>
      </c>
      <c r="D201" s="322">
        <v>2950</v>
      </c>
    </row>
    <row r="202" spans="1:4" s="58" customFormat="1" ht="12.75">
      <c r="A202" s="502" t="s">
        <v>0</v>
      </c>
      <c r="B202" s="503"/>
      <c r="C202" s="504"/>
      <c r="D202" s="310">
        <f>SUM(D175:D201)</f>
        <v>77468.28</v>
      </c>
    </row>
    <row r="203" spans="1:4" ht="12.75">
      <c r="A203" s="474" t="s">
        <v>2</v>
      </c>
      <c r="B203" s="475"/>
      <c r="C203" s="475"/>
      <c r="D203" s="476"/>
    </row>
    <row r="204" spans="1:4" ht="12.75">
      <c r="A204" s="45">
        <v>1</v>
      </c>
      <c r="B204" s="199" t="s">
        <v>275</v>
      </c>
      <c r="C204" s="200">
        <v>2019</v>
      </c>
      <c r="D204" s="201">
        <v>6519</v>
      </c>
    </row>
    <row r="205" spans="1:4" ht="13.5" thickBot="1">
      <c r="A205" s="486" t="s">
        <v>0</v>
      </c>
      <c r="B205" s="487"/>
      <c r="C205" s="488"/>
      <c r="D205" s="107">
        <f>SUM(D204)</f>
        <v>6519</v>
      </c>
    </row>
    <row r="206" spans="1:4" ht="12.75">
      <c r="A206" s="73"/>
      <c r="C206" s="73"/>
      <c r="D206" s="74"/>
    </row>
    <row r="207" spans="1:4" ht="12.75">
      <c r="A207" s="73"/>
      <c r="C207" s="73"/>
      <c r="D207" s="74"/>
    </row>
    <row r="208" spans="1:4" ht="15">
      <c r="A208" s="73"/>
      <c r="B208" s="500" t="s">
        <v>87</v>
      </c>
      <c r="C208" s="501"/>
      <c r="D208" s="86">
        <f>SUM(D24,D64,D102,D120,D141,D160,D171,D202)</f>
        <v>360802.82999999996</v>
      </c>
    </row>
    <row r="209" spans="1:4" ht="15">
      <c r="A209" s="73"/>
      <c r="B209" s="500" t="s">
        <v>88</v>
      </c>
      <c r="C209" s="501"/>
      <c r="D209" s="86">
        <f>SUM(D34,D93,D112,D130,D151,D164,D205)</f>
        <v>314185.49</v>
      </c>
    </row>
    <row r="210" spans="1:4" s="64" customFormat="1" ht="19.5">
      <c r="A210" s="73"/>
      <c r="B210" s="500" t="s">
        <v>364</v>
      </c>
      <c r="C210" s="501"/>
      <c r="D210" s="87">
        <f>D24+D34+D64+D93+D102+D112+D120+D130+D141+D151+D160+D164+D171+D202+D205</f>
        <v>674988.3200000001</v>
      </c>
    </row>
    <row r="211" spans="1:4" s="64" customFormat="1" ht="12.75">
      <c r="A211" s="73"/>
      <c r="B211" s="70"/>
      <c r="C211" s="73"/>
      <c r="D211" s="74"/>
    </row>
    <row r="212" spans="1:4" s="64" customFormat="1" ht="12.75">
      <c r="A212" s="73"/>
      <c r="B212" s="70"/>
      <c r="C212" s="73"/>
      <c r="D212" s="74"/>
    </row>
    <row r="213" spans="1:4" s="64" customFormat="1" ht="12.75">
      <c r="A213" s="73"/>
      <c r="B213" s="70"/>
      <c r="C213" s="73"/>
      <c r="D213" s="74"/>
    </row>
    <row r="214" spans="1:4" s="64" customFormat="1" ht="12.75">
      <c r="A214" s="73"/>
      <c r="B214" s="70"/>
      <c r="C214" s="73"/>
      <c r="D214" s="74"/>
    </row>
    <row r="215" spans="1:4" s="64" customFormat="1" ht="12.75">
      <c r="A215" s="73"/>
      <c r="B215" s="70"/>
      <c r="C215" s="73"/>
      <c r="D215" s="74"/>
    </row>
    <row r="216" spans="1:4" s="64" customFormat="1" ht="12.75">
      <c r="A216" s="73"/>
      <c r="B216" s="70"/>
      <c r="C216" s="73"/>
      <c r="D216" s="74"/>
    </row>
    <row r="217" spans="1:4" ht="12.75">
      <c r="A217" s="73"/>
      <c r="C217" s="73"/>
      <c r="D217" s="74"/>
    </row>
    <row r="218" spans="1:4" s="58" customFormat="1" ht="12.75">
      <c r="A218" s="73"/>
      <c r="B218" s="70"/>
      <c r="C218" s="73"/>
      <c r="D218" s="74"/>
    </row>
    <row r="219" spans="1:4" s="58" customFormat="1" ht="12.75">
      <c r="A219" s="73"/>
      <c r="B219" s="70"/>
      <c r="C219" s="73"/>
      <c r="D219" s="74"/>
    </row>
    <row r="220" spans="1:4" s="58" customFormat="1" ht="12.75">
      <c r="A220" s="73"/>
      <c r="B220" s="70"/>
      <c r="C220" s="73"/>
      <c r="D220" s="74"/>
    </row>
    <row r="221" spans="1:4" s="58" customFormat="1" ht="12.75">
      <c r="A221" s="73"/>
      <c r="B221" s="70"/>
      <c r="C221" s="73"/>
      <c r="D221" s="74"/>
    </row>
    <row r="222" spans="1:4" s="58" customFormat="1" ht="12.75">
      <c r="A222" s="73"/>
      <c r="B222" s="70"/>
      <c r="C222" s="73"/>
      <c r="D222" s="74"/>
    </row>
    <row r="223" spans="1:4" s="58" customFormat="1" ht="12.75">
      <c r="A223" s="73"/>
      <c r="B223" s="70"/>
      <c r="C223" s="73"/>
      <c r="D223" s="74"/>
    </row>
    <row r="224" spans="1:4" s="58" customFormat="1" ht="12.75">
      <c r="A224" s="73"/>
      <c r="B224" s="70"/>
      <c r="C224" s="73"/>
      <c r="D224" s="74"/>
    </row>
    <row r="225" spans="1:4" s="58" customFormat="1" ht="12.75">
      <c r="A225" s="73"/>
      <c r="B225" s="70"/>
      <c r="C225" s="73"/>
      <c r="D225" s="74"/>
    </row>
    <row r="226" spans="1:4" ht="12.75">
      <c r="A226" s="73"/>
      <c r="C226" s="73"/>
      <c r="D226" s="74"/>
    </row>
    <row r="227" spans="1:4" s="64" customFormat="1" ht="12.75">
      <c r="A227" s="73"/>
      <c r="B227" s="70"/>
      <c r="C227" s="73"/>
      <c r="D227" s="74"/>
    </row>
    <row r="228" spans="1:4" s="64" customFormat="1" ht="12.75">
      <c r="A228" s="73"/>
      <c r="B228" s="70"/>
      <c r="C228" s="73"/>
      <c r="D228" s="74"/>
    </row>
    <row r="229" spans="1:4" s="64" customFormat="1" ht="12.75">
      <c r="A229" s="73"/>
      <c r="B229" s="70"/>
      <c r="C229" s="73"/>
      <c r="D229" s="74"/>
    </row>
    <row r="230" spans="1:4" ht="12.75">
      <c r="A230" s="73"/>
      <c r="C230" s="73"/>
      <c r="D230" s="74"/>
    </row>
    <row r="231" spans="1:4" s="64" customFormat="1" ht="12.75">
      <c r="A231" s="73"/>
      <c r="B231" s="70"/>
      <c r="C231" s="73"/>
      <c r="D231" s="74"/>
    </row>
    <row r="232" spans="1:4" s="64" customFormat="1" ht="12.75">
      <c r="A232" s="73"/>
      <c r="B232" s="70"/>
      <c r="C232" s="73"/>
      <c r="D232" s="74"/>
    </row>
    <row r="233" spans="1:4" s="64" customFormat="1" ht="12.75">
      <c r="A233" s="73"/>
      <c r="B233" s="70"/>
      <c r="C233" s="73"/>
      <c r="D233" s="74"/>
    </row>
    <row r="234" spans="1:4" s="64" customFormat="1" ht="12.75">
      <c r="A234" s="73"/>
      <c r="B234" s="70"/>
      <c r="C234" s="73"/>
      <c r="D234" s="74"/>
    </row>
    <row r="235" spans="1:4" s="64" customFormat="1" ht="12.75">
      <c r="A235" s="73"/>
      <c r="B235" s="70"/>
      <c r="C235" s="73"/>
      <c r="D235" s="74"/>
    </row>
    <row r="236" spans="1:4" s="64" customFormat="1" ht="12.75">
      <c r="A236" s="73"/>
      <c r="B236" s="70"/>
      <c r="C236" s="73"/>
      <c r="D236" s="74"/>
    </row>
    <row r="237" spans="1:4" ht="12.75">
      <c r="A237" s="73"/>
      <c r="C237" s="73"/>
      <c r="D237" s="74"/>
    </row>
    <row r="238" spans="1:4" ht="12.75">
      <c r="A238" s="73"/>
      <c r="C238" s="73"/>
      <c r="D238" s="74"/>
    </row>
    <row r="239" spans="1:4" ht="12.75">
      <c r="A239" s="73"/>
      <c r="C239" s="73"/>
      <c r="D239" s="74"/>
    </row>
    <row r="240" spans="1:4" ht="12.75">
      <c r="A240" s="73"/>
      <c r="C240" s="73"/>
      <c r="D240" s="74"/>
    </row>
    <row r="241" spans="1:4" ht="12.75">
      <c r="A241" s="73"/>
      <c r="C241" s="73"/>
      <c r="D241" s="74"/>
    </row>
    <row r="242" spans="1:4" ht="12.75">
      <c r="A242" s="73"/>
      <c r="C242" s="73"/>
      <c r="D242" s="74"/>
    </row>
    <row r="243" spans="1:4" ht="12.75">
      <c r="A243" s="73"/>
      <c r="C243" s="73"/>
      <c r="D243" s="74"/>
    </row>
    <row r="244" spans="1:4" ht="12.75">
      <c r="A244" s="73"/>
      <c r="C244" s="73"/>
      <c r="D244" s="74"/>
    </row>
    <row r="245" spans="1:4" ht="12.75">
      <c r="A245" s="73"/>
      <c r="C245" s="73"/>
      <c r="D245" s="74"/>
    </row>
    <row r="246" spans="1:4" ht="12.75">
      <c r="A246" s="73"/>
      <c r="C246" s="73"/>
      <c r="D246" s="74"/>
    </row>
    <row r="247" spans="1:4" ht="12.75">
      <c r="A247" s="73"/>
      <c r="C247" s="73"/>
      <c r="D247" s="74"/>
    </row>
    <row r="248" spans="1:4" ht="12.75">
      <c r="A248" s="73"/>
      <c r="C248" s="73"/>
      <c r="D248" s="74"/>
    </row>
    <row r="249" spans="1:4" ht="12.75">
      <c r="A249" s="73"/>
      <c r="C249" s="73"/>
      <c r="D249" s="74"/>
    </row>
    <row r="250" spans="1:4" ht="12.75">
      <c r="A250" s="73"/>
      <c r="C250" s="73"/>
      <c r="D250" s="74"/>
    </row>
    <row r="251" spans="1:4" ht="12.75">
      <c r="A251" s="73"/>
      <c r="C251" s="73"/>
      <c r="D251" s="74"/>
    </row>
    <row r="252" spans="1:4" ht="12.75">
      <c r="A252" s="73"/>
      <c r="C252" s="73"/>
      <c r="D252" s="74"/>
    </row>
    <row r="253" spans="1:4" ht="12.75">
      <c r="A253" s="73"/>
      <c r="C253" s="73"/>
      <c r="D253" s="74"/>
    </row>
    <row r="254" spans="1:4" ht="12.75">
      <c r="A254" s="73"/>
      <c r="C254" s="73"/>
      <c r="D254" s="74"/>
    </row>
    <row r="255" spans="1:4" ht="12.75">
      <c r="A255" s="73"/>
      <c r="C255" s="73"/>
      <c r="D255" s="74"/>
    </row>
    <row r="256" spans="1:4" ht="12.75">
      <c r="A256" s="73"/>
      <c r="C256" s="73"/>
      <c r="D256" s="74"/>
    </row>
    <row r="257" spans="1:4" ht="12.75">
      <c r="A257" s="73"/>
      <c r="C257" s="73"/>
      <c r="D257" s="74"/>
    </row>
    <row r="258" spans="1:4" ht="12.75">
      <c r="A258" s="73"/>
      <c r="C258" s="73"/>
      <c r="D258" s="74"/>
    </row>
    <row r="259" spans="1:4" ht="12.75">
      <c r="A259" s="73"/>
      <c r="C259" s="73"/>
      <c r="D259" s="74"/>
    </row>
    <row r="260" spans="1:4" ht="12.75">
      <c r="A260" s="73"/>
      <c r="C260" s="73"/>
      <c r="D260" s="74"/>
    </row>
    <row r="261" spans="1:4" ht="12.75">
      <c r="A261" s="73"/>
      <c r="C261" s="73"/>
      <c r="D261" s="74"/>
    </row>
    <row r="262" spans="1:4" ht="12.75">
      <c r="A262" s="73"/>
      <c r="C262" s="73"/>
      <c r="D262" s="74"/>
    </row>
    <row r="263" spans="1:4" ht="12.75">
      <c r="A263" s="73"/>
      <c r="C263" s="73"/>
      <c r="D263" s="74"/>
    </row>
    <row r="264" spans="1:4" ht="12.75">
      <c r="A264" s="73"/>
      <c r="C264" s="73"/>
      <c r="D264" s="74"/>
    </row>
    <row r="265" spans="1:4" ht="12.75">
      <c r="A265" s="73"/>
      <c r="C265" s="73"/>
      <c r="D265" s="74"/>
    </row>
    <row r="266" spans="1:4" ht="12.75">
      <c r="A266" s="73"/>
      <c r="C266" s="73"/>
      <c r="D266" s="74"/>
    </row>
    <row r="267" spans="1:4" ht="12.75">
      <c r="A267" s="73"/>
      <c r="C267" s="73"/>
      <c r="D267" s="74"/>
    </row>
    <row r="268" spans="1:4" ht="12.75">
      <c r="A268" s="73"/>
      <c r="C268" s="73"/>
      <c r="D268" s="74"/>
    </row>
    <row r="269" spans="1:4" ht="12.75">
      <c r="A269" s="73"/>
      <c r="C269" s="73"/>
      <c r="D269" s="74"/>
    </row>
    <row r="270" spans="1:4" ht="12.75">
      <c r="A270" s="73"/>
      <c r="C270" s="73"/>
      <c r="D270" s="74"/>
    </row>
    <row r="271" spans="1:4" ht="12.75">
      <c r="A271" s="73"/>
      <c r="C271" s="73"/>
      <c r="D271" s="74"/>
    </row>
    <row r="272" spans="1:4" ht="12.75">
      <c r="A272" s="73"/>
      <c r="C272" s="73"/>
      <c r="D272" s="74"/>
    </row>
    <row r="273" spans="1:4" s="58" customFormat="1" ht="12.75">
      <c r="A273" s="73"/>
      <c r="B273" s="70"/>
      <c r="C273" s="73"/>
      <c r="D273" s="74"/>
    </row>
    <row r="274" spans="1:4" s="58" customFormat="1" ht="12.75">
      <c r="A274" s="73"/>
      <c r="B274" s="70"/>
      <c r="C274" s="73"/>
      <c r="D274" s="74"/>
    </row>
    <row r="275" spans="1:4" s="58" customFormat="1" ht="12.75">
      <c r="A275" s="73"/>
      <c r="B275" s="70"/>
      <c r="C275" s="73"/>
      <c r="D275" s="74"/>
    </row>
    <row r="276" spans="1:4" s="58" customFormat="1" ht="12.75">
      <c r="A276" s="73"/>
      <c r="B276" s="70"/>
      <c r="C276" s="73"/>
      <c r="D276" s="74"/>
    </row>
    <row r="277" spans="1:4" s="58" customFormat="1" ht="12.75">
      <c r="A277" s="73"/>
      <c r="B277" s="70"/>
      <c r="C277" s="73"/>
      <c r="D277" s="74"/>
    </row>
    <row r="278" spans="1:4" s="58" customFormat="1" ht="12.75">
      <c r="A278" s="73"/>
      <c r="B278" s="70"/>
      <c r="C278" s="73"/>
      <c r="D278" s="74"/>
    </row>
    <row r="279" spans="1:4" s="58" customFormat="1" ht="12.75">
      <c r="A279" s="73"/>
      <c r="B279" s="70"/>
      <c r="C279" s="73"/>
      <c r="D279" s="74"/>
    </row>
    <row r="280" spans="1:4" s="58" customFormat="1" ht="12.75">
      <c r="A280" s="73"/>
      <c r="B280" s="70"/>
      <c r="C280" s="73"/>
      <c r="D280" s="74"/>
    </row>
    <row r="281" spans="1:4" s="58" customFormat="1" ht="12.75">
      <c r="A281" s="73"/>
      <c r="B281" s="70"/>
      <c r="C281" s="73"/>
      <c r="D281" s="74"/>
    </row>
    <row r="282" spans="1:4" s="58" customFormat="1" ht="12.75">
      <c r="A282" s="73"/>
      <c r="B282" s="70"/>
      <c r="C282" s="73"/>
      <c r="D282" s="74"/>
    </row>
    <row r="283" spans="1:4" s="58" customFormat="1" ht="12.75">
      <c r="A283" s="73"/>
      <c r="B283" s="70"/>
      <c r="C283" s="73"/>
      <c r="D283" s="74"/>
    </row>
    <row r="284" spans="1:4" s="58" customFormat="1" ht="12.75">
      <c r="A284" s="73"/>
      <c r="B284" s="70"/>
      <c r="C284" s="73"/>
      <c r="D284" s="74"/>
    </row>
    <row r="285" spans="1:4" s="58" customFormat="1" ht="12.75">
      <c r="A285" s="73"/>
      <c r="B285" s="70"/>
      <c r="C285" s="73"/>
      <c r="D285" s="74"/>
    </row>
    <row r="286" spans="1:4" s="58" customFormat="1" ht="12.75">
      <c r="A286" s="73"/>
      <c r="B286" s="70"/>
      <c r="C286" s="73"/>
      <c r="D286" s="74"/>
    </row>
    <row r="287" spans="1:4" s="58" customFormat="1" ht="12.75">
      <c r="A287" s="73"/>
      <c r="B287" s="70"/>
      <c r="C287" s="73"/>
      <c r="D287" s="74"/>
    </row>
    <row r="288" spans="1:4" s="58" customFormat="1" ht="12.75">
      <c r="A288" s="73"/>
      <c r="B288" s="70"/>
      <c r="C288" s="73"/>
      <c r="D288" s="74"/>
    </row>
    <row r="289" spans="1:4" s="58" customFormat="1" ht="12.75">
      <c r="A289" s="73"/>
      <c r="B289" s="70"/>
      <c r="C289" s="73"/>
      <c r="D289" s="74"/>
    </row>
    <row r="290" spans="1:4" s="58" customFormat="1" ht="12.75">
      <c r="A290" s="73"/>
      <c r="B290" s="70"/>
      <c r="C290" s="73"/>
      <c r="D290" s="74"/>
    </row>
    <row r="291" spans="1:4" s="58" customFormat="1" ht="12.75">
      <c r="A291" s="73"/>
      <c r="B291" s="70"/>
      <c r="C291" s="73"/>
      <c r="D291" s="74"/>
    </row>
    <row r="292" spans="1:4" s="58" customFormat="1" ht="12.75">
      <c r="A292" s="73"/>
      <c r="B292" s="70"/>
      <c r="C292" s="73"/>
      <c r="D292" s="74"/>
    </row>
    <row r="293" spans="1:4" s="58" customFormat="1" ht="12.75">
      <c r="A293" s="73"/>
      <c r="B293" s="70"/>
      <c r="C293" s="73"/>
      <c r="D293" s="74"/>
    </row>
    <row r="294" spans="1:4" s="58" customFormat="1" ht="12.75">
      <c r="A294" s="73"/>
      <c r="B294" s="70"/>
      <c r="C294" s="73"/>
      <c r="D294" s="74"/>
    </row>
    <row r="295" spans="1:4" s="58" customFormat="1" ht="12.75">
      <c r="A295" s="73"/>
      <c r="B295" s="70"/>
      <c r="C295" s="73"/>
      <c r="D295" s="74"/>
    </row>
    <row r="296" spans="1:4" s="58" customFormat="1" ht="12.75">
      <c r="A296" s="73"/>
      <c r="B296" s="70"/>
      <c r="C296" s="73"/>
      <c r="D296" s="74"/>
    </row>
    <row r="297" spans="1:4" s="58" customFormat="1" ht="12.75">
      <c r="A297" s="73"/>
      <c r="B297" s="70"/>
      <c r="C297" s="73"/>
      <c r="D297" s="74"/>
    </row>
    <row r="298" spans="1:4" s="58" customFormat="1" ht="12.75">
      <c r="A298" s="73"/>
      <c r="B298" s="70"/>
      <c r="C298" s="73"/>
      <c r="D298" s="74"/>
    </row>
    <row r="299" spans="1:4" s="58" customFormat="1" ht="12.75">
      <c r="A299" s="73"/>
      <c r="B299" s="70"/>
      <c r="C299" s="73"/>
      <c r="D299" s="74"/>
    </row>
    <row r="300" spans="1:4" s="58" customFormat="1" ht="12.75">
      <c r="A300" s="73"/>
      <c r="B300" s="70"/>
      <c r="C300" s="73"/>
      <c r="D300" s="74"/>
    </row>
    <row r="301" spans="1:4" s="58" customFormat="1" ht="12.75">
      <c r="A301" s="73"/>
      <c r="B301" s="70"/>
      <c r="C301" s="73"/>
      <c r="D301" s="74"/>
    </row>
    <row r="302" spans="1:4" ht="12.75">
      <c r="A302" s="73"/>
      <c r="C302" s="73"/>
      <c r="D302" s="74"/>
    </row>
    <row r="303" spans="1:4" s="58" customFormat="1" ht="12.75">
      <c r="A303" s="73"/>
      <c r="B303" s="70"/>
      <c r="C303" s="73"/>
      <c r="D303" s="74"/>
    </row>
    <row r="304" spans="1:4" s="58" customFormat="1" ht="12.75">
      <c r="A304" s="73"/>
      <c r="B304" s="70"/>
      <c r="C304" s="73"/>
      <c r="D304" s="74"/>
    </row>
    <row r="305" spans="1:4" s="58" customFormat="1" ht="12.75">
      <c r="A305" s="73"/>
      <c r="B305" s="70"/>
      <c r="C305" s="73"/>
      <c r="D305" s="74"/>
    </row>
    <row r="306" spans="1:4" s="58" customFormat="1" ht="12.75">
      <c r="A306" s="73"/>
      <c r="B306" s="70"/>
      <c r="C306" s="73"/>
      <c r="D306" s="74"/>
    </row>
    <row r="307" spans="1:4" ht="12.75">
      <c r="A307" s="73"/>
      <c r="C307" s="73"/>
      <c r="D307" s="74"/>
    </row>
    <row r="308" spans="1:4" ht="12.75">
      <c r="A308" s="73"/>
      <c r="C308" s="73"/>
      <c r="D308" s="74"/>
    </row>
    <row r="309" spans="1:4" ht="12.75">
      <c r="A309" s="73"/>
      <c r="C309" s="73"/>
      <c r="D309" s="74"/>
    </row>
    <row r="310" spans="1:4" ht="12.75">
      <c r="A310" s="73"/>
      <c r="C310" s="73"/>
      <c r="D310" s="74"/>
    </row>
    <row r="311" spans="1:4" ht="12.75">
      <c r="A311" s="73"/>
      <c r="C311" s="73"/>
      <c r="D311" s="74"/>
    </row>
    <row r="312" spans="1:4" ht="12.75">
      <c r="A312" s="73"/>
      <c r="C312" s="73"/>
      <c r="D312" s="74"/>
    </row>
    <row r="313" spans="1:4" ht="12.75">
      <c r="A313" s="73"/>
      <c r="C313" s="73"/>
      <c r="D313" s="74"/>
    </row>
    <row r="314" spans="1:4" ht="12.75">
      <c r="A314" s="73"/>
      <c r="C314" s="73"/>
      <c r="D314" s="74"/>
    </row>
    <row r="315" spans="1:4" ht="12.75">
      <c r="A315" s="73"/>
      <c r="C315" s="73"/>
      <c r="D315" s="74"/>
    </row>
    <row r="316" spans="1:4" s="58" customFormat="1" ht="12.75">
      <c r="A316" s="73"/>
      <c r="B316" s="70"/>
      <c r="C316" s="73"/>
      <c r="D316" s="74"/>
    </row>
    <row r="317" spans="1:4" s="58" customFormat="1" ht="12.75">
      <c r="A317" s="73"/>
      <c r="B317" s="70"/>
      <c r="C317" s="73"/>
      <c r="D317" s="74"/>
    </row>
    <row r="318" spans="1:4" s="58" customFormat="1" ht="12.75">
      <c r="A318" s="73"/>
      <c r="B318" s="70"/>
      <c r="C318" s="73"/>
      <c r="D318" s="74"/>
    </row>
    <row r="319" spans="1:4" s="58" customFormat="1" ht="12.75">
      <c r="A319" s="73"/>
      <c r="B319" s="70"/>
      <c r="C319" s="73"/>
      <c r="D319" s="74"/>
    </row>
    <row r="320" spans="1:4" s="58" customFormat="1" ht="12.75">
      <c r="A320" s="73"/>
      <c r="B320" s="70"/>
      <c r="C320" s="73"/>
      <c r="D320" s="74"/>
    </row>
    <row r="321" spans="1:4" s="58" customFormat="1" ht="12.75">
      <c r="A321" s="73"/>
      <c r="B321" s="70"/>
      <c r="C321" s="73"/>
      <c r="D321" s="74"/>
    </row>
    <row r="322" spans="1:4" s="58" customFormat="1" ht="12.75">
      <c r="A322" s="73"/>
      <c r="B322" s="70"/>
      <c r="C322" s="73"/>
      <c r="D322" s="74"/>
    </row>
    <row r="323" spans="1:4" s="58" customFormat="1" ht="12.75">
      <c r="A323" s="73"/>
      <c r="B323" s="70"/>
      <c r="C323" s="73"/>
      <c r="D323" s="74"/>
    </row>
    <row r="324" spans="1:4" s="58" customFormat="1" ht="12.75">
      <c r="A324" s="73"/>
      <c r="B324" s="70"/>
      <c r="C324" s="73"/>
      <c r="D324" s="74"/>
    </row>
    <row r="325" spans="1:4" s="58" customFormat="1" ht="12.75">
      <c r="A325" s="73"/>
      <c r="B325" s="70"/>
      <c r="C325" s="73"/>
      <c r="D325" s="74"/>
    </row>
    <row r="326" spans="1:4" s="58" customFormat="1" ht="12.75">
      <c r="A326" s="73"/>
      <c r="B326" s="70"/>
      <c r="C326" s="73"/>
      <c r="D326" s="74"/>
    </row>
    <row r="327" spans="1:4" s="58" customFormat="1" ht="12.75">
      <c r="A327" s="73"/>
      <c r="B327" s="70"/>
      <c r="C327" s="73"/>
      <c r="D327" s="74"/>
    </row>
    <row r="328" spans="1:4" s="58" customFormat="1" ht="12.75">
      <c r="A328" s="73"/>
      <c r="B328" s="70"/>
      <c r="C328" s="73"/>
      <c r="D328" s="74"/>
    </row>
    <row r="329" spans="1:4" s="58" customFormat="1" ht="12.75">
      <c r="A329" s="73"/>
      <c r="B329" s="70"/>
      <c r="C329" s="73"/>
      <c r="D329" s="74"/>
    </row>
    <row r="330" spans="1:4" s="58" customFormat="1" ht="12.75">
      <c r="A330" s="73"/>
      <c r="B330" s="70"/>
      <c r="C330" s="73"/>
      <c r="D330" s="74"/>
    </row>
    <row r="331" spans="1:4" ht="12.75">
      <c r="A331" s="73"/>
      <c r="C331" s="73"/>
      <c r="D331" s="74"/>
    </row>
    <row r="332" spans="1:4" ht="12.75">
      <c r="A332" s="73"/>
      <c r="C332" s="73"/>
      <c r="D332" s="74"/>
    </row>
    <row r="333" spans="1:4" ht="12.75">
      <c r="A333" s="73"/>
      <c r="C333" s="73"/>
      <c r="D333" s="74"/>
    </row>
    <row r="334" spans="1:4" ht="12.75">
      <c r="A334" s="73"/>
      <c r="C334" s="73"/>
      <c r="D334" s="74"/>
    </row>
    <row r="335" spans="1:4" ht="12.75">
      <c r="A335" s="73"/>
      <c r="C335" s="73"/>
      <c r="D335" s="74"/>
    </row>
    <row r="336" spans="1:4" ht="12.75">
      <c r="A336" s="73"/>
      <c r="C336" s="73"/>
      <c r="D336" s="74"/>
    </row>
    <row r="337" spans="1:4" ht="12.75">
      <c r="A337" s="73"/>
      <c r="C337" s="73"/>
      <c r="D337" s="74"/>
    </row>
    <row r="338" spans="1:4" ht="12.75">
      <c r="A338" s="73"/>
      <c r="C338" s="73"/>
      <c r="D338" s="74"/>
    </row>
    <row r="339" spans="1:4" ht="12.75">
      <c r="A339" s="73"/>
      <c r="C339" s="73"/>
      <c r="D339" s="74"/>
    </row>
    <row r="340" spans="1:4" ht="12.75">
      <c r="A340" s="73"/>
      <c r="C340" s="73"/>
      <c r="D340" s="74"/>
    </row>
    <row r="341" spans="1:4" ht="12.75">
      <c r="A341" s="73"/>
      <c r="C341" s="73"/>
      <c r="D341" s="74"/>
    </row>
    <row r="342" spans="1:4" ht="12.75">
      <c r="A342" s="73"/>
      <c r="C342" s="73"/>
      <c r="D342" s="74"/>
    </row>
    <row r="343" spans="1:4" ht="12.75">
      <c r="A343" s="73"/>
      <c r="C343" s="73"/>
      <c r="D343" s="74"/>
    </row>
    <row r="344" spans="1:4" ht="12.75">
      <c r="A344" s="73"/>
      <c r="C344" s="73"/>
      <c r="D344" s="74"/>
    </row>
    <row r="345" spans="1:4" ht="12.75">
      <c r="A345" s="73"/>
      <c r="C345" s="73"/>
      <c r="D345" s="74"/>
    </row>
    <row r="346" spans="1:4" ht="12.75">
      <c r="A346" s="73"/>
      <c r="C346" s="73"/>
      <c r="D346" s="74"/>
    </row>
    <row r="347" spans="1:4" ht="12.75">
      <c r="A347" s="73"/>
      <c r="C347" s="73"/>
      <c r="D347" s="74"/>
    </row>
    <row r="348" spans="1:4" ht="12.75">
      <c r="A348" s="73"/>
      <c r="C348" s="73"/>
      <c r="D348" s="74"/>
    </row>
    <row r="349" spans="1:4" ht="12.75">
      <c r="A349" s="73"/>
      <c r="C349" s="73"/>
      <c r="D349" s="74"/>
    </row>
    <row r="350" spans="1:4" ht="12.75">
      <c r="A350" s="73"/>
      <c r="C350" s="73"/>
      <c r="D350" s="74"/>
    </row>
    <row r="351" spans="1:4" ht="12.75">
      <c r="A351" s="73"/>
      <c r="C351" s="73"/>
      <c r="D351" s="74"/>
    </row>
    <row r="352" spans="1:4" ht="12.75">
      <c r="A352" s="73"/>
      <c r="C352" s="73"/>
      <c r="D352" s="74"/>
    </row>
    <row r="353" spans="1:4" ht="12.75">
      <c r="A353" s="73"/>
      <c r="C353" s="73"/>
      <c r="D353" s="74"/>
    </row>
    <row r="354" spans="1:4" ht="12.75">
      <c r="A354" s="73"/>
      <c r="C354" s="73"/>
      <c r="D354" s="74"/>
    </row>
    <row r="355" spans="1:4" ht="12.75">
      <c r="A355" s="73"/>
      <c r="C355" s="73"/>
      <c r="D355" s="74"/>
    </row>
    <row r="356" spans="1:4" ht="12.75">
      <c r="A356" s="73"/>
      <c r="C356" s="73"/>
      <c r="D356" s="74"/>
    </row>
    <row r="357" spans="1:4" ht="12.75">
      <c r="A357" s="73"/>
      <c r="C357" s="73"/>
      <c r="D357" s="74"/>
    </row>
    <row r="358" spans="1:4" ht="12.75">
      <c r="A358" s="73"/>
      <c r="C358" s="73"/>
      <c r="D358" s="74"/>
    </row>
    <row r="359" spans="1:4" ht="12.75">
      <c r="A359" s="73"/>
      <c r="C359" s="73"/>
      <c r="D359" s="74"/>
    </row>
    <row r="360" spans="1:4" ht="12.75">
      <c r="A360" s="73"/>
      <c r="C360" s="73"/>
      <c r="D360" s="74"/>
    </row>
    <row r="361" spans="1:4" ht="12.75">
      <c r="A361" s="73"/>
      <c r="C361" s="73"/>
      <c r="D361" s="74"/>
    </row>
    <row r="362" spans="1:4" ht="12.75">
      <c r="A362" s="73"/>
      <c r="C362" s="73"/>
      <c r="D362" s="74"/>
    </row>
    <row r="363" spans="1:4" ht="12.75">
      <c r="A363" s="73"/>
      <c r="C363" s="73"/>
      <c r="D363" s="74"/>
    </row>
    <row r="364" spans="1:4" ht="12.75">
      <c r="A364" s="73"/>
      <c r="C364" s="73"/>
      <c r="D364" s="74"/>
    </row>
    <row r="365" spans="1:4" ht="12.75">
      <c r="A365" s="73"/>
      <c r="C365" s="73"/>
      <c r="D365" s="74"/>
    </row>
    <row r="366" spans="1:4" ht="12.75">
      <c r="A366" s="73"/>
      <c r="C366" s="73"/>
      <c r="D366" s="74"/>
    </row>
    <row r="367" spans="1:4" ht="12.75">
      <c r="A367" s="73"/>
      <c r="C367" s="73"/>
      <c r="D367" s="74"/>
    </row>
    <row r="368" spans="1:4" ht="12.75">
      <c r="A368" s="73"/>
      <c r="C368" s="73"/>
      <c r="D368" s="74"/>
    </row>
    <row r="369" spans="1:4" ht="12.75">
      <c r="A369" s="73"/>
      <c r="C369" s="73"/>
      <c r="D369" s="74"/>
    </row>
    <row r="370" spans="1:4" ht="12.75">
      <c r="A370" s="73"/>
      <c r="C370" s="73"/>
      <c r="D370" s="74"/>
    </row>
    <row r="371" spans="1:4" ht="12.75">
      <c r="A371" s="73"/>
      <c r="C371" s="73"/>
      <c r="D371" s="74"/>
    </row>
    <row r="372" spans="1:4" ht="12.75">
      <c r="A372" s="73"/>
      <c r="C372" s="73"/>
      <c r="D372" s="74"/>
    </row>
    <row r="373" spans="1:4" ht="12.75">
      <c r="A373" s="73"/>
      <c r="C373" s="73"/>
      <c r="D373" s="74"/>
    </row>
    <row r="374" spans="1:4" ht="12.75">
      <c r="A374" s="73"/>
      <c r="C374" s="73"/>
      <c r="D374" s="74"/>
    </row>
    <row r="375" spans="1:4" ht="12.75">
      <c r="A375" s="73"/>
      <c r="C375" s="73"/>
      <c r="D375" s="74"/>
    </row>
    <row r="376" spans="1:4" ht="12.75">
      <c r="A376" s="73"/>
      <c r="C376" s="73"/>
      <c r="D376" s="74"/>
    </row>
    <row r="377" spans="1:4" ht="12.75">
      <c r="A377" s="73"/>
      <c r="C377" s="73"/>
      <c r="D377" s="74"/>
    </row>
    <row r="378" spans="1:4" ht="12.75">
      <c r="A378" s="73"/>
      <c r="C378" s="73"/>
      <c r="D378" s="74"/>
    </row>
    <row r="379" spans="1:4" ht="12.75">
      <c r="A379" s="73"/>
      <c r="C379" s="73"/>
      <c r="D379" s="74"/>
    </row>
    <row r="380" spans="1:4" ht="12.75">
      <c r="A380" s="73"/>
      <c r="C380" s="73"/>
      <c r="D380" s="74"/>
    </row>
    <row r="381" spans="1:4" ht="12.75">
      <c r="A381" s="73"/>
      <c r="C381" s="73"/>
      <c r="D381" s="74"/>
    </row>
    <row r="382" spans="1:4" ht="12.75">
      <c r="A382" s="73"/>
      <c r="C382" s="73"/>
      <c r="D382" s="74"/>
    </row>
    <row r="383" spans="1:4" ht="12.75">
      <c r="A383" s="73"/>
      <c r="C383" s="73"/>
      <c r="D383" s="74"/>
    </row>
    <row r="384" spans="1:4" ht="12.75">
      <c r="A384" s="73"/>
      <c r="C384" s="73"/>
      <c r="D384" s="74"/>
    </row>
    <row r="385" spans="1:4" ht="12.75">
      <c r="A385" s="73"/>
      <c r="C385" s="73"/>
      <c r="D385" s="74"/>
    </row>
    <row r="386" spans="1:4" ht="12.75">
      <c r="A386" s="73"/>
      <c r="C386" s="73"/>
      <c r="D386" s="74"/>
    </row>
    <row r="387" spans="1:4" ht="12.75">
      <c r="A387" s="73"/>
      <c r="C387" s="73"/>
      <c r="D387" s="74"/>
    </row>
    <row r="388" spans="1:4" ht="12.75">
      <c r="A388" s="73"/>
      <c r="C388" s="73"/>
      <c r="D388" s="74"/>
    </row>
    <row r="389" spans="1:4" ht="12.75">
      <c r="A389" s="73"/>
      <c r="C389" s="73"/>
      <c r="D389" s="74"/>
    </row>
    <row r="390" spans="1:4" ht="12.75">
      <c r="A390" s="73"/>
      <c r="C390" s="73"/>
      <c r="D390" s="74"/>
    </row>
    <row r="391" spans="1:4" ht="12.75">
      <c r="A391" s="73"/>
      <c r="C391" s="73"/>
      <c r="D391" s="74"/>
    </row>
    <row r="392" spans="1:4" ht="12.75">
      <c r="A392" s="73"/>
      <c r="C392" s="73"/>
      <c r="D392" s="74"/>
    </row>
    <row r="393" spans="1:4" ht="12.75">
      <c r="A393" s="73"/>
      <c r="C393" s="73"/>
      <c r="D393" s="74"/>
    </row>
    <row r="394" spans="1:4" ht="12.75">
      <c r="A394" s="73"/>
      <c r="C394" s="73"/>
      <c r="D394" s="74"/>
    </row>
    <row r="395" spans="1:4" ht="12.75">
      <c r="A395" s="73"/>
      <c r="C395" s="73"/>
      <c r="D395" s="74"/>
    </row>
    <row r="396" spans="1:4" ht="12.75">
      <c r="A396" s="73"/>
      <c r="C396" s="73"/>
      <c r="D396" s="74"/>
    </row>
    <row r="397" spans="1:4" ht="12.75">
      <c r="A397" s="73"/>
      <c r="C397" s="73"/>
      <c r="D397" s="74"/>
    </row>
    <row r="398" spans="1:4" ht="12.75">
      <c r="A398" s="73"/>
      <c r="C398" s="73"/>
      <c r="D398" s="74"/>
    </row>
    <row r="399" spans="1:4" ht="12.75">
      <c r="A399" s="73"/>
      <c r="C399" s="73"/>
      <c r="D399" s="74"/>
    </row>
    <row r="400" spans="1:4" ht="12.75">
      <c r="A400" s="73"/>
      <c r="C400" s="73"/>
      <c r="D400" s="74"/>
    </row>
    <row r="401" spans="1:4" ht="12.75">
      <c r="A401" s="73"/>
      <c r="C401" s="73"/>
      <c r="D401" s="74"/>
    </row>
    <row r="402" spans="1:4" ht="12.75">
      <c r="A402" s="73"/>
      <c r="C402" s="73"/>
      <c r="D402" s="74"/>
    </row>
    <row r="403" spans="1:4" ht="12.75">
      <c r="A403" s="73"/>
      <c r="C403" s="73"/>
      <c r="D403" s="74"/>
    </row>
    <row r="404" spans="1:4" ht="12.75">
      <c r="A404" s="73"/>
      <c r="C404" s="73"/>
      <c r="D404" s="74"/>
    </row>
    <row r="405" spans="1:4" ht="12.75">
      <c r="A405" s="73"/>
      <c r="C405" s="73"/>
      <c r="D405" s="74"/>
    </row>
    <row r="406" spans="1:4" ht="12.75">
      <c r="A406" s="73"/>
      <c r="C406" s="73"/>
      <c r="D406" s="74"/>
    </row>
    <row r="407" spans="1:4" ht="12.75">
      <c r="A407" s="73"/>
      <c r="C407" s="73"/>
      <c r="D407" s="74"/>
    </row>
    <row r="408" spans="1:4" ht="12.75">
      <c r="A408" s="73"/>
      <c r="C408" s="73"/>
      <c r="D408" s="74"/>
    </row>
    <row r="409" spans="1:4" ht="12.75">
      <c r="A409" s="73"/>
      <c r="C409" s="73"/>
      <c r="D409" s="74"/>
    </row>
    <row r="410" spans="1:4" ht="12.75">
      <c r="A410" s="73"/>
      <c r="C410" s="73"/>
      <c r="D410" s="74"/>
    </row>
    <row r="411" spans="1:4" ht="12.75">
      <c r="A411" s="73"/>
      <c r="C411" s="73"/>
      <c r="D411" s="74"/>
    </row>
    <row r="412" spans="1:4" ht="12.75">
      <c r="A412" s="73"/>
      <c r="C412" s="73"/>
      <c r="D412" s="74"/>
    </row>
    <row r="413" spans="1:4" ht="12.75">
      <c r="A413" s="73"/>
      <c r="C413" s="73"/>
      <c r="D413" s="74"/>
    </row>
    <row r="414" spans="1:4" ht="12.75">
      <c r="A414" s="73"/>
      <c r="C414" s="73"/>
      <c r="D414" s="74"/>
    </row>
    <row r="415" spans="1:4" ht="12.75">
      <c r="A415" s="73"/>
      <c r="C415" s="73"/>
      <c r="D415" s="74"/>
    </row>
    <row r="416" spans="1:4" ht="12.75">
      <c r="A416" s="73"/>
      <c r="C416" s="73"/>
      <c r="D416" s="74"/>
    </row>
    <row r="417" spans="1:4" ht="12.75">
      <c r="A417" s="73"/>
      <c r="C417" s="73"/>
      <c r="D417" s="74"/>
    </row>
    <row r="418" spans="1:4" ht="12.75">
      <c r="A418" s="73"/>
      <c r="C418" s="73"/>
      <c r="D418" s="74"/>
    </row>
    <row r="419" spans="1:4" ht="12.75">
      <c r="A419" s="73"/>
      <c r="C419" s="73"/>
      <c r="D419" s="74"/>
    </row>
    <row r="420" spans="1:4" ht="12.75">
      <c r="A420" s="73"/>
      <c r="C420" s="73"/>
      <c r="D420" s="74"/>
    </row>
    <row r="421" spans="1:4" ht="12.75">
      <c r="A421" s="73"/>
      <c r="C421" s="73"/>
      <c r="D421" s="74"/>
    </row>
    <row r="422" spans="1:4" ht="12.75">
      <c r="A422" s="73"/>
      <c r="C422" s="73"/>
      <c r="D422" s="74"/>
    </row>
    <row r="423" spans="1:4" ht="12.75">
      <c r="A423" s="73"/>
      <c r="C423" s="73"/>
      <c r="D423" s="74"/>
    </row>
    <row r="424" spans="1:4" ht="12.75">
      <c r="A424" s="73"/>
      <c r="C424" s="73"/>
      <c r="D424" s="74"/>
    </row>
    <row r="425" spans="1:4" ht="12.75">
      <c r="A425" s="73"/>
      <c r="C425" s="73"/>
      <c r="D425" s="74"/>
    </row>
    <row r="426" spans="1:4" ht="12.75">
      <c r="A426" s="73"/>
      <c r="C426" s="73"/>
      <c r="D426" s="74"/>
    </row>
    <row r="427" spans="1:4" ht="12.75">
      <c r="A427" s="73"/>
      <c r="C427" s="73"/>
      <c r="D427" s="74"/>
    </row>
    <row r="428" spans="1:4" ht="12.75">
      <c r="A428" s="73"/>
      <c r="C428" s="73"/>
      <c r="D428" s="74"/>
    </row>
    <row r="429" spans="1:4" ht="12.75">
      <c r="A429" s="73"/>
      <c r="C429" s="73"/>
      <c r="D429" s="74"/>
    </row>
    <row r="430" spans="1:4" ht="12.75">
      <c r="A430" s="73"/>
      <c r="C430" s="73"/>
      <c r="D430" s="74"/>
    </row>
    <row r="431" spans="1:4" ht="12.75">
      <c r="A431" s="73"/>
      <c r="C431" s="73"/>
      <c r="D431" s="74"/>
    </row>
    <row r="432" spans="1:4" ht="12.75">
      <c r="A432" s="73"/>
      <c r="C432" s="73"/>
      <c r="D432" s="74"/>
    </row>
    <row r="433" spans="1:4" ht="12.75">
      <c r="A433" s="73"/>
      <c r="C433" s="73"/>
      <c r="D433" s="74"/>
    </row>
    <row r="434" spans="1:4" ht="12.75">
      <c r="A434" s="73"/>
      <c r="C434" s="73"/>
      <c r="D434" s="74"/>
    </row>
    <row r="435" spans="1:4" ht="12.75">
      <c r="A435" s="73"/>
      <c r="C435" s="73"/>
      <c r="D435" s="74"/>
    </row>
    <row r="436" spans="1:4" ht="12.75">
      <c r="A436" s="73"/>
      <c r="C436" s="73"/>
      <c r="D436" s="74"/>
    </row>
    <row r="437" spans="1:4" ht="12.75">
      <c r="A437" s="73"/>
      <c r="C437" s="73"/>
      <c r="D437" s="74"/>
    </row>
    <row r="438" spans="1:4" ht="12.75">
      <c r="A438" s="73"/>
      <c r="C438" s="73"/>
      <c r="D438" s="74"/>
    </row>
    <row r="439" spans="1:4" ht="12.75">
      <c r="A439" s="73"/>
      <c r="C439" s="73"/>
      <c r="D439" s="74"/>
    </row>
    <row r="440" spans="1:4" ht="12.75">
      <c r="A440" s="73"/>
      <c r="C440" s="73"/>
      <c r="D440" s="74"/>
    </row>
    <row r="441" spans="1:4" ht="12.75">
      <c r="A441" s="73"/>
      <c r="C441" s="73"/>
      <c r="D441" s="74"/>
    </row>
    <row r="442" spans="1:4" ht="12.75">
      <c r="A442" s="73"/>
      <c r="C442" s="73"/>
      <c r="D442" s="74"/>
    </row>
    <row r="443" spans="1:4" ht="12.75">
      <c r="A443" s="73"/>
      <c r="C443" s="73"/>
      <c r="D443" s="74"/>
    </row>
    <row r="444" spans="1:4" ht="12.75">
      <c r="A444" s="73"/>
      <c r="C444" s="73"/>
      <c r="D444" s="74"/>
    </row>
    <row r="445" spans="1:4" ht="12.75">
      <c r="A445" s="73"/>
      <c r="C445" s="73"/>
      <c r="D445" s="74"/>
    </row>
    <row r="446" spans="1:4" ht="12.75">
      <c r="A446" s="73"/>
      <c r="C446" s="73"/>
      <c r="D446" s="74"/>
    </row>
    <row r="447" spans="1:4" ht="12.75">
      <c r="A447" s="73"/>
      <c r="C447" s="73"/>
      <c r="D447" s="74"/>
    </row>
    <row r="448" spans="1:4" ht="12.75">
      <c r="A448" s="73"/>
      <c r="C448" s="73"/>
      <c r="D448" s="74"/>
    </row>
    <row r="449" spans="1:4" ht="12.75">
      <c r="A449" s="73"/>
      <c r="C449" s="73"/>
      <c r="D449" s="74"/>
    </row>
    <row r="450" spans="1:4" ht="12.75">
      <c r="A450" s="73"/>
      <c r="C450" s="73"/>
      <c r="D450" s="74"/>
    </row>
    <row r="451" spans="1:4" ht="12.75">
      <c r="A451" s="73"/>
      <c r="C451" s="73"/>
      <c r="D451" s="74"/>
    </row>
    <row r="452" spans="1:4" ht="12.75">
      <c r="A452" s="73"/>
      <c r="C452" s="73"/>
      <c r="D452" s="74"/>
    </row>
    <row r="453" spans="1:4" ht="12.75">
      <c r="A453" s="73"/>
      <c r="C453" s="73"/>
      <c r="D453" s="74"/>
    </row>
    <row r="454" spans="1:4" ht="12.75">
      <c r="A454" s="73"/>
      <c r="C454" s="73"/>
      <c r="D454" s="74"/>
    </row>
    <row r="455" spans="1:4" ht="12.75">
      <c r="A455" s="73"/>
      <c r="C455" s="73"/>
      <c r="D455" s="74"/>
    </row>
    <row r="456" spans="1:4" ht="12.75">
      <c r="A456" s="73"/>
      <c r="C456" s="73"/>
      <c r="D456" s="74"/>
    </row>
    <row r="457" spans="1:4" ht="12.75">
      <c r="A457" s="73"/>
      <c r="C457" s="73"/>
      <c r="D457" s="74"/>
    </row>
    <row r="458" spans="1:4" ht="12.75">
      <c r="A458" s="73"/>
      <c r="C458" s="73"/>
      <c r="D458" s="74"/>
    </row>
    <row r="459" spans="1:4" ht="12.75">
      <c r="A459" s="73"/>
      <c r="C459" s="73"/>
      <c r="D459" s="74"/>
    </row>
    <row r="460" spans="1:4" ht="12.75">
      <c r="A460" s="73"/>
      <c r="C460" s="73"/>
      <c r="D460" s="74"/>
    </row>
    <row r="461" spans="1:4" ht="12.75">
      <c r="A461" s="73"/>
      <c r="C461" s="73"/>
      <c r="D461" s="74"/>
    </row>
    <row r="462" spans="1:4" ht="12.75">
      <c r="A462" s="73"/>
      <c r="C462" s="73"/>
      <c r="D462" s="74"/>
    </row>
    <row r="463" spans="1:4" ht="12.75">
      <c r="A463" s="73"/>
      <c r="C463" s="73"/>
      <c r="D463" s="74"/>
    </row>
    <row r="464" spans="1:4" ht="12.75">
      <c r="A464" s="73"/>
      <c r="C464" s="73"/>
      <c r="D464" s="74"/>
    </row>
    <row r="465" spans="1:4" ht="12.75">
      <c r="A465" s="73"/>
      <c r="C465" s="73"/>
      <c r="D465" s="74"/>
    </row>
    <row r="466" spans="1:4" ht="12.75">
      <c r="A466" s="73"/>
      <c r="C466" s="73"/>
      <c r="D466" s="74"/>
    </row>
    <row r="467" spans="1:4" ht="12.75">
      <c r="A467" s="73"/>
      <c r="C467" s="73"/>
      <c r="D467" s="74"/>
    </row>
    <row r="468" spans="1:4" ht="12.75">
      <c r="A468" s="73"/>
      <c r="C468" s="73"/>
      <c r="D468" s="74"/>
    </row>
    <row r="469" spans="1:4" ht="12.75">
      <c r="A469" s="73"/>
      <c r="C469" s="73"/>
      <c r="D469" s="74"/>
    </row>
    <row r="470" spans="1:4" ht="12.75">
      <c r="A470" s="73"/>
      <c r="C470" s="73"/>
      <c r="D470" s="74"/>
    </row>
    <row r="471" spans="1:4" ht="12.75">
      <c r="A471" s="73"/>
      <c r="C471" s="73"/>
      <c r="D471" s="74"/>
    </row>
    <row r="472" spans="1:4" ht="12.75">
      <c r="A472" s="73"/>
      <c r="C472" s="73"/>
      <c r="D472" s="74"/>
    </row>
    <row r="473" spans="1:4" ht="12.75">
      <c r="A473" s="73"/>
      <c r="C473" s="73"/>
      <c r="D473" s="74"/>
    </row>
    <row r="474" spans="1:4" ht="12.75">
      <c r="A474" s="73"/>
      <c r="C474" s="73"/>
      <c r="D474" s="74"/>
    </row>
    <row r="475" spans="1:4" ht="12.75">
      <c r="A475" s="73"/>
      <c r="C475" s="73"/>
      <c r="D475" s="74"/>
    </row>
    <row r="476" spans="1:4" ht="12.75">
      <c r="A476" s="73"/>
      <c r="C476" s="73"/>
      <c r="D476" s="74"/>
    </row>
    <row r="477" spans="1:4" ht="12.75">
      <c r="A477" s="73"/>
      <c r="C477" s="73"/>
      <c r="D477" s="74"/>
    </row>
    <row r="478" spans="1:4" ht="12.75">
      <c r="A478" s="73"/>
      <c r="C478" s="73"/>
      <c r="D478" s="74"/>
    </row>
    <row r="479" spans="1:4" ht="12.75">
      <c r="A479" s="73"/>
      <c r="C479" s="73"/>
      <c r="D479" s="74"/>
    </row>
    <row r="480" spans="1:4" ht="12.75">
      <c r="A480" s="73"/>
      <c r="C480" s="73"/>
      <c r="D480" s="74"/>
    </row>
    <row r="481" spans="1:4" ht="12.75">
      <c r="A481" s="73"/>
      <c r="C481" s="73"/>
      <c r="D481" s="74"/>
    </row>
    <row r="482" spans="1:4" ht="12.75">
      <c r="A482" s="73"/>
      <c r="C482" s="73"/>
      <c r="D482" s="74"/>
    </row>
    <row r="483" spans="1:4" ht="12.75">
      <c r="A483" s="73"/>
      <c r="C483" s="73"/>
      <c r="D483" s="74"/>
    </row>
    <row r="484" spans="1:4" ht="12.75">
      <c r="A484" s="73"/>
      <c r="C484" s="73"/>
      <c r="D484" s="74"/>
    </row>
    <row r="485" spans="1:4" ht="12.75">
      <c r="A485" s="73"/>
      <c r="C485" s="73"/>
      <c r="D485" s="74"/>
    </row>
    <row r="486" spans="1:4" ht="12.75">
      <c r="A486" s="73"/>
      <c r="C486" s="73"/>
      <c r="D486" s="74"/>
    </row>
    <row r="487" spans="1:4" ht="12.75">
      <c r="A487" s="73"/>
      <c r="C487" s="73"/>
      <c r="D487" s="74"/>
    </row>
    <row r="488" spans="1:4" ht="12.75">
      <c r="A488" s="73"/>
      <c r="C488" s="73"/>
      <c r="D488" s="74"/>
    </row>
    <row r="489" spans="1:4" ht="12.75">
      <c r="A489" s="73"/>
      <c r="C489" s="73"/>
      <c r="D489" s="74"/>
    </row>
    <row r="490" spans="1:4" ht="12.75">
      <c r="A490" s="73"/>
      <c r="C490" s="73"/>
      <c r="D490" s="74"/>
    </row>
    <row r="491" spans="1:4" ht="12.75">
      <c r="A491" s="73"/>
      <c r="C491" s="73"/>
      <c r="D491" s="74"/>
    </row>
    <row r="492" spans="1:4" ht="12.75">
      <c r="A492" s="73"/>
      <c r="C492" s="73"/>
      <c r="D492" s="74"/>
    </row>
    <row r="493" spans="1:4" ht="12.75">
      <c r="A493" s="73"/>
      <c r="C493" s="73"/>
      <c r="D493" s="74"/>
    </row>
    <row r="494" spans="1:4" ht="12.75">
      <c r="A494" s="73"/>
      <c r="C494" s="73"/>
      <c r="D494" s="74"/>
    </row>
    <row r="495" spans="1:4" ht="12.75">
      <c r="A495" s="73"/>
      <c r="C495" s="73"/>
      <c r="D495" s="74"/>
    </row>
    <row r="496" spans="1:4" ht="12.75">
      <c r="A496" s="73"/>
      <c r="C496" s="73"/>
      <c r="D496" s="74"/>
    </row>
    <row r="497" spans="1:4" ht="12.75">
      <c r="A497" s="73"/>
      <c r="C497" s="73"/>
      <c r="D497" s="74"/>
    </row>
    <row r="498" spans="1:4" ht="12.75">
      <c r="A498" s="73"/>
      <c r="C498" s="73"/>
      <c r="D498" s="74"/>
    </row>
    <row r="499" spans="1:4" ht="12.75">
      <c r="A499" s="73"/>
      <c r="C499" s="73"/>
      <c r="D499" s="74"/>
    </row>
    <row r="500" spans="1:4" ht="12.75">
      <c r="A500" s="73"/>
      <c r="C500" s="73"/>
      <c r="D500" s="74"/>
    </row>
    <row r="501" spans="1:4" ht="12.75">
      <c r="A501" s="73"/>
      <c r="C501" s="73"/>
      <c r="D501" s="74"/>
    </row>
    <row r="502" spans="1:4" ht="12.75">
      <c r="A502" s="73"/>
      <c r="C502" s="73"/>
      <c r="D502" s="74"/>
    </row>
    <row r="503" spans="1:4" ht="12.75">
      <c r="A503" s="73"/>
      <c r="C503" s="73"/>
      <c r="D503" s="74"/>
    </row>
    <row r="504" spans="1:4" ht="12.75">
      <c r="A504" s="73"/>
      <c r="C504" s="73"/>
      <c r="D504" s="74"/>
    </row>
    <row r="505" spans="1:4" ht="12.75">
      <c r="A505" s="73"/>
      <c r="C505" s="73"/>
      <c r="D505" s="74"/>
    </row>
    <row r="506" spans="1:4" ht="12.75">
      <c r="A506" s="73"/>
      <c r="C506" s="73"/>
      <c r="D506" s="74"/>
    </row>
    <row r="507" spans="1:4" ht="12.75">
      <c r="A507" s="73"/>
      <c r="C507" s="73"/>
      <c r="D507" s="74"/>
    </row>
    <row r="508" spans="1:4" ht="12.75">
      <c r="A508" s="73"/>
      <c r="C508" s="73"/>
      <c r="D508" s="74"/>
    </row>
    <row r="509" spans="1:4" ht="12.75">
      <c r="A509" s="73"/>
      <c r="C509" s="73"/>
      <c r="D509" s="74"/>
    </row>
    <row r="510" spans="1:4" ht="12.75">
      <c r="A510" s="73"/>
      <c r="C510" s="73"/>
      <c r="D510" s="74"/>
    </row>
    <row r="511" spans="1:4" ht="12.75">
      <c r="A511" s="73"/>
      <c r="C511" s="73"/>
      <c r="D511" s="74"/>
    </row>
    <row r="512" spans="1:4" ht="12.75">
      <c r="A512" s="73"/>
      <c r="C512" s="73"/>
      <c r="D512" s="74"/>
    </row>
    <row r="513" spans="1:4" ht="12.75">
      <c r="A513" s="73"/>
      <c r="C513" s="73"/>
      <c r="D513" s="74"/>
    </row>
    <row r="514" spans="1:4" ht="12.75">
      <c r="A514" s="73"/>
      <c r="C514" s="73"/>
      <c r="D514" s="74"/>
    </row>
    <row r="515" spans="1:4" ht="12.75">
      <c r="A515" s="73"/>
      <c r="C515" s="73"/>
      <c r="D515" s="74"/>
    </row>
    <row r="516" spans="1:4" ht="12.75">
      <c r="A516" s="73"/>
      <c r="C516" s="73"/>
      <c r="D516" s="74"/>
    </row>
    <row r="517" spans="1:4" ht="12.75">
      <c r="A517" s="73"/>
      <c r="C517" s="73"/>
      <c r="D517" s="74"/>
    </row>
    <row r="518" spans="1:4" ht="12.75">
      <c r="A518" s="73"/>
      <c r="C518" s="73"/>
      <c r="D518" s="74"/>
    </row>
    <row r="519" spans="1:4" ht="12.75">
      <c r="A519" s="73"/>
      <c r="C519" s="73"/>
      <c r="D519" s="74"/>
    </row>
    <row r="520" spans="1:4" ht="12.75">
      <c r="A520" s="73"/>
      <c r="C520" s="73"/>
      <c r="D520" s="74"/>
    </row>
    <row r="521" spans="1:4" ht="12.75">
      <c r="A521" s="73"/>
      <c r="C521" s="73"/>
      <c r="D521" s="74"/>
    </row>
    <row r="522" spans="1:4" ht="12.75">
      <c r="A522" s="73"/>
      <c r="C522" s="73"/>
      <c r="D522" s="74"/>
    </row>
    <row r="523" spans="1:4" ht="12.75">
      <c r="A523" s="73"/>
      <c r="C523" s="73"/>
      <c r="D523" s="74"/>
    </row>
    <row r="524" spans="1:4" ht="12.75">
      <c r="A524" s="73"/>
      <c r="C524" s="73"/>
      <c r="D524" s="74"/>
    </row>
    <row r="525" spans="1:4" ht="12.75">
      <c r="A525" s="73"/>
      <c r="C525" s="73"/>
      <c r="D525" s="74"/>
    </row>
    <row r="526" spans="1:4" ht="12.75">
      <c r="A526" s="73"/>
      <c r="C526" s="73"/>
      <c r="D526" s="74"/>
    </row>
    <row r="527" spans="1:4" ht="12.75">
      <c r="A527" s="73"/>
      <c r="C527" s="73"/>
      <c r="D527" s="74"/>
    </row>
    <row r="528" spans="1:4" ht="12.75">
      <c r="A528" s="73"/>
      <c r="C528" s="73"/>
      <c r="D528" s="74"/>
    </row>
    <row r="529" spans="1:4" ht="12.75">
      <c r="A529" s="73"/>
      <c r="C529" s="73"/>
      <c r="D529" s="74"/>
    </row>
    <row r="530" spans="1:4" ht="12.75">
      <c r="A530" s="73"/>
      <c r="C530" s="73"/>
      <c r="D530" s="74"/>
    </row>
    <row r="531" spans="1:4" ht="12.75">
      <c r="A531" s="73"/>
      <c r="C531" s="73"/>
      <c r="D531" s="74"/>
    </row>
    <row r="532" spans="1:4" ht="12.75">
      <c r="A532" s="73"/>
      <c r="C532" s="73"/>
      <c r="D532" s="74"/>
    </row>
    <row r="533" spans="1:4" ht="12.75">
      <c r="A533" s="73"/>
      <c r="C533" s="73"/>
      <c r="D533" s="74"/>
    </row>
    <row r="534" spans="1:4" ht="12.75">
      <c r="A534" s="73"/>
      <c r="C534" s="73"/>
      <c r="D534" s="74"/>
    </row>
    <row r="535" spans="1:4" ht="12.75">
      <c r="A535" s="73"/>
      <c r="C535" s="73"/>
      <c r="D535" s="74"/>
    </row>
    <row r="536" spans="1:4" ht="12.75">
      <c r="A536" s="73"/>
      <c r="C536" s="73"/>
      <c r="D536" s="74"/>
    </row>
    <row r="537" spans="1:4" ht="12.75">
      <c r="A537" s="73"/>
      <c r="C537" s="73"/>
      <c r="D537" s="74"/>
    </row>
    <row r="538" spans="1:4" ht="12.75">
      <c r="A538" s="73"/>
      <c r="C538" s="73"/>
      <c r="D538" s="74"/>
    </row>
    <row r="539" spans="1:4" ht="12.75">
      <c r="A539" s="73"/>
      <c r="C539" s="73"/>
      <c r="D539" s="74"/>
    </row>
    <row r="540" spans="1:4" ht="12.75">
      <c r="A540" s="73"/>
      <c r="C540" s="73"/>
      <c r="D540" s="74"/>
    </row>
    <row r="541" spans="1:4" ht="12.75">
      <c r="A541" s="73"/>
      <c r="C541" s="73"/>
      <c r="D541" s="74"/>
    </row>
    <row r="542" spans="1:4" ht="12.75">
      <c r="A542" s="73"/>
      <c r="C542" s="73"/>
      <c r="D542" s="74"/>
    </row>
    <row r="543" spans="1:4" ht="12.75">
      <c r="A543" s="73"/>
      <c r="C543" s="73"/>
      <c r="D543" s="74"/>
    </row>
    <row r="544" spans="1:4" ht="12.75">
      <c r="A544" s="73"/>
      <c r="C544" s="73"/>
      <c r="D544" s="74"/>
    </row>
    <row r="545" spans="1:4" ht="12.75">
      <c r="A545" s="73"/>
      <c r="C545" s="73"/>
      <c r="D545" s="74"/>
    </row>
    <row r="546" spans="1:4" ht="12.75">
      <c r="A546" s="73"/>
      <c r="C546" s="73"/>
      <c r="D546" s="74"/>
    </row>
    <row r="547" spans="1:4" ht="12.75">
      <c r="A547" s="73"/>
      <c r="C547" s="73"/>
      <c r="D547" s="74"/>
    </row>
    <row r="548" spans="1:4" ht="12.75">
      <c r="A548" s="73"/>
      <c r="C548" s="73"/>
      <c r="D548" s="74"/>
    </row>
    <row r="549" spans="1:4" ht="12.75">
      <c r="A549" s="73"/>
      <c r="C549" s="73"/>
      <c r="D549" s="74"/>
    </row>
    <row r="550" spans="1:4" ht="12.75">
      <c r="A550" s="73"/>
      <c r="C550" s="73"/>
      <c r="D550" s="74"/>
    </row>
    <row r="551" spans="1:4" ht="12.75">
      <c r="A551" s="73"/>
      <c r="C551" s="73"/>
      <c r="D551" s="74"/>
    </row>
    <row r="552" spans="1:4" ht="12.75">
      <c r="A552" s="73"/>
      <c r="C552" s="73"/>
      <c r="D552" s="74"/>
    </row>
    <row r="553" spans="1:4" ht="12.75">
      <c r="A553" s="73"/>
      <c r="C553" s="73"/>
      <c r="D553" s="74"/>
    </row>
    <row r="554" spans="1:4" ht="12.75">
      <c r="A554" s="73"/>
      <c r="C554" s="73"/>
      <c r="D554" s="74"/>
    </row>
    <row r="555" spans="1:4" ht="12.75">
      <c r="A555" s="73"/>
      <c r="C555" s="73"/>
      <c r="D555" s="74"/>
    </row>
    <row r="556" spans="1:4" ht="12.75">
      <c r="A556" s="73"/>
      <c r="C556" s="73"/>
      <c r="D556" s="74"/>
    </row>
    <row r="557" spans="1:4" ht="12.75">
      <c r="A557" s="73"/>
      <c r="C557" s="73"/>
      <c r="D557" s="74"/>
    </row>
    <row r="558" spans="1:4" ht="12.75">
      <c r="A558" s="73"/>
      <c r="C558" s="73"/>
      <c r="D558" s="74"/>
    </row>
    <row r="559" spans="1:4" ht="12.75">
      <c r="A559" s="73"/>
      <c r="C559" s="73"/>
      <c r="D559" s="74"/>
    </row>
    <row r="560" spans="1:4" ht="12.75">
      <c r="A560" s="73"/>
      <c r="C560" s="73"/>
      <c r="D560" s="74"/>
    </row>
    <row r="561" spans="1:4" ht="12.75">
      <c r="A561" s="73"/>
      <c r="C561" s="73"/>
      <c r="D561" s="74"/>
    </row>
    <row r="562" spans="1:4" ht="12.75">
      <c r="A562" s="73"/>
      <c r="C562" s="73"/>
      <c r="D562" s="74"/>
    </row>
    <row r="563" spans="1:4" ht="12.75">
      <c r="A563" s="73"/>
      <c r="C563" s="73"/>
      <c r="D563" s="74"/>
    </row>
    <row r="564" spans="1:4" ht="12.75">
      <c r="A564" s="73"/>
      <c r="C564" s="73"/>
      <c r="D564" s="74"/>
    </row>
    <row r="565" spans="1:4" ht="12.75">
      <c r="A565" s="73"/>
      <c r="C565" s="73"/>
      <c r="D565" s="74"/>
    </row>
    <row r="566" spans="1:4" ht="12.75">
      <c r="A566" s="73"/>
      <c r="C566" s="73"/>
      <c r="D566" s="74"/>
    </row>
    <row r="567" spans="1:4" ht="12.75">
      <c r="A567" s="73"/>
      <c r="C567" s="73"/>
      <c r="D567" s="74"/>
    </row>
    <row r="568" spans="1:4" ht="12.75">
      <c r="A568" s="73"/>
      <c r="C568" s="73"/>
      <c r="D568" s="74"/>
    </row>
    <row r="569" spans="1:4" ht="12.75">
      <c r="A569" s="73"/>
      <c r="C569" s="73"/>
      <c r="D569" s="74"/>
    </row>
    <row r="570" spans="1:4" ht="12.75">
      <c r="A570" s="73"/>
      <c r="C570" s="73"/>
      <c r="D570" s="74"/>
    </row>
    <row r="571" spans="1:4" ht="12.75">
      <c r="A571" s="73"/>
      <c r="C571" s="73"/>
      <c r="D571" s="74"/>
    </row>
    <row r="572" spans="1:4" ht="12.75">
      <c r="A572" s="73"/>
      <c r="C572" s="73"/>
      <c r="D572" s="74"/>
    </row>
    <row r="573" spans="1:4" ht="12.75">
      <c r="A573" s="73"/>
      <c r="C573" s="73"/>
      <c r="D573" s="74"/>
    </row>
    <row r="574" spans="1:4" ht="12.75">
      <c r="A574" s="73"/>
      <c r="C574" s="73"/>
      <c r="D574" s="74"/>
    </row>
    <row r="575" spans="1:4" ht="12.75">
      <c r="A575" s="73"/>
      <c r="C575" s="73"/>
      <c r="D575" s="74"/>
    </row>
    <row r="576" spans="1:4" ht="12.75">
      <c r="A576" s="73"/>
      <c r="C576" s="73"/>
      <c r="D576" s="74"/>
    </row>
    <row r="577" spans="1:4" ht="12.75">
      <c r="A577" s="73"/>
      <c r="C577" s="73"/>
      <c r="D577" s="74"/>
    </row>
    <row r="578" spans="1:4" ht="12.75">
      <c r="A578" s="73"/>
      <c r="C578" s="73"/>
      <c r="D578" s="74"/>
    </row>
    <row r="579" spans="1:4" ht="12.75">
      <c r="A579" s="73"/>
      <c r="C579" s="73"/>
      <c r="D579" s="74"/>
    </row>
    <row r="580" spans="1:4" ht="12.75">
      <c r="A580" s="73"/>
      <c r="C580" s="73"/>
      <c r="D580" s="74"/>
    </row>
    <row r="581" spans="1:4" ht="12.75">
      <c r="A581" s="73"/>
      <c r="C581" s="73"/>
      <c r="D581" s="74"/>
    </row>
    <row r="582" spans="1:4" ht="12.75">
      <c r="A582" s="73"/>
      <c r="C582" s="73"/>
      <c r="D582" s="74"/>
    </row>
    <row r="583" spans="1:4" ht="12.75">
      <c r="A583" s="73"/>
      <c r="C583" s="73"/>
      <c r="D583" s="74"/>
    </row>
    <row r="584" spans="1:4" ht="12.75">
      <c r="A584" s="73"/>
      <c r="C584" s="73"/>
      <c r="D584" s="74"/>
    </row>
    <row r="585" spans="1:4" ht="12.75">
      <c r="A585" s="73"/>
      <c r="C585" s="73"/>
      <c r="D585" s="74"/>
    </row>
    <row r="586" spans="1:4" ht="12.75">
      <c r="A586" s="73"/>
      <c r="C586" s="73"/>
      <c r="D586" s="74"/>
    </row>
    <row r="587" spans="1:4" ht="12.75">
      <c r="A587" s="73"/>
      <c r="C587" s="73"/>
      <c r="D587" s="74"/>
    </row>
    <row r="588" spans="1:4" ht="12.75">
      <c r="A588" s="73"/>
      <c r="C588" s="73"/>
      <c r="D588" s="74"/>
    </row>
    <row r="589" spans="1:4" ht="12.75">
      <c r="A589" s="73"/>
      <c r="C589" s="73"/>
      <c r="D589" s="74"/>
    </row>
    <row r="590" spans="1:4" ht="12.75">
      <c r="A590" s="73"/>
      <c r="C590" s="73"/>
      <c r="D590" s="74"/>
    </row>
    <row r="591" spans="1:4" ht="12.75">
      <c r="A591" s="73"/>
      <c r="C591" s="73"/>
      <c r="D591" s="74"/>
    </row>
    <row r="592" spans="1:4" ht="12.75">
      <c r="A592" s="73"/>
      <c r="C592" s="73"/>
      <c r="D592" s="74"/>
    </row>
    <row r="593" spans="1:4" ht="12.75">
      <c r="A593" s="73"/>
      <c r="C593" s="73"/>
      <c r="D593" s="74"/>
    </row>
    <row r="594" spans="1:4" ht="12.75">
      <c r="A594" s="73"/>
      <c r="C594" s="73"/>
      <c r="D594" s="74"/>
    </row>
    <row r="595" spans="1:4" ht="12.75">
      <c r="A595" s="73"/>
      <c r="C595" s="73"/>
      <c r="D595" s="74"/>
    </row>
    <row r="596" spans="1:4" ht="12.75">
      <c r="A596" s="73"/>
      <c r="C596" s="73"/>
      <c r="D596" s="74"/>
    </row>
    <row r="597" spans="1:4" ht="12.75">
      <c r="A597" s="73"/>
      <c r="C597" s="73"/>
      <c r="D597" s="74"/>
    </row>
    <row r="598" spans="1:4" ht="12.75">
      <c r="A598" s="73"/>
      <c r="C598" s="73"/>
      <c r="D598" s="74"/>
    </row>
    <row r="599" spans="1:4" ht="12.75">
      <c r="A599" s="73"/>
      <c r="C599" s="73"/>
      <c r="D599" s="74"/>
    </row>
    <row r="600" spans="1:4" ht="12.75">
      <c r="A600" s="73"/>
      <c r="C600" s="73"/>
      <c r="D600" s="74"/>
    </row>
    <row r="601" spans="1:4" ht="12.75">
      <c r="A601" s="73"/>
      <c r="C601" s="73"/>
      <c r="D601" s="74"/>
    </row>
    <row r="602" spans="1:4" ht="12.75">
      <c r="A602" s="73"/>
      <c r="C602" s="73"/>
      <c r="D602" s="74"/>
    </row>
    <row r="603" spans="1:4" ht="12.75">
      <c r="A603" s="73"/>
      <c r="C603" s="73"/>
      <c r="D603" s="74"/>
    </row>
    <row r="604" spans="1:4" ht="12.75">
      <c r="A604" s="73"/>
      <c r="C604" s="73"/>
      <c r="D604" s="74"/>
    </row>
    <row r="605" spans="1:4" ht="12.75">
      <c r="A605" s="73"/>
      <c r="C605" s="73"/>
      <c r="D605" s="74"/>
    </row>
    <row r="606" spans="1:4" ht="12.75">
      <c r="A606" s="73"/>
      <c r="C606" s="73"/>
      <c r="D606" s="74"/>
    </row>
    <row r="607" spans="1:4" ht="12.75">
      <c r="A607" s="73"/>
      <c r="C607" s="73"/>
      <c r="D607" s="74"/>
    </row>
    <row r="608" spans="1:4" ht="12.75">
      <c r="A608" s="73"/>
      <c r="C608" s="73"/>
      <c r="D608" s="74"/>
    </row>
    <row r="609" spans="1:4" ht="12.75">
      <c r="A609" s="73"/>
      <c r="C609" s="73"/>
      <c r="D609" s="74"/>
    </row>
    <row r="610" spans="1:4" ht="12.75">
      <c r="A610" s="73"/>
      <c r="C610" s="73"/>
      <c r="D610" s="74"/>
    </row>
    <row r="611" spans="1:4" ht="12.75">
      <c r="A611" s="73"/>
      <c r="C611" s="73"/>
      <c r="D611" s="74"/>
    </row>
    <row r="612" spans="1:4" ht="12.75">
      <c r="A612" s="73"/>
      <c r="C612" s="73"/>
      <c r="D612" s="74"/>
    </row>
    <row r="613" spans="1:4" ht="12.75">
      <c r="A613" s="73"/>
      <c r="C613" s="73"/>
      <c r="D613" s="74"/>
    </row>
    <row r="614" spans="1:4" ht="12.75">
      <c r="A614" s="73"/>
      <c r="C614" s="73"/>
      <c r="D614" s="74"/>
    </row>
    <row r="615" spans="1:4" ht="12.75">
      <c r="A615" s="73"/>
      <c r="C615" s="73"/>
      <c r="D615" s="74"/>
    </row>
    <row r="616" spans="1:4" ht="12.75">
      <c r="A616" s="73"/>
      <c r="C616" s="73"/>
      <c r="D616" s="74"/>
    </row>
    <row r="617" spans="1:4" ht="12.75">
      <c r="A617" s="73"/>
      <c r="C617" s="73"/>
      <c r="D617" s="74"/>
    </row>
    <row r="618" spans="1:4" ht="12.75">
      <c r="A618" s="73"/>
      <c r="C618" s="73"/>
      <c r="D618" s="74"/>
    </row>
    <row r="619" spans="1:4" ht="12.75">
      <c r="A619" s="73"/>
      <c r="C619" s="73"/>
      <c r="D619" s="74"/>
    </row>
    <row r="620" spans="1:4" ht="12.75">
      <c r="A620" s="73"/>
      <c r="C620" s="73"/>
      <c r="D620" s="74"/>
    </row>
    <row r="621" spans="1:4" ht="12.75">
      <c r="A621" s="73"/>
      <c r="C621" s="73"/>
      <c r="D621" s="74"/>
    </row>
    <row r="622" spans="1:4" ht="12.75">
      <c r="A622" s="73"/>
      <c r="C622" s="73"/>
      <c r="D622" s="74"/>
    </row>
    <row r="623" spans="1:4" ht="12.75">
      <c r="A623" s="73"/>
      <c r="C623" s="73"/>
      <c r="D623" s="74"/>
    </row>
    <row r="624" spans="1:4" ht="12.75">
      <c r="A624" s="73"/>
      <c r="C624" s="73"/>
      <c r="D624" s="74"/>
    </row>
    <row r="625" spans="1:4" ht="12.75">
      <c r="A625" s="73"/>
      <c r="C625" s="73"/>
      <c r="D625" s="74"/>
    </row>
    <row r="626" spans="1:4" ht="12.75">
      <c r="A626" s="73"/>
      <c r="C626" s="73"/>
      <c r="D626" s="74"/>
    </row>
    <row r="627" spans="1:4" ht="12.75">
      <c r="A627" s="73"/>
      <c r="C627" s="73"/>
      <c r="D627" s="74"/>
    </row>
    <row r="628" spans="1:4" ht="12.75">
      <c r="A628" s="73"/>
      <c r="C628" s="73"/>
      <c r="D628" s="74"/>
    </row>
    <row r="629" spans="1:4" ht="12.75">
      <c r="A629" s="73"/>
      <c r="C629" s="73"/>
      <c r="D629" s="74"/>
    </row>
    <row r="630" spans="1:4" ht="12.75">
      <c r="A630" s="73"/>
      <c r="C630" s="73"/>
      <c r="D630" s="74"/>
    </row>
    <row r="631" spans="1:4" ht="12.75">
      <c r="A631" s="73"/>
      <c r="C631" s="73"/>
      <c r="D631" s="74"/>
    </row>
    <row r="632" spans="1:4" ht="12.75">
      <c r="A632" s="73"/>
      <c r="C632" s="73"/>
      <c r="D632" s="74"/>
    </row>
    <row r="633" spans="1:4" ht="12.75">
      <c r="A633" s="73"/>
      <c r="C633" s="73"/>
      <c r="D633" s="74"/>
    </row>
    <row r="634" spans="1:4" ht="12.75">
      <c r="A634" s="73"/>
      <c r="C634" s="73"/>
      <c r="D634" s="74"/>
    </row>
    <row r="635" spans="1:4" ht="12.75">
      <c r="A635" s="73"/>
      <c r="C635" s="73"/>
      <c r="D635" s="74"/>
    </row>
    <row r="636" spans="1:4" ht="12.75">
      <c r="A636" s="73"/>
      <c r="C636" s="73"/>
      <c r="D636" s="74"/>
    </row>
    <row r="637" spans="1:4" ht="12.75">
      <c r="A637" s="73"/>
      <c r="C637" s="73"/>
      <c r="D637" s="74"/>
    </row>
    <row r="638" spans="1:4" ht="12.75">
      <c r="A638" s="73"/>
      <c r="C638" s="73"/>
      <c r="D638" s="74"/>
    </row>
    <row r="639" spans="1:4" ht="12.75">
      <c r="A639" s="73"/>
      <c r="C639" s="73"/>
      <c r="D639" s="74"/>
    </row>
    <row r="640" spans="1:4" ht="12.75">
      <c r="A640" s="73"/>
      <c r="C640" s="73"/>
      <c r="D640" s="74"/>
    </row>
    <row r="641" spans="1:4" ht="12.75">
      <c r="A641" s="73"/>
      <c r="C641" s="73"/>
      <c r="D641" s="74"/>
    </row>
    <row r="642" spans="1:4" ht="12.75">
      <c r="A642" s="73"/>
      <c r="C642" s="73"/>
      <c r="D642" s="74"/>
    </row>
    <row r="643" spans="1:4" ht="12.75">
      <c r="A643" s="73"/>
      <c r="C643" s="73"/>
      <c r="D643" s="74"/>
    </row>
    <row r="644" spans="1:4" ht="12.75">
      <c r="A644" s="73"/>
      <c r="C644" s="73"/>
      <c r="D644" s="74"/>
    </row>
    <row r="645" spans="1:4" ht="12.75">
      <c r="A645" s="73"/>
      <c r="C645" s="73"/>
      <c r="D645" s="74"/>
    </row>
    <row r="646" spans="1:4" ht="12.75">
      <c r="A646" s="73"/>
      <c r="C646" s="73"/>
      <c r="D646" s="74"/>
    </row>
    <row r="647" spans="1:4" ht="12.75">
      <c r="A647" s="73"/>
      <c r="C647" s="73"/>
      <c r="D647" s="74"/>
    </row>
    <row r="648" spans="1:4" ht="12.75">
      <c r="A648" s="73"/>
      <c r="C648" s="73"/>
      <c r="D648" s="74"/>
    </row>
    <row r="649" spans="1:4" ht="12.75">
      <c r="A649" s="73"/>
      <c r="C649" s="73"/>
      <c r="D649" s="74"/>
    </row>
    <row r="650" spans="1:4" ht="12.75">
      <c r="A650" s="73"/>
      <c r="C650" s="73"/>
      <c r="D650" s="74"/>
    </row>
    <row r="651" spans="1:4" ht="12.75">
      <c r="A651" s="73"/>
      <c r="C651" s="73"/>
      <c r="D651" s="74"/>
    </row>
    <row r="652" spans="1:4" ht="12.75">
      <c r="A652" s="73"/>
      <c r="C652" s="73"/>
      <c r="D652" s="74"/>
    </row>
    <row r="653" spans="1:4" ht="12.75">
      <c r="A653" s="73"/>
      <c r="C653" s="73"/>
      <c r="D653" s="74"/>
    </row>
    <row r="654" spans="1:4" ht="12.75">
      <c r="A654" s="73"/>
      <c r="C654" s="73"/>
      <c r="D654" s="74"/>
    </row>
    <row r="655" spans="1:4" ht="12.75">
      <c r="A655" s="73"/>
      <c r="C655" s="73"/>
      <c r="D655" s="74"/>
    </row>
    <row r="656" spans="1:4" ht="12.75">
      <c r="A656" s="73"/>
      <c r="C656" s="73"/>
      <c r="D656" s="74"/>
    </row>
    <row r="657" spans="1:4" ht="12.75">
      <c r="A657" s="73"/>
      <c r="C657" s="73"/>
      <c r="D657" s="74"/>
    </row>
    <row r="658" spans="1:4" ht="12.75">
      <c r="A658" s="73"/>
      <c r="C658" s="73"/>
      <c r="D658" s="74"/>
    </row>
    <row r="659" spans="1:4" ht="12.75">
      <c r="A659" s="73"/>
      <c r="C659" s="73"/>
      <c r="D659" s="74"/>
    </row>
    <row r="660" spans="1:4" ht="12.75">
      <c r="A660" s="73"/>
      <c r="C660" s="73"/>
      <c r="D660" s="74"/>
    </row>
    <row r="661" spans="1:4" ht="12.75">
      <c r="A661" s="73"/>
      <c r="C661" s="73"/>
      <c r="D661" s="74"/>
    </row>
    <row r="662" spans="1:4" ht="12.75">
      <c r="A662" s="73"/>
      <c r="C662" s="73"/>
      <c r="D662" s="74"/>
    </row>
    <row r="663" spans="1:4" ht="12.75">
      <c r="A663" s="73"/>
      <c r="C663" s="73"/>
      <c r="D663" s="74"/>
    </row>
    <row r="664" spans="1:4" ht="12.75">
      <c r="A664" s="73"/>
      <c r="C664" s="73"/>
      <c r="D664" s="74"/>
    </row>
    <row r="665" spans="1:4" ht="12.75">
      <c r="A665" s="73"/>
      <c r="C665" s="73"/>
      <c r="D665" s="74"/>
    </row>
    <row r="666" spans="1:4" ht="12.75">
      <c r="A666" s="73"/>
      <c r="C666" s="73"/>
      <c r="D666" s="74"/>
    </row>
    <row r="667" spans="1:4" ht="12.75">
      <c r="A667" s="73"/>
      <c r="C667" s="73"/>
      <c r="D667" s="74"/>
    </row>
    <row r="668" spans="1:4" ht="12.75">
      <c r="A668" s="73"/>
      <c r="C668" s="73"/>
      <c r="D668" s="74"/>
    </row>
    <row r="669" spans="1:4" ht="12.75">
      <c r="A669" s="73"/>
      <c r="C669" s="73"/>
      <c r="D669" s="74"/>
    </row>
    <row r="670" spans="1:4" ht="12.75">
      <c r="A670" s="73"/>
      <c r="C670" s="73"/>
      <c r="D670" s="74"/>
    </row>
    <row r="671" spans="1:4" ht="12.75">
      <c r="A671" s="73"/>
      <c r="C671" s="73"/>
      <c r="D671" s="74"/>
    </row>
    <row r="672" spans="1:4" ht="12.75">
      <c r="A672" s="73"/>
      <c r="C672" s="73"/>
      <c r="D672" s="74"/>
    </row>
    <row r="673" spans="1:4" ht="12.75">
      <c r="A673" s="73"/>
      <c r="C673" s="73"/>
      <c r="D673" s="74"/>
    </row>
    <row r="674" spans="1:4" ht="12.75">
      <c r="A674" s="73"/>
      <c r="C674" s="73"/>
      <c r="D674" s="74"/>
    </row>
    <row r="675" spans="1:4" ht="12.75">
      <c r="A675" s="73"/>
      <c r="C675" s="73"/>
      <c r="D675" s="74"/>
    </row>
    <row r="676" spans="1:4" ht="12.75">
      <c r="A676" s="73"/>
      <c r="C676" s="73"/>
      <c r="D676" s="74"/>
    </row>
    <row r="677" spans="1:4" ht="12.75">
      <c r="A677" s="73"/>
      <c r="C677" s="73"/>
      <c r="D677" s="74"/>
    </row>
    <row r="678" spans="1:4" ht="12.75">
      <c r="A678" s="73"/>
      <c r="C678" s="73"/>
      <c r="D678" s="74"/>
    </row>
  </sheetData>
  <sheetProtection/>
  <mergeCells count="42">
    <mergeCell ref="A34:C34"/>
    <mergeCell ref="A37:D37"/>
    <mergeCell ref="A96:D96"/>
    <mergeCell ref="A25:D25"/>
    <mergeCell ref="A5:D5"/>
    <mergeCell ref="A121:D121"/>
    <mergeCell ref="A132:D132"/>
    <mergeCell ref="A1:D1"/>
    <mergeCell ref="A64:C64"/>
    <mergeCell ref="A93:C93"/>
    <mergeCell ref="A102:C102"/>
    <mergeCell ref="A112:C112"/>
    <mergeCell ref="A161:D161"/>
    <mergeCell ref="B208:C208"/>
    <mergeCell ref="A173:D173"/>
    <mergeCell ref="A174:D174"/>
    <mergeCell ref="A4:D4"/>
    <mergeCell ref="A203:D203"/>
    <mergeCell ref="A153:D153"/>
    <mergeCell ref="A154:D154"/>
    <mergeCell ref="A167:D167"/>
    <mergeCell ref="A24:C24"/>
    <mergeCell ref="A115:D115"/>
    <mergeCell ref="A120:C120"/>
    <mergeCell ref="A130:C130"/>
    <mergeCell ref="A141:C141"/>
    <mergeCell ref="B210:C210"/>
    <mergeCell ref="A171:C171"/>
    <mergeCell ref="A202:C202"/>
    <mergeCell ref="B209:C209"/>
    <mergeCell ref="A133:D133"/>
    <mergeCell ref="A205:C205"/>
    <mergeCell ref="A142:D142"/>
    <mergeCell ref="A166:D166"/>
    <mergeCell ref="A36:D36"/>
    <mergeCell ref="A65:D65"/>
    <mergeCell ref="A95:D95"/>
    <mergeCell ref="A160:C160"/>
    <mergeCell ref="A164:C164"/>
    <mergeCell ref="A151:C151"/>
    <mergeCell ref="A103:D103"/>
    <mergeCell ref="A114:D114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rowBreaks count="2" manualBreakCount="2">
    <brk id="59" max="3" man="1"/>
    <brk id="11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98" zoomScaleSheetLayoutView="98" zoomScalePageLayoutView="0" workbookViewId="0" topLeftCell="A3">
      <selection activeCell="E5" sqref="E5"/>
    </sheetView>
  </sheetViews>
  <sheetFormatPr defaultColWidth="9.140625" defaultRowHeight="12.75"/>
  <cols>
    <col min="1" max="1" width="5.8515625" style="10" customWidth="1"/>
    <col min="2" max="2" width="42.421875" style="8" customWidth="1"/>
    <col min="3" max="3" width="24.57421875" style="34" customWidth="1"/>
    <col min="4" max="4" width="22.140625" style="32" customWidth="1"/>
    <col min="5" max="5" width="30.28125" style="109" customWidth="1"/>
    <col min="6" max="6" width="20.28125" style="8" customWidth="1"/>
    <col min="7" max="16384" width="9.140625" style="8" customWidth="1"/>
  </cols>
  <sheetData>
    <row r="1" spans="1:4" ht="16.5">
      <c r="A1" s="510" t="s">
        <v>362</v>
      </c>
      <c r="B1" s="510"/>
      <c r="D1" s="31"/>
    </row>
    <row r="2" ht="16.5">
      <c r="B2" s="30"/>
    </row>
    <row r="3" spans="2:4" ht="12.75" customHeight="1">
      <c r="B3" s="509" t="s">
        <v>44</v>
      </c>
      <c r="C3" s="509"/>
      <c r="D3" s="509"/>
    </row>
    <row r="4" spans="2:4" ht="12.75" customHeight="1" thickBot="1">
      <c r="B4" s="40"/>
      <c r="C4" s="40"/>
      <c r="D4" s="40"/>
    </row>
    <row r="5" spans="1:6" ht="64.5" thickBot="1">
      <c r="A5" s="42" t="s">
        <v>12</v>
      </c>
      <c r="B5" s="43" t="s">
        <v>11</v>
      </c>
      <c r="C5" s="44" t="s">
        <v>18</v>
      </c>
      <c r="D5" s="44" t="s">
        <v>10</v>
      </c>
      <c r="E5" s="323" t="s">
        <v>724</v>
      </c>
      <c r="F5" s="327" t="s">
        <v>79</v>
      </c>
    </row>
    <row r="6" spans="1:6" s="9" customFormat="1" ht="41.25" customHeight="1">
      <c r="A6" s="41">
        <v>1</v>
      </c>
      <c r="B6" s="112" t="s">
        <v>716</v>
      </c>
      <c r="C6" s="88">
        <v>2270369</v>
      </c>
      <c r="D6" s="88">
        <v>0</v>
      </c>
      <c r="E6" s="184">
        <v>0</v>
      </c>
      <c r="F6" s="410">
        <f>C6+E6</f>
        <v>2270369</v>
      </c>
    </row>
    <row r="7" spans="1:6" s="58" customFormat="1" ht="26.25" customHeight="1">
      <c r="A7" s="63">
        <v>2</v>
      </c>
      <c r="B7" s="182" t="s">
        <v>58</v>
      </c>
      <c r="C7" s="217">
        <f>1795542.48+279.99+1189.59</f>
        <v>1797012.06</v>
      </c>
      <c r="D7" s="217">
        <v>346045.62</v>
      </c>
      <c r="E7" s="324">
        <v>0</v>
      </c>
      <c r="F7" s="410">
        <f aca="true" t="shared" si="0" ref="F7:F13">C7+E7</f>
        <v>1797012.06</v>
      </c>
    </row>
    <row r="8" spans="1:6" s="58" customFormat="1" ht="26.25" customHeight="1">
      <c r="A8" s="63">
        <v>3</v>
      </c>
      <c r="B8" s="182" t="s">
        <v>61</v>
      </c>
      <c r="C8" s="217">
        <f>266223.11+628+204.99+439</f>
        <v>267495.1</v>
      </c>
      <c r="D8" s="217">
        <v>13995.38</v>
      </c>
      <c r="E8" s="324">
        <v>0</v>
      </c>
      <c r="F8" s="410">
        <f t="shared" si="0"/>
        <v>267495.1</v>
      </c>
    </row>
    <row r="9" spans="1:6" s="58" customFormat="1" ht="26.25" customHeight="1">
      <c r="A9" s="63">
        <v>4</v>
      </c>
      <c r="B9" s="182" t="s">
        <v>506</v>
      </c>
      <c r="C9" s="205">
        <f>344589.29+2168.99+1234.06</f>
        <v>347992.33999999997</v>
      </c>
      <c r="D9" s="222">
        <v>13471.93</v>
      </c>
      <c r="E9" s="324">
        <v>0</v>
      </c>
      <c r="F9" s="410">
        <f t="shared" si="0"/>
        <v>347992.33999999997</v>
      </c>
    </row>
    <row r="10" spans="1:6" s="58" customFormat="1" ht="26.25" customHeight="1">
      <c r="A10" s="63">
        <v>5</v>
      </c>
      <c r="B10" s="182" t="s">
        <v>77</v>
      </c>
      <c r="C10" s="217">
        <v>179544.46</v>
      </c>
      <c r="D10" s="217">
        <v>0</v>
      </c>
      <c r="E10" s="324">
        <v>0</v>
      </c>
      <c r="F10" s="410">
        <f t="shared" si="0"/>
        <v>179544.46</v>
      </c>
    </row>
    <row r="11" spans="1:6" s="58" customFormat="1" ht="26.25" customHeight="1">
      <c r="A11" s="63">
        <v>6</v>
      </c>
      <c r="B11" s="182" t="s">
        <v>78</v>
      </c>
      <c r="C11" s="205">
        <f>157979.98+6698+287.1</f>
        <v>164965.08000000002</v>
      </c>
      <c r="D11" s="205">
        <v>0</v>
      </c>
      <c r="E11" s="324">
        <v>0</v>
      </c>
      <c r="F11" s="410">
        <f t="shared" si="0"/>
        <v>164965.08000000002</v>
      </c>
    </row>
    <row r="12" spans="1:6" s="64" customFormat="1" ht="24" customHeight="1">
      <c r="A12" s="63">
        <v>7</v>
      </c>
      <c r="B12" s="182" t="s">
        <v>70</v>
      </c>
      <c r="C12" s="205">
        <v>289684</v>
      </c>
      <c r="D12" s="205">
        <v>217434</v>
      </c>
      <c r="E12" s="325">
        <v>0</v>
      </c>
      <c r="F12" s="410">
        <f t="shared" si="0"/>
        <v>289684</v>
      </c>
    </row>
    <row r="13" spans="1:6" ht="24" customHeight="1" thickBot="1">
      <c r="A13" s="47">
        <v>8</v>
      </c>
      <c r="B13" s="288" t="s">
        <v>80</v>
      </c>
      <c r="C13" s="289">
        <v>33806.1</v>
      </c>
      <c r="D13" s="289">
        <v>0</v>
      </c>
      <c r="E13" s="326">
        <v>13692.45</v>
      </c>
      <c r="F13" s="411">
        <f t="shared" si="0"/>
        <v>47498.55</v>
      </c>
    </row>
    <row r="15" ht="12.75">
      <c r="E15" s="38" t="s">
        <v>363</v>
      </c>
    </row>
  </sheetData>
  <sheetProtection/>
  <mergeCells count="2">
    <mergeCell ref="B3:D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SheetLayoutView="80" zoomScalePageLayoutView="0" workbookViewId="0" topLeftCell="P7">
      <selection activeCell="AC27" sqref="AC27"/>
    </sheetView>
  </sheetViews>
  <sheetFormatPr defaultColWidth="9.140625" defaultRowHeight="12.75"/>
  <cols>
    <col min="1" max="1" width="4.57421875" style="115" customWidth="1"/>
    <col min="2" max="2" width="14.8515625" style="115" customWidth="1"/>
    <col min="3" max="3" width="14.00390625" style="115" customWidth="1"/>
    <col min="4" max="4" width="25.7109375" style="117" customWidth="1"/>
    <col min="5" max="5" width="15.28125" style="115" customWidth="1"/>
    <col min="6" max="6" width="21.140625" style="116" customWidth="1"/>
    <col min="7" max="7" width="11.8515625" style="116" customWidth="1"/>
    <col min="8" max="8" width="14.8515625" style="336" customWidth="1"/>
    <col min="9" max="9" width="13.140625" style="115" customWidth="1"/>
    <col min="10" max="10" width="10.140625" style="115" customWidth="1"/>
    <col min="11" max="11" width="11.140625" style="115" customWidth="1"/>
    <col min="12" max="12" width="8.8515625" style="115" customWidth="1"/>
    <col min="13" max="13" width="11.57421875" style="115" customWidth="1"/>
    <col min="14" max="15" width="13.8515625" style="115" customWidth="1"/>
    <col min="16" max="16" width="12.7109375" style="115" customWidth="1"/>
    <col min="17" max="17" width="13.8515625" style="115" customWidth="1"/>
    <col min="18" max="18" width="16.8515625" style="115" customWidth="1"/>
    <col min="19" max="19" width="17.8515625" style="58" customWidth="1"/>
    <col min="20" max="20" width="15.57421875" style="115" customWidth="1"/>
    <col min="21" max="21" width="16.28125" style="115" customWidth="1"/>
    <col min="22" max="22" width="15.140625" style="115" customWidth="1"/>
    <col min="23" max="23" width="15.00390625" style="115" customWidth="1"/>
    <col min="24" max="27" width="8.00390625" style="114" customWidth="1"/>
    <col min="28" max="16384" width="9.140625" style="58" customWidth="1"/>
  </cols>
  <sheetData>
    <row r="1" spans="1:27" ht="13.5" thickBot="1">
      <c r="A1" s="517" t="s">
        <v>710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402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</row>
    <row r="2" spans="1:27" ht="18" customHeight="1">
      <c r="A2" s="519" t="s">
        <v>12</v>
      </c>
      <c r="B2" s="511" t="s">
        <v>502</v>
      </c>
      <c r="C2" s="511" t="s">
        <v>501</v>
      </c>
      <c r="D2" s="511" t="s">
        <v>500</v>
      </c>
      <c r="E2" s="511" t="s">
        <v>499</v>
      </c>
      <c r="F2" s="511" t="s">
        <v>498</v>
      </c>
      <c r="G2" s="522" t="s">
        <v>725</v>
      </c>
      <c r="H2" s="522"/>
      <c r="I2" s="511" t="s">
        <v>497</v>
      </c>
      <c r="J2" s="511" t="s">
        <v>14</v>
      </c>
      <c r="K2" s="511" t="s">
        <v>496</v>
      </c>
      <c r="L2" s="511" t="s">
        <v>495</v>
      </c>
      <c r="M2" s="511" t="s">
        <v>494</v>
      </c>
      <c r="N2" s="511" t="s">
        <v>493</v>
      </c>
      <c r="O2" s="511" t="s">
        <v>499</v>
      </c>
      <c r="P2" s="511" t="s">
        <v>492</v>
      </c>
      <c r="Q2" s="511" t="s">
        <v>491</v>
      </c>
      <c r="R2" s="514" t="s">
        <v>593</v>
      </c>
      <c r="S2" s="511" t="s">
        <v>586</v>
      </c>
      <c r="T2" s="511" t="s">
        <v>490</v>
      </c>
      <c r="U2" s="511"/>
      <c r="V2" s="511"/>
      <c r="W2" s="511"/>
      <c r="X2" s="511" t="s">
        <v>489</v>
      </c>
      <c r="Y2" s="511"/>
      <c r="Z2" s="511"/>
      <c r="AA2" s="526"/>
    </row>
    <row r="3" spans="1:27" ht="36.75" customHeight="1">
      <c r="A3" s="520"/>
      <c r="B3" s="512"/>
      <c r="C3" s="512"/>
      <c r="D3" s="512"/>
      <c r="E3" s="512"/>
      <c r="F3" s="512"/>
      <c r="G3" s="522"/>
      <c r="H3" s="522"/>
      <c r="I3" s="512"/>
      <c r="J3" s="512"/>
      <c r="K3" s="512"/>
      <c r="L3" s="512"/>
      <c r="M3" s="512"/>
      <c r="N3" s="512"/>
      <c r="O3" s="512"/>
      <c r="P3" s="512"/>
      <c r="Q3" s="512"/>
      <c r="R3" s="515"/>
      <c r="S3" s="512"/>
      <c r="T3" s="512" t="s">
        <v>488</v>
      </c>
      <c r="U3" s="512"/>
      <c r="V3" s="512" t="s">
        <v>487</v>
      </c>
      <c r="W3" s="512"/>
      <c r="X3" s="512"/>
      <c r="Y3" s="512"/>
      <c r="Z3" s="512"/>
      <c r="AA3" s="527"/>
    </row>
    <row r="4" spans="1:27" ht="19.5" customHeight="1" thickBot="1">
      <c r="A4" s="521"/>
      <c r="B4" s="513"/>
      <c r="C4" s="513"/>
      <c r="D4" s="513"/>
      <c r="E4" s="513"/>
      <c r="F4" s="513"/>
      <c r="G4" s="328" t="s">
        <v>726</v>
      </c>
      <c r="H4" s="331" t="s">
        <v>727</v>
      </c>
      <c r="I4" s="513"/>
      <c r="J4" s="513"/>
      <c r="K4" s="513"/>
      <c r="L4" s="513"/>
      <c r="M4" s="513"/>
      <c r="N4" s="513"/>
      <c r="O4" s="513"/>
      <c r="P4" s="513"/>
      <c r="Q4" s="513"/>
      <c r="R4" s="516"/>
      <c r="S4" s="513"/>
      <c r="T4" s="125" t="s">
        <v>486</v>
      </c>
      <c r="U4" s="125" t="s">
        <v>485</v>
      </c>
      <c r="V4" s="125" t="s">
        <v>486</v>
      </c>
      <c r="W4" s="125" t="s">
        <v>485</v>
      </c>
      <c r="X4" s="125" t="s">
        <v>484</v>
      </c>
      <c r="Y4" s="125" t="s">
        <v>483</v>
      </c>
      <c r="Z4" s="125" t="s">
        <v>482</v>
      </c>
      <c r="AA4" s="124" t="s">
        <v>481</v>
      </c>
    </row>
    <row r="5" spans="1:27" ht="18.75" customHeight="1">
      <c r="A5" s="523" t="s">
        <v>505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5"/>
    </row>
    <row r="6" spans="1:27" ht="24" customHeight="1">
      <c r="A6" s="65">
        <v>1</v>
      </c>
      <c r="B6" s="148" t="s">
        <v>480</v>
      </c>
      <c r="C6" s="148" t="s">
        <v>479</v>
      </c>
      <c r="D6" s="148" t="s">
        <v>478</v>
      </c>
      <c r="E6" s="337" t="s">
        <v>477</v>
      </c>
      <c r="F6" s="150" t="s">
        <v>476</v>
      </c>
      <c r="G6" s="329" t="s">
        <v>389</v>
      </c>
      <c r="H6" s="332" t="s">
        <v>389</v>
      </c>
      <c r="I6" s="148">
        <v>6540</v>
      </c>
      <c r="J6" s="148">
        <v>2002</v>
      </c>
      <c r="K6" s="148">
        <v>2002</v>
      </c>
      <c r="L6" s="148">
        <v>44</v>
      </c>
      <c r="M6" s="151"/>
      <c r="N6" s="151">
        <v>12500</v>
      </c>
      <c r="O6" s="337" t="s">
        <v>477</v>
      </c>
      <c r="P6" s="126" t="s">
        <v>91</v>
      </c>
      <c r="Q6" s="126" t="s">
        <v>582</v>
      </c>
      <c r="R6" s="159" t="s">
        <v>379</v>
      </c>
      <c r="S6" s="285">
        <v>20300</v>
      </c>
      <c r="T6" s="154">
        <v>44197</v>
      </c>
      <c r="U6" s="154">
        <v>44561</v>
      </c>
      <c r="V6" s="154">
        <v>44197</v>
      </c>
      <c r="W6" s="154">
        <v>44561</v>
      </c>
      <c r="X6" s="123" t="s">
        <v>379</v>
      </c>
      <c r="Y6" s="123" t="s">
        <v>379</v>
      </c>
      <c r="Z6" s="123" t="s">
        <v>379</v>
      </c>
      <c r="AA6" s="155" t="s">
        <v>48</v>
      </c>
    </row>
    <row r="7" spans="1:27" ht="24.75" customHeight="1">
      <c r="A7" s="65">
        <v>2</v>
      </c>
      <c r="B7" s="148" t="s">
        <v>447</v>
      </c>
      <c r="C7" s="149" t="s">
        <v>475</v>
      </c>
      <c r="D7" s="148">
        <v>5163</v>
      </c>
      <c r="E7" s="337" t="s">
        <v>474</v>
      </c>
      <c r="F7" s="150" t="s">
        <v>444</v>
      </c>
      <c r="G7" s="330" t="s">
        <v>389</v>
      </c>
      <c r="H7" s="333" t="s">
        <v>389</v>
      </c>
      <c r="I7" s="148">
        <v>3120</v>
      </c>
      <c r="J7" s="148">
        <v>1976</v>
      </c>
      <c r="K7" s="148">
        <v>1994</v>
      </c>
      <c r="L7" s="148">
        <v>2</v>
      </c>
      <c r="M7" s="152">
        <v>2100</v>
      </c>
      <c r="N7" s="152">
        <v>2680</v>
      </c>
      <c r="O7" s="337" t="s">
        <v>474</v>
      </c>
      <c r="P7" s="126" t="s">
        <v>91</v>
      </c>
      <c r="Q7" s="150"/>
      <c r="R7" s="160" t="s">
        <v>379</v>
      </c>
      <c r="S7" s="278"/>
      <c r="T7" s="154">
        <v>44197</v>
      </c>
      <c r="U7" s="154">
        <v>44561</v>
      </c>
      <c r="V7" s="148" t="s">
        <v>48</v>
      </c>
      <c r="W7" s="148" t="s">
        <v>48</v>
      </c>
      <c r="X7" s="123" t="s">
        <v>379</v>
      </c>
      <c r="Y7" s="123" t="s">
        <v>379</v>
      </c>
      <c r="Z7" s="123" t="s">
        <v>48</v>
      </c>
      <c r="AA7" s="155" t="s">
        <v>48</v>
      </c>
    </row>
    <row r="8" spans="1:29" s="121" customFormat="1" ht="22.5" customHeight="1">
      <c r="A8" s="65">
        <v>3</v>
      </c>
      <c r="B8" s="148" t="s">
        <v>441</v>
      </c>
      <c r="C8" s="149" t="s">
        <v>473</v>
      </c>
      <c r="D8" s="148" t="s">
        <v>472</v>
      </c>
      <c r="E8" s="337" t="s">
        <v>471</v>
      </c>
      <c r="F8" s="150" t="s">
        <v>398</v>
      </c>
      <c r="G8" s="330" t="s">
        <v>389</v>
      </c>
      <c r="H8" s="333" t="s">
        <v>389</v>
      </c>
      <c r="I8" s="148">
        <v>2198</v>
      </c>
      <c r="J8" s="148">
        <v>2013</v>
      </c>
      <c r="K8" s="148" t="s">
        <v>470</v>
      </c>
      <c r="L8" s="148">
        <v>6</v>
      </c>
      <c r="M8" s="152">
        <v>884</v>
      </c>
      <c r="N8" s="152">
        <v>2825</v>
      </c>
      <c r="O8" s="337" t="s">
        <v>471</v>
      </c>
      <c r="P8" s="126" t="s">
        <v>91</v>
      </c>
      <c r="Q8" s="150" t="s">
        <v>583</v>
      </c>
      <c r="R8" s="160" t="s">
        <v>594</v>
      </c>
      <c r="S8" s="282">
        <v>30400</v>
      </c>
      <c r="T8" s="154">
        <v>44403</v>
      </c>
      <c r="U8" s="154">
        <v>44767</v>
      </c>
      <c r="V8" s="154">
        <v>44403</v>
      </c>
      <c r="W8" s="154">
        <v>44767</v>
      </c>
      <c r="X8" s="123" t="s">
        <v>379</v>
      </c>
      <c r="Y8" s="123" t="s">
        <v>379</v>
      </c>
      <c r="Z8" s="123" t="s">
        <v>379</v>
      </c>
      <c r="AA8" s="155" t="s">
        <v>379</v>
      </c>
      <c r="AB8" s="122" t="s">
        <v>363</v>
      </c>
      <c r="AC8" s="122"/>
    </row>
    <row r="9" spans="1:27" ht="12.75">
      <c r="A9" s="65">
        <v>4</v>
      </c>
      <c r="B9" s="148" t="s">
        <v>467</v>
      </c>
      <c r="C9" s="149" t="s">
        <v>466</v>
      </c>
      <c r="D9" s="148" t="s">
        <v>469</v>
      </c>
      <c r="E9" s="337" t="s">
        <v>468</v>
      </c>
      <c r="F9" s="150" t="s">
        <v>406</v>
      </c>
      <c r="G9" s="330" t="s">
        <v>728</v>
      </c>
      <c r="H9" s="334">
        <v>10000</v>
      </c>
      <c r="I9" s="148">
        <v>2120</v>
      </c>
      <c r="J9" s="148">
        <v>1975</v>
      </c>
      <c r="K9" s="148">
        <v>1975</v>
      </c>
      <c r="L9" s="148">
        <v>5</v>
      </c>
      <c r="M9" s="152"/>
      <c r="N9" s="152">
        <v>2500</v>
      </c>
      <c r="O9" s="337" t="s">
        <v>468</v>
      </c>
      <c r="P9" s="126" t="s">
        <v>91</v>
      </c>
      <c r="Q9" s="153" t="s">
        <v>584</v>
      </c>
      <c r="R9" s="160" t="s">
        <v>379</v>
      </c>
      <c r="S9" s="278"/>
      <c r="T9" s="154">
        <v>44197</v>
      </c>
      <c r="U9" s="154">
        <v>44561</v>
      </c>
      <c r="V9" s="148" t="s">
        <v>48</v>
      </c>
      <c r="W9" s="148" t="s">
        <v>48</v>
      </c>
      <c r="X9" s="123" t="s">
        <v>379</v>
      </c>
      <c r="Y9" s="123" t="s">
        <v>379</v>
      </c>
      <c r="Z9" s="123" t="s">
        <v>48</v>
      </c>
      <c r="AA9" s="155" t="s">
        <v>48</v>
      </c>
    </row>
    <row r="10" spans="1:27" ht="12.75">
      <c r="A10" s="65">
        <v>5</v>
      </c>
      <c r="B10" s="148" t="s">
        <v>467</v>
      </c>
      <c r="C10" s="149" t="s">
        <v>466</v>
      </c>
      <c r="D10" s="148">
        <v>352954</v>
      </c>
      <c r="E10" s="337" t="s">
        <v>465</v>
      </c>
      <c r="F10" s="150" t="s">
        <v>406</v>
      </c>
      <c r="G10" s="160" t="s">
        <v>729</v>
      </c>
      <c r="H10" s="334">
        <v>3000</v>
      </c>
      <c r="I10" s="148">
        <v>1500</v>
      </c>
      <c r="J10" s="148">
        <v>1981</v>
      </c>
      <c r="K10" s="148">
        <v>1981</v>
      </c>
      <c r="L10" s="148">
        <v>6</v>
      </c>
      <c r="M10" s="152">
        <v>350</v>
      </c>
      <c r="N10" s="152">
        <v>2500</v>
      </c>
      <c r="O10" s="337" t="s">
        <v>465</v>
      </c>
      <c r="P10" s="126" t="s">
        <v>91</v>
      </c>
      <c r="Q10" s="153" t="s">
        <v>585</v>
      </c>
      <c r="R10" s="160" t="s">
        <v>379</v>
      </c>
      <c r="S10" s="278"/>
      <c r="T10" s="154">
        <v>44197</v>
      </c>
      <c r="U10" s="154">
        <v>44561</v>
      </c>
      <c r="V10" s="148" t="s">
        <v>48</v>
      </c>
      <c r="W10" s="148" t="s">
        <v>48</v>
      </c>
      <c r="X10" s="123" t="s">
        <v>379</v>
      </c>
      <c r="Y10" s="123" t="s">
        <v>379</v>
      </c>
      <c r="Z10" s="123" t="s">
        <v>48</v>
      </c>
      <c r="AA10" s="155" t="s">
        <v>48</v>
      </c>
    </row>
    <row r="11" spans="1:27" ht="18.75" customHeight="1">
      <c r="A11" s="65">
        <v>6</v>
      </c>
      <c r="B11" s="148" t="s">
        <v>464</v>
      </c>
      <c r="C11" s="149" t="s">
        <v>48</v>
      </c>
      <c r="D11" s="148" t="s">
        <v>463</v>
      </c>
      <c r="E11" s="337" t="s">
        <v>462</v>
      </c>
      <c r="F11" s="150" t="s">
        <v>384</v>
      </c>
      <c r="G11" s="330" t="s">
        <v>389</v>
      </c>
      <c r="H11" s="333" t="s">
        <v>389</v>
      </c>
      <c r="I11" s="148" t="s">
        <v>48</v>
      </c>
      <c r="J11" s="148">
        <v>1997</v>
      </c>
      <c r="K11" s="148">
        <v>1997</v>
      </c>
      <c r="L11" s="148"/>
      <c r="M11" s="152">
        <v>1500</v>
      </c>
      <c r="N11" s="152">
        <v>2350</v>
      </c>
      <c r="O11" s="337" t="s">
        <v>462</v>
      </c>
      <c r="P11" s="126" t="s">
        <v>91</v>
      </c>
      <c r="Q11" s="158"/>
      <c r="R11" s="160" t="s">
        <v>379</v>
      </c>
      <c r="S11" s="278"/>
      <c r="T11" s="154">
        <v>44197</v>
      </c>
      <c r="U11" s="154">
        <v>44561</v>
      </c>
      <c r="V11" s="148" t="s">
        <v>48</v>
      </c>
      <c r="W11" s="148" t="s">
        <v>48</v>
      </c>
      <c r="X11" s="123" t="s">
        <v>379</v>
      </c>
      <c r="Y11" s="123" t="s">
        <v>48</v>
      </c>
      <c r="Z11" s="123" t="s">
        <v>48</v>
      </c>
      <c r="AA11" s="155" t="s">
        <v>48</v>
      </c>
    </row>
    <row r="12" spans="1:27" ht="12.75">
      <c r="A12" s="65">
        <v>7</v>
      </c>
      <c r="B12" s="148" t="s">
        <v>461</v>
      </c>
      <c r="C12" s="149" t="s">
        <v>460</v>
      </c>
      <c r="D12" s="148" t="s">
        <v>459</v>
      </c>
      <c r="E12" s="337" t="s">
        <v>458</v>
      </c>
      <c r="F12" s="150" t="s">
        <v>406</v>
      </c>
      <c r="G12" s="330" t="s">
        <v>728</v>
      </c>
      <c r="H12" s="333"/>
      <c r="I12" s="148">
        <v>6170</v>
      </c>
      <c r="J12" s="148">
        <v>1975</v>
      </c>
      <c r="K12" s="148">
        <v>1975</v>
      </c>
      <c r="L12" s="148">
        <v>13</v>
      </c>
      <c r="M12" s="152">
        <v>3400</v>
      </c>
      <c r="N12" s="152">
        <v>13000</v>
      </c>
      <c r="O12" s="337" t="s">
        <v>458</v>
      </c>
      <c r="P12" s="126" t="s">
        <v>91</v>
      </c>
      <c r="Q12" s="150" t="s">
        <v>588</v>
      </c>
      <c r="R12" s="160" t="s">
        <v>379</v>
      </c>
      <c r="S12" s="278"/>
      <c r="T12" s="154">
        <v>44197</v>
      </c>
      <c r="U12" s="154">
        <v>44561</v>
      </c>
      <c r="V12" s="148" t="s">
        <v>48</v>
      </c>
      <c r="W12" s="148" t="s">
        <v>48</v>
      </c>
      <c r="X12" s="123" t="s">
        <v>379</v>
      </c>
      <c r="Y12" s="123" t="s">
        <v>379</v>
      </c>
      <c r="Z12" s="123" t="s">
        <v>48</v>
      </c>
      <c r="AA12" s="155" t="s">
        <v>48</v>
      </c>
    </row>
    <row r="13" spans="1:27" ht="24.75" customHeight="1">
      <c r="A13" s="65">
        <v>8</v>
      </c>
      <c r="B13" s="148" t="s">
        <v>430</v>
      </c>
      <c r="C13" s="148" t="s">
        <v>457</v>
      </c>
      <c r="D13" s="148" t="s">
        <v>456</v>
      </c>
      <c r="E13" s="337" t="s">
        <v>455</v>
      </c>
      <c r="F13" s="150" t="s">
        <v>422</v>
      </c>
      <c r="G13" s="330" t="s">
        <v>389</v>
      </c>
      <c r="H13" s="333" t="s">
        <v>389</v>
      </c>
      <c r="I13" s="148">
        <v>1896</v>
      </c>
      <c r="J13" s="148">
        <v>2008</v>
      </c>
      <c r="K13" s="148" t="s">
        <v>454</v>
      </c>
      <c r="L13" s="148">
        <v>9</v>
      </c>
      <c r="M13" s="152">
        <v>930</v>
      </c>
      <c r="N13" s="152">
        <v>3000</v>
      </c>
      <c r="O13" s="337" t="s">
        <v>455</v>
      </c>
      <c r="P13" s="126" t="s">
        <v>91</v>
      </c>
      <c r="Q13" s="150" t="s">
        <v>589</v>
      </c>
      <c r="R13" s="160" t="s">
        <v>595</v>
      </c>
      <c r="S13" s="279">
        <v>15100</v>
      </c>
      <c r="T13" s="154">
        <v>44197</v>
      </c>
      <c r="U13" s="154">
        <v>44561</v>
      </c>
      <c r="V13" s="154">
        <v>44197</v>
      </c>
      <c r="W13" s="154">
        <v>44561</v>
      </c>
      <c r="X13" s="123" t="s">
        <v>379</v>
      </c>
      <c r="Y13" s="123" t="s">
        <v>379</v>
      </c>
      <c r="Z13" s="123" t="s">
        <v>379</v>
      </c>
      <c r="AA13" s="155" t="s">
        <v>379</v>
      </c>
    </row>
    <row r="14" spans="1:27" ht="24.75" customHeight="1">
      <c r="A14" s="65">
        <v>9</v>
      </c>
      <c r="B14" s="148" t="s">
        <v>453</v>
      </c>
      <c r="C14" s="148" t="s">
        <v>452</v>
      </c>
      <c r="D14" s="148" t="s">
        <v>451</v>
      </c>
      <c r="E14" s="337" t="s">
        <v>450</v>
      </c>
      <c r="F14" s="150" t="s">
        <v>414</v>
      </c>
      <c r="G14" s="330" t="s">
        <v>379</v>
      </c>
      <c r="H14" s="333" t="s">
        <v>379</v>
      </c>
      <c r="I14" s="148">
        <v>3907</v>
      </c>
      <c r="J14" s="148">
        <v>2003</v>
      </c>
      <c r="K14" s="148">
        <v>2003</v>
      </c>
      <c r="L14" s="157">
        <v>3</v>
      </c>
      <c r="M14" s="152">
        <v>2700</v>
      </c>
      <c r="N14" s="152">
        <v>7500</v>
      </c>
      <c r="O14" s="337" t="s">
        <v>450</v>
      </c>
      <c r="P14" s="126" t="s">
        <v>91</v>
      </c>
      <c r="Q14" s="150" t="s">
        <v>590</v>
      </c>
      <c r="R14" s="160" t="s">
        <v>596</v>
      </c>
      <c r="S14" s="279">
        <v>14000</v>
      </c>
      <c r="T14" s="154">
        <v>44197</v>
      </c>
      <c r="U14" s="154">
        <v>44561</v>
      </c>
      <c r="V14" s="154">
        <v>44197</v>
      </c>
      <c r="W14" s="154">
        <v>44561</v>
      </c>
      <c r="X14" s="123" t="s">
        <v>379</v>
      </c>
      <c r="Y14" s="123" t="s">
        <v>379</v>
      </c>
      <c r="Z14" s="123" t="s">
        <v>379</v>
      </c>
      <c r="AA14" s="155" t="s">
        <v>379</v>
      </c>
    </row>
    <row r="15" spans="1:27" ht="18.75" customHeight="1">
      <c r="A15" s="65">
        <v>10</v>
      </c>
      <c r="B15" s="148" t="s">
        <v>447</v>
      </c>
      <c r="C15" s="148" t="s">
        <v>449</v>
      </c>
      <c r="D15" s="156" t="s">
        <v>587</v>
      </c>
      <c r="E15" s="337" t="s">
        <v>448</v>
      </c>
      <c r="F15" s="150" t="s">
        <v>444</v>
      </c>
      <c r="G15" s="330" t="s">
        <v>389</v>
      </c>
      <c r="H15" s="333" t="s">
        <v>389</v>
      </c>
      <c r="I15" s="148">
        <v>4562</v>
      </c>
      <c r="J15" s="148">
        <v>1986</v>
      </c>
      <c r="K15" s="148">
        <v>1986</v>
      </c>
      <c r="L15" s="157">
        <v>2</v>
      </c>
      <c r="M15" s="152"/>
      <c r="N15" s="152">
        <v>7165</v>
      </c>
      <c r="O15" s="337" t="s">
        <v>448</v>
      </c>
      <c r="P15" s="126" t="s">
        <v>91</v>
      </c>
      <c r="Q15" s="150" t="s">
        <v>591</v>
      </c>
      <c r="R15" s="160" t="s">
        <v>379</v>
      </c>
      <c r="S15" s="279">
        <v>20000</v>
      </c>
      <c r="T15" s="154">
        <v>44197</v>
      </c>
      <c r="U15" s="154">
        <v>44561</v>
      </c>
      <c r="V15" s="154">
        <v>44197</v>
      </c>
      <c r="W15" s="154">
        <v>44561</v>
      </c>
      <c r="X15" s="123" t="s">
        <v>379</v>
      </c>
      <c r="Y15" s="123" t="s">
        <v>379</v>
      </c>
      <c r="Z15" s="123" t="s">
        <v>379</v>
      </c>
      <c r="AA15" s="155" t="s">
        <v>48</v>
      </c>
    </row>
    <row r="16" spans="1:27" ht="27" customHeight="1">
      <c r="A16" s="65">
        <v>11</v>
      </c>
      <c r="B16" s="148" t="s">
        <v>447</v>
      </c>
      <c r="C16" s="148" t="s">
        <v>446</v>
      </c>
      <c r="D16" s="148">
        <v>525922</v>
      </c>
      <c r="E16" s="337" t="s">
        <v>445</v>
      </c>
      <c r="F16" s="150" t="s">
        <v>444</v>
      </c>
      <c r="G16" s="330" t="s">
        <v>389</v>
      </c>
      <c r="H16" s="333" t="s">
        <v>389</v>
      </c>
      <c r="I16" s="148">
        <v>3120</v>
      </c>
      <c r="J16" s="148">
        <v>1985</v>
      </c>
      <c r="K16" s="148">
        <v>1985</v>
      </c>
      <c r="L16" s="148">
        <v>1</v>
      </c>
      <c r="M16" s="152"/>
      <c r="N16" s="152">
        <v>5700</v>
      </c>
      <c r="O16" s="337" t="s">
        <v>445</v>
      </c>
      <c r="P16" s="126" t="s">
        <v>91</v>
      </c>
      <c r="Q16" s="150" t="s">
        <v>592</v>
      </c>
      <c r="R16" s="160" t="s">
        <v>379</v>
      </c>
      <c r="S16" s="279">
        <v>11700</v>
      </c>
      <c r="T16" s="154">
        <v>44197</v>
      </c>
      <c r="U16" s="154">
        <v>44561</v>
      </c>
      <c r="V16" s="154">
        <v>44197</v>
      </c>
      <c r="W16" s="154">
        <v>44561</v>
      </c>
      <c r="X16" s="123" t="s">
        <v>379</v>
      </c>
      <c r="Y16" s="123" t="s">
        <v>379</v>
      </c>
      <c r="Z16" s="123" t="s">
        <v>379</v>
      </c>
      <c r="AA16" s="155" t="s">
        <v>48</v>
      </c>
    </row>
    <row r="17" spans="1:27" ht="18.75" customHeight="1">
      <c r="A17" s="65">
        <v>12</v>
      </c>
      <c r="B17" s="148" t="s">
        <v>421</v>
      </c>
      <c r="C17" s="148" t="s">
        <v>48</v>
      </c>
      <c r="D17" s="148" t="s">
        <v>443</v>
      </c>
      <c r="E17" s="337" t="s">
        <v>442</v>
      </c>
      <c r="F17" s="150" t="s">
        <v>384</v>
      </c>
      <c r="G17" s="330" t="s">
        <v>389</v>
      </c>
      <c r="H17" s="333" t="s">
        <v>389</v>
      </c>
      <c r="I17" s="148" t="s">
        <v>48</v>
      </c>
      <c r="J17" s="148">
        <v>2006</v>
      </c>
      <c r="K17" s="148">
        <v>2006</v>
      </c>
      <c r="L17" s="148" t="s">
        <v>48</v>
      </c>
      <c r="M17" s="152">
        <v>6000</v>
      </c>
      <c r="N17" s="152">
        <v>8120</v>
      </c>
      <c r="O17" s="337" t="s">
        <v>442</v>
      </c>
      <c r="P17" s="126" t="s">
        <v>91</v>
      </c>
      <c r="Q17" s="158"/>
      <c r="R17" s="160" t="s">
        <v>379</v>
      </c>
      <c r="S17" s="278"/>
      <c r="T17" s="154">
        <v>44197</v>
      </c>
      <c r="U17" s="154">
        <v>44561</v>
      </c>
      <c r="V17" s="161" t="s">
        <v>48</v>
      </c>
      <c r="W17" s="161" t="s">
        <v>48</v>
      </c>
      <c r="X17" s="123" t="s">
        <v>379</v>
      </c>
      <c r="Y17" s="123" t="s">
        <v>48</v>
      </c>
      <c r="Z17" s="123" t="s">
        <v>48</v>
      </c>
      <c r="AA17" s="155" t="s">
        <v>48</v>
      </c>
    </row>
    <row r="18" spans="1:27" ht="25.5">
      <c r="A18" s="65">
        <v>13</v>
      </c>
      <c r="B18" s="148" t="s">
        <v>441</v>
      </c>
      <c r="C18" s="148" t="s">
        <v>440</v>
      </c>
      <c r="D18" s="148" t="s">
        <v>439</v>
      </c>
      <c r="E18" s="337" t="s">
        <v>438</v>
      </c>
      <c r="F18" s="150" t="s">
        <v>406</v>
      </c>
      <c r="G18" s="330" t="s">
        <v>730</v>
      </c>
      <c r="H18" s="333" t="s">
        <v>379</v>
      </c>
      <c r="I18" s="148">
        <v>2482</v>
      </c>
      <c r="J18" s="148">
        <v>2004</v>
      </c>
      <c r="K18" s="148">
        <v>2004</v>
      </c>
      <c r="L18" s="148">
        <v>6</v>
      </c>
      <c r="M18" s="152"/>
      <c r="N18" s="152">
        <v>1350</v>
      </c>
      <c r="O18" s="337" t="s">
        <v>438</v>
      </c>
      <c r="P18" s="126" t="s">
        <v>91</v>
      </c>
      <c r="Q18" s="150" t="s">
        <v>598</v>
      </c>
      <c r="R18" s="160" t="s">
        <v>379</v>
      </c>
      <c r="S18" s="279">
        <v>41000</v>
      </c>
      <c r="T18" s="154">
        <v>44197</v>
      </c>
      <c r="U18" s="154">
        <v>44561</v>
      </c>
      <c r="V18" s="154">
        <v>44197</v>
      </c>
      <c r="W18" s="154">
        <v>44561</v>
      </c>
      <c r="X18" s="123" t="s">
        <v>379</v>
      </c>
      <c r="Y18" s="123" t="s">
        <v>379</v>
      </c>
      <c r="Z18" s="123" t="s">
        <v>379</v>
      </c>
      <c r="AA18" s="155" t="s">
        <v>48</v>
      </c>
    </row>
    <row r="19" spans="1:27" ht="12.75">
      <c r="A19" s="65">
        <v>14</v>
      </c>
      <c r="B19" s="212" t="s">
        <v>437</v>
      </c>
      <c r="C19" s="212" t="s">
        <v>436</v>
      </c>
      <c r="D19" s="212" t="s">
        <v>435</v>
      </c>
      <c r="E19" s="337" t="s">
        <v>434</v>
      </c>
      <c r="F19" s="2" t="s">
        <v>406</v>
      </c>
      <c r="G19" s="339" t="s">
        <v>728</v>
      </c>
      <c r="H19" s="340">
        <v>350000</v>
      </c>
      <c r="I19" s="212">
        <v>4580</v>
      </c>
      <c r="J19" s="212">
        <v>2005</v>
      </c>
      <c r="K19" s="212">
        <v>2005</v>
      </c>
      <c r="L19" s="212">
        <v>6</v>
      </c>
      <c r="M19" s="341"/>
      <c r="N19" s="341"/>
      <c r="O19" s="337" t="s">
        <v>434</v>
      </c>
      <c r="P19" s="12" t="s">
        <v>91</v>
      </c>
      <c r="Q19" s="2" t="s">
        <v>599</v>
      </c>
      <c r="R19" s="339" t="s">
        <v>379</v>
      </c>
      <c r="S19" s="279">
        <v>47800</v>
      </c>
      <c r="T19" s="342">
        <v>44197</v>
      </c>
      <c r="U19" s="342">
        <v>44561</v>
      </c>
      <c r="V19" s="342">
        <v>44197</v>
      </c>
      <c r="W19" s="342">
        <v>44561</v>
      </c>
      <c r="X19" s="338" t="s">
        <v>379</v>
      </c>
      <c r="Y19" s="338" t="s">
        <v>379</v>
      </c>
      <c r="Z19" s="338" t="s">
        <v>379</v>
      </c>
      <c r="AA19" s="343" t="s">
        <v>48</v>
      </c>
    </row>
    <row r="20" spans="1:27" ht="24" customHeight="1">
      <c r="A20" s="65">
        <v>15</v>
      </c>
      <c r="B20" s="148" t="s">
        <v>433</v>
      </c>
      <c r="C20" s="148" t="s">
        <v>714</v>
      </c>
      <c r="D20" s="148" t="s">
        <v>432</v>
      </c>
      <c r="E20" s="337" t="s">
        <v>431</v>
      </c>
      <c r="F20" s="150" t="s">
        <v>422</v>
      </c>
      <c r="G20" s="330" t="s">
        <v>389</v>
      </c>
      <c r="H20" s="333" t="s">
        <v>389</v>
      </c>
      <c r="I20" s="148">
        <v>1598</v>
      </c>
      <c r="J20" s="148">
        <v>2007</v>
      </c>
      <c r="K20" s="148">
        <v>2007</v>
      </c>
      <c r="L20" s="148">
        <v>7</v>
      </c>
      <c r="M20" s="152"/>
      <c r="N20" s="152"/>
      <c r="O20" s="337" t="s">
        <v>431</v>
      </c>
      <c r="P20" s="126" t="s">
        <v>91</v>
      </c>
      <c r="Q20" s="150" t="s">
        <v>600</v>
      </c>
      <c r="R20" s="160" t="s">
        <v>596</v>
      </c>
      <c r="S20" s="279">
        <v>4800</v>
      </c>
      <c r="T20" s="154">
        <v>44197</v>
      </c>
      <c r="U20" s="154">
        <v>44561</v>
      </c>
      <c r="V20" s="154">
        <v>44197</v>
      </c>
      <c r="W20" s="154">
        <v>44561</v>
      </c>
      <c r="X20" s="123" t="s">
        <v>379</v>
      </c>
      <c r="Y20" s="123" t="s">
        <v>379</v>
      </c>
      <c r="Z20" s="123" t="s">
        <v>379</v>
      </c>
      <c r="AA20" s="155" t="s">
        <v>379</v>
      </c>
    </row>
    <row r="21" spans="1:27" ht="28.5" customHeight="1">
      <c r="A21" s="65">
        <v>16</v>
      </c>
      <c r="B21" s="148" t="s">
        <v>430</v>
      </c>
      <c r="C21" s="148" t="s">
        <v>429</v>
      </c>
      <c r="D21" s="148" t="s">
        <v>428</v>
      </c>
      <c r="E21" s="337" t="s">
        <v>427</v>
      </c>
      <c r="F21" s="150" t="s">
        <v>398</v>
      </c>
      <c r="G21" s="330" t="s">
        <v>389</v>
      </c>
      <c r="H21" s="333" t="s">
        <v>389</v>
      </c>
      <c r="I21" s="148">
        <v>1896</v>
      </c>
      <c r="J21" s="148">
        <v>2005</v>
      </c>
      <c r="K21" s="148">
        <v>2005</v>
      </c>
      <c r="L21" s="148">
        <v>6</v>
      </c>
      <c r="M21" s="152"/>
      <c r="N21" s="152">
        <v>1000</v>
      </c>
      <c r="O21" s="337" t="s">
        <v>427</v>
      </c>
      <c r="P21" s="126" t="s">
        <v>91</v>
      </c>
      <c r="Q21" s="150" t="s">
        <v>601</v>
      </c>
      <c r="R21" s="160" t="s">
        <v>596</v>
      </c>
      <c r="S21" s="279">
        <v>16600</v>
      </c>
      <c r="T21" s="154">
        <v>44197</v>
      </c>
      <c r="U21" s="154">
        <v>44561</v>
      </c>
      <c r="V21" s="154">
        <v>44197</v>
      </c>
      <c r="W21" s="154">
        <v>44561</v>
      </c>
      <c r="X21" s="123" t="s">
        <v>379</v>
      </c>
      <c r="Y21" s="123" t="s">
        <v>379</v>
      </c>
      <c r="Z21" s="123" t="s">
        <v>379</v>
      </c>
      <c r="AA21" s="155" t="s">
        <v>48</v>
      </c>
    </row>
    <row r="22" spans="1:27" ht="25.5" customHeight="1">
      <c r="A22" s="65">
        <v>17</v>
      </c>
      <c r="B22" s="148" t="s">
        <v>426</v>
      </c>
      <c r="C22" s="148" t="s">
        <v>425</v>
      </c>
      <c r="D22" s="148" t="s">
        <v>424</v>
      </c>
      <c r="E22" s="337" t="s">
        <v>423</v>
      </c>
      <c r="F22" s="150" t="s">
        <v>422</v>
      </c>
      <c r="G22" s="330" t="s">
        <v>389</v>
      </c>
      <c r="H22" s="333" t="s">
        <v>389</v>
      </c>
      <c r="I22" s="148">
        <v>1984</v>
      </c>
      <c r="J22" s="148">
        <v>2001</v>
      </c>
      <c r="K22" s="148">
        <v>2001</v>
      </c>
      <c r="L22" s="148">
        <v>5</v>
      </c>
      <c r="M22" s="152"/>
      <c r="N22" s="152"/>
      <c r="O22" s="337" t="s">
        <v>423</v>
      </c>
      <c r="P22" s="126" t="s">
        <v>91</v>
      </c>
      <c r="Q22" s="150" t="s">
        <v>602</v>
      </c>
      <c r="R22" s="160" t="s">
        <v>596</v>
      </c>
      <c r="S22" s="279">
        <v>7100</v>
      </c>
      <c r="T22" s="154">
        <v>44197</v>
      </c>
      <c r="U22" s="154">
        <v>44561</v>
      </c>
      <c r="V22" s="154">
        <v>44197</v>
      </c>
      <c r="W22" s="154">
        <v>44561</v>
      </c>
      <c r="X22" s="123" t="s">
        <v>379</v>
      </c>
      <c r="Y22" s="123" t="s">
        <v>379</v>
      </c>
      <c r="Z22" s="123" t="s">
        <v>379</v>
      </c>
      <c r="AA22" s="155" t="s">
        <v>379</v>
      </c>
    </row>
    <row r="23" spans="1:27" ht="22.5" customHeight="1">
      <c r="A23" s="65">
        <v>18</v>
      </c>
      <c r="B23" s="148" t="s">
        <v>421</v>
      </c>
      <c r="C23" s="148" t="s">
        <v>597</v>
      </c>
      <c r="D23" s="148" t="s">
        <v>420</v>
      </c>
      <c r="E23" s="337" t="s">
        <v>419</v>
      </c>
      <c r="F23" s="150" t="s">
        <v>384</v>
      </c>
      <c r="G23" s="330" t="s">
        <v>389</v>
      </c>
      <c r="H23" s="333" t="s">
        <v>389</v>
      </c>
      <c r="I23" s="148"/>
      <c r="J23" s="148">
        <v>2009</v>
      </c>
      <c r="K23" s="148">
        <v>2009</v>
      </c>
      <c r="L23" s="148"/>
      <c r="M23" s="152"/>
      <c r="N23" s="152">
        <v>4000</v>
      </c>
      <c r="O23" s="337" t="s">
        <v>419</v>
      </c>
      <c r="P23" s="126" t="s">
        <v>91</v>
      </c>
      <c r="Q23" s="158"/>
      <c r="R23" s="160" t="s">
        <v>379</v>
      </c>
      <c r="S23" s="278"/>
      <c r="T23" s="154">
        <v>44197</v>
      </c>
      <c r="U23" s="154">
        <v>44561</v>
      </c>
      <c r="V23" s="162"/>
      <c r="W23" s="162"/>
      <c r="X23" s="123" t="s">
        <v>379</v>
      </c>
      <c r="Y23" s="123" t="s">
        <v>48</v>
      </c>
      <c r="Z23" s="123" t="s">
        <v>48</v>
      </c>
      <c r="AA23" s="155" t="s">
        <v>48</v>
      </c>
    </row>
    <row r="24" spans="1:27" ht="21.75" customHeight="1">
      <c r="A24" s="65">
        <v>19</v>
      </c>
      <c r="B24" s="148" t="s">
        <v>418</v>
      </c>
      <c r="C24" s="148" t="s">
        <v>417</v>
      </c>
      <c r="D24" s="148" t="s">
        <v>416</v>
      </c>
      <c r="E24" s="337" t="s">
        <v>415</v>
      </c>
      <c r="F24" s="150" t="s">
        <v>414</v>
      </c>
      <c r="G24" s="330" t="s">
        <v>379</v>
      </c>
      <c r="H24" s="333" t="s">
        <v>379</v>
      </c>
      <c r="I24" s="148">
        <v>6871</v>
      </c>
      <c r="J24" s="148">
        <v>2009</v>
      </c>
      <c r="K24" s="148">
        <v>2009</v>
      </c>
      <c r="L24" s="148">
        <v>3</v>
      </c>
      <c r="M24" s="152"/>
      <c r="N24" s="152"/>
      <c r="O24" s="337" t="s">
        <v>415</v>
      </c>
      <c r="P24" s="126" t="s">
        <v>91</v>
      </c>
      <c r="Q24" s="150" t="s">
        <v>603</v>
      </c>
      <c r="R24" s="160" t="s">
        <v>379</v>
      </c>
      <c r="S24" s="279">
        <v>139500</v>
      </c>
      <c r="T24" s="154">
        <v>44197</v>
      </c>
      <c r="U24" s="154">
        <v>44561</v>
      </c>
      <c r="V24" s="154">
        <v>44197</v>
      </c>
      <c r="W24" s="154">
        <v>44561</v>
      </c>
      <c r="X24" s="123" t="s">
        <v>379</v>
      </c>
      <c r="Y24" s="123" t="s">
        <v>379</v>
      </c>
      <c r="Z24" s="123" t="s">
        <v>379</v>
      </c>
      <c r="AA24" s="155" t="s">
        <v>48</v>
      </c>
    </row>
    <row r="25" spans="1:27" ht="29.25" customHeight="1">
      <c r="A25" s="65">
        <v>20</v>
      </c>
      <c r="B25" s="148" t="s">
        <v>413</v>
      </c>
      <c r="C25" s="148"/>
      <c r="D25" s="148" t="s">
        <v>412</v>
      </c>
      <c r="E25" s="337" t="s">
        <v>411</v>
      </c>
      <c r="F25" s="150" t="s">
        <v>384</v>
      </c>
      <c r="G25" s="330" t="s">
        <v>389</v>
      </c>
      <c r="H25" s="333" t="s">
        <v>389</v>
      </c>
      <c r="I25" s="148"/>
      <c r="J25" s="148">
        <v>2010</v>
      </c>
      <c r="K25" s="148"/>
      <c r="L25" s="148"/>
      <c r="M25" s="152"/>
      <c r="N25" s="152"/>
      <c r="O25" s="337" t="s">
        <v>411</v>
      </c>
      <c r="P25" s="126" t="s">
        <v>91</v>
      </c>
      <c r="Q25" s="158"/>
      <c r="R25" s="160" t="s">
        <v>379</v>
      </c>
      <c r="S25" s="279"/>
      <c r="T25" s="154">
        <v>44197</v>
      </c>
      <c r="U25" s="154">
        <v>44561</v>
      </c>
      <c r="V25" s="162"/>
      <c r="W25" s="162"/>
      <c r="X25" s="123" t="s">
        <v>379</v>
      </c>
      <c r="Y25" s="123" t="s">
        <v>48</v>
      </c>
      <c r="Z25" s="123" t="s">
        <v>48</v>
      </c>
      <c r="AA25" s="155" t="s">
        <v>48</v>
      </c>
    </row>
    <row r="26" spans="1:27" ht="12.75">
      <c r="A26" s="65">
        <v>21</v>
      </c>
      <c r="B26" s="150" t="s">
        <v>410</v>
      </c>
      <c r="C26" s="150" t="s">
        <v>409</v>
      </c>
      <c r="D26" s="150" t="s">
        <v>408</v>
      </c>
      <c r="E26" s="344" t="s">
        <v>407</v>
      </c>
      <c r="F26" s="150" t="s">
        <v>406</v>
      </c>
      <c r="G26" s="330" t="s">
        <v>728</v>
      </c>
      <c r="H26" s="333" t="s">
        <v>389</v>
      </c>
      <c r="I26" s="150">
        <v>6871</v>
      </c>
      <c r="J26" s="150">
        <v>2013</v>
      </c>
      <c r="K26" s="150">
        <v>2014</v>
      </c>
      <c r="L26" s="150">
        <v>6</v>
      </c>
      <c r="M26" s="150">
        <v>8400</v>
      </c>
      <c r="N26" s="150">
        <v>18000</v>
      </c>
      <c r="O26" s="344" t="s">
        <v>407</v>
      </c>
      <c r="P26" s="126" t="s">
        <v>91</v>
      </c>
      <c r="Q26" s="150" t="s">
        <v>607</v>
      </c>
      <c r="R26" s="150"/>
      <c r="S26" s="279">
        <v>340200</v>
      </c>
      <c r="T26" s="154">
        <v>44197</v>
      </c>
      <c r="U26" s="154">
        <v>44561</v>
      </c>
      <c r="V26" s="154">
        <v>44197</v>
      </c>
      <c r="W26" s="154">
        <v>44561</v>
      </c>
      <c r="X26" s="123" t="s">
        <v>379</v>
      </c>
      <c r="Y26" s="123" t="s">
        <v>379</v>
      </c>
      <c r="Z26" s="123" t="s">
        <v>379</v>
      </c>
      <c r="AA26" s="155" t="s">
        <v>48</v>
      </c>
    </row>
    <row r="27" spans="1:27" ht="12.75">
      <c r="A27" s="65">
        <v>22</v>
      </c>
      <c r="B27" s="150" t="s">
        <v>405</v>
      </c>
      <c r="C27" s="150" t="s">
        <v>404</v>
      </c>
      <c r="D27" s="150" t="s">
        <v>403</v>
      </c>
      <c r="E27" s="344" t="s">
        <v>402</v>
      </c>
      <c r="F27" s="150" t="s">
        <v>384</v>
      </c>
      <c r="G27" s="330" t="s">
        <v>389</v>
      </c>
      <c r="H27" s="333" t="s">
        <v>389</v>
      </c>
      <c r="I27" s="150"/>
      <c r="J27" s="150">
        <v>2014</v>
      </c>
      <c r="K27" s="150">
        <v>2014</v>
      </c>
      <c r="L27" s="150"/>
      <c r="M27" s="150"/>
      <c r="N27" s="150"/>
      <c r="O27" s="344" t="s">
        <v>402</v>
      </c>
      <c r="P27" s="126" t="s">
        <v>91</v>
      </c>
      <c r="Q27" s="158"/>
      <c r="R27" s="158"/>
      <c r="S27" s="278"/>
      <c r="T27" s="154">
        <v>44197</v>
      </c>
      <c r="U27" s="154">
        <v>44561</v>
      </c>
      <c r="V27" s="162"/>
      <c r="W27" s="162"/>
      <c r="X27" s="123" t="s">
        <v>379</v>
      </c>
      <c r="Y27" s="123" t="s">
        <v>48</v>
      </c>
      <c r="Z27" s="123" t="s">
        <v>48</v>
      </c>
      <c r="AA27" s="155" t="s">
        <v>48</v>
      </c>
    </row>
    <row r="28" spans="1:28" ht="24" customHeight="1">
      <c r="A28" s="65">
        <v>23</v>
      </c>
      <c r="B28" s="150" t="s">
        <v>401</v>
      </c>
      <c r="C28" s="150" t="s">
        <v>604</v>
      </c>
      <c r="D28" s="150" t="s">
        <v>400</v>
      </c>
      <c r="E28" s="344" t="s">
        <v>399</v>
      </c>
      <c r="F28" s="150" t="s">
        <v>398</v>
      </c>
      <c r="G28" s="330" t="s">
        <v>389</v>
      </c>
      <c r="H28" s="333" t="s">
        <v>389</v>
      </c>
      <c r="I28" s="150">
        <v>2464</v>
      </c>
      <c r="J28" s="150">
        <v>2007</v>
      </c>
      <c r="K28" s="150" t="s">
        <v>397</v>
      </c>
      <c r="L28" s="150">
        <v>7</v>
      </c>
      <c r="M28" s="150">
        <v>1340</v>
      </c>
      <c r="N28" s="150">
        <v>3490</v>
      </c>
      <c r="O28" s="344" t="s">
        <v>399</v>
      </c>
      <c r="P28" s="126" t="s">
        <v>91</v>
      </c>
      <c r="Q28" s="150" t="s">
        <v>608</v>
      </c>
      <c r="R28" s="150"/>
      <c r="S28" s="279">
        <v>14500</v>
      </c>
      <c r="T28" s="154">
        <v>44197</v>
      </c>
      <c r="U28" s="154">
        <v>44561</v>
      </c>
      <c r="V28" s="154">
        <v>44197</v>
      </c>
      <c r="W28" s="154">
        <v>44561</v>
      </c>
      <c r="X28" s="123" t="s">
        <v>379</v>
      </c>
      <c r="Y28" s="123" t="s">
        <v>379</v>
      </c>
      <c r="Z28" s="123" t="s">
        <v>379</v>
      </c>
      <c r="AA28" s="155" t="s">
        <v>48</v>
      </c>
      <c r="AB28" s="58" t="s">
        <v>363</v>
      </c>
    </row>
    <row r="29" spans="1:27" ht="12.75">
      <c r="A29" s="65">
        <v>24</v>
      </c>
      <c r="B29" s="150" t="s">
        <v>396</v>
      </c>
      <c r="C29" s="150" t="s">
        <v>395</v>
      </c>
      <c r="D29" s="150" t="s">
        <v>394</v>
      </c>
      <c r="E29" s="345" t="s">
        <v>48</v>
      </c>
      <c r="F29" s="150" t="s">
        <v>393</v>
      </c>
      <c r="G29" s="330" t="s">
        <v>389</v>
      </c>
      <c r="H29" s="333" t="s">
        <v>389</v>
      </c>
      <c r="I29" s="150" t="s">
        <v>48</v>
      </c>
      <c r="J29" s="150">
        <v>2016</v>
      </c>
      <c r="K29" s="150">
        <v>2017</v>
      </c>
      <c r="L29" s="150">
        <v>1</v>
      </c>
      <c r="M29" s="150"/>
      <c r="N29" s="150"/>
      <c r="O29" s="345" t="s">
        <v>48</v>
      </c>
      <c r="P29" s="126" t="s">
        <v>91</v>
      </c>
      <c r="Q29" s="150"/>
      <c r="R29" s="150"/>
      <c r="S29" s="282">
        <v>225500</v>
      </c>
      <c r="T29" s="154">
        <v>44226</v>
      </c>
      <c r="U29" s="154">
        <v>44590</v>
      </c>
      <c r="V29" s="154">
        <v>44226</v>
      </c>
      <c r="W29" s="154">
        <v>44590</v>
      </c>
      <c r="X29" s="123" t="s">
        <v>379</v>
      </c>
      <c r="Y29" s="123" t="s">
        <v>379</v>
      </c>
      <c r="Z29" s="123" t="s">
        <v>379</v>
      </c>
      <c r="AA29" s="155"/>
    </row>
    <row r="30" spans="1:27" ht="18.75" customHeight="1">
      <c r="A30" s="65">
        <v>25</v>
      </c>
      <c r="B30" s="148" t="s">
        <v>392</v>
      </c>
      <c r="C30" s="148"/>
      <c r="D30" s="167" t="s">
        <v>391</v>
      </c>
      <c r="E30" s="337" t="s">
        <v>390</v>
      </c>
      <c r="F30" s="150" t="s">
        <v>384</v>
      </c>
      <c r="G30" s="330" t="s">
        <v>389</v>
      </c>
      <c r="H30" s="333" t="s">
        <v>389</v>
      </c>
      <c r="I30" s="148" t="s">
        <v>48</v>
      </c>
      <c r="J30" s="148">
        <v>2017</v>
      </c>
      <c r="K30" s="148">
        <v>2017</v>
      </c>
      <c r="L30" s="148"/>
      <c r="M30" s="148">
        <v>1990</v>
      </c>
      <c r="N30" s="148">
        <v>2600</v>
      </c>
      <c r="O30" s="337" t="s">
        <v>390</v>
      </c>
      <c r="P30" s="150" t="s">
        <v>91</v>
      </c>
      <c r="Q30" s="162"/>
      <c r="R30" s="162"/>
      <c r="S30" s="280"/>
      <c r="T30" s="154">
        <v>44353</v>
      </c>
      <c r="U30" s="154">
        <v>44717</v>
      </c>
      <c r="V30" s="148" t="s">
        <v>48</v>
      </c>
      <c r="W30" s="148" t="s">
        <v>48</v>
      </c>
      <c r="X30" s="123" t="s">
        <v>389</v>
      </c>
      <c r="Y30" s="123" t="s">
        <v>48</v>
      </c>
      <c r="Z30" s="123" t="s">
        <v>48</v>
      </c>
      <c r="AA30" s="155" t="s">
        <v>48</v>
      </c>
    </row>
    <row r="31" spans="1:27" ht="22.5" customHeight="1">
      <c r="A31" s="65">
        <v>26</v>
      </c>
      <c r="B31" s="148" t="s">
        <v>388</v>
      </c>
      <c r="C31" s="148" t="s">
        <v>387</v>
      </c>
      <c r="D31" s="167" t="s">
        <v>386</v>
      </c>
      <c r="E31" s="337" t="s">
        <v>385</v>
      </c>
      <c r="F31" s="150" t="s">
        <v>384</v>
      </c>
      <c r="G31" s="330" t="s">
        <v>389</v>
      </c>
      <c r="H31" s="333" t="s">
        <v>389</v>
      </c>
      <c r="I31" s="148"/>
      <c r="J31" s="148">
        <v>2011</v>
      </c>
      <c r="K31" s="148">
        <v>2011</v>
      </c>
      <c r="L31" s="148"/>
      <c r="M31" s="148" t="s">
        <v>605</v>
      </c>
      <c r="N31" s="148" t="s">
        <v>606</v>
      </c>
      <c r="O31" s="337" t="s">
        <v>385</v>
      </c>
      <c r="P31" s="126" t="s">
        <v>91</v>
      </c>
      <c r="Q31" s="162"/>
      <c r="R31" s="162"/>
      <c r="S31" s="280"/>
      <c r="T31" s="154">
        <v>44197</v>
      </c>
      <c r="U31" s="154">
        <v>44196</v>
      </c>
      <c r="V31" s="148" t="s">
        <v>48</v>
      </c>
      <c r="W31" s="148" t="s">
        <v>48</v>
      </c>
      <c r="X31" s="123" t="s">
        <v>379</v>
      </c>
      <c r="Y31" s="123" t="s">
        <v>48</v>
      </c>
      <c r="Z31" s="123" t="s">
        <v>48</v>
      </c>
      <c r="AA31" s="155" t="s">
        <v>48</v>
      </c>
    </row>
    <row r="32" spans="1:27" ht="23.25" customHeight="1">
      <c r="A32" s="65">
        <v>27</v>
      </c>
      <c r="B32" s="163" t="s">
        <v>383</v>
      </c>
      <c r="C32" s="163" t="s">
        <v>382</v>
      </c>
      <c r="D32" s="178"/>
      <c r="E32" s="346" t="s">
        <v>381</v>
      </c>
      <c r="F32" s="179" t="s">
        <v>380</v>
      </c>
      <c r="G32" s="330" t="s">
        <v>389</v>
      </c>
      <c r="H32" s="333" t="s">
        <v>389</v>
      </c>
      <c r="I32" s="163"/>
      <c r="J32" s="163">
        <v>2019</v>
      </c>
      <c r="K32" s="163">
        <v>2019</v>
      </c>
      <c r="L32" s="163"/>
      <c r="M32" s="163"/>
      <c r="N32" s="163"/>
      <c r="O32" s="346" t="s">
        <v>381</v>
      </c>
      <c r="P32" s="179" t="s">
        <v>91</v>
      </c>
      <c r="Q32" s="163"/>
      <c r="R32" s="163"/>
      <c r="S32" s="171"/>
      <c r="T32" s="168">
        <v>44534</v>
      </c>
      <c r="U32" s="168">
        <v>44898</v>
      </c>
      <c r="V32" s="163" t="s">
        <v>48</v>
      </c>
      <c r="W32" s="163" t="s">
        <v>48</v>
      </c>
      <c r="X32" s="172" t="s">
        <v>379</v>
      </c>
      <c r="Y32" s="172" t="s">
        <v>48</v>
      </c>
      <c r="Z32" s="172" t="s">
        <v>48</v>
      </c>
      <c r="AA32" s="173" t="s">
        <v>48</v>
      </c>
    </row>
    <row r="33" spans="1:27" ht="48.75" customHeight="1">
      <c r="A33" s="170">
        <v>28</v>
      </c>
      <c r="B33" s="339" t="s">
        <v>401</v>
      </c>
      <c r="C33" s="339" t="s">
        <v>609</v>
      </c>
      <c r="D33" s="339" t="s">
        <v>610</v>
      </c>
      <c r="E33" s="344" t="s">
        <v>611</v>
      </c>
      <c r="F33" s="347" t="s">
        <v>616</v>
      </c>
      <c r="G33" s="339" t="s">
        <v>728</v>
      </c>
      <c r="H33" s="340">
        <v>20000</v>
      </c>
      <c r="I33" s="339">
        <v>2963</v>
      </c>
      <c r="J33" s="339">
        <v>2005</v>
      </c>
      <c r="K33" s="339">
        <v>2005</v>
      </c>
      <c r="L33" s="339">
        <v>5</v>
      </c>
      <c r="M33" s="339">
        <v>2440</v>
      </c>
      <c r="N33" s="339">
        <v>6500</v>
      </c>
      <c r="O33" s="344" t="s">
        <v>611</v>
      </c>
      <c r="P33" s="339" t="s">
        <v>91</v>
      </c>
      <c r="Q33" s="339" t="s">
        <v>618</v>
      </c>
      <c r="R33" s="339" t="s">
        <v>596</v>
      </c>
      <c r="S33" s="348"/>
      <c r="T33" s="342">
        <v>44322</v>
      </c>
      <c r="U33" s="342">
        <v>44686</v>
      </c>
      <c r="V33" s="148" t="s">
        <v>48</v>
      </c>
      <c r="W33" s="148" t="s">
        <v>48</v>
      </c>
      <c r="X33" s="338" t="s">
        <v>379</v>
      </c>
      <c r="Y33" s="338" t="s">
        <v>379</v>
      </c>
      <c r="Z33" s="338" t="s">
        <v>48</v>
      </c>
      <c r="AA33" s="343" t="s">
        <v>48</v>
      </c>
    </row>
    <row r="34" spans="1:28" s="120" customFormat="1" ht="39.75" customHeight="1">
      <c r="A34" s="65">
        <v>29</v>
      </c>
      <c r="B34" s="159" t="s">
        <v>612</v>
      </c>
      <c r="C34" s="159" t="s">
        <v>613</v>
      </c>
      <c r="D34" s="159" t="s">
        <v>614</v>
      </c>
      <c r="E34" s="349" t="s">
        <v>615</v>
      </c>
      <c r="F34" s="159" t="s">
        <v>617</v>
      </c>
      <c r="G34" s="330" t="s">
        <v>389</v>
      </c>
      <c r="H34" s="333" t="s">
        <v>389</v>
      </c>
      <c r="I34" s="159">
        <v>3387</v>
      </c>
      <c r="J34" s="159">
        <v>2019</v>
      </c>
      <c r="K34" s="159">
        <v>2020</v>
      </c>
      <c r="L34" s="159">
        <v>2</v>
      </c>
      <c r="M34" s="159" t="s">
        <v>389</v>
      </c>
      <c r="N34" s="159">
        <v>8000</v>
      </c>
      <c r="O34" s="349" t="s">
        <v>615</v>
      </c>
      <c r="P34" s="159" t="s">
        <v>91</v>
      </c>
      <c r="Q34" s="159" t="s">
        <v>619</v>
      </c>
      <c r="R34" s="159" t="s">
        <v>379</v>
      </c>
      <c r="S34" s="283">
        <v>233600</v>
      </c>
      <c r="T34" s="174">
        <v>44217</v>
      </c>
      <c r="U34" s="174">
        <v>44581</v>
      </c>
      <c r="V34" s="174">
        <v>44219</v>
      </c>
      <c r="W34" s="174">
        <v>44583</v>
      </c>
      <c r="X34" s="175" t="s">
        <v>379</v>
      </c>
      <c r="Y34" s="175" t="s">
        <v>379</v>
      </c>
      <c r="Z34" s="175" t="s">
        <v>379</v>
      </c>
      <c r="AA34" s="177" t="s">
        <v>48</v>
      </c>
      <c r="AB34" s="169" t="s">
        <v>363</v>
      </c>
    </row>
    <row r="35" spans="1:27" s="120" customFormat="1" ht="28.5" customHeight="1" thickBot="1">
      <c r="A35" s="284">
        <v>30</v>
      </c>
      <c r="B35" s="176" t="s">
        <v>620</v>
      </c>
      <c r="C35" s="176" t="s">
        <v>621</v>
      </c>
      <c r="D35" s="176" t="s">
        <v>622</v>
      </c>
      <c r="E35" s="350" t="s">
        <v>623</v>
      </c>
      <c r="F35" s="176" t="s">
        <v>624</v>
      </c>
      <c r="G35" s="176"/>
      <c r="H35" s="335"/>
      <c r="I35" s="176">
        <v>1108</v>
      </c>
      <c r="J35" s="176">
        <v>2005</v>
      </c>
      <c r="K35" s="176" t="s">
        <v>625</v>
      </c>
      <c r="L35" s="176">
        <v>2</v>
      </c>
      <c r="M35" s="176">
        <v>505</v>
      </c>
      <c r="N35" s="176">
        <v>1360</v>
      </c>
      <c r="O35" s="350" t="s">
        <v>623</v>
      </c>
      <c r="P35" s="176"/>
      <c r="Q35" s="176"/>
      <c r="R35" s="176"/>
      <c r="S35" s="281"/>
      <c r="T35" s="164">
        <v>44380</v>
      </c>
      <c r="U35" s="164">
        <v>44744</v>
      </c>
      <c r="V35" s="164" t="s">
        <v>48</v>
      </c>
      <c r="W35" s="164" t="s">
        <v>48</v>
      </c>
      <c r="X35" s="165" t="s">
        <v>379</v>
      </c>
      <c r="Y35" s="165" t="s">
        <v>379</v>
      </c>
      <c r="Z35" s="165" t="s">
        <v>48</v>
      </c>
      <c r="AA35" s="166" t="s">
        <v>48</v>
      </c>
    </row>
    <row r="36" ht="12.75">
      <c r="U36" s="169"/>
    </row>
    <row r="37" spans="1:27" ht="12.75">
      <c r="A37" s="58"/>
      <c r="B37" s="115" t="s">
        <v>363</v>
      </c>
      <c r="E37" s="115" t="s">
        <v>363</v>
      </c>
      <c r="T37" s="58"/>
      <c r="U37" s="58"/>
      <c r="V37" s="58"/>
      <c r="W37" s="58"/>
      <c r="X37" s="58"/>
      <c r="Y37" s="58"/>
      <c r="Z37" s="58"/>
      <c r="AA37" s="58"/>
    </row>
    <row r="38" spans="1:27" ht="12.75">
      <c r="A38" s="58"/>
      <c r="S38" s="119"/>
      <c r="T38" s="58"/>
      <c r="U38" s="58"/>
      <c r="V38" s="58"/>
      <c r="W38" s="58"/>
      <c r="X38" s="58"/>
      <c r="Y38" s="58"/>
      <c r="Z38" s="58"/>
      <c r="AA38" s="58"/>
    </row>
    <row r="47" spans="1:27" ht="12.75">
      <c r="A47" s="58"/>
      <c r="Q47" s="118"/>
      <c r="R47" s="118"/>
      <c r="T47" s="58"/>
      <c r="U47" s="58"/>
      <c r="V47" s="58"/>
      <c r="W47" s="58"/>
      <c r="X47" s="58"/>
      <c r="Y47" s="58"/>
      <c r="Z47" s="58"/>
      <c r="AA47" s="58"/>
    </row>
  </sheetData>
  <sheetProtection/>
  <mergeCells count="25">
    <mergeCell ref="X2:AA3"/>
    <mergeCell ref="E2:E4"/>
    <mergeCell ref="V3:W3"/>
    <mergeCell ref="F2:F4"/>
    <mergeCell ref="J2:J4"/>
    <mergeCell ref="G2:H3"/>
    <mergeCell ref="P2:P4"/>
    <mergeCell ref="Q2:Q4"/>
    <mergeCell ref="T2:W2"/>
    <mergeCell ref="D2:D4"/>
    <mergeCell ref="A5:AA5"/>
    <mergeCell ref="K2:K4"/>
    <mergeCell ref="L2:L4"/>
    <mergeCell ref="M2:M4"/>
    <mergeCell ref="N2:N4"/>
    <mergeCell ref="I2:I4"/>
    <mergeCell ref="S2:S4"/>
    <mergeCell ref="R2:R4"/>
    <mergeCell ref="T3:U3"/>
    <mergeCell ref="O2:O4"/>
    <mergeCell ref="A1:N1"/>
    <mergeCell ref="P1:AA1"/>
    <mergeCell ref="A2:A4"/>
    <mergeCell ref="B2:B4"/>
    <mergeCell ref="C2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2" manualBreakCount="2">
    <brk id="14" max="34" man="1"/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16.28125" style="9" customWidth="1"/>
    <col min="4" max="4" width="13.421875" style="9" customWidth="1"/>
    <col min="5" max="5" width="19.00390625" style="38" customWidth="1"/>
    <col min="6" max="6" width="28.140625" style="9" bestFit="1" customWidth="1"/>
    <col min="7" max="7" width="0.9921875" style="9" bestFit="1" customWidth="1"/>
    <col min="8" max="16384" width="9.140625" style="9" customWidth="1"/>
  </cols>
  <sheetData>
    <row r="1" spans="1:6" ht="12.75">
      <c r="A1" s="33" t="s">
        <v>748</v>
      </c>
      <c r="B1" s="33"/>
      <c r="C1" s="33"/>
      <c r="D1" s="33"/>
      <c r="E1" s="33"/>
      <c r="F1" s="33"/>
    </row>
    <row r="2" ht="13.5" thickBot="1">
      <c r="B2" s="33"/>
    </row>
    <row r="3" spans="1:6" ht="38.25">
      <c r="A3" s="77" t="s">
        <v>4</v>
      </c>
      <c r="B3" s="78" t="s">
        <v>19</v>
      </c>
      <c r="C3" s="79" t="s">
        <v>20</v>
      </c>
      <c r="D3" s="79" t="s">
        <v>14</v>
      </c>
      <c r="E3" s="80" t="s">
        <v>21</v>
      </c>
      <c r="F3" s="81" t="s">
        <v>22</v>
      </c>
    </row>
    <row r="4" spans="1:7" ht="12.75">
      <c r="A4" s="528" t="s">
        <v>505</v>
      </c>
      <c r="B4" s="529"/>
      <c r="C4" s="529"/>
      <c r="D4" s="36"/>
      <c r="E4" s="39"/>
      <c r="F4" s="82"/>
      <c r="G4" s="70"/>
    </row>
    <row r="5" spans="1:7" s="37" customFormat="1" ht="51" customHeight="1">
      <c r="A5" s="66">
        <v>1</v>
      </c>
      <c r="B5" s="13" t="s">
        <v>247</v>
      </c>
      <c r="C5" s="14" t="s">
        <v>248</v>
      </c>
      <c r="D5" s="15">
        <v>1996</v>
      </c>
      <c r="E5" s="303">
        <v>18400</v>
      </c>
      <c r="F5" s="83" t="s">
        <v>628</v>
      </c>
      <c r="G5" s="223" t="s">
        <v>363</v>
      </c>
    </row>
    <row r="6" spans="1:6" s="37" customFormat="1" ht="25.5">
      <c r="A6" s="66">
        <v>2</v>
      </c>
      <c r="B6" s="13" t="s">
        <v>249</v>
      </c>
      <c r="C6" s="14" t="s">
        <v>250</v>
      </c>
      <c r="D6" s="15">
        <v>2010</v>
      </c>
      <c r="E6" s="23">
        <v>12000</v>
      </c>
      <c r="F6" s="83" t="s">
        <v>251</v>
      </c>
    </row>
    <row r="7" spans="1:6" s="37" customFormat="1" ht="25.5">
      <c r="A7" s="66">
        <v>3</v>
      </c>
      <c r="B7" s="13" t="s">
        <v>252</v>
      </c>
      <c r="C7" s="14" t="s">
        <v>253</v>
      </c>
      <c r="D7" s="15">
        <v>2012</v>
      </c>
      <c r="E7" s="23">
        <v>5696.8</v>
      </c>
      <c r="F7" s="83" t="s">
        <v>113</v>
      </c>
    </row>
    <row r="8" spans="1:6" s="37" customFormat="1" ht="25.5">
      <c r="A8" s="66">
        <v>4</v>
      </c>
      <c r="B8" s="13" t="s">
        <v>254</v>
      </c>
      <c r="C8" s="14" t="s">
        <v>250</v>
      </c>
      <c r="D8" s="15">
        <v>2013</v>
      </c>
      <c r="E8" s="23">
        <v>15575</v>
      </c>
      <c r="F8" s="83" t="s">
        <v>117</v>
      </c>
    </row>
    <row r="9" spans="1:6" s="37" customFormat="1" ht="25.5">
      <c r="A9" s="66">
        <v>5</v>
      </c>
      <c r="B9" s="13" t="s">
        <v>255</v>
      </c>
      <c r="C9" s="14" t="s">
        <v>256</v>
      </c>
      <c r="D9" s="15">
        <v>2011</v>
      </c>
      <c r="E9" s="23">
        <v>22000</v>
      </c>
      <c r="F9" s="83" t="s">
        <v>257</v>
      </c>
    </row>
    <row r="10" spans="1:6" s="37" customFormat="1" ht="25.5">
      <c r="A10" s="66">
        <v>6</v>
      </c>
      <c r="B10" s="13" t="s">
        <v>626</v>
      </c>
      <c r="C10" s="14"/>
      <c r="D10" s="180">
        <v>2008</v>
      </c>
      <c r="E10" s="181">
        <v>11130.5</v>
      </c>
      <c r="F10" s="304" t="s">
        <v>627</v>
      </c>
    </row>
    <row r="11" spans="1:6" s="37" customFormat="1" ht="13.5" thickBot="1">
      <c r="A11" s="498" t="s">
        <v>364</v>
      </c>
      <c r="B11" s="499"/>
      <c r="C11" s="499"/>
      <c r="D11" s="499"/>
      <c r="E11" s="305">
        <f>SUM(E5:E10)</f>
        <v>84802.3</v>
      </c>
      <c r="F11" s="306"/>
    </row>
  </sheetData>
  <sheetProtection/>
  <mergeCells count="2">
    <mergeCell ref="A4:C4"/>
    <mergeCell ref="A11:D11"/>
  </mergeCells>
  <printOptions horizontalCentered="1"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93" zoomScaleSheetLayoutView="93" zoomScalePageLayoutView="0" workbookViewId="0" topLeftCell="A1">
      <selection activeCell="C5" sqref="C5"/>
    </sheetView>
  </sheetViews>
  <sheetFormatPr defaultColWidth="9.140625" defaultRowHeight="12.75"/>
  <cols>
    <col min="1" max="1" width="26.00390625" style="10" customWidth="1"/>
    <col min="2" max="2" width="17.421875" style="10" customWidth="1"/>
    <col min="3" max="3" width="59.00390625" style="233" customWidth="1"/>
    <col min="4" max="5" width="17.421875" style="293" customWidth="1"/>
  </cols>
  <sheetData>
    <row r="1" spans="1:5" ht="12.75">
      <c r="A1" s="508"/>
      <c r="B1" s="508"/>
      <c r="C1" s="508"/>
      <c r="D1" s="508"/>
      <c r="E1" s="508"/>
    </row>
    <row r="2" spans="1:4" ht="12.75">
      <c r="A2" s="508" t="s">
        <v>749</v>
      </c>
      <c r="B2" s="508"/>
      <c r="C2" s="508"/>
      <c r="D2" s="292"/>
    </row>
    <row r="3" spans="1:5" ht="12.75">
      <c r="A3" s="508"/>
      <c r="B3" s="508"/>
      <c r="C3" s="508"/>
      <c r="D3" s="508"/>
      <c r="E3" s="508"/>
    </row>
    <row r="4" ht="13.5" thickBot="1"/>
    <row r="5" spans="1:5" ht="36" customHeight="1">
      <c r="A5" s="403" t="s">
        <v>686</v>
      </c>
      <c r="B5" s="291" t="s">
        <v>687</v>
      </c>
      <c r="C5" s="291" t="s">
        <v>688</v>
      </c>
      <c r="D5" s="294" t="s">
        <v>689</v>
      </c>
      <c r="E5" s="295" t="s">
        <v>690</v>
      </c>
    </row>
    <row r="6" spans="1:5" s="290" customFormat="1" ht="12.75">
      <c r="A6" s="530">
        <v>2017</v>
      </c>
      <c r="B6" s="531"/>
      <c r="C6" s="531"/>
      <c r="D6" s="531"/>
      <c r="E6" s="532"/>
    </row>
    <row r="7" spans="1:5" s="290" customFormat="1" ht="25.5">
      <c r="A7" s="404" t="s">
        <v>695</v>
      </c>
      <c r="B7" s="161">
        <v>42864</v>
      </c>
      <c r="C7" s="234" t="s">
        <v>731</v>
      </c>
      <c r="D7" s="351">
        <v>0</v>
      </c>
      <c r="E7" s="360">
        <v>736.34</v>
      </c>
    </row>
    <row r="8" spans="1:5" s="367" customFormat="1" ht="25.5">
      <c r="A8" s="405" t="s">
        <v>691</v>
      </c>
      <c r="B8" s="364">
        <v>42915</v>
      </c>
      <c r="C8" s="365" t="s">
        <v>732</v>
      </c>
      <c r="D8" s="366">
        <v>0</v>
      </c>
      <c r="E8" s="406">
        <v>33459.08</v>
      </c>
    </row>
    <row r="9" spans="1:5" s="367" customFormat="1" ht="38.25">
      <c r="A9" s="405" t="s">
        <v>691</v>
      </c>
      <c r="B9" s="364">
        <v>42915</v>
      </c>
      <c r="C9" s="365" t="s">
        <v>733</v>
      </c>
      <c r="D9" s="366">
        <v>0</v>
      </c>
      <c r="E9" s="406">
        <v>1247.22</v>
      </c>
    </row>
    <row r="10" spans="1:5" s="367" customFormat="1" ht="25.5">
      <c r="A10" s="405" t="s">
        <v>691</v>
      </c>
      <c r="B10" s="364">
        <v>42772</v>
      </c>
      <c r="C10" s="365" t="s">
        <v>734</v>
      </c>
      <c r="D10" s="366">
        <v>0</v>
      </c>
      <c r="E10" s="406">
        <v>950</v>
      </c>
    </row>
    <row r="11" spans="1:5" s="367" customFormat="1" ht="25.5">
      <c r="A11" s="405" t="s">
        <v>691</v>
      </c>
      <c r="B11" s="364">
        <v>42891</v>
      </c>
      <c r="C11" s="365" t="s">
        <v>735</v>
      </c>
      <c r="D11" s="366">
        <v>0</v>
      </c>
      <c r="E11" s="406">
        <v>5207.54</v>
      </c>
    </row>
    <row r="12" spans="1:5" s="290" customFormat="1" ht="12.75">
      <c r="A12" s="533"/>
      <c r="B12" s="534"/>
      <c r="C12" s="534"/>
      <c r="D12" s="352">
        <f>SUM(D7:D11)</f>
        <v>0</v>
      </c>
      <c r="E12" s="353">
        <f>SUM(E7:E11)</f>
        <v>41600.18</v>
      </c>
    </row>
    <row r="13" spans="1:5" ht="12.75">
      <c r="A13" s="530">
        <v>2018</v>
      </c>
      <c r="B13" s="531"/>
      <c r="C13" s="531"/>
      <c r="D13" s="531"/>
      <c r="E13" s="532"/>
    </row>
    <row r="14" spans="1:5" ht="25.5">
      <c r="A14" s="404" t="s">
        <v>692</v>
      </c>
      <c r="B14" s="161">
        <v>43123</v>
      </c>
      <c r="C14" s="234" t="s">
        <v>697</v>
      </c>
      <c r="D14" s="222">
        <v>0</v>
      </c>
      <c r="E14" s="296">
        <v>415.06</v>
      </c>
    </row>
    <row r="15" spans="1:5" ht="12.75">
      <c r="A15" s="404" t="s">
        <v>695</v>
      </c>
      <c r="B15" s="161">
        <v>43132</v>
      </c>
      <c r="C15" s="234" t="s">
        <v>696</v>
      </c>
      <c r="D15" s="222">
        <v>0</v>
      </c>
      <c r="E15" s="296">
        <v>1616.95</v>
      </c>
    </row>
    <row r="16" spans="1:5" ht="38.25">
      <c r="A16" s="404" t="s">
        <v>691</v>
      </c>
      <c r="B16" s="161">
        <v>43231</v>
      </c>
      <c r="C16" s="234" t="s">
        <v>698</v>
      </c>
      <c r="D16" s="222">
        <v>0</v>
      </c>
      <c r="E16" s="296">
        <v>12752.64</v>
      </c>
    </row>
    <row r="17" spans="1:5" ht="25.5">
      <c r="A17" s="404" t="s">
        <v>695</v>
      </c>
      <c r="B17" s="161">
        <v>43255</v>
      </c>
      <c r="C17" s="234" t="s">
        <v>699</v>
      </c>
      <c r="D17" s="222">
        <v>0</v>
      </c>
      <c r="E17" s="296">
        <v>1010</v>
      </c>
    </row>
    <row r="18" spans="1:5" ht="25.5">
      <c r="A18" s="404" t="s">
        <v>691</v>
      </c>
      <c r="B18" s="161">
        <v>43300</v>
      </c>
      <c r="C18" s="234" t="s">
        <v>702</v>
      </c>
      <c r="D18" s="222">
        <v>0</v>
      </c>
      <c r="E18" s="296">
        <v>6735</v>
      </c>
    </row>
    <row r="19" spans="1:5" ht="25.5">
      <c r="A19" s="404" t="s">
        <v>691</v>
      </c>
      <c r="B19" s="161">
        <v>43318</v>
      </c>
      <c r="C19" s="234" t="s">
        <v>703</v>
      </c>
      <c r="D19" s="222">
        <v>0</v>
      </c>
      <c r="E19" s="296">
        <v>8052</v>
      </c>
    </row>
    <row r="20" spans="1:5" ht="12.75">
      <c r="A20" s="533"/>
      <c r="B20" s="534"/>
      <c r="C20" s="534"/>
      <c r="D20" s="352">
        <f>SUM(D17:D19)</f>
        <v>0</v>
      </c>
      <c r="E20" s="353">
        <f>SUM(E14:E19)</f>
        <v>30581.65</v>
      </c>
    </row>
    <row r="21" spans="1:5" ht="12.75">
      <c r="A21" s="530">
        <v>2019</v>
      </c>
      <c r="B21" s="531"/>
      <c r="C21" s="531"/>
      <c r="D21" s="531"/>
      <c r="E21" s="532"/>
    </row>
    <row r="22" spans="1:5" ht="25.5">
      <c r="A22" s="404" t="s">
        <v>700</v>
      </c>
      <c r="B22" s="161">
        <v>43514</v>
      </c>
      <c r="C22" s="234" t="s">
        <v>701</v>
      </c>
      <c r="D22" s="222">
        <v>0</v>
      </c>
      <c r="E22" s="360">
        <v>1428</v>
      </c>
    </row>
    <row r="23" spans="1:5" ht="25.5">
      <c r="A23" s="407" t="s">
        <v>704</v>
      </c>
      <c r="B23" s="161">
        <v>43466</v>
      </c>
      <c r="C23" s="234" t="s">
        <v>705</v>
      </c>
      <c r="D23" s="359">
        <v>0</v>
      </c>
      <c r="E23" s="361">
        <v>2748.12</v>
      </c>
    </row>
    <row r="24" spans="1:5" ht="25.5">
      <c r="A24" s="408" t="s">
        <v>691</v>
      </c>
      <c r="B24" s="236">
        <v>43578</v>
      </c>
      <c r="C24" s="234" t="s">
        <v>706</v>
      </c>
      <c r="D24" s="359">
        <v>0</v>
      </c>
      <c r="E24" s="296">
        <v>498.73</v>
      </c>
    </row>
    <row r="25" spans="1:5" ht="26.25" thickBot="1">
      <c r="A25" s="409" t="s">
        <v>693</v>
      </c>
      <c r="B25" s="354">
        <v>43710</v>
      </c>
      <c r="C25" s="355" t="s">
        <v>707</v>
      </c>
      <c r="D25" s="362">
        <v>0</v>
      </c>
      <c r="E25" s="363">
        <v>150</v>
      </c>
    </row>
    <row r="26" spans="1:5" ht="12.75">
      <c r="A26" s="537"/>
      <c r="B26" s="538"/>
      <c r="C26" s="538"/>
      <c r="D26" s="356">
        <f>SUM(D22:D25)</f>
        <v>0</v>
      </c>
      <c r="E26" s="357">
        <f>SUM(E22:E25)</f>
        <v>4824.85</v>
      </c>
    </row>
    <row r="27" spans="1:5" ht="12.75">
      <c r="A27" s="530">
        <v>2020</v>
      </c>
      <c r="B27" s="531"/>
      <c r="C27" s="531"/>
      <c r="D27" s="531"/>
      <c r="E27" s="532"/>
    </row>
    <row r="28" spans="1:5" ht="25.5">
      <c r="A28" s="404" t="s">
        <v>694</v>
      </c>
      <c r="B28" s="236">
        <v>43976</v>
      </c>
      <c r="C28" s="234" t="s">
        <v>708</v>
      </c>
      <c r="D28" s="359">
        <v>0</v>
      </c>
      <c r="E28" s="296">
        <v>500</v>
      </c>
    </row>
    <row r="29" spans="1:5" ht="25.5">
      <c r="A29" s="404" t="s">
        <v>691</v>
      </c>
      <c r="B29" s="236">
        <v>44004</v>
      </c>
      <c r="C29" s="234" t="s">
        <v>709</v>
      </c>
      <c r="D29" s="359">
        <v>0</v>
      </c>
      <c r="E29" s="296">
        <v>1000</v>
      </c>
    </row>
    <row r="30" spans="1:5" ht="25.5">
      <c r="A30" s="404" t="s">
        <v>691</v>
      </c>
      <c r="B30" s="236">
        <v>44012</v>
      </c>
      <c r="C30" s="234" t="s">
        <v>736</v>
      </c>
      <c r="D30" s="359">
        <v>5000</v>
      </c>
      <c r="E30" s="296">
        <v>0</v>
      </c>
    </row>
    <row r="31" spans="1:5" ht="13.5" thickBot="1">
      <c r="A31" s="535"/>
      <c r="B31" s="536"/>
      <c r="C31" s="536"/>
      <c r="D31" s="358">
        <f>SUM(D28:D30)</f>
        <v>5000</v>
      </c>
      <c r="E31" s="358">
        <f>SUM(E28:E30)</f>
        <v>1500</v>
      </c>
    </row>
  </sheetData>
  <sheetProtection/>
  <mergeCells count="11">
    <mergeCell ref="A31:C31"/>
    <mergeCell ref="A26:C26"/>
    <mergeCell ref="A13:E13"/>
    <mergeCell ref="A21:E21"/>
    <mergeCell ref="A27:E27"/>
    <mergeCell ref="A1:E1"/>
    <mergeCell ref="A3:E3"/>
    <mergeCell ref="A6:E6"/>
    <mergeCell ref="A12:C12"/>
    <mergeCell ref="A20:C20"/>
    <mergeCell ref="A2:C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4.140625" style="4" customWidth="1"/>
    <col min="2" max="2" width="53.28125" style="0" customWidth="1"/>
    <col min="3" max="3" width="37.57421875" style="0" customWidth="1"/>
  </cols>
  <sheetData>
    <row r="1" spans="2:3" ht="15" customHeight="1">
      <c r="B1" s="3" t="s">
        <v>711</v>
      </c>
      <c r="C1" s="5"/>
    </row>
    <row r="2" ht="12.75">
      <c r="B2" s="3"/>
    </row>
    <row r="3" spans="1:4" ht="69" customHeight="1">
      <c r="A3" s="539" t="s">
        <v>52</v>
      </c>
      <c r="B3" s="539"/>
      <c r="C3" s="539"/>
      <c r="D3" s="7"/>
    </row>
    <row r="4" spans="1:4" ht="9" customHeight="1">
      <c r="A4" s="6"/>
      <c r="B4" s="6"/>
      <c r="C4" s="6"/>
      <c r="D4" s="7"/>
    </row>
    <row r="5" ht="13.5" thickBot="1"/>
    <row r="6" spans="1:3" ht="30.75" customHeight="1" thickBot="1">
      <c r="A6" s="59" t="s">
        <v>12</v>
      </c>
      <c r="B6" s="60" t="s">
        <v>16</v>
      </c>
      <c r="C6" s="61" t="s">
        <v>17</v>
      </c>
    </row>
    <row r="7" spans="1:3" ht="17.25" customHeight="1" thickBot="1">
      <c r="A7" s="540" t="s">
        <v>365</v>
      </c>
      <c r="B7" s="541"/>
      <c r="C7" s="542"/>
    </row>
    <row r="8" spans="1:3" s="8" customFormat="1" ht="18" customHeight="1">
      <c r="A8" s="108">
        <v>1</v>
      </c>
      <c r="B8" s="286" t="s">
        <v>343</v>
      </c>
      <c r="C8" s="287" t="s">
        <v>284</v>
      </c>
    </row>
    <row r="9" spans="1:3" ht="12.75">
      <c r="A9" s="543" t="s">
        <v>375</v>
      </c>
      <c r="B9" s="543"/>
      <c r="C9" s="543"/>
    </row>
    <row r="10" spans="1:3" ht="13.5" thickBot="1">
      <c r="A10" s="62">
        <v>1</v>
      </c>
      <c r="B10" s="185" t="s">
        <v>376</v>
      </c>
      <c r="C10" s="206" t="s">
        <v>377</v>
      </c>
    </row>
    <row r="11" spans="1:3" ht="12.75">
      <c r="A11" s="543" t="s">
        <v>378</v>
      </c>
      <c r="B11" s="543"/>
      <c r="C11" s="543"/>
    </row>
    <row r="12" spans="1:3" ht="26.25" thickBot="1">
      <c r="A12" s="62">
        <v>1</v>
      </c>
      <c r="B12" s="110" t="s">
        <v>713</v>
      </c>
      <c r="C12" s="111" t="s">
        <v>640</v>
      </c>
    </row>
  </sheetData>
  <sheetProtection/>
  <mergeCells count="4">
    <mergeCell ref="A3:C3"/>
    <mergeCell ref="A7:C7"/>
    <mergeCell ref="A9:C9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barbara.kwiatkowska</cp:lastModifiedBy>
  <cp:lastPrinted>2020-08-24T13:58:51Z</cp:lastPrinted>
  <dcterms:created xsi:type="dcterms:W3CDTF">2004-04-21T13:58:08Z</dcterms:created>
  <dcterms:modified xsi:type="dcterms:W3CDTF">2020-09-04T09:57:04Z</dcterms:modified>
  <cp:category/>
  <cp:version/>
  <cp:contentType/>
  <cp:contentStatus/>
</cp:coreProperties>
</file>