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activeTab="4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Arkusz1" sheetId="6" r:id="rId6"/>
  </sheets>
  <definedNames/>
  <calcPr fullCalcOnLoad="1"/>
</workbook>
</file>

<file path=xl/sharedStrings.xml><?xml version="1.0" encoding="utf-8"?>
<sst xmlns="http://schemas.openxmlformats.org/spreadsheetml/2006/main" count="401" uniqueCount="263">
  <si>
    <t xml:space="preserve"> * niezwilżalność wodą minimum 40 s</t>
  </si>
  <si>
    <t>* wytrzymanie na rozciąganie liniowe na sucho w kierunku walcowania nie mniej niż 7,3 kN/m;</t>
  </si>
  <si>
    <t>w kierunku poprzecznym nie mniej niż 4 kN/m</t>
  </si>
  <si>
    <t xml:space="preserve"> * wytrzymałość na rozciąganie liniowe na mokro w kierunku walcowania nie mniej niż 2,4 kN/m,</t>
  </si>
  <si>
    <t>w kierunku poprzecznym nie mniej niż 1,3 kN/m</t>
  </si>
  <si>
    <t xml:space="preserve"> </t>
  </si>
  <si>
    <r>
      <rPr>
        <sz val="10"/>
        <color indexed="8"/>
        <rFont val="Arial"/>
        <family val="2"/>
      </rPr>
      <t xml:space="preserve">* </t>
    </r>
    <r>
      <rPr>
        <b/>
        <sz val="10"/>
        <color indexed="8"/>
        <rFont val="Arial"/>
        <family val="2"/>
      </rPr>
      <t>folia - minimum 8 warstw, nie licząc warstwy kleju, o grubości nie większej niż 52 μm (PN EN 868-5)</t>
    </r>
  </si>
  <si>
    <t>* folia przeźroczysta, bez rozwarstwień, porów, substancji toksycznych,</t>
  </si>
  <si>
    <t>* zgrzewalność 165-200ºC,</t>
  </si>
  <si>
    <t xml:space="preserve"> * wytrzymałość na rozdarcia w obu kierunkach nie mniejsza niż 300 mN</t>
  </si>
  <si>
    <t>* elastyczna – wydłużenie nie mniejsze niż 70%</t>
  </si>
  <si>
    <t>* wszystkie napisy i testy poza przestrzenią pakowania</t>
  </si>
  <si>
    <r>
      <rPr>
        <sz val="10"/>
        <color indexed="8"/>
        <rFont val="Arial"/>
        <family val="2"/>
      </rPr>
      <t>* wskaźniki procesu sterylizacji (</t>
    </r>
    <r>
      <rPr>
        <b/>
        <sz val="10"/>
        <color indexed="8"/>
        <rFont val="Arial"/>
        <family val="2"/>
      </rPr>
      <t>para wodna, tlenek etylenu, formaldehyd</t>
    </r>
    <r>
      <rPr>
        <sz val="10"/>
        <color indexed="8"/>
        <rFont val="Arial"/>
        <family val="2"/>
      </rPr>
      <t>) powierzchnia wskaźnika≥100mm²(</t>
    </r>
    <r>
      <rPr>
        <b/>
        <sz val="10"/>
        <color indexed="8"/>
        <rFont val="Arial"/>
        <family val="2"/>
      </rPr>
      <t>PN EN 868-5</t>
    </r>
    <r>
      <rPr>
        <sz val="10"/>
        <color indexed="8"/>
        <rFont val="Arial"/>
        <family val="2"/>
      </rPr>
      <t>)</t>
    </r>
  </si>
  <si>
    <t xml:space="preserve"> * jednoznaczna zmiana koloru wskaźnika procesu po sterylizacji parowej, EO i formaldehyd, łatwa do interpretacji</t>
  </si>
  <si>
    <t xml:space="preserve"> * zgrzew fabrycznie wielokrotny</t>
  </si>
  <si>
    <t>* informacja o jednoznacznym kierunku otwierania</t>
  </si>
  <si>
    <t xml:space="preserve"> * ze względów techniczno-higienicznych rękaw nawinięty folią na zewnątrz</t>
  </si>
  <si>
    <t>* ze względu na wymagania procedury zgrzewania wszystkie pozycje muszą pochodzić od jednego producenta</t>
  </si>
  <si>
    <t>* kompletna charakterystyka opakowania  wydana przez producenta, a nie dystrybutora</t>
  </si>
  <si>
    <r>
      <rPr>
        <sz val="10"/>
        <color indexed="8"/>
        <rFont val="Arial"/>
        <family val="2"/>
      </rPr>
      <t>*  Załączyć wydane przez producenta  (a nie dystrybutora) oświadczenie o zgodności z normami [</t>
    </r>
    <r>
      <rPr>
        <b/>
        <sz val="10"/>
        <color indexed="8"/>
        <rFont val="Arial"/>
        <family val="2"/>
      </rPr>
      <t>PN EN 868-3, PN EN 868-5</t>
    </r>
    <r>
      <rPr>
        <sz val="10"/>
        <color indexed="8"/>
        <rFont val="Arial"/>
        <family val="2"/>
      </rPr>
      <t>]</t>
    </r>
  </si>
  <si>
    <t xml:space="preserve">*  Załączyć charakterystykę folii wydaną przez jej producenta w celu potwierdzenia i oceny parametrów wytrzymałościowych i zgodności: , </t>
  </si>
  <si>
    <t>*  Załączyć potwierdzenie liczby warstw folii wydane przez niezależną organizację notyfikowaną</t>
  </si>
  <si>
    <t>* oznakowanie CE na opakowaniu zbiorczym, nie na rękawie</t>
  </si>
  <si>
    <t>* termin ważności min. 12 miesięcy.</t>
  </si>
  <si>
    <t>pozycja 15,18 po 1 szt</t>
  </si>
  <si>
    <t>*     Szkolenie personelu użytkującego wskazany asortyment.</t>
  </si>
  <si>
    <t>dla pozycji 22 i 23</t>
  </si>
  <si>
    <r>
      <rPr>
        <b/>
        <u val="single"/>
        <sz val="10"/>
        <color indexed="8"/>
        <rFont val="Arial"/>
        <family val="2"/>
      </rPr>
      <t>papier</t>
    </r>
    <r>
      <rPr>
        <sz val="10"/>
        <color indexed="8"/>
        <rFont val="Arial"/>
        <family val="2"/>
      </rPr>
      <t xml:space="preserve"> o gramaturze 100 g/m2 (PN EN 868-3), (załączyć kompletną charakterystykę wydaną  przez producenta w celu potwierdzenia </t>
    </r>
  </si>
  <si>
    <t xml:space="preserve"> i oceny parametrów wytrzymałościowych i zgodności z normą PN EN 868-3) oraz o parametrach wytrzymałościowych opisanych poniżej:</t>
  </si>
  <si>
    <r>
      <rPr>
        <sz val="10"/>
        <color indexed="8"/>
        <rFont val="Symbol"/>
        <family val="1"/>
      </rP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zawartość chlorków nie więcej niż 0,05%</t>
    </r>
  </si>
  <si>
    <r>
      <rPr>
        <sz val="10"/>
        <color indexed="8"/>
        <rFont val="Symbol"/>
        <family val="1"/>
      </rP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wytrzymałość na rozciąganie w kierunku wzdłużnym 12,7 kN/m</t>
    </r>
  </si>
  <si>
    <r>
      <rPr>
        <sz val="10"/>
        <color indexed="8"/>
        <rFont val="Symbol"/>
        <family val="1"/>
      </rP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wytrzymałość na rozciąganie w kierunku poprzecznym 6,7  kN/m</t>
    </r>
  </si>
  <si>
    <r>
      <rPr>
        <sz val="10"/>
        <color indexed="8"/>
        <rFont val="Symbol"/>
        <family val="1"/>
      </rP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wytrzymałość na rozdarcie w kierunku wzdłużnym i poprzecznym 300 mN</t>
    </r>
  </si>
  <si>
    <r>
      <rPr>
        <sz val="10"/>
        <color indexed="8"/>
        <rFont val="Symbol"/>
        <family val="1"/>
      </rP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wytrzymałość na przepuklenie 690 kPa </t>
    </r>
  </si>
  <si>
    <r>
      <rPr>
        <sz val="10"/>
        <color indexed="8"/>
        <rFont val="Symbol"/>
        <family val="1"/>
      </rP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opór powietrza Gurley  29 s</t>
    </r>
  </si>
  <si>
    <t>Nazwa Producent nr katalog.</t>
  </si>
  <si>
    <t xml:space="preserve">Cena      netto </t>
  </si>
  <si>
    <t>Niezawierający niebezpiecznych substancji toksycznych test kontroli skuteczności mycia mechanicznego w formie plastikowego arkusza, substancja testowa - zgodna z ISO/TS 15883-5 - umieszczona warstwowo z dwóch stron arkusza w czterech różnych punktach Arkusz testowy  do zastosowania z uchwytem  zapewniającym kontrolę procesu mycia z czterech różnych kierunków. Odczyt wyniku testu  natychmiastowy, łatwy i jednoznaczny w interpretacji. Oświadczenie producenta testu o możliwości stosowania w myjce ultradźwiękowej. Poświadczony aktualnym dokumentem  producenta brak zawartości niebezpiecznych substancji toksycznych. W opakowaniu max 100 szt.</t>
  </si>
  <si>
    <t>Niezawierający niebezpiecznych substancji toksycznych, nieprzylepny wskaźnik  chemiczny do kontroli dezynfekcji termicznej w myjni-dezynfektorze w zakresie parametrów: 93°C/10 min, integracja krytycznych parametrów procesu (czas, temperatura ) powoduje jednoznaczną zmianę przebarwienia substancji wskaźnikowej w polu testowym, jednoznaczna, łatwa interpretacja wyniku. Sposób przebrawienia testu odbywa sie w sposób punktowy od zewnetrznej częci wskaźnika pierścieniowo do środka. Spełniający wymagania normy EN ISO 11140-1 we wszystkich punktach, które dotyczą, w tym zakres tolerancji na czas i temperaturę odpowiadający typowi 6 wg EN ISO 11140-1. Na każdym wskaźniku nadrukowany typ wskaźnika. Poświadczony aktualnym dokumentem  producenta brak zawartości niebezpiecznych substancji toksycznych. W opakowaniu max 100 szt.</t>
  </si>
  <si>
    <t>Niezawierający niebezpiecznych substancji toksycznych, nieprzylepny wskaźnik  chemiczny do kontroli dezynfekcji termicznej w myjni-dezynfektorze w zakresie parametrów: 90°C – 5 min, integracja krytycznych parametrów procesu (czas, temperatura ) powoduje jednoznaczną zmianę przebarwienia substancji wskaźnikowej w polu testowym, jednoznaczna, łatwa interpretacja wyniku. Sposób przebrawienia testu odbywa sie w sposób punktowy od zewnetrznej częci wskaźnika pierścieniowo do środka. Spełniający wymagania normy EN ISO 11140-1 we wszystkich punktach, które dotyczą, w tym zakres tolerancji na czas i temperaturę odpowiadający typowi 6 wg EN ISO 11140-1. Na każdym wskaźniku nadrukowany typ wskaźnika. Poświadczony aktualnym dokumentem  producenta brak zawartości niebezpiecznych substancji toksycznych. W opakowaniu max 100 szt.</t>
  </si>
  <si>
    <t xml:space="preserve">Gotowe do użycia testy do wykrywania pozostałości zanieczyszczeń białkowych gdzie w jednoelementowym przyrządzie do pobrania próby znajduje się wymazówka i substancja testowa. Nie dopuszcza się testów gdzie substancja testowa jest umieszczana w oddzielnej fiolce. W przypadku obecności białek, substancja testowa zmienia kolor już w 5-10 sekund z jasnożółtej na niebieską. Intensywność przebarwienia wzrasta wraz ze stopniem zanieczyszczenia. Test nie wymaga inkubacji, wykrywa pozostałości białkowe na poziomie 1µg. </t>
  </si>
  <si>
    <t xml:space="preserve">Uchwyt wielokrotnego użytku, wykonany ze stali nierdzewnej, do utrzymania arkusza testowego wskaźnika kontroli mycia mechanicznego, umożliwiający kontrolę procesu mycia z czterech różnych kierunków. Uchwyt w postaci "klipsa", otwierany w celu łatwego umieszczania i wyciągania arkusza testowego. Nie dopuszcza się, aby klips mial możlwiość wsuwania arkusza testowego, celem uniknięcia jego uszkodzenia. </t>
  </si>
  <si>
    <t xml:space="preserve">Dwustronna karta załadunku myjni-dezynfektora z miejscem na wskaźniki używane do kontroli procesu kontroli mycia i dezynfekcji termicznej, spójna z kopertowym systemem dokumentacji procesów dezynfekcji oraz miejscem na wydruk z myjni-dezynfektora i na wpisanie informacji ewidenycjnych  - bloczek a' 250 kart </t>
  </si>
  <si>
    <t>Do oferty należy dołączyć ulotki informacyjne producenta dotyczące wskaźników, oraz do poz. 2,3 aktualny dokument producenta o braku zawartości niebezpiecznych substancji toksycznych.</t>
  </si>
  <si>
    <t xml:space="preserve">                Próbka poz. 5 zwrotna.</t>
  </si>
  <si>
    <t>Pakiet 5. Wskaźniki do kontroli sterylizacji tlenkiem etylenu.</t>
  </si>
  <si>
    <t>Opis</t>
  </si>
  <si>
    <t>Cena        netto</t>
  </si>
  <si>
    <t>Wskaźnik chemiczny do kontroli sterylizacji tlenkiem etylenu typu 4 wg normy ISO 11140-1 wg normy,perforowany,z liniowym ułożeniem substancji wskaźnikowej na długości min. 6cm;   Nie emitujący substancji toksycznych. Wszystkie cykle i technologie EO.  Opakowanie po 480szt</t>
  </si>
  <si>
    <t xml:space="preserve">                Próbka poz. 1 i 2 </t>
  </si>
  <si>
    <t>Wskaźnik biologiczny fiolkowy  o szybkim odczycie do EO. Wykrycie aktywności metabolicznej spor/wynik pozytywny po ok 30 min. inkubacji. Ostateczny odczyt wyniku negatywnego/zabicie bakterii po 4 godzinach inkubacji. Wykrycie przez odczyt automatyczny fluorescencji  w autoczytniku poprzez  wskazanie koloru na wyświetlaczu. Zmiana koloru pożywki w przypadku nieprawidłowego wyniku łatwa w interpretacji z zielonego na żółty. Nakrętka wskaźnika w kolorze zielonym. Na fiolce repozycjonowalna nierwąca się naklejka ze wskaźnikiem chemicznym i miejscem do opisu. Zgodność z normą referencyjną potwierdzona certyfikatem niezależnej jednostki notyfikowanej. Opakowanie po 50 szt</t>
  </si>
  <si>
    <t>Oryginalne naboje gazowe do sterylizatora Steri Vac 5XL dopuszczone przez producenta na podstawie oświadczenia producenta, zawierające 100 gram czystego EO.</t>
  </si>
  <si>
    <t>Oryginalny papier do drukarki sterylizatora gazowego Steri Vac 5XL (model po 2000 r.). Rolka 7.9 mm x 30 m.Opakowanie po 2 rolki.</t>
  </si>
  <si>
    <t>Termin ważności poszczególnych artykułów minimum 1 rok od daty dostawy.</t>
  </si>
  <si>
    <t>Szkolenie personelu użytkującego wskazany asortyment.</t>
  </si>
  <si>
    <t>Zaoferowane testy biologiczne szybkiego odczytu muszą być kompatybilne z inkubatorem ATTEST AUTO-READER firmy 3M</t>
  </si>
  <si>
    <t>Nazwa pakietu</t>
  </si>
  <si>
    <t>Wskaźniki do kontroli procesu sterylizacji  i inne materiały zużywalne w CS.</t>
  </si>
  <si>
    <t>Opakowania sterylizacyjne – papier i włóknina sterylizacyjna.</t>
  </si>
  <si>
    <t>Opakowania sterylizacyjne   -   rękaw papierowo-foliowy, torebki papierowo-foliowe.</t>
  </si>
  <si>
    <t>Testy monitorowania mycia i dezynfekcji.</t>
  </si>
  <si>
    <t>Wskaźniki do kontroli sterylizacji tlenkiem etylenu.</t>
  </si>
  <si>
    <t>Razem</t>
  </si>
  <si>
    <t>Pakiet 4  Testy monitorowania mycia i dezynfekcji</t>
  </si>
  <si>
    <t xml:space="preserve"> Pakiet nr 1  Wskaźniki do kontroli procesu sterylizacji  i inne materiały zużywalne w CS.</t>
  </si>
  <si>
    <t>Lp.</t>
  </si>
  <si>
    <t>Opis przedmiotu zamówienia oraz parametry</t>
  </si>
  <si>
    <t>Producent nr katalog.</t>
  </si>
  <si>
    <t>j.m</t>
  </si>
  <si>
    <t>Ilość B</t>
  </si>
  <si>
    <t>Ilość K</t>
  </si>
  <si>
    <t>Ilość P</t>
  </si>
  <si>
    <t>Suma</t>
  </si>
  <si>
    <t xml:space="preserve">    Cena jednostkowa   netto</t>
  </si>
  <si>
    <t>Stawka VAT</t>
  </si>
  <si>
    <t xml:space="preserve">    Cena jednostkowa  brutto</t>
  </si>
  <si>
    <t>Wartość netto</t>
  </si>
  <si>
    <t>Wartość brutto</t>
  </si>
  <si>
    <t>Wskaźniki do kontroli pracy sterylizatorów parowych - Bowie Dick(134°C; 3,5 min), w postaci samoprzylepnych pasków, pokrytych polimerem, z symetrycznie rozłożoną substancją wskaźnikową na długości testu, kompatybilne z  przyrządem z pozycji nr.2, walidowane zgodnie z normą PN EN ISO 11 140-4 z rurką i kapsułą ze stali kwasoodpornej w obudowie z tworzywa sztucznego 1op/250 szt.</t>
  </si>
  <si>
    <t>op</t>
  </si>
  <si>
    <r>
      <rPr>
        <sz val="11"/>
        <color indexed="8"/>
        <rFont val="Arial"/>
        <family val="2"/>
      </rPr>
      <t xml:space="preserve">Przyrząd testowy do testów symulacyjnych Bowie Dick Compact PCD składający się z rurki metalowej kwasoodpornej i obudowy z tworzywa sztucznego zgodny z norma EN ISO 11140-1
</t>
    </r>
    <r>
      <rPr>
        <b/>
        <sz val="11"/>
        <color indexed="8"/>
        <rFont val="Arial"/>
        <family val="2"/>
      </rPr>
      <t xml:space="preserve">
</t>
    </r>
  </si>
  <si>
    <t>szt</t>
  </si>
  <si>
    <r>
      <rPr>
        <sz val="11"/>
        <color indexed="8"/>
        <rFont val="Arial"/>
        <family val="2"/>
      </rPr>
      <t>Pakiet  testowy jednorazowego użytku  Bowie Dick symulujący pakiet porowaty ,z arkuszem testowym zapewniający łatwą i jednoznaczną interpretację wyniku. Laminowany arkusz testowy. Zmiana koloru czerwonego na granatowy. Opakowanie zamykane taśmą. Zgodny z normą EN ISO 11140-4. Zgodność poświadczona certyfikatem niezależnej jednostki notyfikowanej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 cykl 134ºC - 3,5 min.</t>
    </r>
  </si>
  <si>
    <t>Wskaźnik chemiczny do kontroli sterylizacji parą wodną Typ 4 wg normy EN  ISO 11140-1:2014 perforowany,z liniowym ułożeniem substancji wskaźnikowej na długości min. 6cm. Nie emitujący substancji  toksycznych. Bez konieczności umieszczania go w opakowaniu papierowo - foliowym chroniącym przed zabrudzeniem narzędzi i opakowania.  1op/nie więcej niż 480 szt.</t>
  </si>
  <si>
    <r>
      <rPr>
        <sz val="11"/>
        <color indexed="8"/>
        <rFont val="Arial"/>
        <family val="2"/>
      </rPr>
      <t>Test chemiczny do sterylizacji parą wodną Typ 6  EN ISO 11140-1:2014 do stosowania w cyklach procesu sterylizacji 134/7min; 121/20min. Op. po 200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szt</t>
    </r>
  </si>
  <si>
    <t>Test chemiczny Typ 6  według normy EN ISO 11140-1:2014  do sterylizacji parą wodną o parametrach 134 C/5,3minuty ; 121 C/15 minut</t>
  </si>
  <si>
    <t>Wskaźnik wsadu sterylizacji parą wodną o parametrach 134ºC-7 min.121ºC-20 min., nietoksyczny Typ 6 wg normy EN ISO 11140-1:2014, samoprzylepny wraz z przyrządem do każdego opakowania. 1 op/400 szt + przyrząd.</t>
  </si>
  <si>
    <t>Przyrząd testowy do testów kontroli wsadu Compact PCD składający się z rurki metalowej kwasoodpornej i obudowy z tworzywa sztucznego zgodny z normą EN ISO 11140-1:2014</t>
  </si>
  <si>
    <r>
      <rPr>
        <sz val="11"/>
        <color indexed="8"/>
        <rFont val="Arial"/>
        <family val="2"/>
      </rPr>
      <t xml:space="preserve">Wskaźnik chemiczny 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do kontroli wsadu sterylizacji parą wodną, w postaci pasków pokrytych polimerem, samoprzylepnych, z symetrycznie rozłożoną substancją wskaźnikową na długości testu,kompatybilny z przyrządem testowym  z pozycji nr 8 ,z rurką i kapsułą ze stali kwasoodpornej w obudowie z tworzywa sztucznego. Zgodny z normą ISO 11410-1:2014. Opakowanie po 500 sztuk..</t>
    </r>
  </si>
  <si>
    <t xml:space="preserve">Zintegrowany wskaźnik kontroli procesów sterylizacji z przesuwającą się substancją wskaźnikową w dwóch niezależnych okienkach. Typ 5  wg. Normy EN  ISO 11140-1:2014, </t>
  </si>
  <si>
    <r>
      <rPr>
        <sz val="11"/>
        <color indexed="8"/>
        <rFont val="Arial"/>
        <family val="2"/>
      </rPr>
      <t>Zestaw testowy ze wskaźnikiem biologicznym fiolkowym  o szybkim odczycie do pary wodnej. Wykrycie aktywności metabolicznej spor/wynik pozytywny po ok 30 min. inkubacji. Ostateczny odczyt wyniku negatywnego/zabicie bakterii po 3 godzinach inkubacji. Wykrycie przez odczyt automatyczny fluorescencji  w autoczytniku poprzez  wskazanie koloru na wyświetlaczu. Zmiana koloru pożywki w przypadku nieprawidłowego wyniku łatwa w interpretacji z fioletowego na żółty. Nakrętka wskaźnika w kolorze brązowym. Na fiolce repozycjonowalna nierwąca się naklejka ze wskaźnikiem chemicznym i miejscem do opisu.  Kompatybilny z autoczytnikiem 3M ATTEST AUTO- READER 390 .Zgodnośc z normą  EN ISO 11138-1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potwierdzona certyfikatem jednostki notyfikowanej</t>
    </r>
  </si>
  <si>
    <t>Fiolkowy wskaźnik biologiczny FORM-Mini-Bio-Plus do walidacji i rutynowej kontroli procesów sterylizacji w formaldehydzie. Zawiera spory G.Sterotermophilus, populacja 106, nośnik papieru, czas inkubacji do 48 godzin w temperaturze 55-60 C</t>
  </si>
  <si>
    <t>Test wieloparametrowy do sterylizacji formaldehydowej -Typ 4, zgodny z normą EN ISO 11140-1:2014</t>
  </si>
  <si>
    <r>
      <rPr>
        <sz val="11"/>
        <color indexed="8"/>
        <rFont val="Arial"/>
        <family val="2"/>
      </rPr>
      <t>Test proteinowy do wykrywania pozostałości białkowych do kontroli mycia narzędzi chirurgicznych .Oszacowanie ilości białka za pomocą reakcji barwnej .</t>
    </r>
    <r>
      <rPr>
        <sz val="11"/>
        <rFont val="Arial"/>
        <family val="2"/>
      </rPr>
      <t>Pasujący do inkubatora o pojemności  24 x 1,5ml</t>
    </r>
  </si>
  <si>
    <t xml:space="preserve">Taśma ze wskaźnikiem do sterylizacji parową wodną 1,9cm x 50m, nieodklejająca się od pakietów podczas sterylizacji.          </t>
  </si>
  <si>
    <t>Taśma wzmocniona bez wskaźnika do kontroli sterylizacji parą wodną 1,9cm x 50m, nieodklejająca się od pakietów podczas sterylizacji.</t>
  </si>
  <si>
    <t>Taśma wzmocniona bez wskaźnika do kontroli sterylizacji parą wodną 2,5cm x 50m, nieodklejająca się od pakietów podczas sterylizacji.</t>
  </si>
  <si>
    <t>Etykiety dwukrotnie przylepne- ze wskaźnikiem sterylizacji parą wodną,kompatybilne z metkownicą firmy BROWNE 1 op/24 rolki ; 1 rolka/ 500 etykiet</t>
  </si>
  <si>
    <t>rol</t>
  </si>
  <si>
    <t>Rolka tuszująca kompatybilna z metkownicą firmy BROWNE,,BLITZ”</t>
  </si>
  <si>
    <t xml:space="preserve">Metkownica trzyrzędowa alfanumeryczna z zapisem informacji wzdłuż przesuwu etykiet. Możliwość zapisu minimum 12 symboli w każdym z rzędów. Umożliwia kodowanie takich informacji jak:
- w rzędzie pierwszym – numer operatora (1-2 symbole w tym cyfry lub litery i znaki interpunkcyjne), numer sterylizatora (1-3 symbole w tym cyfry i znaki interpunkcyjne), numer cyklu (2-3 symbole w tym cyfry i znaki interpunkcyjne), kod pakietu (2-4 symbole w tym cyfry lub litery i znaki interpunkcyjne),
- w rzędzie drugim – datę sterylizacji (8-12 symboli w tym cyfry i znaki interpunkcyjne)
- w rzędzie trzecim – datę ważności (8-12 symboli w tym cyfry i znaki interpunkcyjne).
</t>
  </si>
  <si>
    <t xml:space="preserve">Etykiety dwukrotnie przylepne ze wskaźnikiem sterylizacji parą wodną z miejscami informacyjnymi:
- w rzędzie pierwszym – numer operatora (1-2 symbole w tym cyfry lub litery i znaki interpunkcyjne), numer sterylizatora (1-3 symbole w tym cyfry i znaki interpunkcyjne), numer cyklu (2-3 symbole w tym cyfry i znaki interpunkcyjne), kod pakietu (2-4 symbole w tym cyfry lub litery i znaki interpunkcyjne),
- w rzędzie drugim – datę sterylizacji (8-12 symboli w tym cyfry i znaki interpunkcyjne)
- w rzędzie trzecim – datę ważności (8-12 symboli w tym cyfry i znaki interpunkcyjne).
Kompatybilne z metkownicą trzyrzędową alfanumeryczną typu GKE
z zapisem informacji wzdłuż przesuwu etykiet. 1 rolka = 750 etykiet. Opakowanie po 12 rolek .Wymagane oświadczenie producenta metkownicy o kompatybilności z etykietami.
</t>
  </si>
  <si>
    <t>Etykiety dwukrotnie przylepne ze wskaźnikiem sterylizacji tlenkiem etylenu z miejscami informacyjnymi:
- w rzędzie pierwszym – numer operatora (1-2 symbole w tym cyfry lub litery i znaki interpunkcyjne), numer sterylizatora (1-3 symbole w tym cyfry i znaki interpunkcyjne), numer cyklu (2-3 symbole w tym cyfry i znaki interpunkcyjne), kod pakietu (2-4 symbole w tym cyfry lub litery i znaki interpunkcyjne),
- w rzędzie drugim – datę sterylizacji (8-12 symboli w tym cyfry i znaki interpunkcyjne)
- w rzędzie trzecim – datę ważności (8-12 symboli w tym cyfry i znaki interpunkcyjne).
Kompatybilne z metkownicą trzyrzędową alfanumeryczną typu GKE
z zapisem informacji wzdłuż przesuwu etykiet. 1 rolka = 750 etykiet..Opakowanie po 12 rolek. Wymagane oświadczenie producenta metkownicy o kompatybilności z etykietami</t>
  </si>
  <si>
    <t>Etykiety dwukrotnie przylepne ze wskaźnikiem sterylizacji formaldehydowej z miejscami informacyjnymi:
- w rzędzie pierwszym – numer operatora (1-2 symbole w tym cyfry lub litery i znaki interpunkcyjne), numer sterylizatora (1-3 symbole w tym cyfry i znaki interpunkcyjne), numer cyklu (2-3 symbole w tym cyfry i znaki interpunkcyjne), kod pakietu (2-4 symbole w tym cyfry lub litery i znaki interpunkcyjne),
- w rzędzie drugim – datę sterylizacji (8-12 symboli w tym cyfry i znaki interpunkcyjne)
- w rzędzie trzecim – datę ważności (8-12 symboli w tym cyfry i znaki interpunkcyjne).
Kompatybilne z metkownicą trzyrzędową alfanumeryczną z zapisem informacji wzdłuż przesuwu etykiet. 1 rolka = 750 etykiet.Opakowanie po 12 rolek. Wymagane oświadczenie producenta metkownicy o kompatybilności z etykietami</t>
  </si>
  <si>
    <t>Koperty systemu dokumentacji 2 sterylizatory</t>
  </si>
  <si>
    <t>Zestaw szczotek jednokrotnego użytku do czyszczenia endoskopów, niesterylizowalne 1.Szczotka zakończona z dwóch stron do endoskopów niebieska całkowita długość: 257 cm średnica szczotki: 6.5 mm długość szczotki: 20 mm 2. Zakończona z dwóch stron szczotka do czyszczenia zaworów żółta całkowita długość: 150 mm średnica szczotki: 4.5 mm, długość szczotki: 18 mm średnica szczotki: 10 mm, długość szczotki: 30 mm</t>
  </si>
  <si>
    <t>zest</t>
  </si>
  <si>
    <t>Zestaw szczotek do ręcznego czyszczenia narzędzi kaniulowanych śr. zew. 2,5mm x dł. 35 cm; śr. zew. 7 mm x dł. 35 cm; śr. zew. 11 mm x dł. 35 cm; śr. zew. 15 mm x dł. 35 cm; śr. zew. 20 mm x dł. 35 cm.</t>
  </si>
  <si>
    <t xml:space="preserve">Plomba do zabezpieczenia kontenerów  Aesculap typu kłódka </t>
  </si>
  <si>
    <t>Wkładka wspomagająca odparowywanie nadmiaru wody rozmiar 200mmx50mmx4mm</t>
  </si>
  <si>
    <t xml:space="preserve">Filtry do kontenerów sterylizacyjnych papierowe, jednorazowe okrągłe o średnicy 190-200mm z naniesionym wskaźnikiem procesu sterylizacji parą wodną </t>
  </si>
  <si>
    <t>Filtry do kontenerów sterylizacyjnych papierowe, jednorazowe, kwadratowe  o wymiarach 230-230mm z naniesionym wskaźnikiem procesu sterylizacji parą wodną</t>
  </si>
  <si>
    <t>Przyrząd do monitorowania temperatur i poziomu wilgotności o wymiarach: 31,75x27,94x2,54. Zakres temperatur -37C - + 47C. Zakres wilgotności 8 - 92%.</t>
  </si>
  <si>
    <t>Etykiety do oznaczania tac narzędziowych odporne na temperaturę 134ºC. Rozmiar 70mm x 30mm. Opakowanie po 25szt. Różne kolory.</t>
  </si>
  <si>
    <t>Mata ochronna silikonowa pod narzędzia (artroskopy), z rolki o wymiarach 230mm.x1000mm. Odporna  na temperaturę 134ºC.</t>
  </si>
  <si>
    <t>Test kontroli skuteczności mycia zawierający substancję wskaźnikową zgodną z EN ISO 15883-5 załącznik Q odpowiednik krwi owczej z jajkiem i klejem do tapet, naniesioną na samoprzylepny nośnik z tworzywa sztucznego. 1 op/320 szt.</t>
  </si>
  <si>
    <t>Szczotka dwustronna z nylonowym włosiem, całkowita długość 175 mm, długość szczotek 40mm i 30 mm, długość włosia po obu stronach 10 mm. 1 op./2szt.</t>
  </si>
  <si>
    <t>Szczotka dwustronna z włosiem nylonowym i stali nierdzewnej całkowita długość 180mm 1op/3 szt.</t>
  </si>
  <si>
    <t>Taśma ze wskaźnikiem do sterylizacji tlenkiem etylenu 1,9cm x 50m. Nie odklejająca się od pakietów podczas sterylizacji.</t>
  </si>
  <si>
    <t>Szczotka do ręcznego czyszczenia rozwiertaków oropedycznych, średnica kanału  6 -8  mm, długosć rączki 25 cm, możliwość mycia w myjni dezynfektorze i sterylizacji</t>
  </si>
  <si>
    <t>Zestaw 3 szczotek do ręcznego czyszczenia rozwiertaków oropedycznych, średnica kanału  10 -13 mm, możliwośc wymiennego stosowania z rączką ze szczotki opisanej w pozycji 27</t>
  </si>
  <si>
    <t>zest.</t>
  </si>
  <si>
    <t>Szczotka do frezów panewki. Odpowiednia do mycia w myjni dezynfektorze i wysterylizowania, podwójnie zakończona częścia spiralną oraz częścią prostą</t>
  </si>
  <si>
    <t>szt.</t>
  </si>
  <si>
    <t>RAZEM</t>
  </si>
  <si>
    <t>Termin ważności poszczególnych artykułów minimum 1 rok od daty dostawy. Szkolenie personelu użytkującego wskazany asortyment.</t>
  </si>
  <si>
    <t>Pakiet 2    Opakowania sterylizacyjne – papier i włóknina sterylizacyjna.</t>
  </si>
  <si>
    <t>Nazwa przedmiotu zamówienia oraz parametry</t>
  </si>
  <si>
    <t>Producent  nr katalogowy</t>
  </si>
  <si>
    <t xml:space="preserve">Cena netto </t>
  </si>
  <si>
    <t xml:space="preserve">Cena brutto </t>
  </si>
  <si>
    <t xml:space="preserve">Papier   sterylizacyjny zielony </t>
  </si>
  <si>
    <t>40 cm x 40 cm, opak. 500 szt.</t>
  </si>
  <si>
    <t>op.</t>
  </si>
  <si>
    <t>50 cm x 50 cm, opak. 500 szt.</t>
  </si>
  <si>
    <t>75 cm x 75 cm, opak. 250 szt.</t>
  </si>
  <si>
    <t>100 cm x 100 cm, opak. 250 szt.</t>
  </si>
  <si>
    <t>120 cm x 120 cm, opak. 100 szt.</t>
  </si>
  <si>
    <t>Papier   sterylizacyjny miękki niebieski</t>
  </si>
  <si>
    <t>90 cm x 90 cm , opak. 250 szt.</t>
  </si>
  <si>
    <t>Włóknina  sterylizacyjna niebieska</t>
  </si>
  <si>
    <t>50  cm x 50 cm, opak. 500 szt.</t>
  </si>
  <si>
    <t>120  cm x 120 cm, opak. 100 szt.</t>
  </si>
  <si>
    <t>Włóknina  sterylizacyjna zielona</t>
  </si>
  <si>
    <t>75 cm x 75 cm, opak. 200 szt.</t>
  </si>
  <si>
    <t xml:space="preserve">Wkładka absorpcyjna do tac narzędziowych doskonale wchłaniająca wilgoć, pomagająca uzyskać suchy pakiet po procesie sterylizacji,  gramatura papieru 70 g/m2, zawartość siarczanu (%) &lt;0,25, zawartość chlorku (%) &lt;0,05, możliwość stosowania w sterylizacji S i EO. </t>
  </si>
  <si>
    <t>300 x 500 mm, opak. 500 szt.</t>
  </si>
  <si>
    <t>Kombinowane opakowanie SMX/ włóknina. Kombinowane opakowanie sterylizacyjne arkuszowe składające się z połączonej warstwy polipropylenowe(PP) – trzy typu spunbonded (splątane włókna) (S) oraz dwie typu meltblown (stopiona warstwa przepuszczalna) (M) tworzące strukturę SSMMS,  zapewniające wytrzymałą i pewną barierę.</t>
  </si>
  <si>
    <t xml:space="preserve"> 1000 x 1000 mm - op.144 ark. </t>
  </si>
  <si>
    <t>PARAMETRY WYMAGANE</t>
  </si>
  <si>
    <t>Opakowania wykonane zgodnie z normami zharmonizowanymi z dyrektywą o wyrobach medycznych</t>
  </si>
  <si>
    <t xml:space="preserve">EN  ISO 11607-1:2019 Opakowania dla finalnie sterylizowanych wyrobów medycznych -- </t>
  </si>
  <si>
    <t xml:space="preserve">Część 1: Wymagania dotyczące materiałów, systemów bariery sterylnej i systemów opakowaniowych </t>
  </si>
  <si>
    <t xml:space="preserve">EN ISO 11607-2:2019 Opakowania dla finalnie sterylizowanych wyrobów medycznych -- </t>
  </si>
  <si>
    <t xml:space="preserve">Część 2: Wymagania dotyczące walidacji procesów formowania, uszczelniania i montowania </t>
  </si>
  <si>
    <t xml:space="preserve">EN 868-2:2017 Materiały opakowaniowe dla finalnie sterylizowanych wyrobów medycznych -- </t>
  </si>
  <si>
    <t>Część 2: Materiały opakowaniowe do sterylizacji -- Wymagania i metody badań</t>
  </si>
  <si>
    <r>
      <rPr>
        <b/>
        <sz val="10"/>
        <color indexed="8"/>
        <rFont val="Arial"/>
        <family val="2"/>
      </rPr>
      <t xml:space="preserve">Papier sterylizacyjny
</t>
    </r>
    <r>
      <rPr>
        <sz val="10"/>
        <color indexed="8"/>
        <rFont val="Arial"/>
        <family val="2"/>
      </rPr>
      <t xml:space="preserve">*włókno celulozowe 100%, kolor zielony ,
* zawartość chlorków nie więcej niż 0,015%,
* zawartość siarczanów nie więcej niż 0,018%,
* wytrzymałość na rozciąganie liniowe na sucho w kierunku walcowania nie mniej niż 2,0 kN/m; w kierunku poprzecznym nie mniej niż 1,6 kN/m,
 *wytrzymałość na rozciąganie liniowe na mokro w kierunku walcowania nie mniej niż 0,9 kN/m; w kierunku poprzecznym nie mniej niż 0,6 kN/m    * wytrzymałość na rozerwanie 160 kPa                                                                                                                                                                                                                                * niezwilżalnośc wodą 26 s                                                                                                                                                                                                           
* gramatura nominalna 60g/m2  (tolerancja wg PN EN 868-2),                         
* wymagana charakterystyka wytrzymałościowa wydana przez producenta, a nie dystrybutora, celem potwierdzenia i oceny parametrów wytrzymałościowych i zgodność z normą PN EN 868-2,
* zapewnienie wysokiej bariery bakteriologicznej, możliwość długiego składowania materiału w stanie sterylnym (minimum 30 dni),
* dostarczony w oryginalnych, firmowych opakowaniach, termin ważności minimum 12 miesięcy, jeden producent,
</t>
    </r>
    <r>
      <rPr>
        <strike/>
        <sz val="10"/>
        <color indexed="10"/>
        <rFont val="Arial"/>
        <family val="2"/>
      </rPr>
      <t xml:space="preserve">
</t>
    </r>
  </si>
  <si>
    <r>
      <rPr>
        <b/>
        <sz val="10"/>
        <color indexed="8"/>
        <rFont val="Arial"/>
        <family val="2"/>
      </rPr>
      <t>Papier sterylizacyjny niebieski miękki
*</t>
    </r>
    <r>
      <rPr>
        <sz val="10"/>
        <color indexed="8"/>
        <rFont val="Arial"/>
        <family val="2"/>
      </rPr>
      <t xml:space="preserve"> celuloza syntetycznie wiązana powierzchniowo i mikrokrepowana ,włókno celulozy uszczelnione lateksem, kolor  niebieski,
* gramatura nominalna 60 g/m² (tolerancja wg. PN EN 868-2. 
* zawartość chlorków nie więcej niż 0,018%,
* zawartość siarczanów nie więcej niż 0,016 %,
* wytrzymałość na rozciąganie liniowe na sucho w kierunku walcowania nie mniej niż 2,5 kN/m, w kierunku poprzecznym nie mniej niż 1,7 kN/m,
* wytrzymałość na rozciąganie liniowe na mokro w kierunku walcowania nie mniej niż 1,2 kN/m, w kierunku poprzecznym nie mniej niż 0,8 kN/m,
* wytrzymałość na przepuklenie nie mniej niż 180 kPa na sucho i 105 kPa na mokro.
</t>
    </r>
    <r>
      <rPr>
        <b/>
        <sz val="10"/>
        <color indexed="8"/>
        <rFont val="Arial"/>
        <family val="2"/>
      </rPr>
      <t xml:space="preserve">
</t>
    </r>
  </si>
  <si>
    <r>
      <rPr>
        <b/>
        <sz val="10"/>
        <color indexed="8"/>
        <rFont val="Arial"/>
        <family val="2"/>
      </rPr>
      <t xml:space="preserve">Włóknina sterylizacyjna niebieska
</t>
    </r>
    <r>
      <rPr>
        <sz val="10"/>
        <color indexed="8"/>
        <rFont val="Arial"/>
        <family val="2"/>
      </rPr>
      <t xml:space="preserve">* celuloza wiązana powierzchniowo i mikrokrepowana-włókno celulozy uszczelnine lateksem, wzmocnione włóknem syntetycznym, kolor niebieski 
* zawartość chlorków nie więcej niż 0,015%,
* zawartość siarczanów nie więcej niż 0,01%,
* wytrzymałość na rozciąganie liniowe na sucho w kierunku walcowania nie mniej niż 2,0 kN/m; w kierunku poprzecznym nie mniej niż 0,9 kN/m,
* wytrzymałość na przepuklinie nie mniej niż 220 kPa na sucho i 170 kPa na mokro,
* niezwilżalność roztworem soli fizjologicznej niemniej niż 90 min,
* wydłużenie do zerwania min. 10% w obu kierunkach,
* wytrzymałość na rozdarcie niemniej niż 1300 mN w kierunku walcowania oraz niemniej niż 1900 w kierunku poprzecznym,
* gramatura nominalna 60g/m2  +/5% (PN EN 868-2),
* charakterystyka wytrzymałościowa wydana przez producenta w celu potwierdzenia i oceny parametrów wytrzymałościowych i zgodności z normą PN EN 868-2.
</t>
    </r>
  </si>
  <si>
    <r>
      <rPr>
        <b/>
        <sz val="10"/>
        <color indexed="8"/>
        <rFont val="Arial"/>
        <family val="2"/>
      </rPr>
      <t xml:space="preserve">Włóknina sterylizacyjna zielona
</t>
    </r>
    <r>
      <rPr>
        <sz val="10"/>
        <color indexed="8"/>
        <rFont val="Arial"/>
        <family val="2"/>
      </rPr>
      <t xml:space="preserve">* celuloza wiązana powierzchniowo, wzmocniona włóknem syntetycznym i mikrokrepowana,
* włókno celulozy uszczelnione lateksem i wzmocnione włóknem syntetycznym o następującej charakterystyce wytrzymałościowej,
* zawartość chlorków niewięcej niż 0,015%,
* zawartość siarczanów niewięcej niż 0,01 %,
* wytrzymałość na rozciąganie liniowe na sucho w kierunku walcowania niemniej niż 2,1 kN/m; w kierunku poprzecznym niemniej niż 0,9 kN/m,
* wytrzymałość na rozciąganie liniowe na mokro w kierunku walcowania niemniej niż 1,7 kN/m; w kierunku poprzecznym niemniej niż 0,8 kN/m,
* wytrzymałość na przepuklenie (rozerwanie) niemniej niż 230 kPa na sucho i 180 kPa na mokro, 
* niezwilżalność roztworem soli fizjologicznej niemniej niż 90 min,
* wydłużenie do zerwania min 10% w obu kierunkach,  
* gramatura nominalna 66 g/m2  ± 5% (PN EN 868-2): wytrzymałość na rozdarcie niemniej niż 1500 mN w kierunku walcowania oraz  niemniej niż 2300 mN w kierunku poprzecznym,
* charakterystyka wytrzymałościowa wydana przez producenta w celu potwierdzenia i oceny parametrów wytrzymałościowych i zgodności z normą PN EN 868-2.
</t>
    </r>
  </si>
  <si>
    <t>Kombinowane opakowanie SMX/włóknina</t>
  </si>
  <si>
    <t>Kombinowane opakowanie sterylizacyjne arkuszowe składające się z połączonej warstwy polipropylenowe(PP) –</t>
  </si>
  <si>
    <t xml:space="preserve"> trzy typu spunbonded (splątane włókna) (S) oraz dwie typu meltblown (stopiona warstwa przepuszczalna) (M) tworzące strukturę SSMMS, </t>
  </si>
  <si>
    <t xml:space="preserve"> zapewniające wytrzymałą i pewną barierę  o parametrach  jak niżej:</t>
  </si>
  <si>
    <t>Kolor niebieski</t>
  </si>
  <si>
    <t>Możliwość stosowania dla opakowywania wyrobów sterylizowanych parą wodną lub plazmą</t>
  </si>
  <si>
    <t>Gramatura</t>
  </si>
  <si>
    <t>g/m2</t>
  </si>
  <si>
    <t>Wytrzymałość na rozciąganie MD (Grab test)</t>
  </si>
  <si>
    <t>N</t>
  </si>
  <si>
    <t>Wytrzymałość na rozciąganie CD (Grab test)</t>
  </si>
  <si>
    <t xml:space="preserve">Rozciąganie MD (Grab test) </t>
  </si>
  <si>
    <t>%</t>
  </si>
  <si>
    <t xml:space="preserve">Rozciąganie CD (Grab test) </t>
  </si>
  <si>
    <t>Wytrzymałość na rozdarcie MD (Trap test)</t>
  </si>
  <si>
    <t>Wytrzymałość na rozdarcie CD (Trap test)</t>
  </si>
  <si>
    <t>Odporność na zwilżanie wodą</t>
  </si>
  <si>
    <t>mm H20</t>
  </si>
  <si>
    <t>Przepuszczalność powietrza</t>
  </si>
  <si>
    <t>m3/m2/s</t>
  </si>
  <si>
    <t>oraz z zielonej włókniny wykonanej z  celulozy  wzmocnionej włóknem syntetycznym o parametrach  jak niżej:</t>
  </si>
  <si>
    <t xml:space="preserve">o   zawartość chlorków nie więcej niż </t>
  </si>
  <si>
    <t xml:space="preserve">o   zawartość siarczanów nie więcej niż </t>
  </si>
  <si>
    <t xml:space="preserve">o   wytrzymałość na rozciąganie liniowe na sucho w kierunku </t>
  </si>
  <si>
    <t xml:space="preserve">·         walcowania niemniej niż </t>
  </si>
  <si>
    <t>1,5 kN/m</t>
  </si>
  <si>
    <t>·         w kierunku poprzecznym niemniej niż</t>
  </si>
  <si>
    <t>1,1  kN/m</t>
  </si>
  <si>
    <t xml:space="preserve">o   wytrzymałość na rozciąganie liniowe na mokro w kierunku </t>
  </si>
  <si>
    <t xml:space="preserve">0,95 kN/m </t>
  </si>
  <si>
    <t>0,7 kN/m</t>
  </si>
  <si>
    <t xml:space="preserve">o   wytrzymałość na przepuklenie nie mniej niż </t>
  </si>
  <si>
    <t xml:space="preserve">·         na sucho </t>
  </si>
  <si>
    <t xml:space="preserve">175  kPa </t>
  </si>
  <si>
    <t xml:space="preserve">·         na mokro </t>
  </si>
  <si>
    <t xml:space="preserve">130 kPa </t>
  </si>
  <si>
    <t xml:space="preserve">o   wydłużenie do zerwania </t>
  </si>
  <si>
    <t>·         w kierunku walcowania min</t>
  </si>
  <si>
    <t>·         w kierunku poprzecznym  min</t>
  </si>
  <si>
    <t>o   gramatura nominalna</t>
  </si>
  <si>
    <t xml:space="preserve">52 g/m2  ± 5% </t>
  </si>
  <si>
    <t xml:space="preserve">o   wytrzymałość na rozdarcie nie mniej niż </t>
  </si>
  <si>
    <t xml:space="preserve">·         w kierunku walcowania </t>
  </si>
  <si>
    <t xml:space="preserve">1000 mN </t>
  </si>
  <si>
    <t xml:space="preserve">·         w kierunku poprzecznym </t>
  </si>
  <si>
    <t xml:space="preserve">1100 mN </t>
  </si>
  <si>
    <t>Potwierdzenie powyższych parametrów w postaci karty charakterystyki wytrzymałościowej wydanej przez producenta.</t>
  </si>
  <si>
    <t>Potwierdzenie zgodności z aktualnie obowiązującymi  normami.</t>
  </si>
  <si>
    <t xml:space="preserve">
Do oferty należy dołączyć  informacje techniczne dotyczące w/w  asortymentu oraz potwierdzenie zgodności z normami
</t>
  </si>
  <si>
    <t>PAKIET 3   Opakowania sterylizacyjne   - rękawy papierowo-foliowe, torebki papierowo-foliowe</t>
  </si>
  <si>
    <t>Producent nr katalogowy</t>
  </si>
  <si>
    <t xml:space="preserve">Ilość P </t>
  </si>
  <si>
    <t>Cena brutto</t>
  </si>
  <si>
    <t>Rękawy papierowo-foliowe</t>
  </si>
  <si>
    <t>5 cm x 200 m bez zakładki</t>
  </si>
  <si>
    <t>rolka</t>
  </si>
  <si>
    <t>7,5 cm x 200 m bez zakładki</t>
  </si>
  <si>
    <t>10 cm x 200 m bez zakładki</t>
  </si>
  <si>
    <t>12,5 cm x 200 m bez zakładki</t>
  </si>
  <si>
    <t>15 cm x 200 m bez zakładki</t>
  </si>
  <si>
    <t>20 cm x 200 m bez zakładki</t>
  </si>
  <si>
    <t>25 cm x 200 m bez zakładki</t>
  </si>
  <si>
    <t>30 cm x 200 m bez zakładki</t>
  </si>
  <si>
    <t>35 cm x 200 m bez zakładki</t>
  </si>
  <si>
    <t>15 cm x 5 cm x 100 m z zakładką</t>
  </si>
  <si>
    <t>20 cm x 5,5 cm x 100 m z zakładką</t>
  </si>
  <si>
    <t>25 cm  x 6,5 cm x 100 m z zakładką</t>
  </si>
  <si>
    <t>35 cm x 8 cm x 100 m z zakładką</t>
  </si>
  <si>
    <t>40 cm x 8 cm x 100 m z zakładką</t>
  </si>
  <si>
    <t>Torebki papierowo-foliowe</t>
  </si>
  <si>
    <t>15 cm x 27 cm bez zakładki,  opakowanie 1800 szt.</t>
  </si>
  <si>
    <t>opak.</t>
  </si>
  <si>
    <t>20,5 cm x 27 cm bez zakładki,  opakowanie 600 szt.</t>
  </si>
  <si>
    <t>Torebki papierowo-foliowe - samoprzylepne</t>
  </si>
  <si>
    <t>9 - 10 cm x 23 - 25 cm, opakowanie 200 szt.</t>
  </si>
  <si>
    <t>13 - 15 cm x 25 - 28 cm,  opakowanie 200 szt.</t>
  </si>
  <si>
    <t>20 x 33 - 35 cm,  opakowanie 200 szt.</t>
  </si>
  <si>
    <t>30 cm x 45 cm,   opakowanie 200 szt.</t>
  </si>
  <si>
    <t>Pisak do opisywania pakietów odporny na czynniki sterylizacji parowej. Kolor czarny, cienki</t>
  </si>
  <si>
    <t>Sprawdzian zgrzewu do kontroli zgrzewarek.
Opakowanie po 250 szt</t>
  </si>
  <si>
    <t>200 x 800 mm, opakowanie 400 szt.</t>
  </si>
  <si>
    <t>250 x 875, opakowanie 400 szt.</t>
  </si>
  <si>
    <t>WYMAGANE  PARAMETRY</t>
  </si>
  <si>
    <t xml:space="preserve">Rękaw (torebka) foliowo papierowa z testem do sterylizacji parowej, tlenkiem etylenu, formaldehydu wykonany zgodnie z normami zharmonizowanymi </t>
  </si>
  <si>
    <t>z dyrektywą o wyrobach medycznych:</t>
  </si>
  <si>
    <t xml:space="preserve">·         EN  ISO 11607-1:2019 Opakowania dla finalnie sterylizowanych wyrobów medycznych -- </t>
  </si>
  <si>
    <t xml:space="preserve">·         EN ISO 11607-2:2019 Opakowania dla finalnie sterylizowanych wyrobów medycznych -- </t>
  </si>
  <si>
    <t xml:space="preserve">·         EN 868-3:2017: Materiały opakowaniowe dla finalnie sterylizowanych wyrobów medycznych -- </t>
  </si>
  <si>
    <t xml:space="preserve">Część 3: Papier stosowany do wytwarzania torebek papierowych (określonych w EN 868-4) i do wytwarzania torebek i rękawów </t>
  </si>
  <si>
    <t>·         EN 868-5:2018 Materiały opakowaniowe dla finalnie sterylizowanych wyrobów medycznych --</t>
  </si>
  <si>
    <t xml:space="preserve"> Część 5: Torebki z zamknięciem samoprzylepnym oraz rękawy z materiałów porowatych i folii z tworzywa sztucznego</t>
  </si>
  <si>
    <t>oraz oprócz tego charakteryzujący się następującymi parametrami:</t>
  </si>
  <si>
    <r>
      <rPr>
        <sz val="10"/>
        <color indexed="8"/>
        <rFont val="Arial"/>
        <family val="2"/>
      </rPr>
      <t xml:space="preserve">* konstrukcja folii i wykonanie zgodne z normami </t>
    </r>
    <r>
      <rPr>
        <b/>
        <sz val="10"/>
        <color indexed="8"/>
        <rFont val="Arial"/>
        <family val="2"/>
      </rPr>
      <t>PN EN 868-3, PN EN 868-5, PN EN ISO 11607-1,2</t>
    </r>
    <r>
      <rPr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</si>
  <si>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>* papier gramatura 70/m</t>
    </r>
    <r>
      <rPr>
        <sz val="10"/>
        <color indexed="8"/>
        <rFont val="Arial"/>
        <family val="2"/>
      </rPr>
      <t>² (</t>
    </r>
    <r>
      <rPr>
        <b/>
        <sz val="10"/>
        <color indexed="8"/>
        <rFont val="Arial"/>
        <family val="2"/>
      </rPr>
      <t>PN EN 868-3</t>
    </r>
    <r>
      <rPr>
        <sz val="10"/>
        <color indexed="8"/>
        <rFont val="Arial"/>
        <family val="2"/>
      </rPr>
      <t>)</t>
    </r>
    <r>
      <rPr>
        <b/>
        <sz val="10"/>
        <color indexed="8"/>
        <rFont val="Arial"/>
        <family val="2"/>
      </rPr>
      <t>,</t>
    </r>
  </si>
  <si>
    <t xml:space="preserve"> * zawartość chlorków nie więcej niż 0,05%</t>
  </si>
  <si>
    <t>* zawartość siarczanów nie więcej niż 0,25%</t>
  </si>
  <si>
    <t>* wytrzymałość na przedarcie nie mniej niż 700 mN w obu kierunkach</t>
  </si>
  <si>
    <t>* przenikanie powietrza [1,47 k Pa] nie mniej niż 12 μm/Pa*s</t>
  </si>
  <si>
    <t xml:space="preserve"> * wytrzymałość na przepuklenie niemniej niż 400 kPa na sucho</t>
  </si>
  <si>
    <t xml:space="preserve"> * wytrzymałość na przepuklenie niemniej niż 150 kPa na mokro</t>
  </si>
  <si>
    <r>
      <t xml:space="preserve">Termin ważności min. 12 miesięcy od zakupu.
</t>
    </r>
    <r>
      <rPr>
        <sz val="10"/>
        <rFont val="Arial"/>
        <family val="2"/>
      </rPr>
      <t xml:space="preserve">
Szkolenie personelu użytkującego wskazany asortyment.</t>
    </r>
  </si>
  <si>
    <t>pozycja 22 i 23 po 1 szt.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</si>
</sst>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dd\ mmm"/>
    <numFmt numFmtId="166" formatCode="#,##0.00&quot; zł&quot;"/>
    <numFmt numFmtId="167" formatCode="\ #,##0.00&quot;    &quot;;\-#,##0.00&quot;    &quot;;&quot; -&quot;00&quot;    &quot;;\ @\ "/>
    <numFmt numFmtId="168" formatCode="#,##0.00&quot;   &quot;"/>
    <numFmt numFmtId="169" formatCode="#,##0.00&quot;     &quot;"/>
  </numFmts>
  <fonts count="66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Czcionka tekstu podstawowego"/>
      <family val="0"/>
    </font>
    <font>
      <i/>
      <sz val="11"/>
      <color indexed="23"/>
      <name val="Calibri"/>
      <family val="2"/>
    </font>
    <font>
      <sz val="10"/>
      <color indexed="8"/>
      <name val="Symbol"/>
      <family val="1"/>
    </font>
    <font>
      <b/>
      <sz val="14"/>
      <color indexed="10"/>
      <name val="Times New Roman"/>
      <family val="1"/>
    </font>
    <font>
      <sz val="9"/>
      <color indexed="8"/>
      <name val="Arial"/>
      <family val="2"/>
    </font>
    <font>
      <sz val="14"/>
      <color indexed="8"/>
      <name val="Czcionka tekstu podstawowego"/>
      <family val="0"/>
    </font>
    <font>
      <b/>
      <sz val="16"/>
      <color indexed="8"/>
      <name val="Czcionka tekstu podstawowego1"/>
      <family val="0"/>
    </font>
    <font>
      <b/>
      <sz val="8"/>
      <color indexed="8"/>
      <name val="Times New Roman"/>
      <family val="1"/>
    </font>
    <font>
      <sz val="8"/>
      <name val="Czcionka tekstu podstawowego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1" fillId="0" borderId="0" applyFill="0" applyBorder="0" applyAlignment="0" applyProtection="0"/>
    <xf numFmtId="0" fontId="3" fillId="0" borderId="0" applyNumberFormat="0" applyBorder="0" applyProtection="0">
      <alignment/>
    </xf>
    <xf numFmtId="164" fontId="3" fillId="0" borderId="0" applyBorder="0" applyProtection="0">
      <alignment/>
    </xf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shrinkToFit="1"/>
    </xf>
    <xf numFmtId="3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9" fontId="14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9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9" fontId="10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/>
    </xf>
    <xf numFmtId="9" fontId="8" fillId="0" borderId="10" xfId="0" applyNumberFormat="1" applyFont="1" applyBorder="1" applyAlignment="1">
      <alignment horizontal="center" vertical="top"/>
    </xf>
    <xf numFmtId="167" fontId="8" fillId="0" borderId="10" xfId="42" applyFont="1" applyFill="1" applyBorder="1" applyAlignment="1" applyProtection="1">
      <alignment horizontal="center" vertical="top"/>
      <protection/>
    </xf>
    <xf numFmtId="4" fontId="8" fillId="0" borderId="10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/>
    </xf>
    <xf numFmtId="0" fontId="8" fillId="0" borderId="12" xfId="0" applyFont="1" applyFill="1" applyBorder="1" applyAlignment="1">
      <alignment horizontal="center" vertical="top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/>
    </xf>
    <xf numFmtId="0" fontId="8" fillId="0" borderId="15" xfId="0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10" fillId="0" borderId="15" xfId="0" applyNumberFormat="1" applyFont="1" applyBorder="1" applyAlignment="1">
      <alignment horizontal="center" vertical="top" wrapText="1"/>
    </xf>
    <xf numFmtId="9" fontId="8" fillId="0" borderId="15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vertical="top" wrapText="1"/>
    </xf>
    <xf numFmtId="2" fontId="8" fillId="33" borderId="15" xfId="0" applyNumberFormat="1" applyFont="1" applyFill="1" applyBorder="1" applyAlignment="1">
      <alignment horizontal="center" vertical="top"/>
    </xf>
    <xf numFmtId="0" fontId="14" fillId="33" borderId="15" xfId="0" applyFont="1" applyFill="1" applyBorder="1" applyAlignment="1">
      <alignment vertical="top" wrapText="1"/>
    </xf>
    <xf numFmtId="0" fontId="14" fillId="0" borderId="15" xfId="0" applyFont="1" applyBorder="1" applyAlignment="1">
      <alignment horizontal="left" vertical="top"/>
    </xf>
    <xf numFmtId="0" fontId="10" fillId="0" borderId="15" xfId="0" applyFont="1" applyBorder="1" applyAlignment="1">
      <alignment vertical="top"/>
    </xf>
    <xf numFmtId="0" fontId="8" fillId="0" borderId="15" xfId="0" applyFont="1" applyBorder="1" applyAlignment="1">
      <alignment horizontal="center" vertical="top"/>
    </xf>
    <xf numFmtId="3" fontId="8" fillId="0" borderId="15" xfId="0" applyNumberFormat="1" applyFont="1" applyBorder="1" applyAlignment="1">
      <alignment horizontal="center" vertical="top" wrapText="1"/>
    </xf>
    <xf numFmtId="166" fontId="10" fillId="0" borderId="10" xfId="0" applyNumberFormat="1" applyFont="1" applyBorder="1" applyAlignment="1">
      <alignment horizontal="center" vertical="top"/>
    </xf>
    <xf numFmtId="0" fontId="16" fillId="33" borderId="17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wrapText="1"/>
    </xf>
    <xf numFmtId="4" fontId="16" fillId="33" borderId="0" xfId="0" applyNumberFormat="1" applyFont="1" applyFill="1" applyBorder="1" applyAlignment="1">
      <alignment wrapText="1"/>
    </xf>
    <xf numFmtId="9" fontId="16" fillId="33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49" fontId="15" fillId="33" borderId="0" xfId="0" applyNumberFormat="1" applyFont="1" applyFill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15" fillId="33" borderId="0" xfId="0" applyFont="1" applyFill="1" applyAlignment="1">
      <alignment/>
    </xf>
    <xf numFmtId="9" fontId="19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9" fontId="15" fillId="33" borderId="0" xfId="0" applyNumberFormat="1" applyFont="1" applyFill="1" applyAlignment="1">
      <alignment vertical="top"/>
    </xf>
    <xf numFmtId="0" fontId="15" fillId="0" borderId="0" xfId="0" applyFont="1" applyAlignment="1">
      <alignment horizontal="left" vertical="top"/>
    </xf>
    <xf numFmtId="9" fontId="15" fillId="0" borderId="0" xfId="0" applyNumberFormat="1" applyFont="1" applyAlignment="1">
      <alignment horizontal="left" vertical="top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wrapText="1"/>
    </xf>
    <xf numFmtId="4" fontId="16" fillId="33" borderId="0" xfId="0" applyNumberFormat="1" applyFont="1" applyFill="1" applyAlignment="1">
      <alignment wrapText="1"/>
    </xf>
    <xf numFmtId="9" fontId="16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19" fillId="0" borderId="18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5" fillId="0" borderId="19" xfId="0" applyFont="1" applyFill="1" applyBorder="1" applyAlignment="1">
      <alignment vertical="top"/>
    </xf>
    <xf numFmtId="0" fontId="15" fillId="0" borderId="19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14" xfId="0" applyFont="1" applyBorder="1" applyAlignment="1">
      <alignment/>
    </xf>
    <xf numFmtId="0" fontId="15" fillId="0" borderId="17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0" xfId="0" applyFont="1" applyBorder="1" applyAlignment="1">
      <alignment/>
    </xf>
    <xf numFmtId="0" fontId="15" fillId="0" borderId="17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 indent="5"/>
    </xf>
    <xf numFmtId="10" fontId="15" fillId="33" borderId="0" xfId="0" applyNumberFormat="1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/>
    </xf>
    <xf numFmtId="0" fontId="15" fillId="0" borderId="17" xfId="0" applyFont="1" applyBorder="1" applyAlignment="1">
      <alignment/>
    </xf>
    <xf numFmtId="0" fontId="15" fillId="33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9" fontId="15" fillId="33" borderId="0" xfId="0" applyNumberFormat="1" applyFont="1" applyFill="1" applyBorder="1" applyAlignment="1">
      <alignment horizontal="left" vertical="center"/>
    </xf>
    <xf numFmtId="4" fontId="0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33" borderId="0" xfId="0" applyFont="1" applyFill="1" applyBorder="1" applyAlignment="1">
      <alignment/>
    </xf>
    <xf numFmtId="9" fontId="23" fillId="0" borderId="0" xfId="0" applyNumberFormat="1" applyFont="1" applyBorder="1" applyAlignment="1">
      <alignment/>
    </xf>
    <xf numFmtId="0" fontId="23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1" fillId="0" borderId="0" xfId="0" applyFont="1" applyAlignment="1">
      <alignment/>
    </xf>
    <xf numFmtId="0" fontId="15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20" fillId="0" borderId="10" xfId="0" applyFont="1" applyBorder="1" applyAlignment="1" applyProtection="1">
      <alignment horizontal="left" vertical="top" wrapText="1"/>
      <protection/>
    </xf>
    <xf numFmtId="0" fontId="20" fillId="33" borderId="10" xfId="0" applyFont="1" applyFill="1" applyBorder="1" applyAlignment="1" applyProtection="1">
      <alignment horizontal="left" vertical="top" wrapText="1"/>
      <protection/>
    </xf>
    <xf numFmtId="0" fontId="20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21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4" fontId="8" fillId="0" borderId="10" xfId="0" applyNumberFormat="1" applyFont="1" applyBorder="1" applyAlignment="1">
      <alignment horizontal="left" vertical="top"/>
    </xf>
    <xf numFmtId="9" fontId="8" fillId="0" borderId="10" xfId="0" applyNumberFormat="1" applyFont="1" applyBorder="1" applyAlignment="1" applyProtection="1">
      <alignment horizontal="center" vertical="top" wrapText="1"/>
      <protection/>
    </xf>
    <xf numFmtId="4" fontId="8" fillId="0" borderId="10" xfId="42" applyNumberFormat="1" applyFont="1" applyFill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>
      <alignment horizontal="left" vertical="top" wrapText="1"/>
    </xf>
    <xf numFmtId="0" fontId="8" fillId="0" borderId="13" xfId="0" applyNumberFormat="1" applyFont="1" applyBorder="1" applyAlignment="1" applyProtection="1">
      <alignment horizontal="left" vertical="top"/>
      <protection/>
    </xf>
    <xf numFmtId="2" fontId="8" fillId="33" borderId="13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left" vertical="top"/>
    </xf>
    <xf numFmtId="3" fontId="8" fillId="0" borderId="10" xfId="0" applyNumberFormat="1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/>
    </xf>
    <xf numFmtId="4" fontId="8" fillId="33" borderId="10" xfId="0" applyNumberFormat="1" applyFont="1" applyFill="1" applyBorder="1" applyAlignment="1">
      <alignment horizontal="left" vertical="top"/>
    </xf>
    <xf numFmtId="9" fontId="8" fillId="33" borderId="10" xfId="0" applyNumberFormat="1" applyFont="1" applyFill="1" applyBorder="1" applyAlignment="1" applyProtection="1">
      <alignment horizontal="center" vertical="top" wrapText="1"/>
      <protection/>
    </xf>
    <xf numFmtId="4" fontId="8" fillId="33" borderId="10" xfId="0" applyNumberFormat="1" applyFont="1" applyFill="1" applyBorder="1" applyAlignment="1" applyProtection="1">
      <alignment horizontal="left" vertical="top" wrapText="1"/>
      <protection/>
    </xf>
    <xf numFmtId="166" fontId="10" fillId="0" borderId="13" xfId="0" applyNumberFormat="1" applyFont="1" applyBorder="1" applyAlignment="1" applyProtection="1">
      <alignment horizontal="left" vertical="top" wrapText="1"/>
      <protection/>
    </xf>
    <xf numFmtId="166" fontId="10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left" vertical="top"/>
    </xf>
    <xf numFmtId="0" fontId="8" fillId="33" borderId="0" xfId="0" applyFont="1" applyFill="1" applyAlignment="1">
      <alignment horizontal="left" vertical="top"/>
    </xf>
    <xf numFmtId="0" fontId="8" fillId="0" borderId="0" xfId="0" applyFont="1" applyAlignment="1">
      <alignment horizontal="center" vertical="top"/>
    </xf>
    <xf numFmtId="0" fontId="16" fillId="0" borderId="0" xfId="44" applyNumberFormat="1" applyFont="1" applyFill="1" applyBorder="1" applyAlignment="1" applyProtection="1">
      <alignment horizontal="left" vertical="top"/>
      <protection/>
    </xf>
    <xf numFmtId="0" fontId="16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5" fillId="0" borderId="0" xfId="44" applyNumberFormat="1" applyFont="1" applyFill="1" applyBorder="1" applyAlignment="1" applyProtection="1">
      <alignment horizontal="left" vertical="top"/>
      <protection/>
    </xf>
    <xf numFmtId="0" fontId="15" fillId="33" borderId="0" xfId="44" applyNumberFormat="1" applyFont="1" applyFill="1" applyBorder="1" applyAlignment="1" applyProtection="1">
      <alignment horizontal="left" vertical="top"/>
      <protection/>
    </xf>
    <xf numFmtId="0" fontId="15" fillId="0" borderId="0" xfId="44" applyNumberFormat="1" applyFont="1" applyFill="1" applyBorder="1" applyAlignment="1" applyProtection="1">
      <alignment horizontal="center" vertical="top"/>
      <protection/>
    </xf>
    <xf numFmtId="0" fontId="20" fillId="0" borderId="0" xfId="44" applyNumberFormat="1" applyFont="1" applyFill="1" applyBorder="1" applyAlignment="1" applyProtection="1">
      <alignment horizontal="left" vertical="top"/>
      <protection/>
    </xf>
    <xf numFmtId="0" fontId="15" fillId="33" borderId="0" xfId="0" applyFont="1" applyFill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20" fillId="33" borderId="0" xfId="44" applyNumberFormat="1" applyFont="1" applyFill="1" applyBorder="1" applyAlignment="1" applyProtection="1">
      <alignment horizontal="left" vertical="top"/>
      <protection/>
    </xf>
    <xf numFmtId="0" fontId="19" fillId="33" borderId="0" xfId="0" applyFont="1" applyFill="1" applyAlignment="1">
      <alignment horizontal="left" vertical="top"/>
    </xf>
    <xf numFmtId="164" fontId="20" fillId="0" borderId="0" xfId="44" applyNumberFormat="1" applyFont="1" applyFill="1" applyBorder="1" applyAlignment="1" applyProtection="1">
      <alignment horizontal="left" vertical="top"/>
      <protection/>
    </xf>
    <xf numFmtId="168" fontId="20" fillId="0" borderId="0" xfId="44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4" fontId="8" fillId="0" borderId="0" xfId="0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7" fillId="0" borderId="10" xfId="0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center" wrapText="1"/>
    </xf>
    <xf numFmtId="169" fontId="20" fillId="0" borderId="0" xfId="0" applyNumberFormat="1" applyFont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169" fontId="15" fillId="0" borderId="0" xfId="0" applyNumberFormat="1" applyFont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/>
    </xf>
    <xf numFmtId="169" fontId="20" fillId="0" borderId="0" xfId="0" applyNumberFormat="1" applyFont="1" applyAlignment="1">
      <alignment horizont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4" fontId="15" fillId="0" borderId="0" xfId="0" applyNumberFormat="1" applyFont="1" applyAlignment="1">
      <alignment vertical="top"/>
    </xf>
    <xf numFmtId="0" fontId="2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15" fillId="0" borderId="10" xfId="0" applyFont="1" applyBorder="1" applyAlignment="1">
      <alignment vertical="top"/>
    </xf>
    <xf numFmtId="0" fontId="0" fillId="0" borderId="0" xfId="0" applyAlignment="1">
      <alignment vertical="center"/>
    </xf>
    <xf numFmtId="0" fontId="27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24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/>
    </xf>
    <xf numFmtId="0" fontId="16" fillId="33" borderId="10" xfId="0" applyFont="1" applyFill="1" applyBorder="1" applyAlignment="1">
      <alignment/>
    </xf>
    <xf numFmtId="0" fontId="5" fillId="0" borderId="22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horizontal="left" vertical="top" wrapText="1"/>
    </xf>
    <xf numFmtId="0" fontId="32" fillId="0" borderId="22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5" fillId="0" borderId="22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Tekst objaśnienia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43">
      <selection activeCell="I3" sqref="I3:M42"/>
    </sheetView>
  </sheetViews>
  <sheetFormatPr defaultColWidth="8.8984375" defaultRowHeight="14.25"/>
  <cols>
    <col min="1" max="1" width="6.19921875" style="0" customWidth="1"/>
    <col min="2" max="2" width="60" style="0" customWidth="1"/>
    <col min="3" max="3" width="12.5" style="0" customWidth="1"/>
    <col min="4" max="4" width="8.3984375" style="0" customWidth="1"/>
    <col min="5" max="7" width="9" style="0" customWidth="1"/>
    <col min="8" max="8" width="9.3984375" style="1" customWidth="1"/>
    <col min="9" max="9" width="9" style="0" customWidth="1"/>
    <col min="10" max="10" width="9.3984375" style="2" customWidth="1"/>
    <col min="11" max="11" width="9.3984375" style="3" customWidth="1"/>
    <col min="12" max="12" width="14.69921875" style="3" customWidth="1"/>
    <col min="13" max="13" width="16.09765625" style="3" customWidth="1"/>
    <col min="14" max="14" width="9" style="0" customWidth="1"/>
  </cols>
  <sheetData>
    <row r="1" spans="1:13" s="4" customFormat="1" ht="30" customHeight="1">
      <c r="A1" s="233" t="s">
        <v>64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5" s="9" customFormat="1" ht="42.75">
      <c r="A2" s="5" t="s">
        <v>65</v>
      </c>
      <c r="B2" s="6" t="s">
        <v>66</v>
      </c>
      <c r="C2" s="6" t="s">
        <v>67</v>
      </c>
      <c r="D2" s="6" t="s">
        <v>68</v>
      </c>
      <c r="E2" s="6" t="s">
        <v>69</v>
      </c>
      <c r="F2" s="6" t="s">
        <v>70</v>
      </c>
      <c r="G2" s="6" t="s">
        <v>71</v>
      </c>
      <c r="H2" s="6" t="s">
        <v>72</v>
      </c>
      <c r="I2" s="6" t="s">
        <v>73</v>
      </c>
      <c r="J2" s="7" t="s">
        <v>74</v>
      </c>
      <c r="K2" s="8" t="s">
        <v>75</v>
      </c>
      <c r="L2" s="8" t="s">
        <v>76</v>
      </c>
      <c r="M2" s="8" t="s">
        <v>77</v>
      </c>
      <c r="O2" s="10"/>
    </row>
    <row r="3" spans="1:15" s="9" customFormat="1" ht="97.5" customHeight="1">
      <c r="A3" s="11">
        <v>1</v>
      </c>
      <c r="B3" s="12" t="s">
        <v>78</v>
      </c>
      <c r="C3" s="13"/>
      <c r="D3" s="14" t="s">
        <v>79</v>
      </c>
      <c r="E3" s="14">
        <v>0</v>
      </c>
      <c r="F3" s="14">
        <v>0</v>
      </c>
      <c r="G3" s="14">
        <v>2</v>
      </c>
      <c r="H3" s="15">
        <v>2</v>
      </c>
      <c r="I3" s="16"/>
      <c r="J3" s="17"/>
      <c r="K3" s="18"/>
      <c r="L3" s="18"/>
      <c r="M3" s="18"/>
      <c r="O3" s="10"/>
    </row>
    <row r="4" spans="1:15" s="9" customFormat="1" ht="61.5" customHeight="1">
      <c r="A4" s="11">
        <v>2</v>
      </c>
      <c r="B4" s="12" t="s">
        <v>80</v>
      </c>
      <c r="C4" s="13"/>
      <c r="D4" s="14" t="s">
        <v>81</v>
      </c>
      <c r="E4" s="14">
        <v>0</v>
      </c>
      <c r="F4" s="14">
        <v>0</v>
      </c>
      <c r="G4" s="14">
        <v>1</v>
      </c>
      <c r="H4" s="15">
        <f>E4+F4+G4</f>
        <v>1</v>
      </c>
      <c r="I4" s="16"/>
      <c r="J4" s="17"/>
      <c r="K4" s="18"/>
      <c r="L4" s="18"/>
      <c r="M4" s="18"/>
      <c r="O4" s="10"/>
    </row>
    <row r="5" spans="1:13" ht="85.5">
      <c r="A5" s="11">
        <v>3</v>
      </c>
      <c r="B5" s="19" t="s">
        <v>82</v>
      </c>
      <c r="C5" s="20"/>
      <c r="D5" s="14" t="s">
        <v>81</v>
      </c>
      <c r="E5" s="14">
        <v>600</v>
      </c>
      <c r="F5" s="14">
        <v>1100</v>
      </c>
      <c r="G5" s="14">
        <v>0</v>
      </c>
      <c r="H5" s="15">
        <v>1600</v>
      </c>
      <c r="I5" s="21"/>
      <c r="J5" s="17"/>
      <c r="K5" s="18"/>
      <c r="L5" s="18"/>
      <c r="M5" s="18"/>
    </row>
    <row r="6" spans="1:13" ht="85.5">
      <c r="A6" s="11">
        <v>4</v>
      </c>
      <c r="B6" s="22" t="s">
        <v>83</v>
      </c>
      <c r="C6" s="14"/>
      <c r="D6" s="14" t="s">
        <v>81</v>
      </c>
      <c r="E6" s="23">
        <v>17000</v>
      </c>
      <c r="F6" s="14">
        <v>26400</v>
      </c>
      <c r="G6" s="14">
        <v>4800</v>
      </c>
      <c r="H6" s="15">
        <f aca="true" t="shared" si="0" ref="H6:H38">E6+F6+G6</f>
        <v>48200</v>
      </c>
      <c r="I6" s="21"/>
      <c r="J6" s="17"/>
      <c r="K6" s="18"/>
      <c r="L6" s="18"/>
      <c r="M6" s="18"/>
    </row>
    <row r="7" spans="1:13" ht="42.75">
      <c r="A7" s="11">
        <v>5</v>
      </c>
      <c r="B7" s="19" t="s">
        <v>84</v>
      </c>
      <c r="C7" s="24"/>
      <c r="D7" s="14" t="s">
        <v>81</v>
      </c>
      <c r="E7" s="14">
        <v>0</v>
      </c>
      <c r="F7" s="14">
        <v>32000</v>
      </c>
      <c r="G7" s="14">
        <v>1000</v>
      </c>
      <c r="H7" s="15">
        <f t="shared" si="0"/>
        <v>33000</v>
      </c>
      <c r="I7" s="21"/>
      <c r="J7" s="17"/>
      <c r="K7" s="18"/>
      <c r="L7" s="18"/>
      <c r="M7" s="18"/>
    </row>
    <row r="8" spans="1:13" ht="42.75">
      <c r="A8" s="11">
        <v>6</v>
      </c>
      <c r="B8" s="19" t="s">
        <v>85</v>
      </c>
      <c r="C8" s="24"/>
      <c r="D8" s="14" t="s">
        <v>81</v>
      </c>
      <c r="E8" s="14">
        <v>7000</v>
      </c>
      <c r="F8" s="14">
        <v>0</v>
      </c>
      <c r="G8" s="14">
        <v>0</v>
      </c>
      <c r="H8" s="15">
        <f t="shared" si="0"/>
        <v>7000</v>
      </c>
      <c r="I8" s="21"/>
      <c r="J8" s="17"/>
      <c r="K8" s="18"/>
      <c r="L8" s="18"/>
      <c r="M8" s="18"/>
    </row>
    <row r="9" spans="1:13" ht="57">
      <c r="A9" s="11">
        <v>7</v>
      </c>
      <c r="B9" s="19" t="s">
        <v>86</v>
      </c>
      <c r="C9" s="24"/>
      <c r="D9" s="14" t="s">
        <v>81</v>
      </c>
      <c r="E9" s="14">
        <v>0</v>
      </c>
      <c r="F9" s="14">
        <v>3600</v>
      </c>
      <c r="G9" s="14">
        <v>400</v>
      </c>
      <c r="H9" s="15">
        <f t="shared" si="0"/>
        <v>4000</v>
      </c>
      <c r="I9" s="21"/>
      <c r="J9" s="17"/>
      <c r="K9" s="18"/>
      <c r="L9" s="18"/>
      <c r="M9" s="18"/>
    </row>
    <row r="10" spans="1:13" ht="42.75">
      <c r="A10" s="11">
        <v>8</v>
      </c>
      <c r="B10" s="19" t="s">
        <v>87</v>
      </c>
      <c r="C10" s="24"/>
      <c r="D10" s="14" t="s">
        <v>81</v>
      </c>
      <c r="E10" s="14">
        <v>1</v>
      </c>
      <c r="F10" s="14">
        <v>0</v>
      </c>
      <c r="G10" s="14">
        <v>0</v>
      </c>
      <c r="H10" s="15">
        <f t="shared" si="0"/>
        <v>1</v>
      </c>
      <c r="I10" s="21"/>
      <c r="J10" s="17"/>
      <c r="K10" s="18"/>
      <c r="L10" s="18"/>
      <c r="M10" s="18"/>
    </row>
    <row r="11" spans="1:13" ht="85.5">
      <c r="A11" s="11">
        <v>9</v>
      </c>
      <c r="B11" s="19" t="s">
        <v>88</v>
      </c>
      <c r="C11" s="24"/>
      <c r="D11" s="14" t="s">
        <v>79</v>
      </c>
      <c r="E11" s="14">
        <v>5</v>
      </c>
      <c r="F11" s="14">
        <v>0</v>
      </c>
      <c r="G11" s="14">
        <v>0</v>
      </c>
      <c r="H11" s="15">
        <f t="shared" si="0"/>
        <v>5</v>
      </c>
      <c r="I11" s="21"/>
      <c r="J11" s="17"/>
      <c r="K11" s="18"/>
      <c r="L11" s="18"/>
      <c r="M11" s="18"/>
    </row>
    <row r="12" spans="1:13" ht="42.75">
      <c r="A12" s="11">
        <v>10</v>
      </c>
      <c r="B12" s="19" t="s">
        <v>89</v>
      </c>
      <c r="C12" s="24"/>
      <c r="D12" s="14" t="s">
        <v>81</v>
      </c>
      <c r="E12" s="14">
        <v>4000</v>
      </c>
      <c r="F12" s="14">
        <v>0</v>
      </c>
      <c r="G12" s="14">
        <v>0</v>
      </c>
      <c r="H12" s="15">
        <f t="shared" si="0"/>
        <v>4000</v>
      </c>
      <c r="I12" s="21"/>
      <c r="J12" s="17"/>
      <c r="K12" s="18"/>
      <c r="L12" s="18"/>
      <c r="M12" s="18"/>
    </row>
    <row r="13" spans="1:13" ht="171">
      <c r="A13" s="11">
        <v>11</v>
      </c>
      <c r="B13" s="19" t="s">
        <v>90</v>
      </c>
      <c r="C13" s="24"/>
      <c r="D13" s="14" t="s">
        <v>81</v>
      </c>
      <c r="E13" s="14">
        <v>1200</v>
      </c>
      <c r="F13" s="14">
        <v>1200</v>
      </c>
      <c r="G13" s="14">
        <v>150</v>
      </c>
      <c r="H13" s="15">
        <f t="shared" si="0"/>
        <v>2550</v>
      </c>
      <c r="I13" s="21"/>
      <c r="J13" s="17"/>
      <c r="K13" s="18"/>
      <c r="L13" s="18"/>
      <c r="M13" s="18"/>
    </row>
    <row r="14" spans="1:13" ht="57">
      <c r="A14" s="11">
        <v>12</v>
      </c>
      <c r="B14" s="19" t="s">
        <v>91</v>
      </c>
      <c r="C14" s="14"/>
      <c r="D14" s="14" t="s">
        <v>81</v>
      </c>
      <c r="E14" s="14">
        <v>100</v>
      </c>
      <c r="F14" s="14">
        <v>0</v>
      </c>
      <c r="G14" s="14">
        <v>0</v>
      </c>
      <c r="H14" s="15">
        <f t="shared" si="0"/>
        <v>100</v>
      </c>
      <c r="I14" s="21"/>
      <c r="J14" s="17"/>
      <c r="K14" s="18"/>
      <c r="L14" s="18"/>
      <c r="M14" s="18"/>
    </row>
    <row r="15" spans="1:13" ht="28.5">
      <c r="A15" s="11">
        <v>13</v>
      </c>
      <c r="B15" s="19" t="s">
        <v>92</v>
      </c>
      <c r="C15" s="14"/>
      <c r="D15" s="14" t="s">
        <v>81</v>
      </c>
      <c r="E15" s="14">
        <v>600</v>
      </c>
      <c r="F15" s="14">
        <v>0</v>
      </c>
      <c r="G15" s="14">
        <v>0</v>
      </c>
      <c r="H15" s="15">
        <f t="shared" si="0"/>
        <v>600</v>
      </c>
      <c r="I15" s="21"/>
      <c r="J15" s="17"/>
      <c r="K15" s="18"/>
      <c r="L15" s="18"/>
      <c r="M15" s="18"/>
    </row>
    <row r="16" spans="1:13" ht="42.75">
      <c r="A16" s="11">
        <v>14</v>
      </c>
      <c r="B16" s="19" t="s">
        <v>93</v>
      </c>
      <c r="C16" s="14"/>
      <c r="D16" s="14" t="s">
        <v>81</v>
      </c>
      <c r="E16" s="14">
        <v>150</v>
      </c>
      <c r="F16" s="14">
        <v>0</v>
      </c>
      <c r="G16" s="14">
        <v>0</v>
      </c>
      <c r="H16" s="15">
        <f t="shared" si="0"/>
        <v>150</v>
      </c>
      <c r="I16" s="21"/>
      <c r="J16" s="17"/>
      <c r="K16" s="18"/>
      <c r="L16" s="18"/>
      <c r="M16" s="18"/>
    </row>
    <row r="17" spans="1:13" ht="28.5">
      <c r="A17" s="11">
        <v>15</v>
      </c>
      <c r="B17" s="19" t="s">
        <v>94</v>
      </c>
      <c r="C17" s="14"/>
      <c r="D17" s="14" t="s">
        <v>81</v>
      </c>
      <c r="E17" s="14">
        <v>48</v>
      </c>
      <c r="F17" s="14">
        <v>440</v>
      </c>
      <c r="G17" s="14">
        <v>10</v>
      </c>
      <c r="H17" s="15">
        <f t="shared" si="0"/>
        <v>498</v>
      </c>
      <c r="I17" s="21"/>
      <c r="J17" s="17"/>
      <c r="K17" s="18"/>
      <c r="L17" s="18"/>
      <c r="M17" s="18"/>
    </row>
    <row r="18" spans="1:13" ht="28.5">
      <c r="A18" s="11">
        <v>16</v>
      </c>
      <c r="B18" s="19" t="s">
        <v>95</v>
      </c>
      <c r="C18" s="14"/>
      <c r="D18" s="14" t="s">
        <v>81</v>
      </c>
      <c r="E18" s="14">
        <v>30</v>
      </c>
      <c r="F18" s="14">
        <v>48</v>
      </c>
      <c r="G18" s="14">
        <v>10</v>
      </c>
      <c r="H18" s="15">
        <f t="shared" si="0"/>
        <v>88</v>
      </c>
      <c r="I18" s="21"/>
      <c r="J18" s="17"/>
      <c r="K18" s="18"/>
      <c r="L18" s="18"/>
      <c r="M18" s="18"/>
    </row>
    <row r="19" spans="1:13" ht="28.5">
      <c r="A19" s="11">
        <v>17</v>
      </c>
      <c r="B19" s="19" t="s">
        <v>96</v>
      </c>
      <c r="C19" s="14"/>
      <c r="D19" s="14" t="s">
        <v>81</v>
      </c>
      <c r="E19" s="14">
        <v>230</v>
      </c>
      <c r="F19" s="14">
        <v>350</v>
      </c>
      <c r="G19" s="14">
        <v>0</v>
      </c>
      <c r="H19" s="15">
        <f t="shared" si="0"/>
        <v>580</v>
      </c>
      <c r="I19" s="21"/>
      <c r="J19" s="17"/>
      <c r="K19" s="18"/>
      <c r="L19" s="18"/>
      <c r="M19" s="18"/>
    </row>
    <row r="20" spans="1:13" ht="42.75">
      <c r="A20" s="11">
        <v>18</v>
      </c>
      <c r="B20" s="19" t="s">
        <v>97</v>
      </c>
      <c r="C20" s="14"/>
      <c r="D20" s="14" t="s">
        <v>98</v>
      </c>
      <c r="E20" s="14">
        <v>0</v>
      </c>
      <c r="F20" s="14">
        <v>72</v>
      </c>
      <c r="G20" s="14">
        <v>0</v>
      </c>
      <c r="H20" s="15">
        <f t="shared" si="0"/>
        <v>72</v>
      </c>
      <c r="I20" s="21"/>
      <c r="J20" s="17"/>
      <c r="K20" s="18"/>
      <c r="L20" s="18"/>
      <c r="M20" s="18"/>
    </row>
    <row r="21" spans="1:13" ht="43.5" customHeight="1">
      <c r="A21" s="11">
        <v>19</v>
      </c>
      <c r="B21" s="19" t="s">
        <v>99</v>
      </c>
      <c r="C21" s="14"/>
      <c r="D21" s="14" t="s">
        <v>81</v>
      </c>
      <c r="E21" s="14">
        <v>0</v>
      </c>
      <c r="F21" s="14">
        <v>10</v>
      </c>
      <c r="G21" s="14">
        <v>0</v>
      </c>
      <c r="H21" s="15">
        <f t="shared" si="0"/>
        <v>10</v>
      </c>
      <c r="I21" s="21"/>
      <c r="J21" s="17"/>
      <c r="K21" s="18"/>
      <c r="L21" s="18"/>
      <c r="M21" s="18"/>
    </row>
    <row r="22" spans="1:13" ht="185.25">
      <c r="A22" s="11">
        <v>20</v>
      </c>
      <c r="B22" s="19" t="s">
        <v>100</v>
      </c>
      <c r="C22" s="14"/>
      <c r="D22" s="14" t="s">
        <v>81</v>
      </c>
      <c r="E22" s="14">
        <v>2</v>
      </c>
      <c r="F22" s="14">
        <v>2</v>
      </c>
      <c r="G22" s="14">
        <v>1</v>
      </c>
      <c r="H22" s="15">
        <f t="shared" si="0"/>
        <v>5</v>
      </c>
      <c r="I22" s="21"/>
      <c r="J22" s="17"/>
      <c r="K22" s="18"/>
      <c r="L22" s="18"/>
      <c r="M22" s="18"/>
    </row>
    <row r="23" spans="1:13" ht="228">
      <c r="A23" s="11">
        <v>21</v>
      </c>
      <c r="B23" s="19" t="s">
        <v>101</v>
      </c>
      <c r="C23" s="14"/>
      <c r="D23" s="14" t="s">
        <v>79</v>
      </c>
      <c r="E23" s="14">
        <v>6</v>
      </c>
      <c r="F23" s="14">
        <v>5</v>
      </c>
      <c r="G23" s="14">
        <v>3</v>
      </c>
      <c r="H23" s="15">
        <f t="shared" si="0"/>
        <v>14</v>
      </c>
      <c r="I23" s="21"/>
      <c r="J23" s="17"/>
      <c r="K23" s="18"/>
      <c r="L23" s="18"/>
      <c r="M23" s="18"/>
    </row>
    <row r="24" spans="1:13" ht="213.75">
      <c r="A24" s="11">
        <v>22</v>
      </c>
      <c r="B24" s="19" t="s">
        <v>102</v>
      </c>
      <c r="C24" s="14"/>
      <c r="D24" s="14" t="s">
        <v>79</v>
      </c>
      <c r="E24" s="14">
        <v>0</v>
      </c>
      <c r="F24" s="14">
        <v>3</v>
      </c>
      <c r="G24" s="14">
        <v>1</v>
      </c>
      <c r="H24" s="15">
        <f t="shared" si="0"/>
        <v>4</v>
      </c>
      <c r="I24" s="21"/>
      <c r="J24" s="17"/>
      <c r="K24" s="18"/>
      <c r="L24" s="18"/>
      <c r="M24" s="18"/>
    </row>
    <row r="25" spans="1:13" ht="213.75">
      <c r="A25" s="11">
        <v>23</v>
      </c>
      <c r="B25" s="19" t="s">
        <v>103</v>
      </c>
      <c r="C25" s="14"/>
      <c r="D25" s="14" t="s">
        <v>79</v>
      </c>
      <c r="E25" s="14">
        <v>1</v>
      </c>
      <c r="F25" s="14">
        <v>0</v>
      </c>
      <c r="G25" s="14">
        <v>0</v>
      </c>
      <c r="H25" s="15">
        <f t="shared" si="0"/>
        <v>1</v>
      </c>
      <c r="I25" s="21"/>
      <c r="J25" s="17"/>
      <c r="K25" s="18"/>
      <c r="L25" s="18"/>
      <c r="M25" s="18"/>
    </row>
    <row r="26" spans="1:13" ht="32.25" customHeight="1">
      <c r="A26" s="11">
        <v>24</v>
      </c>
      <c r="B26" s="19" t="s">
        <v>104</v>
      </c>
      <c r="C26" s="24"/>
      <c r="D26" s="14" t="s">
        <v>81</v>
      </c>
      <c r="E26" s="14">
        <v>800</v>
      </c>
      <c r="F26" s="14">
        <v>800</v>
      </c>
      <c r="G26" s="14">
        <v>0</v>
      </c>
      <c r="H26" s="15">
        <f t="shared" si="0"/>
        <v>1600</v>
      </c>
      <c r="I26" s="21"/>
      <c r="J26" s="17"/>
      <c r="K26" s="18"/>
      <c r="L26" s="18"/>
      <c r="M26" s="18"/>
    </row>
    <row r="27" spans="1:13" ht="98.25" customHeight="1">
      <c r="A27" s="11">
        <v>25</v>
      </c>
      <c r="B27" s="19" t="s">
        <v>105</v>
      </c>
      <c r="C27" s="14"/>
      <c r="D27" s="14" t="s">
        <v>106</v>
      </c>
      <c r="E27" s="14">
        <v>0</v>
      </c>
      <c r="F27" s="14">
        <v>0</v>
      </c>
      <c r="G27" s="14">
        <v>20</v>
      </c>
      <c r="H27" s="15">
        <f t="shared" si="0"/>
        <v>20</v>
      </c>
      <c r="I27" s="21"/>
      <c r="J27" s="17"/>
      <c r="K27" s="18"/>
      <c r="L27" s="18"/>
      <c r="M27" s="18"/>
    </row>
    <row r="28" spans="1:13" ht="42.75">
      <c r="A28" s="11">
        <v>26</v>
      </c>
      <c r="B28" s="19" t="s">
        <v>107</v>
      </c>
      <c r="C28" s="14"/>
      <c r="D28" s="14" t="s">
        <v>106</v>
      </c>
      <c r="E28" s="14">
        <v>0</v>
      </c>
      <c r="F28" s="14">
        <v>10</v>
      </c>
      <c r="G28" s="14">
        <v>5</v>
      </c>
      <c r="H28" s="15">
        <f t="shared" si="0"/>
        <v>15</v>
      </c>
      <c r="I28" s="21"/>
      <c r="J28" s="17"/>
      <c r="K28" s="18"/>
      <c r="L28" s="18"/>
      <c r="M28" s="18"/>
    </row>
    <row r="29" spans="1:13" ht="37.5" customHeight="1">
      <c r="A29" s="11">
        <v>27</v>
      </c>
      <c r="B29" s="19" t="s">
        <v>108</v>
      </c>
      <c r="C29" s="14"/>
      <c r="D29" s="14" t="s">
        <v>81</v>
      </c>
      <c r="E29" s="14">
        <v>0</v>
      </c>
      <c r="F29" s="14">
        <v>0</v>
      </c>
      <c r="G29" s="14">
        <v>1000</v>
      </c>
      <c r="H29" s="15">
        <f t="shared" si="0"/>
        <v>1000</v>
      </c>
      <c r="I29" s="21"/>
      <c r="J29" s="17"/>
      <c r="K29" s="18"/>
      <c r="L29" s="18"/>
      <c r="M29" s="18"/>
    </row>
    <row r="30" spans="1:13" ht="25.5" customHeight="1">
      <c r="A30" s="11">
        <v>28</v>
      </c>
      <c r="B30" s="19" t="s">
        <v>109</v>
      </c>
      <c r="C30" s="24"/>
      <c r="D30" s="14" t="s">
        <v>81</v>
      </c>
      <c r="E30" s="14">
        <v>5</v>
      </c>
      <c r="F30" s="14">
        <v>0</v>
      </c>
      <c r="G30" s="14">
        <v>0</v>
      </c>
      <c r="H30" s="15">
        <f t="shared" si="0"/>
        <v>5</v>
      </c>
      <c r="I30" s="21"/>
      <c r="J30" s="17"/>
      <c r="K30" s="18"/>
      <c r="L30" s="18"/>
      <c r="M30" s="18"/>
    </row>
    <row r="31" spans="1:13" ht="42.75">
      <c r="A31" s="11">
        <v>29</v>
      </c>
      <c r="B31" s="19" t="s">
        <v>110</v>
      </c>
      <c r="C31" s="24"/>
      <c r="D31" s="14" t="s">
        <v>81</v>
      </c>
      <c r="E31" s="14">
        <v>500</v>
      </c>
      <c r="F31" s="14">
        <v>0</v>
      </c>
      <c r="G31" s="14">
        <v>0</v>
      </c>
      <c r="H31" s="15">
        <f t="shared" si="0"/>
        <v>500</v>
      </c>
      <c r="I31" s="21"/>
      <c r="J31" s="17"/>
      <c r="K31" s="18"/>
      <c r="L31" s="18"/>
      <c r="M31" s="18"/>
    </row>
    <row r="32" spans="1:13" ht="42.75">
      <c r="A32" s="11">
        <v>30</v>
      </c>
      <c r="B32" s="19" t="s">
        <v>111</v>
      </c>
      <c r="C32" s="24"/>
      <c r="D32" s="14" t="s">
        <v>81</v>
      </c>
      <c r="E32" s="14">
        <v>500</v>
      </c>
      <c r="F32" s="14">
        <v>0</v>
      </c>
      <c r="G32" s="14">
        <v>500</v>
      </c>
      <c r="H32" s="15">
        <f t="shared" si="0"/>
        <v>1000</v>
      </c>
      <c r="I32" s="21"/>
      <c r="J32" s="17"/>
      <c r="K32" s="18"/>
      <c r="L32" s="18"/>
      <c r="M32" s="18"/>
    </row>
    <row r="33" spans="1:13" ht="42.75">
      <c r="A33" s="11">
        <v>31</v>
      </c>
      <c r="B33" s="19" t="s">
        <v>112</v>
      </c>
      <c r="C33" s="14"/>
      <c r="D33" s="14" t="s">
        <v>81</v>
      </c>
      <c r="E33" s="14">
        <v>1</v>
      </c>
      <c r="F33" s="14">
        <v>0</v>
      </c>
      <c r="G33" s="14">
        <v>0</v>
      </c>
      <c r="H33" s="15">
        <f t="shared" si="0"/>
        <v>1</v>
      </c>
      <c r="I33" s="21"/>
      <c r="J33" s="17"/>
      <c r="K33" s="18"/>
      <c r="L33" s="18"/>
      <c r="M33" s="18"/>
    </row>
    <row r="34" spans="1:13" ht="28.5">
      <c r="A34" s="11">
        <v>32</v>
      </c>
      <c r="B34" s="19" t="s">
        <v>113</v>
      </c>
      <c r="C34" s="25"/>
      <c r="D34" s="14" t="s">
        <v>81</v>
      </c>
      <c r="E34" s="14">
        <v>2</v>
      </c>
      <c r="F34" s="14">
        <v>2</v>
      </c>
      <c r="G34" s="14">
        <v>0</v>
      </c>
      <c r="H34" s="15">
        <f t="shared" si="0"/>
        <v>4</v>
      </c>
      <c r="I34" s="21"/>
      <c r="J34" s="17"/>
      <c r="K34" s="18"/>
      <c r="L34" s="18"/>
      <c r="M34" s="18"/>
    </row>
    <row r="35" spans="1:13" ht="51" customHeight="1">
      <c r="A35" s="11">
        <v>33</v>
      </c>
      <c r="B35" s="19" t="s">
        <v>114</v>
      </c>
      <c r="C35" s="26"/>
      <c r="D35" s="14" t="s">
        <v>81</v>
      </c>
      <c r="E35" s="14">
        <v>1</v>
      </c>
      <c r="F35" s="14">
        <v>1</v>
      </c>
      <c r="G35" s="14">
        <v>1</v>
      </c>
      <c r="H35" s="15">
        <f t="shared" si="0"/>
        <v>3</v>
      </c>
      <c r="I35" s="21"/>
      <c r="J35" s="17"/>
      <c r="K35" s="18"/>
      <c r="L35" s="18"/>
      <c r="M35" s="18"/>
    </row>
    <row r="36" spans="1:13" ht="57">
      <c r="A36" s="11">
        <v>34</v>
      </c>
      <c r="B36" s="19" t="s">
        <v>115</v>
      </c>
      <c r="C36" s="27"/>
      <c r="D36" s="14" t="s">
        <v>79</v>
      </c>
      <c r="E36" s="14">
        <v>1</v>
      </c>
      <c r="F36" s="14">
        <v>0</v>
      </c>
      <c r="G36" s="14">
        <v>0</v>
      </c>
      <c r="H36" s="15">
        <f t="shared" si="0"/>
        <v>1</v>
      </c>
      <c r="I36" s="21"/>
      <c r="J36" s="17"/>
      <c r="K36" s="18"/>
      <c r="L36" s="18"/>
      <c r="M36" s="18"/>
    </row>
    <row r="37" spans="1:13" ht="42.75">
      <c r="A37" s="11">
        <v>35</v>
      </c>
      <c r="B37" s="19" t="s">
        <v>116</v>
      </c>
      <c r="C37" s="27"/>
      <c r="D37" s="14" t="s">
        <v>79</v>
      </c>
      <c r="E37" s="14">
        <v>2</v>
      </c>
      <c r="F37" s="14">
        <v>5</v>
      </c>
      <c r="G37" s="14">
        <v>2</v>
      </c>
      <c r="H37" s="15">
        <f t="shared" si="0"/>
        <v>9</v>
      </c>
      <c r="I37" s="21"/>
      <c r="J37" s="17"/>
      <c r="K37" s="18"/>
      <c r="L37" s="18"/>
      <c r="M37" s="18"/>
    </row>
    <row r="38" spans="1:13" ht="28.5">
      <c r="A38" s="11">
        <v>36</v>
      </c>
      <c r="B38" s="19" t="s">
        <v>117</v>
      </c>
      <c r="C38" s="27"/>
      <c r="D38" s="14" t="s">
        <v>79</v>
      </c>
      <c r="E38" s="14">
        <v>1</v>
      </c>
      <c r="F38" s="14">
        <v>1</v>
      </c>
      <c r="G38" s="14">
        <v>1</v>
      </c>
      <c r="H38" s="6">
        <f t="shared" si="0"/>
        <v>3</v>
      </c>
      <c r="I38" s="21"/>
      <c r="J38" s="17"/>
      <c r="K38" s="18"/>
      <c r="L38" s="18"/>
      <c r="M38" s="18"/>
    </row>
    <row r="39" spans="1:13" ht="30">
      <c r="A39" s="11">
        <v>37</v>
      </c>
      <c r="B39" s="28" t="s">
        <v>118</v>
      </c>
      <c r="C39" s="29"/>
      <c r="D39" s="30" t="s">
        <v>81</v>
      </c>
      <c r="E39" s="30">
        <v>0</v>
      </c>
      <c r="F39" s="30">
        <v>20</v>
      </c>
      <c r="G39" s="30">
        <v>1</v>
      </c>
      <c r="H39" s="31">
        <f>F39+G39</f>
        <v>21</v>
      </c>
      <c r="I39" s="32"/>
      <c r="J39" s="33"/>
      <c r="K39" s="18"/>
      <c r="L39" s="18"/>
      <c r="M39" s="18"/>
    </row>
    <row r="40" spans="1:13" s="42" customFormat="1" ht="42.75">
      <c r="A40" s="34">
        <v>27</v>
      </c>
      <c r="B40" s="35" t="s">
        <v>119</v>
      </c>
      <c r="C40" s="36"/>
      <c r="D40" s="37" t="s">
        <v>81</v>
      </c>
      <c r="E40" s="37">
        <v>0</v>
      </c>
      <c r="F40" s="37">
        <v>1</v>
      </c>
      <c r="G40" s="37">
        <v>0</v>
      </c>
      <c r="H40" s="38">
        <f>E40+F40+G40</f>
        <v>1</v>
      </c>
      <c r="I40" s="39"/>
      <c r="J40" s="40"/>
      <c r="K40" s="41"/>
      <c r="L40" s="41"/>
      <c r="M40" s="41"/>
    </row>
    <row r="41" spans="1:13" s="42" customFormat="1" ht="42.75">
      <c r="A41" s="34">
        <v>28</v>
      </c>
      <c r="B41" s="35" t="s">
        <v>120</v>
      </c>
      <c r="C41" s="37"/>
      <c r="D41" s="37" t="s">
        <v>121</v>
      </c>
      <c r="E41" s="37">
        <v>0</v>
      </c>
      <c r="F41" s="37">
        <v>1</v>
      </c>
      <c r="G41" s="37">
        <v>0</v>
      </c>
      <c r="H41" s="38">
        <f>E41+F41+G41</f>
        <v>1</v>
      </c>
      <c r="I41" s="39"/>
      <c r="J41" s="40"/>
      <c r="K41" s="41"/>
      <c r="L41" s="41"/>
      <c r="M41" s="41"/>
    </row>
    <row r="42" spans="1:13" s="42" customFormat="1" ht="42.75">
      <c r="A42" s="34">
        <v>39</v>
      </c>
      <c r="B42" s="35" t="s">
        <v>122</v>
      </c>
      <c r="C42" s="43"/>
      <c r="D42" s="37" t="s">
        <v>123</v>
      </c>
      <c r="E42" s="37">
        <v>0</v>
      </c>
      <c r="F42" s="37">
        <v>2</v>
      </c>
      <c r="G42" s="37">
        <v>0</v>
      </c>
      <c r="H42" s="44">
        <f>E42+F42+G42</f>
        <v>2</v>
      </c>
      <c r="I42" s="39"/>
      <c r="J42" s="40"/>
      <c r="K42" s="41"/>
      <c r="L42" s="41"/>
      <c r="M42" s="41"/>
    </row>
    <row r="43" spans="1:13" s="1" customFormat="1" ht="31.5" customHeight="1">
      <c r="A43" s="234" t="s">
        <v>124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45">
        <f>SUM(L3:L42)</f>
        <v>0</v>
      </c>
      <c r="M43" s="46">
        <f>SUM(M3:M42)</f>
        <v>0</v>
      </c>
    </row>
    <row r="44" spans="1:13" ht="14.25">
      <c r="A44" s="47"/>
      <c r="B44" s="47"/>
      <c r="C44" s="48"/>
      <c r="D44" s="48"/>
      <c r="E44" s="49"/>
      <c r="F44" s="49"/>
      <c r="G44" s="49"/>
      <c r="H44" s="50"/>
      <c r="I44" s="47"/>
      <c r="J44" s="51"/>
      <c r="K44" s="52"/>
      <c r="L44" s="53"/>
      <c r="M44" s="53"/>
    </row>
    <row r="45" spans="1:13" s="55" customFormat="1" ht="42.75" customHeight="1">
      <c r="A45" s="54"/>
      <c r="B45" s="235" t="s">
        <v>125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</row>
  </sheetData>
  <sheetProtection selectLockedCells="1" selectUnlockedCells="1"/>
  <mergeCells count="3">
    <mergeCell ref="A1:M1"/>
    <mergeCell ref="A43:K43"/>
    <mergeCell ref="B45:M45"/>
  </mergeCells>
  <printOptions/>
  <pageMargins left="0.7" right="0.7" top="1.14375" bottom="1.143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52">
      <selection activeCell="C60" sqref="C60"/>
    </sheetView>
  </sheetViews>
  <sheetFormatPr defaultColWidth="13.296875" defaultRowHeight="14.25"/>
  <cols>
    <col min="1" max="1" width="7" style="55" customWidth="1"/>
    <col min="2" max="2" width="39.09765625" style="55" customWidth="1"/>
    <col min="3" max="3" width="25.8984375" style="55" customWidth="1"/>
    <col min="4" max="4" width="13.19921875" style="55" customWidth="1"/>
    <col min="5" max="5" width="6.09765625" style="55" customWidth="1"/>
    <col min="6" max="6" width="8.3984375" style="55" customWidth="1"/>
    <col min="7" max="8" width="9.5" style="55" customWidth="1"/>
    <col min="9" max="9" width="9.3984375" style="55" customWidth="1"/>
    <col min="10" max="10" width="11.5" style="55" customWidth="1"/>
    <col min="11" max="11" width="9.5" style="55" customWidth="1"/>
    <col min="12" max="12" width="11.59765625" style="55" customWidth="1"/>
    <col min="13" max="14" width="11.8984375" style="55" customWidth="1"/>
    <col min="15" max="16384" width="13.19921875" style="55" customWidth="1"/>
  </cols>
  <sheetData>
    <row r="1" spans="1:14" ht="18.75">
      <c r="A1" s="245" t="s">
        <v>126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43.5" customHeight="1">
      <c r="A2" s="56" t="s">
        <v>65</v>
      </c>
      <c r="B2" s="246" t="s">
        <v>127</v>
      </c>
      <c r="C2" s="246"/>
      <c r="D2" s="57" t="s">
        <v>128</v>
      </c>
      <c r="E2" s="57" t="s">
        <v>68</v>
      </c>
      <c r="F2" s="57" t="s">
        <v>69</v>
      </c>
      <c r="G2" s="58" t="s">
        <v>70</v>
      </c>
      <c r="H2" s="57" t="s">
        <v>71</v>
      </c>
      <c r="I2" s="59" t="s">
        <v>72</v>
      </c>
      <c r="J2" s="60" t="s">
        <v>129</v>
      </c>
      <c r="K2" s="61" t="s">
        <v>74</v>
      </c>
      <c r="L2" s="62" t="s">
        <v>130</v>
      </c>
      <c r="M2" s="62" t="s">
        <v>76</v>
      </c>
      <c r="N2" s="57" t="s">
        <v>77</v>
      </c>
    </row>
    <row r="3" spans="1:14" ht="16.5" customHeight="1">
      <c r="A3" s="241">
        <v>1</v>
      </c>
      <c r="B3" s="247" t="s">
        <v>131</v>
      </c>
      <c r="C3" s="64" t="s">
        <v>132</v>
      </c>
      <c r="D3" s="65"/>
      <c r="E3" s="66" t="s">
        <v>133</v>
      </c>
      <c r="F3" s="67">
        <v>0</v>
      </c>
      <c r="G3" s="68">
        <v>40</v>
      </c>
      <c r="H3" s="67">
        <v>0</v>
      </c>
      <c r="I3" s="69">
        <f aca="true" t="shared" si="0" ref="I3:I15">F3+G3+H3</f>
        <v>40</v>
      </c>
      <c r="J3" s="70"/>
      <c r="K3" s="71"/>
      <c r="L3" s="72"/>
      <c r="M3" s="73"/>
      <c r="N3" s="73"/>
    </row>
    <row r="4" spans="1:14" ht="15">
      <c r="A4" s="241"/>
      <c r="B4" s="247"/>
      <c r="C4" s="64" t="s">
        <v>134</v>
      </c>
      <c r="D4" s="65"/>
      <c r="E4" s="66" t="s">
        <v>133</v>
      </c>
      <c r="F4" s="67">
        <v>0</v>
      </c>
      <c r="G4" s="68">
        <f>2000/500</f>
        <v>4</v>
      </c>
      <c r="H4" s="67">
        <v>0</v>
      </c>
      <c r="I4" s="69">
        <f t="shared" si="0"/>
        <v>4</v>
      </c>
      <c r="J4" s="70"/>
      <c r="K4" s="71"/>
      <c r="L4" s="72"/>
      <c r="M4" s="73"/>
      <c r="N4" s="73"/>
    </row>
    <row r="5" spans="1:14" ht="15">
      <c r="A5" s="241"/>
      <c r="B5" s="247"/>
      <c r="C5" s="64" t="s">
        <v>135</v>
      </c>
      <c r="D5" s="65"/>
      <c r="E5" s="66" t="s">
        <v>133</v>
      </c>
      <c r="F5" s="67">
        <v>0</v>
      </c>
      <c r="G5" s="68">
        <f>4500/250</f>
        <v>18</v>
      </c>
      <c r="H5" s="67">
        <v>0</v>
      </c>
      <c r="I5" s="69">
        <f t="shared" si="0"/>
        <v>18</v>
      </c>
      <c r="J5" s="70"/>
      <c r="K5" s="71"/>
      <c r="L5" s="72"/>
      <c r="M5" s="73"/>
      <c r="N5" s="73"/>
    </row>
    <row r="6" spans="1:14" ht="28.5">
      <c r="A6" s="241"/>
      <c r="B6" s="247"/>
      <c r="C6" s="64" t="s">
        <v>136</v>
      </c>
      <c r="D6" s="65"/>
      <c r="E6" s="66" t="s">
        <v>133</v>
      </c>
      <c r="F6" s="67">
        <v>20</v>
      </c>
      <c r="G6" s="68">
        <v>60</v>
      </c>
      <c r="H6" s="67">
        <v>2</v>
      </c>
      <c r="I6" s="69">
        <f t="shared" si="0"/>
        <v>82</v>
      </c>
      <c r="J6" s="70"/>
      <c r="K6" s="71"/>
      <c r="L6" s="72"/>
      <c r="M6" s="73"/>
      <c r="N6" s="73"/>
    </row>
    <row r="7" spans="1:14" ht="28.5">
      <c r="A7" s="241"/>
      <c r="B7" s="247"/>
      <c r="C7" s="64" t="s">
        <v>137</v>
      </c>
      <c r="D7" s="65"/>
      <c r="E7" s="66" t="s">
        <v>133</v>
      </c>
      <c r="F7" s="67">
        <v>0</v>
      </c>
      <c r="G7" s="68">
        <v>1</v>
      </c>
      <c r="H7" s="67">
        <v>0</v>
      </c>
      <c r="I7" s="69">
        <f t="shared" si="0"/>
        <v>1</v>
      </c>
      <c r="J7" s="70"/>
      <c r="K7" s="71"/>
      <c r="L7" s="72"/>
      <c r="M7" s="73"/>
      <c r="N7" s="73"/>
    </row>
    <row r="8" spans="1:14" ht="33.75" customHeight="1">
      <c r="A8" s="66">
        <v>2</v>
      </c>
      <c r="B8" s="74" t="s">
        <v>138</v>
      </c>
      <c r="C8" s="64" t="s">
        <v>139</v>
      </c>
      <c r="D8" s="65"/>
      <c r="E8" s="66" t="s">
        <v>133</v>
      </c>
      <c r="F8" s="67">
        <v>16</v>
      </c>
      <c r="G8" s="68">
        <v>0</v>
      </c>
      <c r="H8" s="67">
        <v>2</v>
      </c>
      <c r="I8" s="69">
        <f t="shared" si="0"/>
        <v>18</v>
      </c>
      <c r="J8" s="70"/>
      <c r="K8" s="71"/>
      <c r="L8" s="72"/>
      <c r="M8" s="73"/>
      <c r="N8" s="73"/>
    </row>
    <row r="9" spans="1:14" ht="16.5" customHeight="1">
      <c r="A9" s="241">
        <v>3</v>
      </c>
      <c r="B9" s="242" t="s">
        <v>140</v>
      </c>
      <c r="C9" s="64" t="s">
        <v>141</v>
      </c>
      <c r="D9" s="75"/>
      <c r="E9" s="66" t="s">
        <v>133</v>
      </c>
      <c r="F9" s="67">
        <v>6</v>
      </c>
      <c r="G9" s="68">
        <v>0</v>
      </c>
      <c r="H9" s="67">
        <v>0</v>
      </c>
      <c r="I9" s="69">
        <f t="shared" si="0"/>
        <v>6</v>
      </c>
      <c r="J9" s="70"/>
      <c r="K9" s="71"/>
      <c r="L9" s="72"/>
      <c r="M9" s="73"/>
      <c r="N9" s="73"/>
    </row>
    <row r="10" spans="1:14" ht="15">
      <c r="A10" s="241"/>
      <c r="B10" s="242"/>
      <c r="C10" s="64" t="s">
        <v>135</v>
      </c>
      <c r="D10" s="65"/>
      <c r="E10" s="66" t="s">
        <v>133</v>
      </c>
      <c r="F10" s="67">
        <f>4000/250</f>
        <v>16</v>
      </c>
      <c r="G10" s="68">
        <f>9000/250</f>
        <v>36</v>
      </c>
      <c r="H10" s="67">
        <f>500/250</f>
        <v>2</v>
      </c>
      <c r="I10" s="69">
        <f t="shared" si="0"/>
        <v>54</v>
      </c>
      <c r="J10" s="70"/>
      <c r="K10" s="71"/>
      <c r="L10" s="72"/>
      <c r="M10" s="73"/>
      <c r="N10" s="73"/>
    </row>
    <row r="11" spans="1:14" ht="28.5">
      <c r="A11" s="241"/>
      <c r="B11" s="242"/>
      <c r="C11" s="64" t="s">
        <v>136</v>
      </c>
      <c r="D11" s="65"/>
      <c r="E11" s="66" t="s">
        <v>133</v>
      </c>
      <c r="F11" s="67">
        <f>7000/250</f>
        <v>28</v>
      </c>
      <c r="G11" s="68">
        <v>120</v>
      </c>
      <c r="H11" s="67">
        <f>1000/250</f>
        <v>4</v>
      </c>
      <c r="I11" s="69">
        <f t="shared" si="0"/>
        <v>152</v>
      </c>
      <c r="J11" s="70"/>
      <c r="K11" s="71"/>
      <c r="L11" s="72"/>
      <c r="M11" s="73"/>
      <c r="N11" s="73"/>
    </row>
    <row r="12" spans="1:14" ht="28.5">
      <c r="A12" s="241"/>
      <c r="B12" s="242"/>
      <c r="C12" s="64" t="s">
        <v>142</v>
      </c>
      <c r="D12" s="65"/>
      <c r="E12" s="66" t="s">
        <v>133</v>
      </c>
      <c r="F12" s="67">
        <v>0</v>
      </c>
      <c r="G12" s="68">
        <v>2</v>
      </c>
      <c r="H12" s="67">
        <v>0</v>
      </c>
      <c r="I12" s="69">
        <f t="shared" si="0"/>
        <v>2</v>
      </c>
      <c r="J12" s="70"/>
      <c r="K12" s="71"/>
      <c r="L12" s="72"/>
      <c r="M12" s="73"/>
      <c r="N12" s="73"/>
    </row>
    <row r="13" spans="1:14" ht="15">
      <c r="A13" s="76">
        <v>4</v>
      </c>
      <c r="B13" s="63" t="s">
        <v>143</v>
      </c>
      <c r="C13" s="77" t="s">
        <v>144</v>
      </c>
      <c r="D13" s="78"/>
      <c r="E13" s="66" t="s">
        <v>133</v>
      </c>
      <c r="F13" s="79">
        <v>0</v>
      </c>
      <c r="G13" s="80">
        <v>0</v>
      </c>
      <c r="H13" s="79">
        <v>2</v>
      </c>
      <c r="I13" s="81">
        <f t="shared" si="0"/>
        <v>2</v>
      </c>
      <c r="J13" s="70"/>
      <c r="K13" s="82"/>
      <c r="L13" s="72"/>
      <c r="M13" s="73"/>
      <c r="N13" s="73"/>
    </row>
    <row r="14" spans="1:14" ht="99.75">
      <c r="A14" s="67">
        <v>5</v>
      </c>
      <c r="B14" s="83" t="s">
        <v>145</v>
      </c>
      <c r="C14" s="65" t="s">
        <v>146</v>
      </c>
      <c r="D14" s="65"/>
      <c r="E14" s="66" t="s">
        <v>79</v>
      </c>
      <c r="F14" s="67">
        <v>0</v>
      </c>
      <c r="G14" s="80">
        <v>120</v>
      </c>
      <c r="H14" s="79">
        <v>1</v>
      </c>
      <c r="I14" s="81">
        <f t="shared" si="0"/>
        <v>121</v>
      </c>
      <c r="J14" s="84"/>
      <c r="K14" s="82"/>
      <c r="L14" s="72"/>
      <c r="M14" s="73"/>
      <c r="N14" s="73"/>
    </row>
    <row r="15" spans="1:14" ht="133.5" customHeight="1">
      <c r="A15" s="79">
        <v>6</v>
      </c>
      <c r="B15" s="85" t="s">
        <v>147</v>
      </c>
      <c r="C15" s="86" t="s">
        <v>148</v>
      </c>
      <c r="D15" s="87"/>
      <c r="E15" s="88" t="s">
        <v>133</v>
      </c>
      <c r="F15" s="79">
        <v>3</v>
      </c>
      <c r="G15" s="89">
        <v>0</v>
      </c>
      <c r="H15" s="79">
        <v>0</v>
      </c>
      <c r="I15" s="81">
        <f t="shared" si="0"/>
        <v>3</v>
      </c>
      <c r="J15" s="84"/>
      <c r="K15" s="82"/>
      <c r="L15" s="72"/>
      <c r="M15" s="73"/>
      <c r="N15" s="73"/>
    </row>
    <row r="16" spans="1:14" ht="15">
      <c r="A16" s="243" t="s">
        <v>124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90">
        <f>SUM(M3:M15)</f>
        <v>0</v>
      </c>
      <c r="N16" s="90">
        <f>SUM(N3:N15)</f>
        <v>0</v>
      </c>
    </row>
    <row r="17" spans="1:14" ht="15.75">
      <c r="A17" s="244" t="s">
        <v>149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</row>
    <row r="18" spans="1:14" ht="15.75">
      <c r="A18" s="91"/>
      <c r="B18" s="92"/>
      <c r="C18" s="92"/>
      <c r="D18" s="92"/>
      <c r="E18" s="92"/>
      <c r="F18" s="93"/>
      <c r="G18" s="94"/>
      <c r="H18" s="93"/>
      <c r="I18" s="92"/>
      <c r="J18" s="92"/>
      <c r="K18" s="95"/>
      <c r="L18" s="92"/>
      <c r="M18" s="92"/>
      <c r="N18" s="96"/>
    </row>
    <row r="19" spans="1:14" ht="14.25">
      <c r="A19" s="97" t="s">
        <v>150</v>
      </c>
      <c r="B19" s="98"/>
      <c r="C19" s="98"/>
      <c r="D19" s="99"/>
      <c r="E19" s="99"/>
      <c r="F19" s="100"/>
      <c r="G19" s="101"/>
      <c r="H19" s="100"/>
      <c r="I19" s="99"/>
      <c r="J19" s="102"/>
      <c r="K19" s="103"/>
      <c r="L19" s="98"/>
      <c r="M19" s="102"/>
      <c r="N19" s="102"/>
    </row>
    <row r="20" spans="1:14" ht="14.25">
      <c r="A20" s="104"/>
      <c r="B20" s="98"/>
      <c r="C20" s="98"/>
      <c r="D20" s="99"/>
      <c r="E20" s="99"/>
      <c r="F20" s="100"/>
      <c r="G20" s="101"/>
      <c r="H20" s="100"/>
      <c r="I20" s="99"/>
      <c r="J20" s="102"/>
      <c r="K20" s="105"/>
      <c r="L20" s="98"/>
      <c r="M20" s="102"/>
      <c r="N20" s="102"/>
    </row>
    <row r="21" spans="1:14" ht="14.25">
      <c r="A21" s="106" t="s">
        <v>151</v>
      </c>
      <c r="B21" s="98"/>
      <c r="C21" s="106"/>
      <c r="D21" s="99"/>
      <c r="E21" s="99"/>
      <c r="F21" s="100"/>
      <c r="G21" s="101"/>
      <c r="H21" s="100"/>
      <c r="I21" s="99"/>
      <c r="J21" s="102"/>
      <c r="K21" s="103"/>
      <c r="L21" s="98"/>
      <c r="M21" s="102"/>
      <c r="N21" s="102"/>
    </row>
    <row r="22" spans="1:14" ht="14.25">
      <c r="A22" s="106" t="s">
        <v>152</v>
      </c>
      <c r="B22" s="98"/>
      <c r="C22" s="106"/>
      <c r="D22" s="99"/>
      <c r="E22" s="99"/>
      <c r="F22" s="100"/>
      <c r="G22" s="101"/>
      <c r="H22" s="100"/>
      <c r="I22" s="99"/>
      <c r="J22" s="102"/>
      <c r="K22" s="107"/>
      <c r="L22" s="98"/>
      <c r="M22" s="102"/>
      <c r="N22" s="102"/>
    </row>
    <row r="23" spans="1:14" ht="14.25">
      <c r="A23" s="106" t="s">
        <v>153</v>
      </c>
      <c r="B23" s="98"/>
      <c r="C23" s="106"/>
      <c r="D23" s="99"/>
      <c r="E23" s="99"/>
      <c r="F23" s="100"/>
      <c r="G23" s="101"/>
      <c r="H23" s="100"/>
      <c r="I23" s="99"/>
      <c r="J23" s="102"/>
      <c r="K23" s="107"/>
      <c r="L23" s="98"/>
      <c r="M23" s="102"/>
      <c r="N23" s="102"/>
    </row>
    <row r="24" spans="1:14" ht="14.25">
      <c r="A24" s="106" t="s">
        <v>154</v>
      </c>
      <c r="B24" s="98"/>
      <c r="C24" s="106"/>
      <c r="D24" s="99"/>
      <c r="E24" s="99"/>
      <c r="F24" s="100"/>
      <c r="G24" s="101"/>
      <c r="H24" s="100"/>
      <c r="I24" s="99"/>
      <c r="J24" s="102"/>
      <c r="K24" s="107"/>
      <c r="L24" s="98"/>
      <c r="M24" s="99"/>
      <c r="N24" s="99"/>
    </row>
    <row r="25" spans="1:14" ht="14.25">
      <c r="A25" s="106" t="s">
        <v>155</v>
      </c>
      <c r="B25" s="98"/>
      <c r="C25" s="98"/>
      <c r="D25" s="99"/>
      <c r="E25" s="99"/>
      <c r="F25" s="100"/>
      <c r="G25" s="101"/>
      <c r="H25" s="100"/>
      <c r="I25" s="99"/>
      <c r="J25" s="102"/>
      <c r="K25" s="107"/>
      <c r="L25" s="98"/>
      <c r="M25" s="99"/>
      <c r="N25" s="99"/>
    </row>
    <row r="26" spans="1:14" ht="14.25">
      <c r="A26" s="98" t="s">
        <v>156</v>
      </c>
      <c r="B26" s="98"/>
      <c r="C26" s="98"/>
      <c r="D26" s="99"/>
      <c r="E26" s="99"/>
      <c r="F26" s="100"/>
      <c r="G26" s="101"/>
      <c r="H26" s="100"/>
      <c r="I26" s="99"/>
      <c r="J26" s="102"/>
      <c r="K26" s="107"/>
      <c r="L26" s="98"/>
      <c r="M26" s="99"/>
      <c r="N26" s="99"/>
    </row>
    <row r="27" spans="1:14" ht="15.75">
      <c r="A27" s="91"/>
      <c r="B27" s="108"/>
      <c r="C27" s="108"/>
      <c r="D27" s="108"/>
      <c r="E27" s="108"/>
      <c r="F27" s="109"/>
      <c r="G27" s="110"/>
      <c r="H27" s="109"/>
      <c r="I27" s="108"/>
      <c r="J27" s="108"/>
      <c r="K27" s="111"/>
      <c r="L27" s="108"/>
      <c r="M27" s="108"/>
      <c r="N27" s="96"/>
    </row>
    <row r="28" spans="1:14" ht="159" customHeight="1">
      <c r="A28" s="238" t="s">
        <v>157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96"/>
    </row>
    <row r="29" spans="1:14" ht="135" customHeight="1">
      <c r="A29" s="239" t="s">
        <v>158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112"/>
    </row>
    <row r="30" spans="1:14" ht="159" customHeight="1">
      <c r="A30" s="239" t="s">
        <v>159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96"/>
    </row>
    <row r="31" spans="1:14" ht="171" customHeight="1">
      <c r="A31" s="240" t="s">
        <v>160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96"/>
    </row>
    <row r="32" spans="1:14" ht="14.25">
      <c r="A32" s="113" t="s">
        <v>161</v>
      </c>
      <c r="B32" s="114"/>
      <c r="C32" s="115"/>
      <c r="D32" s="116"/>
      <c r="E32" s="116"/>
      <c r="F32" s="116"/>
      <c r="G32" s="116"/>
      <c r="H32" s="117"/>
      <c r="I32" s="117"/>
      <c r="J32" s="117"/>
      <c r="K32" s="117"/>
      <c r="L32" s="117"/>
      <c r="M32" s="118"/>
      <c r="N32" s="99"/>
    </row>
    <row r="33" spans="1:14" ht="14.25">
      <c r="A33" s="119"/>
      <c r="B33" s="120"/>
      <c r="C33" s="121"/>
      <c r="D33" s="122"/>
      <c r="E33" s="122"/>
      <c r="F33" s="122"/>
      <c r="G33" s="122"/>
      <c r="H33" s="123"/>
      <c r="I33" s="123"/>
      <c r="J33" s="123"/>
      <c r="K33" s="123"/>
      <c r="L33" s="123"/>
      <c r="M33" s="124"/>
      <c r="N33" s="99"/>
    </row>
    <row r="34" spans="1:14" ht="14.25">
      <c r="A34" s="125" t="s">
        <v>162</v>
      </c>
      <c r="B34" s="122"/>
      <c r="C34" s="122"/>
      <c r="D34" s="122"/>
      <c r="E34" s="122"/>
      <c r="F34" s="122"/>
      <c r="G34" s="122"/>
      <c r="H34" s="123"/>
      <c r="I34" s="123"/>
      <c r="J34" s="123"/>
      <c r="K34" s="123"/>
      <c r="L34" s="123"/>
      <c r="M34" s="124"/>
      <c r="N34" s="99"/>
    </row>
    <row r="35" spans="1:14" ht="14.25">
      <c r="A35" s="125" t="s">
        <v>163</v>
      </c>
      <c r="B35" s="122"/>
      <c r="C35" s="122"/>
      <c r="D35" s="122"/>
      <c r="E35" s="122"/>
      <c r="F35" s="122"/>
      <c r="G35" s="122"/>
      <c r="H35" s="123"/>
      <c r="I35" s="123"/>
      <c r="J35" s="123"/>
      <c r="K35" s="123"/>
      <c r="L35" s="123"/>
      <c r="M35" s="124"/>
      <c r="N35" s="99"/>
    </row>
    <row r="36" spans="1:14" ht="14.25">
      <c r="A36" s="125" t="s">
        <v>164</v>
      </c>
      <c r="B36" s="122"/>
      <c r="C36" s="122"/>
      <c r="D36" s="122"/>
      <c r="E36" s="122"/>
      <c r="F36" s="122"/>
      <c r="G36" s="122"/>
      <c r="H36" s="123"/>
      <c r="I36" s="123"/>
      <c r="J36" s="123"/>
      <c r="K36" s="123"/>
      <c r="L36" s="123"/>
      <c r="M36" s="124"/>
      <c r="N36" s="99"/>
    </row>
    <row r="37" spans="1:14" ht="14.25">
      <c r="A37" s="125"/>
      <c r="B37" s="122"/>
      <c r="C37" s="122"/>
      <c r="D37" s="122"/>
      <c r="E37" s="122"/>
      <c r="F37" s="122"/>
      <c r="G37" s="122"/>
      <c r="H37" s="123"/>
      <c r="I37" s="123"/>
      <c r="J37" s="123"/>
      <c r="K37" s="123"/>
      <c r="L37" s="123"/>
      <c r="M37" s="124"/>
      <c r="N37" s="99"/>
    </row>
    <row r="38" spans="1:14" ht="14.25">
      <c r="A38" s="126" t="s">
        <v>165</v>
      </c>
      <c r="B38" s="127"/>
      <c r="C38" s="122"/>
      <c r="D38" s="122"/>
      <c r="E38" s="122"/>
      <c r="F38" s="122"/>
      <c r="G38" s="122"/>
      <c r="H38" s="123"/>
      <c r="I38" s="123"/>
      <c r="J38" s="123"/>
      <c r="K38" s="123"/>
      <c r="L38" s="123"/>
      <c r="M38" s="124"/>
      <c r="N38" s="99"/>
    </row>
    <row r="39" spans="1:14" ht="14.25">
      <c r="A39" s="125" t="s">
        <v>166</v>
      </c>
      <c r="B39" s="128"/>
      <c r="C39" s="122"/>
      <c r="D39" s="122"/>
      <c r="E39" s="122"/>
      <c r="F39" s="122"/>
      <c r="G39" s="122"/>
      <c r="H39" s="123"/>
      <c r="I39" s="123"/>
      <c r="J39" s="123"/>
      <c r="K39" s="123"/>
      <c r="L39" s="123"/>
      <c r="M39" s="124"/>
      <c r="N39" s="99"/>
    </row>
    <row r="40" spans="1:14" ht="14.25">
      <c r="A40" s="125" t="s">
        <v>167</v>
      </c>
      <c r="B40" s="128"/>
      <c r="C40" s="122"/>
      <c r="D40" s="129" t="s">
        <v>168</v>
      </c>
      <c r="E40" s="128"/>
      <c r="F40" s="130">
        <v>55</v>
      </c>
      <c r="G40" s="122"/>
      <c r="H40" s="123"/>
      <c r="I40" s="123"/>
      <c r="J40" s="123"/>
      <c r="K40" s="123"/>
      <c r="L40" s="123"/>
      <c r="M40" s="124"/>
      <c r="N40" s="99"/>
    </row>
    <row r="41" spans="1:14" ht="14.25">
      <c r="A41" s="125" t="s">
        <v>169</v>
      </c>
      <c r="B41" s="128"/>
      <c r="C41" s="131" t="s">
        <v>170</v>
      </c>
      <c r="D41" s="128" t="s">
        <v>170</v>
      </c>
      <c r="E41" s="128"/>
      <c r="F41" s="130">
        <v>140</v>
      </c>
      <c r="G41" s="122"/>
      <c r="H41" s="123"/>
      <c r="I41" s="123"/>
      <c r="J41" s="123"/>
      <c r="K41" s="123"/>
      <c r="L41" s="123"/>
      <c r="M41" s="124"/>
      <c r="N41" s="99"/>
    </row>
    <row r="42" spans="1:14" ht="14.25">
      <c r="A42" s="125" t="s">
        <v>171</v>
      </c>
      <c r="B42" s="128"/>
      <c r="C42" s="131" t="s">
        <v>170</v>
      </c>
      <c r="D42" s="128" t="s">
        <v>170</v>
      </c>
      <c r="E42" s="128"/>
      <c r="F42" s="130">
        <v>106</v>
      </c>
      <c r="G42" s="122"/>
      <c r="H42" s="123"/>
      <c r="I42" s="123"/>
      <c r="J42" s="123"/>
      <c r="K42" s="123"/>
      <c r="L42" s="123"/>
      <c r="M42" s="124"/>
      <c r="N42" s="99"/>
    </row>
    <row r="43" spans="1:14" ht="14.25">
      <c r="A43" s="125" t="s">
        <v>172</v>
      </c>
      <c r="B43" s="128"/>
      <c r="C43" s="122"/>
      <c r="D43" s="129" t="s">
        <v>173</v>
      </c>
      <c r="E43" s="128"/>
      <c r="F43" s="130">
        <v>74</v>
      </c>
      <c r="G43" s="122"/>
      <c r="H43" s="123"/>
      <c r="I43" s="123"/>
      <c r="J43" s="123"/>
      <c r="K43" s="123"/>
      <c r="L43" s="123"/>
      <c r="M43" s="124"/>
      <c r="N43" s="99"/>
    </row>
    <row r="44" spans="1:14" ht="14.25">
      <c r="A44" s="125" t="s">
        <v>174</v>
      </c>
      <c r="B44" s="128"/>
      <c r="C44" s="122"/>
      <c r="D44" s="129" t="s">
        <v>173</v>
      </c>
      <c r="E44" s="128"/>
      <c r="F44" s="130">
        <v>89</v>
      </c>
      <c r="G44" s="122"/>
      <c r="H44" s="123"/>
      <c r="I44" s="123"/>
      <c r="J44" s="123"/>
      <c r="K44" s="123"/>
      <c r="L44" s="123"/>
      <c r="M44" s="124"/>
      <c r="N44" s="99"/>
    </row>
    <row r="45" spans="1:14" ht="14.25">
      <c r="A45" s="125" t="s">
        <v>175</v>
      </c>
      <c r="B45" s="128"/>
      <c r="C45" s="122"/>
      <c r="D45" s="129" t="s">
        <v>170</v>
      </c>
      <c r="E45" s="128"/>
      <c r="F45" s="130">
        <v>71</v>
      </c>
      <c r="G45" s="122"/>
      <c r="H45" s="123"/>
      <c r="I45" s="123"/>
      <c r="J45" s="123"/>
      <c r="K45" s="123"/>
      <c r="L45" s="123"/>
      <c r="M45" s="124"/>
      <c r="N45" s="99"/>
    </row>
    <row r="46" spans="1:14" ht="14.25">
      <c r="A46" s="125" t="s">
        <v>176</v>
      </c>
      <c r="B46" s="128"/>
      <c r="C46" s="122"/>
      <c r="D46" s="129" t="s">
        <v>170</v>
      </c>
      <c r="E46" s="128"/>
      <c r="F46" s="130">
        <v>48</v>
      </c>
      <c r="G46" s="122"/>
      <c r="H46" s="123"/>
      <c r="I46" s="123"/>
      <c r="J46" s="123"/>
      <c r="K46" s="123"/>
      <c r="L46" s="123"/>
      <c r="M46" s="124"/>
      <c r="N46" s="99"/>
    </row>
    <row r="47" spans="1:14" ht="14.25">
      <c r="A47" s="125" t="s">
        <v>177</v>
      </c>
      <c r="B47" s="128"/>
      <c r="C47" s="122"/>
      <c r="D47" s="129" t="s">
        <v>178</v>
      </c>
      <c r="E47" s="122"/>
      <c r="F47" s="130">
        <v>550</v>
      </c>
      <c r="G47" s="122"/>
      <c r="H47" s="123"/>
      <c r="I47" s="123"/>
      <c r="J47" s="123"/>
      <c r="K47" s="123"/>
      <c r="L47" s="123"/>
      <c r="M47" s="124"/>
      <c r="N47" s="99"/>
    </row>
    <row r="48" spans="1:14" ht="14.25">
      <c r="A48" s="125" t="s">
        <v>179</v>
      </c>
      <c r="B48" s="128"/>
      <c r="C48" s="122"/>
      <c r="D48" s="129" t="s">
        <v>180</v>
      </c>
      <c r="E48" s="122"/>
      <c r="F48" s="130">
        <v>0.29</v>
      </c>
      <c r="G48" s="122"/>
      <c r="H48" s="123"/>
      <c r="I48" s="123"/>
      <c r="J48" s="123"/>
      <c r="K48" s="123"/>
      <c r="L48" s="123"/>
      <c r="M48" s="124"/>
      <c r="N48" s="99"/>
    </row>
    <row r="49" spans="1:14" ht="14.25">
      <c r="A49" s="125"/>
      <c r="B49" s="122"/>
      <c r="C49" s="122"/>
      <c r="D49" s="122"/>
      <c r="E49" s="122"/>
      <c r="F49" s="122"/>
      <c r="G49" s="122"/>
      <c r="H49" s="123"/>
      <c r="I49" s="123"/>
      <c r="J49" s="123"/>
      <c r="K49" s="123"/>
      <c r="L49" s="123"/>
      <c r="M49" s="124"/>
      <c r="N49" s="99"/>
    </row>
    <row r="50" spans="1:14" ht="14.25">
      <c r="A50" s="126" t="s">
        <v>181</v>
      </c>
      <c r="B50" s="122"/>
      <c r="C50" s="122"/>
      <c r="D50" s="122"/>
      <c r="E50" s="122"/>
      <c r="F50" s="122"/>
      <c r="G50" s="122"/>
      <c r="H50" s="123"/>
      <c r="I50" s="123"/>
      <c r="J50" s="123"/>
      <c r="K50" s="123"/>
      <c r="L50" s="123"/>
      <c r="M50" s="124"/>
      <c r="N50" s="99"/>
    </row>
    <row r="51" spans="1:14" ht="14.25">
      <c r="A51" s="125"/>
      <c r="B51" s="122"/>
      <c r="C51" s="122"/>
      <c r="D51" s="122"/>
      <c r="E51" s="122"/>
      <c r="F51" s="122"/>
      <c r="G51" s="122"/>
      <c r="H51" s="123"/>
      <c r="I51" s="123"/>
      <c r="J51" s="123"/>
      <c r="K51" s="123"/>
      <c r="L51" s="123"/>
      <c r="M51" s="124"/>
      <c r="N51" s="99"/>
    </row>
    <row r="52" spans="1:14" ht="14.25">
      <c r="A52" s="125" t="s">
        <v>182</v>
      </c>
      <c r="B52" s="128"/>
      <c r="C52" s="122"/>
      <c r="D52" s="122"/>
      <c r="E52" s="122"/>
      <c r="F52" s="132">
        <v>0.00015</v>
      </c>
      <c r="G52" s="128"/>
      <c r="H52" s="123"/>
      <c r="I52" s="123"/>
      <c r="J52" s="123"/>
      <c r="K52" s="123"/>
      <c r="L52" s="123"/>
      <c r="M52" s="124"/>
      <c r="N52" s="99"/>
    </row>
    <row r="53" spans="1:14" ht="14.25">
      <c r="A53" s="125" t="s">
        <v>183</v>
      </c>
      <c r="B53" s="128"/>
      <c r="C53" s="122"/>
      <c r="D53" s="122"/>
      <c r="E53" s="122"/>
      <c r="F53" s="132">
        <v>0.00177</v>
      </c>
      <c r="G53" s="128"/>
      <c r="H53" s="123"/>
      <c r="I53" s="123"/>
      <c r="J53" s="123"/>
      <c r="K53" s="123"/>
      <c r="L53" s="123"/>
      <c r="M53" s="124"/>
      <c r="N53" s="99"/>
    </row>
    <row r="54" spans="1:14" ht="14.25">
      <c r="A54" s="125" t="s">
        <v>184</v>
      </c>
      <c r="B54" s="128"/>
      <c r="C54" s="122"/>
      <c r="D54" s="122"/>
      <c r="E54" s="122"/>
      <c r="F54" s="133"/>
      <c r="G54" s="128"/>
      <c r="H54" s="123"/>
      <c r="I54" s="123"/>
      <c r="J54" s="123"/>
      <c r="K54" s="123"/>
      <c r="L54" s="123"/>
      <c r="M54" s="124"/>
      <c r="N54" s="99"/>
    </row>
    <row r="55" spans="1:14" ht="14.25">
      <c r="A55" s="134"/>
      <c r="B55" s="129" t="s">
        <v>185</v>
      </c>
      <c r="C55" s="122"/>
      <c r="D55" s="122"/>
      <c r="E55" s="122"/>
      <c r="F55" s="135" t="s">
        <v>186</v>
      </c>
      <c r="G55" s="128"/>
      <c r="H55" s="123"/>
      <c r="I55" s="123"/>
      <c r="J55" s="123"/>
      <c r="K55" s="123"/>
      <c r="L55" s="123"/>
      <c r="M55" s="124"/>
      <c r="N55" s="99"/>
    </row>
    <row r="56" spans="1:14" ht="14.25">
      <c r="A56" s="134"/>
      <c r="B56" s="129" t="s">
        <v>187</v>
      </c>
      <c r="C56" s="122"/>
      <c r="D56" s="122"/>
      <c r="E56" s="122"/>
      <c r="F56" s="135" t="s">
        <v>188</v>
      </c>
      <c r="G56" s="128"/>
      <c r="H56" s="123"/>
      <c r="I56" s="123"/>
      <c r="J56" s="123"/>
      <c r="K56" s="123"/>
      <c r="L56" s="123"/>
      <c r="M56" s="124"/>
      <c r="N56" s="99"/>
    </row>
    <row r="57" spans="1:14" ht="14.25">
      <c r="A57" s="125" t="s">
        <v>189</v>
      </c>
      <c r="B57" s="128"/>
      <c r="C57" s="122"/>
      <c r="D57" s="122"/>
      <c r="E57" s="122"/>
      <c r="F57" s="133"/>
      <c r="G57" s="128"/>
      <c r="H57" s="123"/>
      <c r="I57" s="123"/>
      <c r="J57" s="123"/>
      <c r="K57" s="123"/>
      <c r="L57" s="123"/>
      <c r="M57" s="124"/>
      <c r="N57" s="99"/>
    </row>
    <row r="58" spans="1:14" ht="14.25">
      <c r="A58" s="134"/>
      <c r="B58" s="129" t="s">
        <v>185</v>
      </c>
      <c r="C58" s="122"/>
      <c r="D58" s="122"/>
      <c r="E58" s="122"/>
      <c r="F58" s="135" t="s">
        <v>190</v>
      </c>
      <c r="G58" s="128"/>
      <c r="H58" s="123"/>
      <c r="I58" s="123"/>
      <c r="J58" s="123"/>
      <c r="K58" s="123"/>
      <c r="L58" s="123"/>
      <c r="M58" s="124"/>
      <c r="N58" s="99"/>
    </row>
    <row r="59" spans="1:14" ht="14.25">
      <c r="A59" s="134"/>
      <c r="B59" s="129" t="s">
        <v>187</v>
      </c>
      <c r="C59" s="122"/>
      <c r="D59" s="122"/>
      <c r="E59" s="122"/>
      <c r="F59" s="135" t="s">
        <v>191</v>
      </c>
      <c r="G59" s="128"/>
      <c r="H59" s="123"/>
      <c r="I59" s="123"/>
      <c r="J59" s="123"/>
      <c r="K59" s="123"/>
      <c r="L59" s="123"/>
      <c r="M59" s="124"/>
      <c r="N59" s="99"/>
    </row>
    <row r="60" spans="1:14" ht="14.25">
      <c r="A60" s="125" t="s">
        <v>192</v>
      </c>
      <c r="B60" s="128"/>
      <c r="C60" s="122"/>
      <c r="D60" s="122"/>
      <c r="E60" s="122"/>
      <c r="F60" s="133"/>
      <c r="G60" s="128"/>
      <c r="H60" s="123"/>
      <c r="I60" s="123"/>
      <c r="J60" s="123"/>
      <c r="K60" s="123"/>
      <c r="L60" s="123"/>
      <c r="M60" s="124"/>
      <c r="N60" s="99"/>
    </row>
    <row r="61" spans="1:14" ht="14.25">
      <c r="A61" s="134"/>
      <c r="B61" s="129" t="s">
        <v>193</v>
      </c>
      <c r="C61" s="122"/>
      <c r="D61" s="122"/>
      <c r="E61" s="122"/>
      <c r="F61" s="135" t="s">
        <v>194</v>
      </c>
      <c r="G61" s="128"/>
      <c r="H61" s="123"/>
      <c r="I61" s="123"/>
      <c r="J61" s="123"/>
      <c r="K61" s="123"/>
      <c r="L61" s="123"/>
      <c r="M61" s="124"/>
      <c r="N61" s="99"/>
    </row>
    <row r="62" spans="1:14" ht="14.25">
      <c r="A62" s="134"/>
      <c r="B62" s="129" t="s">
        <v>195</v>
      </c>
      <c r="C62" s="122"/>
      <c r="D62" s="122"/>
      <c r="E62" s="122"/>
      <c r="F62" s="135" t="s">
        <v>196</v>
      </c>
      <c r="G62" s="128"/>
      <c r="H62" s="123"/>
      <c r="I62" s="123"/>
      <c r="J62" s="123"/>
      <c r="K62" s="123"/>
      <c r="L62" s="123"/>
      <c r="M62" s="124"/>
      <c r="N62" s="99"/>
    </row>
    <row r="63" spans="1:14" ht="14.25">
      <c r="A63" s="125" t="s">
        <v>197</v>
      </c>
      <c r="B63" s="128"/>
      <c r="C63" s="122"/>
      <c r="D63" s="122"/>
      <c r="E63" s="122"/>
      <c r="F63" s="133"/>
      <c r="G63" s="128"/>
      <c r="H63" s="136"/>
      <c r="I63" s="123"/>
      <c r="J63" s="123"/>
      <c r="K63" s="123"/>
      <c r="L63" s="123"/>
      <c r="M63" s="124"/>
      <c r="N63" s="99"/>
    </row>
    <row r="64" spans="1:14" ht="14.25">
      <c r="A64" s="134"/>
      <c r="B64" s="129" t="s">
        <v>198</v>
      </c>
      <c r="C64" s="122"/>
      <c r="D64" s="122"/>
      <c r="E64" s="122"/>
      <c r="F64" s="137">
        <v>0.08</v>
      </c>
      <c r="G64" s="128"/>
      <c r="H64" s="136"/>
      <c r="I64" s="123"/>
      <c r="J64" s="123"/>
      <c r="K64" s="123"/>
      <c r="L64" s="123"/>
      <c r="M64" s="124"/>
      <c r="N64" s="99"/>
    </row>
    <row r="65" spans="1:14" ht="14.25">
      <c r="A65" s="134"/>
      <c r="B65" s="129" t="s">
        <v>199</v>
      </c>
      <c r="C65" s="122"/>
      <c r="D65" s="122"/>
      <c r="E65" s="122"/>
      <c r="F65" s="137">
        <v>0.12</v>
      </c>
      <c r="G65" s="128"/>
      <c r="H65" s="136"/>
      <c r="I65" s="123"/>
      <c r="J65" s="123"/>
      <c r="K65" s="123"/>
      <c r="L65" s="123"/>
      <c r="M65" s="124"/>
      <c r="N65" s="99"/>
    </row>
    <row r="66" spans="1:14" ht="14.25">
      <c r="A66" s="125" t="s">
        <v>200</v>
      </c>
      <c r="B66" s="128"/>
      <c r="C66" s="122"/>
      <c r="D66" s="122"/>
      <c r="E66" s="122"/>
      <c r="F66" s="135" t="s">
        <v>201</v>
      </c>
      <c r="G66" s="128"/>
      <c r="H66" s="123"/>
      <c r="I66" s="123"/>
      <c r="J66" s="123"/>
      <c r="K66" s="123"/>
      <c r="L66" s="123"/>
      <c r="M66" s="124"/>
      <c r="N66" s="99"/>
    </row>
    <row r="67" spans="1:14" ht="14.25">
      <c r="A67" s="125" t="s">
        <v>202</v>
      </c>
      <c r="B67" s="128"/>
      <c r="C67" s="122"/>
      <c r="D67" s="122"/>
      <c r="E67" s="122"/>
      <c r="F67" s="133"/>
      <c r="G67" s="128"/>
      <c r="H67" s="123"/>
      <c r="I67" s="123"/>
      <c r="J67" s="123"/>
      <c r="K67" s="123"/>
      <c r="L67" s="123"/>
      <c r="M67" s="124"/>
      <c r="N67" s="99"/>
    </row>
    <row r="68" spans="1:14" ht="14.25">
      <c r="A68" s="134"/>
      <c r="B68" s="129" t="s">
        <v>203</v>
      </c>
      <c r="C68" s="122"/>
      <c r="D68" s="122"/>
      <c r="E68" s="122"/>
      <c r="F68" s="135" t="s">
        <v>204</v>
      </c>
      <c r="G68" s="128"/>
      <c r="H68" s="123"/>
      <c r="I68" s="123"/>
      <c r="J68" s="123"/>
      <c r="K68" s="123"/>
      <c r="L68" s="123"/>
      <c r="M68" s="124"/>
      <c r="N68" s="99"/>
    </row>
    <row r="69" spans="1:14" ht="14.25">
      <c r="A69" s="134"/>
      <c r="B69" s="129" t="s">
        <v>205</v>
      </c>
      <c r="C69" s="122"/>
      <c r="D69" s="122"/>
      <c r="E69" s="122"/>
      <c r="F69" s="135" t="s">
        <v>206</v>
      </c>
      <c r="G69" s="128"/>
      <c r="H69" s="123"/>
      <c r="I69" s="123"/>
      <c r="J69" s="123"/>
      <c r="K69" s="123"/>
      <c r="L69" s="123"/>
      <c r="M69" s="124"/>
      <c r="N69" s="99"/>
    </row>
    <row r="70" spans="1:14" ht="14.25">
      <c r="A70" s="125"/>
      <c r="B70" s="122"/>
      <c r="C70" s="122"/>
      <c r="D70" s="122"/>
      <c r="E70" s="122"/>
      <c r="F70" s="122"/>
      <c r="G70" s="122"/>
      <c r="H70" s="123"/>
      <c r="I70" s="123"/>
      <c r="J70" s="123"/>
      <c r="K70" s="123"/>
      <c r="L70" s="123"/>
      <c r="M70" s="124"/>
      <c r="N70" s="99"/>
    </row>
    <row r="71" spans="1:14" ht="14.25">
      <c r="A71" s="134" t="s">
        <v>207</v>
      </c>
      <c r="B71" s="122"/>
      <c r="C71" s="122"/>
      <c r="D71" s="122"/>
      <c r="E71" s="122"/>
      <c r="F71" s="122"/>
      <c r="G71" s="138"/>
      <c r="H71" s="139"/>
      <c r="I71" s="140"/>
      <c r="J71" s="141"/>
      <c r="K71" s="142"/>
      <c r="L71" s="140"/>
      <c r="M71" s="143"/>
      <c r="N71"/>
    </row>
    <row r="72" spans="1:14" ht="14.25">
      <c r="A72" s="144" t="s">
        <v>208</v>
      </c>
      <c r="B72" s="145"/>
      <c r="C72" s="145"/>
      <c r="D72" s="145"/>
      <c r="E72" s="145"/>
      <c r="F72" s="145"/>
      <c r="G72" s="145"/>
      <c r="H72" s="146"/>
      <c r="I72" s="146"/>
      <c r="J72" s="146"/>
      <c r="K72" s="146"/>
      <c r="L72" s="146"/>
      <c r="M72" s="147"/>
      <c r="N72" s="148"/>
    </row>
    <row r="73" spans="1:14" ht="39" customHeight="1">
      <c r="A73" s="236" t="s">
        <v>261</v>
      </c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148"/>
    </row>
    <row r="74" spans="1:14" ht="39" customHeight="1">
      <c r="A74" s="237" t="s">
        <v>209</v>
      </c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99"/>
    </row>
  </sheetData>
  <sheetProtection selectLockedCells="1" selectUnlockedCells="1"/>
  <mergeCells count="14">
    <mergeCell ref="A9:A12"/>
    <mergeCell ref="B9:B12"/>
    <mergeCell ref="A16:L16"/>
    <mergeCell ref="A17:N17"/>
    <mergeCell ref="A1:N1"/>
    <mergeCell ref="B2:C2"/>
    <mergeCell ref="A3:A7"/>
    <mergeCell ref="B3:B7"/>
    <mergeCell ref="A73:M73"/>
    <mergeCell ref="A74:M74"/>
    <mergeCell ref="A28:M28"/>
    <mergeCell ref="A29:M29"/>
    <mergeCell ref="A30:M30"/>
    <mergeCell ref="A31:M3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70">
      <selection activeCell="A25" sqref="A25"/>
    </sheetView>
  </sheetViews>
  <sheetFormatPr defaultColWidth="18" defaultRowHeight="14.25"/>
  <cols>
    <col min="1" max="1" width="6.8984375" style="150" customWidth="1"/>
    <col min="2" max="2" width="18" style="150" customWidth="1"/>
    <col min="3" max="3" width="46.19921875" style="150" customWidth="1"/>
    <col min="4" max="4" width="11.19921875" style="150" customWidth="1"/>
    <col min="5" max="5" width="7.19921875" style="150" customWidth="1"/>
    <col min="6" max="6" width="6.09765625" style="150" customWidth="1"/>
    <col min="7" max="7" width="6.8984375" style="150" customWidth="1"/>
    <col min="8" max="8" width="6.59765625" style="150" customWidth="1"/>
    <col min="9" max="9" width="6.69921875" style="150" customWidth="1"/>
    <col min="10" max="10" width="9.5" style="150" customWidth="1"/>
    <col min="11" max="11" width="10.5" style="151" customWidth="1"/>
    <col min="12" max="12" width="9.19921875" style="150" customWidth="1"/>
    <col min="13" max="13" width="10.69921875" style="150" customWidth="1"/>
    <col min="14" max="14" width="11.59765625" style="150" customWidth="1"/>
    <col min="15" max="16384" width="18" style="150" customWidth="1"/>
  </cols>
  <sheetData>
    <row r="1" spans="1:14" ht="19.5" customHeight="1">
      <c r="A1" s="250" t="s">
        <v>210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ht="25.5">
      <c r="A2" s="152" t="s">
        <v>65</v>
      </c>
      <c r="B2" s="152"/>
      <c r="C2" s="152" t="s">
        <v>127</v>
      </c>
      <c r="D2" s="152" t="s">
        <v>211</v>
      </c>
      <c r="E2" s="152" t="s">
        <v>68</v>
      </c>
      <c r="F2" s="152" t="s">
        <v>69</v>
      </c>
      <c r="G2" s="152" t="s">
        <v>70</v>
      </c>
      <c r="H2" s="152" t="s">
        <v>212</v>
      </c>
      <c r="I2" s="152" t="s">
        <v>72</v>
      </c>
      <c r="J2" s="153" t="s">
        <v>129</v>
      </c>
      <c r="K2" s="154" t="s">
        <v>74</v>
      </c>
      <c r="L2" s="152" t="s">
        <v>213</v>
      </c>
      <c r="M2" s="152" t="s">
        <v>76</v>
      </c>
      <c r="N2" s="152" t="s">
        <v>77</v>
      </c>
    </row>
    <row r="3" spans="1:14" ht="15.75" customHeight="1">
      <c r="A3" s="155">
        <v>1</v>
      </c>
      <c r="B3" s="251" t="s">
        <v>214</v>
      </c>
      <c r="C3" s="156" t="s">
        <v>215</v>
      </c>
      <c r="D3" s="157"/>
      <c r="E3" s="157" t="s">
        <v>216</v>
      </c>
      <c r="F3" s="158">
        <v>10</v>
      </c>
      <c r="G3" s="159">
        <v>12</v>
      </c>
      <c r="H3" s="159">
        <v>0</v>
      </c>
      <c r="I3" s="159">
        <f aca="true" t="shared" si="0" ref="I3:I14">F3+G3+H3</f>
        <v>22</v>
      </c>
      <c r="J3" s="160"/>
      <c r="K3" s="161"/>
      <c r="L3" s="162"/>
      <c r="M3" s="163"/>
      <c r="N3" s="160"/>
    </row>
    <row r="4" spans="1:14" ht="14.25">
      <c r="A4" s="155">
        <v>2</v>
      </c>
      <c r="B4" s="251"/>
      <c r="C4" s="156" t="s">
        <v>217</v>
      </c>
      <c r="D4" s="157"/>
      <c r="E4" s="157" t="s">
        <v>216</v>
      </c>
      <c r="F4" s="158">
        <v>15</v>
      </c>
      <c r="G4" s="159">
        <v>30</v>
      </c>
      <c r="H4" s="159">
        <v>4</v>
      </c>
      <c r="I4" s="159">
        <f t="shared" si="0"/>
        <v>49</v>
      </c>
      <c r="J4" s="160"/>
      <c r="K4" s="161"/>
      <c r="L4" s="162"/>
      <c r="M4" s="163"/>
      <c r="N4" s="160"/>
    </row>
    <row r="5" spans="1:14" ht="14.25">
      <c r="A5" s="155">
        <v>3</v>
      </c>
      <c r="B5" s="251"/>
      <c r="C5" s="156" t="s">
        <v>218</v>
      </c>
      <c r="D5" s="157"/>
      <c r="E5" s="157" t="s">
        <v>216</v>
      </c>
      <c r="F5" s="158">
        <v>15</v>
      </c>
      <c r="G5" s="159">
        <v>30</v>
      </c>
      <c r="H5" s="159">
        <v>4</v>
      </c>
      <c r="I5" s="159">
        <f t="shared" si="0"/>
        <v>49</v>
      </c>
      <c r="J5" s="160"/>
      <c r="K5" s="161"/>
      <c r="L5" s="162"/>
      <c r="M5" s="163"/>
      <c r="N5" s="160"/>
    </row>
    <row r="6" spans="1:14" ht="14.25">
      <c r="A6" s="155">
        <v>4</v>
      </c>
      <c r="B6" s="251"/>
      <c r="C6" s="156" t="s">
        <v>219</v>
      </c>
      <c r="D6" s="157"/>
      <c r="E6" s="157" t="s">
        <v>216</v>
      </c>
      <c r="F6" s="158">
        <v>15</v>
      </c>
      <c r="G6" s="159">
        <v>15</v>
      </c>
      <c r="H6" s="159">
        <v>2</v>
      </c>
      <c r="I6" s="159">
        <f t="shared" si="0"/>
        <v>32</v>
      </c>
      <c r="J6" s="160"/>
      <c r="K6" s="161"/>
      <c r="L6" s="162"/>
      <c r="M6" s="163"/>
      <c r="N6" s="160"/>
    </row>
    <row r="7" spans="1:14" ht="14.25">
      <c r="A7" s="155">
        <v>5</v>
      </c>
      <c r="B7" s="251"/>
      <c r="C7" s="156" t="s">
        <v>220</v>
      </c>
      <c r="D7" s="157"/>
      <c r="E7" s="157" t="s">
        <v>216</v>
      </c>
      <c r="F7" s="158">
        <v>20</v>
      </c>
      <c r="G7" s="159">
        <v>15</v>
      </c>
      <c r="H7" s="159">
        <v>10</v>
      </c>
      <c r="I7" s="159">
        <f t="shared" si="0"/>
        <v>45</v>
      </c>
      <c r="J7" s="160"/>
      <c r="K7" s="161"/>
      <c r="L7" s="162"/>
      <c r="M7" s="163"/>
      <c r="N7" s="160"/>
    </row>
    <row r="8" spans="1:14" ht="14.25">
      <c r="A8" s="155">
        <v>6</v>
      </c>
      <c r="B8" s="251"/>
      <c r="C8" s="156" t="s">
        <v>221</v>
      </c>
      <c r="D8" s="157"/>
      <c r="E8" s="157" t="s">
        <v>216</v>
      </c>
      <c r="F8" s="158">
        <v>15</v>
      </c>
      <c r="G8" s="159">
        <v>40</v>
      </c>
      <c r="H8" s="159">
        <v>8</v>
      </c>
      <c r="I8" s="159">
        <f t="shared" si="0"/>
        <v>63</v>
      </c>
      <c r="J8" s="160"/>
      <c r="K8" s="161"/>
      <c r="L8" s="162"/>
      <c r="M8" s="163"/>
      <c r="N8" s="160"/>
    </row>
    <row r="9" spans="1:14" ht="14.25">
      <c r="A9" s="155">
        <v>7</v>
      </c>
      <c r="B9" s="251"/>
      <c r="C9" s="156" t="s">
        <v>222</v>
      </c>
      <c r="D9" s="157"/>
      <c r="E9" s="157" t="s">
        <v>216</v>
      </c>
      <c r="F9" s="158">
        <v>30</v>
      </c>
      <c r="G9" s="159">
        <v>8</v>
      </c>
      <c r="H9" s="159">
        <v>8</v>
      </c>
      <c r="I9" s="159">
        <f t="shared" si="0"/>
        <v>46</v>
      </c>
      <c r="J9" s="160"/>
      <c r="K9" s="161"/>
      <c r="L9" s="162"/>
      <c r="M9" s="163"/>
      <c r="N9" s="160"/>
    </row>
    <row r="10" spans="1:14" ht="14.25">
      <c r="A10" s="155">
        <v>8</v>
      </c>
      <c r="B10" s="251"/>
      <c r="C10" s="156" t="s">
        <v>223</v>
      </c>
      <c r="D10" s="157"/>
      <c r="E10" s="157" t="s">
        <v>216</v>
      </c>
      <c r="F10" s="158">
        <v>3</v>
      </c>
      <c r="G10" s="159">
        <v>30</v>
      </c>
      <c r="H10" s="159">
        <v>0</v>
      </c>
      <c r="I10" s="159">
        <f t="shared" si="0"/>
        <v>33</v>
      </c>
      <c r="J10" s="160"/>
      <c r="K10" s="161"/>
      <c r="L10" s="162"/>
      <c r="M10" s="163"/>
      <c r="N10" s="160"/>
    </row>
    <row r="11" spans="1:14" ht="14.25">
      <c r="A11" s="155">
        <v>9</v>
      </c>
      <c r="B11" s="251"/>
      <c r="C11" s="164" t="s">
        <v>224</v>
      </c>
      <c r="D11" s="157"/>
      <c r="E11" s="157" t="s">
        <v>216</v>
      </c>
      <c r="F11" s="158">
        <v>0</v>
      </c>
      <c r="G11" s="159">
        <v>4</v>
      </c>
      <c r="H11" s="159">
        <v>2</v>
      </c>
      <c r="I11" s="159">
        <f t="shared" si="0"/>
        <v>6</v>
      </c>
      <c r="J11" s="160"/>
      <c r="K11" s="161"/>
      <c r="L11" s="162"/>
      <c r="M11" s="163"/>
      <c r="N11" s="160"/>
    </row>
    <row r="12" spans="1:14" ht="14.25">
      <c r="A12" s="155">
        <v>10</v>
      </c>
      <c r="B12" s="251"/>
      <c r="C12" s="156" t="s">
        <v>225</v>
      </c>
      <c r="D12" s="157"/>
      <c r="E12" s="157" t="s">
        <v>216</v>
      </c>
      <c r="F12" s="158">
        <v>10</v>
      </c>
      <c r="G12" s="159">
        <v>0</v>
      </c>
      <c r="H12" s="159">
        <v>0</v>
      </c>
      <c r="I12" s="159">
        <f t="shared" si="0"/>
        <v>10</v>
      </c>
      <c r="J12" s="160"/>
      <c r="K12" s="161"/>
      <c r="L12" s="162"/>
      <c r="M12" s="163"/>
      <c r="N12" s="160"/>
    </row>
    <row r="13" spans="1:14" ht="14.25">
      <c r="A13" s="155">
        <v>11</v>
      </c>
      <c r="B13" s="251"/>
      <c r="C13" s="156" t="s">
        <v>226</v>
      </c>
      <c r="D13" s="157"/>
      <c r="E13" s="157" t="s">
        <v>216</v>
      </c>
      <c r="F13" s="158">
        <v>10</v>
      </c>
      <c r="G13" s="159">
        <v>0</v>
      </c>
      <c r="H13" s="159">
        <v>0</v>
      </c>
      <c r="I13" s="159">
        <f t="shared" si="0"/>
        <v>10</v>
      </c>
      <c r="J13" s="160"/>
      <c r="K13" s="161"/>
      <c r="L13" s="162"/>
      <c r="M13" s="163"/>
      <c r="N13" s="160"/>
    </row>
    <row r="14" spans="1:14" ht="14.25">
      <c r="A14" s="155">
        <v>12</v>
      </c>
      <c r="B14" s="251"/>
      <c r="C14" s="156" t="s">
        <v>227</v>
      </c>
      <c r="D14" s="157"/>
      <c r="E14" s="157" t="s">
        <v>216</v>
      </c>
      <c r="F14" s="158">
        <v>8</v>
      </c>
      <c r="G14" s="159">
        <v>0</v>
      </c>
      <c r="H14" s="159">
        <v>4</v>
      </c>
      <c r="I14" s="159">
        <f t="shared" si="0"/>
        <v>12</v>
      </c>
      <c r="J14" s="160"/>
      <c r="K14" s="161"/>
      <c r="L14" s="162"/>
      <c r="M14" s="163"/>
      <c r="N14" s="160"/>
    </row>
    <row r="15" spans="1:14" ht="14.25">
      <c r="A15" s="155">
        <v>13</v>
      </c>
      <c r="B15" s="251"/>
      <c r="C15" s="156" t="s">
        <v>228</v>
      </c>
      <c r="D15" s="157"/>
      <c r="E15" s="157" t="s">
        <v>216</v>
      </c>
      <c r="F15" s="158">
        <v>0</v>
      </c>
      <c r="G15" s="159">
        <v>0</v>
      </c>
      <c r="H15" s="159">
        <v>4</v>
      </c>
      <c r="I15" s="165">
        <v>6</v>
      </c>
      <c r="J15" s="166"/>
      <c r="K15" s="161"/>
      <c r="L15" s="162"/>
      <c r="M15" s="163"/>
      <c r="N15" s="160"/>
    </row>
    <row r="16" spans="1:14" ht="14.25">
      <c r="A16" s="155">
        <v>14</v>
      </c>
      <c r="B16" s="251"/>
      <c r="C16" s="155" t="s">
        <v>229</v>
      </c>
      <c r="D16" s="155"/>
      <c r="E16" s="155" t="s">
        <v>216</v>
      </c>
      <c r="F16" s="158">
        <v>0</v>
      </c>
      <c r="G16" s="158">
        <v>4</v>
      </c>
      <c r="H16" s="158">
        <v>2</v>
      </c>
      <c r="I16" s="158">
        <f aca="true" t="shared" si="1" ref="I16:I26">F16+G16+H16</f>
        <v>6</v>
      </c>
      <c r="J16" s="160"/>
      <c r="K16" s="161"/>
      <c r="L16" s="162"/>
      <c r="M16" s="163"/>
      <c r="N16" s="160"/>
    </row>
    <row r="17" spans="1:14" ht="15.75" customHeight="1">
      <c r="A17" s="155">
        <v>15</v>
      </c>
      <c r="B17" s="251" t="s">
        <v>230</v>
      </c>
      <c r="C17" s="155" t="s">
        <v>231</v>
      </c>
      <c r="D17" s="167"/>
      <c r="E17" s="155" t="s">
        <v>232</v>
      </c>
      <c r="F17" s="155">
        <v>0</v>
      </c>
      <c r="G17" s="155">
        <v>4</v>
      </c>
      <c r="H17" s="155">
        <v>1</v>
      </c>
      <c r="I17" s="155">
        <f t="shared" si="1"/>
        <v>5</v>
      </c>
      <c r="J17" s="160"/>
      <c r="K17" s="161"/>
      <c r="L17" s="162"/>
      <c r="M17" s="163"/>
      <c r="N17" s="160"/>
    </row>
    <row r="18" spans="1:14" ht="14.25">
      <c r="A18" s="155">
        <v>16</v>
      </c>
      <c r="B18" s="251"/>
      <c r="C18" s="155" t="s">
        <v>233</v>
      </c>
      <c r="D18" s="167"/>
      <c r="E18" s="155" t="s">
        <v>232</v>
      </c>
      <c r="F18" s="155">
        <v>0</v>
      </c>
      <c r="G18" s="155">
        <v>10</v>
      </c>
      <c r="H18" s="155">
        <v>0</v>
      </c>
      <c r="I18" s="155">
        <f t="shared" si="1"/>
        <v>10</v>
      </c>
      <c r="J18" s="160"/>
      <c r="K18" s="161"/>
      <c r="L18" s="162"/>
      <c r="M18" s="163"/>
      <c r="N18" s="160"/>
    </row>
    <row r="19" spans="1:14" ht="15.75" customHeight="1">
      <c r="A19" s="155">
        <v>17</v>
      </c>
      <c r="B19" s="252" t="s">
        <v>234</v>
      </c>
      <c r="C19" s="168" t="s">
        <v>235</v>
      </c>
      <c r="D19" s="167"/>
      <c r="E19" s="155" t="s">
        <v>232</v>
      </c>
      <c r="F19" s="169">
        <v>0</v>
      </c>
      <c r="G19" s="155">
        <v>0</v>
      </c>
      <c r="H19" s="155">
        <v>10</v>
      </c>
      <c r="I19" s="170">
        <f t="shared" si="1"/>
        <v>10</v>
      </c>
      <c r="J19" s="160"/>
      <c r="K19" s="161"/>
      <c r="L19" s="162"/>
      <c r="M19" s="163"/>
      <c r="N19" s="160"/>
    </row>
    <row r="20" spans="1:14" ht="14.25">
      <c r="A20" s="155">
        <v>18</v>
      </c>
      <c r="B20" s="252"/>
      <c r="C20" s="171" t="s">
        <v>236</v>
      </c>
      <c r="D20" s="167"/>
      <c r="E20" s="155" t="s">
        <v>232</v>
      </c>
      <c r="F20" s="170">
        <v>0</v>
      </c>
      <c r="G20" s="155">
        <v>0</v>
      </c>
      <c r="H20" s="155">
        <v>25</v>
      </c>
      <c r="I20" s="155">
        <f t="shared" si="1"/>
        <v>25</v>
      </c>
      <c r="J20" s="160"/>
      <c r="K20" s="161"/>
      <c r="L20" s="162"/>
      <c r="M20" s="163"/>
      <c r="N20" s="160"/>
    </row>
    <row r="21" spans="1:14" ht="14.25">
      <c r="A21" s="155">
        <v>19</v>
      </c>
      <c r="B21" s="252"/>
      <c r="C21" s="171" t="s">
        <v>237</v>
      </c>
      <c r="D21" s="167"/>
      <c r="E21" s="155" t="s">
        <v>232</v>
      </c>
      <c r="F21" s="170">
        <v>0</v>
      </c>
      <c r="G21" s="155">
        <v>0</v>
      </c>
      <c r="H21" s="155">
        <v>12</v>
      </c>
      <c r="I21" s="155">
        <f t="shared" si="1"/>
        <v>12</v>
      </c>
      <c r="J21" s="160"/>
      <c r="K21" s="161"/>
      <c r="L21" s="162"/>
      <c r="M21" s="163"/>
      <c r="N21" s="160"/>
    </row>
    <row r="22" spans="1:14" ht="14.25">
      <c r="A22" s="155">
        <v>20</v>
      </c>
      <c r="B22" s="252"/>
      <c r="C22" s="171" t="s">
        <v>238</v>
      </c>
      <c r="D22" s="167"/>
      <c r="E22" s="155" t="s">
        <v>232</v>
      </c>
      <c r="F22" s="170">
        <v>0</v>
      </c>
      <c r="G22" s="155">
        <v>0</v>
      </c>
      <c r="H22" s="155">
        <v>3</v>
      </c>
      <c r="I22" s="155">
        <f t="shared" si="1"/>
        <v>3</v>
      </c>
      <c r="J22" s="160"/>
      <c r="K22" s="161"/>
      <c r="L22" s="162"/>
      <c r="M22" s="163"/>
      <c r="N22" s="160"/>
    </row>
    <row r="23" spans="1:14" ht="28.5">
      <c r="A23" s="155">
        <v>21</v>
      </c>
      <c r="B23" s="252"/>
      <c r="C23" s="155" t="s">
        <v>239</v>
      </c>
      <c r="D23" s="155"/>
      <c r="E23" s="155" t="s">
        <v>81</v>
      </c>
      <c r="F23" s="155">
        <v>130</v>
      </c>
      <c r="G23" s="155">
        <v>100</v>
      </c>
      <c r="H23" s="155">
        <v>60</v>
      </c>
      <c r="I23" s="155">
        <f t="shared" si="1"/>
        <v>290</v>
      </c>
      <c r="J23" s="160"/>
      <c r="K23" s="161"/>
      <c r="L23" s="162"/>
      <c r="M23" s="163"/>
      <c r="N23" s="160"/>
    </row>
    <row r="24" spans="1:14" ht="28.5">
      <c r="A24" s="155">
        <v>22</v>
      </c>
      <c r="B24" s="252"/>
      <c r="C24" s="155" t="s">
        <v>240</v>
      </c>
      <c r="D24" s="155"/>
      <c r="E24" s="155" t="s">
        <v>232</v>
      </c>
      <c r="F24" s="155">
        <v>3</v>
      </c>
      <c r="G24" s="155">
        <v>3</v>
      </c>
      <c r="H24" s="155">
        <v>1</v>
      </c>
      <c r="I24" s="155">
        <f t="shared" si="1"/>
        <v>7</v>
      </c>
      <c r="J24" s="160"/>
      <c r="K24" s="161"/>
      <c r="L24" s="162"/>
      <c r="M24" s="163"/>
      <c r="N24" s="160"/>
    </row>
    <row r="25" spans="1:14" ht="15.75" customHeight="1">
      <c r="A25" s="172">
        <v>23</v>
      </c>
      <c r="B25" s="248" t="s">
        <v>230</v>
      </c>
      <c r="C25" s="172" t="s">
        <v>241</v>
      </c>
      <c r="D25" s="173"/>
      <c r="E25" s="172" t="s">
        <v>232</v>
      </c>
      <c r="F25" s="172">
        <v>1</v>
      </c>
      <c r="G25" s="172">
        <v>0</v>
      </c>
      <c r="H25" s="172">
        <v>0</v>
      </c>
      <c r="I25" s="155">
        <f t="shared" si="1"/>
        <v>1</v>
      </c>
      <c r="J25" s="174"/>
      <c r="K25" s="175"/>
      <c r="L25" s="162"/>
      <c r="M25" s="176"/>
      <c r="N25" s="160"/>
    </row>
    <row r="26" spans="1:14" ht="14.25">
      <c r="A26" s="172">
        <v>24</v>
      </c>
      <c r="B26" s="248"/>
      <c r="C26" s="172" t="s">
        <v>242</v>
      </c>
      <c r="D26" s="173"/>
      <c r="E26" s="172" t="s">
        <v>232</v>
      </c>
      <c r="F26" s="172">
        <v>1</v>
      </c>
      <c r="G26" s="172">
        <v>0</v>
      </c>
      <c r="H26" s="172">
        <v>0</v>
      </c>
      <c r="I26" s="155">
        <f t="shared" si="1"/>
        <v>1</v>
      </c>
      <c r="J26" s="174"/>
      <c r="K26" s="175"/>
      <c r="L26" s="162"/>
      <c r="M26" s="176"/>
      <c r="N26" s="160"/>
    </row>
    <row r="27" spans="1:14" ht="15">
      <c r="A27" s="249" t="s">
        <v>124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177">
        <f>SUM(M3:M26)</f>
        <v>0</v>
      </c>
      <c r="N27" s="178">
        <f>SUM(N3:N26)</f>
        <v>0</v>
      </c>
    </row>
    <row r="28" spans="1:14" ht="14.25">
      <c r="A28" s="179"/>
      <c r="B28" s="179"/>
      <c r="C28" s="179"/>
      <c r="D28" s="179"/>
      <c r="E28" s="179"/>
      <c r="F28" s="179"/>
      <c r="G28" s="179"/>
      <c r="H28" s="179"/>
      <c r="I28" s="179"/>
      <c r="J28" s="180"/>
      <c r="K28" s="181"/>
      <c r="L28" s="179"/>
      <c r="M28" s="179"/>
      <c r="N28" s="179"/>
    </row>
    <row r="29" spans="1:14" ht="15.75">
      <c r="A29" s="179"/>
      <c r="B29" s="179"/>
      <c r="C29" s="182" t="s">
        <v>243</v>
      </c>
      <c r="D29" s="183"/>
      <c r="E29" s="179"/>
      <c r="F29" s="179"/>
      <c r="G29" s="179"/>
      <c r="H29" s="179"/>
      <c r="I29" s="179"/>
      <c r="J29" s="180"/>
      <c r="K29" s="181"/>
      <c r="L29" s="179"/>
      <c r="M29" s="179"/>
      <c r="N29" s="179"/>
    </row>
    <row r="30" spans="1:14" ht="14.25">
      <c r="A30" s="179"/>
      <c r="B30" s="179"/>
      <c r="C30" s="179"/>
      <c r="D30" s="179"/>
      <c r="E30" s="179"/>
      <c r="F30" s="179"/>
      <c r="G30" s="179"/>
      <c r="H30" s="179"/>
      <c r="I30" s="179"/>
      <c r="J30" s="180"/>
      <c r="K30" s="181"/>
      <c r="L30" s="179"/>
      <c r="M30" s="179"/>
      <c r="N30" s="179"/>
    </row>
    <row r="31" spans="1:14" ht="14.25">
      <c r="A31" s="184" t="s">
        <v>244</v>
      </c>
      <c r="B31" s="184"/>
      <c r="C31" s="106"/>
      <c r="D31" s="106"/>
      <c r="E31" s="106"/>
      <c r="F31" s="106"/>
      <c r="G31" s="106"/>
      <c r="H31" s="106"/>
      <c r="I31" s="185"/>
      <c r="J31" s="186"/>
      <c r="K31" s="187"/>
      <c r="L31" s="185"/>
      <c r="M31" s="106"/>
      <c r="N31" s="106"/>
    </row>
    <row r="32" spans="1:14" ht="14.25">
      <c r="A32" s="184" t="s">
        <v>245</v>
      </c>
      <c r="B32" s="184"/>
      <c r="C32" s="106"/>
      <c r="D32" s="106"/>
      <c r="E32" s="106"/>
      <c r="F32" s="106"/>
      <c r="G32" s="106"/>
      <c r="H32" s="106"/>
      <c r="I32" s="185"/>
      <c r="J32" s="186"/>
      <c r="K32" s="187"/>
      <c r="L32" s="185"/>
      <c r="M32" s="106"/>
      <c r="N32" s="106"/>
    </row>
    <row r="33" spans="1:14" ht="14.25">
      <c r="A33" s="106" t="s">
        <v>246</v>
      </c>
      <c r="B33" s="106"/>
      <c r="C33" s="185"/>
      <c r="D33" s="185"/>
      <c r="E33" s="188"/>
      <c r="F33" s="185"/>
      <c r="G33" s="185"/>
      <c r="H33" s="185"/>
      <c r="I33" s="185"/>
      <c r="J33" s="189"/>
      <c r="K33" s="187"/>
      <c r="L33" s="185"/>
      <c r="M33" s="106"/>
      <c r="N33" s="106"/>
    </row>
    <row r="34" spans="1:14" ht="14.25">
      <c r="A34" s="106" t="s">
        <v>152</v>
      </c>
      <c r="B34" s="106"/>
      <c r="C34" s="106"/>
      <c r="D34" s="106"/>
      <c r="E34" s="106"/>
      <c r="F34" s="106"/>
      <c r="G34" s="106"/>
      <c r="H34" s="106"/>
      <c r="I34" s="106"/>
      <c r="J34" s="186"/>
      <c r="K34" s="187"/>
      <c r="L34" s="185"/>
      <c r="M34" s="106"/>
      <c r="N34" s="106"/>
    </row>
    <row r="35" spans="1:14" ht="14.25">
      <c r="A35" s="106" t="s">
        <v>247</v>
      </c>
      <c r="B35" s="106"/>
      <c r="C35" s="106"/>
      <c r="D35" s="106"/>
      <c r="E35" s="106"/>
      <c r="F35" s="106"/>
      <c r="G35" s="106"/>
      <c r="H35" s="106"/>
      <c r="I35" s="106"/>
      <c r="J35" s="186"/>
      <c r="K35" s="187"/>
      <c r="L35" s="185"/>
      <c r="M35" s="106"/>
      <c r="N35" s="106"/>
    </row>
    <row r="36" spans="1:14" ht="14.25">
      <c r="A36" s="106" t="s">
        <v>154</v>
      </c>
      <c r="B36" s="106"/>
      <c r="C36" s="106"/>
      <c r="D36" s="106"/>
      <c r="E36" s="106"/>
      <c r="F36" s="106"/>
      <c r="G36" s="106"/>
      <c r="H36" s="106"/>
      <c r="I36" s="106"/>
      <c r="J36" s="189"/>
      <c r="K36" s="190"/>
      <c r="L36" s="106"/>
      <c r="M36" s="106"/>
      <c r="N36" s="106"/>
    </row>
    <row r="37" spans="1:14" ht="14.25">
      <c r="A37" s="106" t="s">
        <v>248</v>
      </c>
      <c r="B37" s="106"/>
      <c r="C37" s="106"/>
      <c r="D37" s="106"/>
      <c r="E37" s="106"/>
      <c r="F37" s="106"/>
      <c r="G37" s="106"/>
      <c r="H37" s="106"/>
      <c r="I37" s="106"/>
      <c r="J37" s="189"/>
      <c r="K37" s="190"/>
      <c r="L37" s="106"/>
      <c r="M37" s="106"/>
      <c r="N37" s="106"/>
    </row>
    <row r="38" spans="1:14" ht="14.25">
      <c r="A38" s="106" t="s">
        <v>249</v>
      </c>
      <c r="B38" s="106"/>
      <c r="C38" s="106"/>
      <c r="D38" s="106"/>
      <c r="E38" s="106"/>
      <c r="F38" s="106"/>
      <c r="G38" s="106"/>
      <c r="H38" s="106"/>
      <c r="I38" s="106"/>
      <c r="J38" s="189"/>
      <c r="K38" s="190"/>
      <c r="L38" s="106"/>
      <c r="M38" s="106"/>
      <c r="N38" s="106"/>
    </row>
    <row r="39" spans="1:14" ht="14.25">
      <c r="A39" s="106" t="s">
        <v>250</v>
      </c>
      <c r="B39" s="106"/>
      <c r="C39" s="106"/>
      <c r="D39" s="106"/>
      <c r="E39" s="106"/>
      <c r="F39" s="106"/>
      <c r="G39" s="106"/>
      <c r="H39" s="106"/>
      <c r="I39" s="106"/>
      <c r="J39" s="189"/>
      <c r="K39" s="190"/>
      <c r="L39" s="106"/>
      <c r="M39" s="106"/>
      <c r="N39" s="106"/>
    </row>
    <row r="40" spans="1:14" ht="14.25">
      <c r="A40" s="106" t="s">
        <v>251</v>
      </c>
      <c r="B40" s="106"/>
      <c r="C40" s="106"/>
      <c r="D40" s="106"/>
      <c r="E40" s="106"/>
      <c r="F40" s="106"/>
      <c r="G40" s="106"/>
      <c r="H40" s="106"/>
      <c r="I40" s="106"/>
      <c r="J40" s="189"/>
      <c r="K40" s="190"/>
      <c r="L40" s="106"/>
      <c r="M40" s="106"/>
      <c r="N40" s="106"/>
    </row>
    <row r="41" spans="1:14" ht="14.25">
      <c r="A41" s="184" t="s">
        <v>252</v>
      </c>
      <c r="B41" s="184"/>
      <c r="C41" s="106"/>
      <c r="D41" s="106"/>
      <c r="E41" s="106"/>
      <c r="F41" s="106"/>
      <c r="G41" s="106"/>
      <c r="H41" s="106"/>
      <c r="I41" s="106"/>
      <c r="J41" s="189"/>
      <c r="K41" s="190"/>
      <c r="L41" s="106"/>
      <c r="M41" s="106"/>
      <c r="N41" s="106"/>
    </row>
    <row r="42" spans="1:14" ht="14.25">
      <c r="A42" s="185"/>
      <c r="B42" s="185"/>
      <c r="C42" s="106"/>
      <c r="D42" s="106"/>
      <c r="E42" s="106"/>
      <c r="F42" s="106"/>
      <c r="G42" s="106"/>
      <c r="H42" s="106"/>
      <c r="I42" s="106"/>
      <c r="J42" s="186"/>
      <c r="K42" s="187"/>
      <c r="L42" s="185"/>
      <c r="M42" s="106"/>
      <c r="N42" s="106"/>
    </row>
    <row r="43" spans="1:14" ht="14.25">
      <c r="A43" s="185"/>
      <c r="B43" s="185"/>
      <c r="C43" s="106" t="s">
        <v>253</v>
      </c>
      <c r="D43" s="106"/>
      <c r="E43" s="106"/>
      <c r="F43" s="106"/>
      <c r="G43" s="106"/>
      <c r="H43" s="106"/>
      <c r="I43" s="106"/>
      <c r="J43" s="186"/>
      <c r="K43" s="187"/>
      <c r="L43" s="185"/>
      <c r="M43" s="106"/>
      <c r="N43" s="106"/>
    </row>
    <row r="44" spans="1:14" ht="14.25">
      <c r="A44" s="185"/>
      <c r="B44" s="185"/>
      <c r="C44" s="191" t="s">
        <v>254</v>
      </c>
      <c r="D44" s="185"/>
      <c r="E44" s="185"/>
      <c r="F44" s="185"/>
      <c r="G44" s="192"/>
      <c r="H44" s="185"/>
      <c r="I44" s="106"/>
      <c r="J44" s="186"/>
      <c r="K44" s="187"/>
      <c r="L44" s="185"/>
      <c r="M44" s="106"/>
      <c r="N44" s="106"/>
    </row>
    <row r="45" spans="1:14" ht="14.25">
      <c r="A45" s="185"/>
      <c r="B45" s="185"/>
      <c r="C45" s="189" t="s">
        <v>255</v>
      </c>
      <c r="D45" s="106"/>
      <c r="E45" s="106"/>
      <c r="F45" s="106"/>
      <c r="G45" s="189"/>
      <c r="H45" s="106"/>
      <c r="I45" s="106"/>
      <c r="J45" s="186"/>
      <c r="K45" s="187"/>
      <c r="L45" s="185"/>
      <c r="M45" s="106"/>
      <c r="N45" s="106"/>
    </row>
    <row r="46" spans="1:14" ht="14.25">
      <c r="A46" s="185"/>
      <c r="B46" s="185"/>
      <c r="C46" s="189" t="s">
        <v>256</v>
      </c>
      <c r="D46" s="106"/>
      <c r="E46" s="106"/>
      <c r="F46" s="106"/>
      <c r="G46" s="189"/>
      <c r="H46" s="106"/>
      <c r="I46" s="106"/>
      <c r="J46" s="189"/>
      <c r="K46" s="187"/>
      <c r="L46" s="185"/>
      <c r="M46" s="106"/>
      <c r="N46" s="106"/>
    </row>
    <row r="47" spans="1:14" ht="14.25">
      <c r="A47" s="185"/>
      <c r="B47" s="185"/>
      <c r="C47" s="186" t="s">
        <v>257</v>
      </c>
      <c r="D47" s="185"/>
      <c r="E47" s="185"/>
      <c r="F47" s="185"/>
      <c r="G47" s="189"/>
      <c r="H47" s="106"/>
      <c r="I47" s="106"/>
      <c r="J47" s="186"/>
      <c r="K47" s="187"/>
      <c r="L47" s="185"/>
      <c r="M47" s="106"/>
      <c r="N47" s="106"/>
    </row>
    <row r="48" spans="1:14" ht="14.25">
      <c r="A48" s="185"/>
      <c r="B48" s="185"/>
      <c r="C48" s="186" t="s">
        <v>258</v>
      </c>
      <c r="D48" s="185"/>
      <c r="E48" s="185"/>
      <c r="F48" s="185"/>
      <c r="G48" s="189"/>
      <c r="H48" s="106"/>
      <c r="I48" s="106"/>
      <c r="J48" s="189"/>
      <c r="K48" s="187"/>
      <c r="L48" s="185"/>
      <c r="M48" s="106"/>
      <c r="N48" s="106"/>
    </row>
    <row r="49" spans="1:14" ht="14.25">
      <c r="A49" s="185"/>
      <c r="B49" s="185"/>
      <c r="C49" s="189" t="s">
        <v>259</v>
      </c>
      <c r="D49" s="106"/>
      <c r="E49" s="106"/>
      <c r="F49" s="106"/>
      <c r="G49" s="189"/>
      <c r="H49" s="106"/>
      <c r="I49" s="106"/>
      <c r="J49" s="189"/>
      <c r="K49" s="187"/>
      <c r="L49" s="185"/>
      <c r="M49" s="106"/>
      <c r="N49" s="106"/>
    </row>
    <row r="50" spans="1:14" ht="14.25">
      <c r="A50" s="185"/>
      <c r="B50" s="185"/>
      <c r="C50" s="189" t="s">
        <v>260</v>
      </c>
      <c r="D50" s="106"/>
      <c r="E50" s="106"/>
      <c r="F50" s="106"/>
      <c r="G50" s="189"/>
      <c r="H50" s="185"/>
      <c r="I50" s="106"/>
      <c r="J50" s="189"/>
      <c r="K50" s="187"/>
      <c r="L50" s="185"/>
      <c r="M50" s="106"/>
      <c r="N50" s="106"/>
    </row>
    <row r="51" spans="1:14" ht="14.25">
      <c r="A51" s="185"/>
      <c r="B51" s="185"/>
      <c r="C51" s="106" t="s">
        <v>0</v>
      </c>
      <c r="D51" s="106"/>
      <c r="E51" s="106"/>
      <c r="F51" s="106"/>
      <c r="G51" s="189"/>
      <c r="H51" s="185"/>
      <c r="I51" s="106"/>
      <c r="J51" s="189"/>
      <c r="K51" s="187"/>
      <c r="L51" s="185"/>
      <c r="M51" s="106"/>
      <c r="N51" s="106"/>
    </row>
    <row r="52" spans="1:14" ht="14.25">
      <c r="A52" s="185"/>
      <c r="B52" s="185"/>
      <c r="C52" s="189" t="s">
        <v>1</v>
      </c>
      <c r="D52" s="106"/>
      <c r="E52" s="106"/>
      <c r="F52" s="106"/>
      <c r="G52" s="106"/>
      <c r="H52" s="106"/>
      <c r="I52" s="106"/>
      <c r="J52" s="189"/>
      <c r="K52" s="187"/>
      <c r="L52" s="185"/>
      <c r="M52" s="106"/>
      <c r="N52" s="106"/>
    </row>
    <row r="53" spans="1:14" ht="14.25">
      <c r="A53" s="185"/>
      <c r="B53" s="185"/>
      <c r="C53" s="189" t="s">
        <v>2</v>
      </c>
      <c r="D53" s="106"/>
      <c r="E53" s="106"/>
      <c r="F53" s="106"/>
      <c r="G53" s="106"/>
      <c r="H53" s="106"/>
      <c r="I53" s="106"/>
      <c r="J53" s="186"/>
      <c r="K53" s="187"/>
      <c r="L53" s="185"/>
      <c r="M53" s="106"/>
      <c r="N53" s="106"/>
    </row>
    <row r="54" spans="1:14" ht="14.25">
      <c r="A54" s="185"/>
      <c r="B54" s="185"/>
      <c r="C54" s="189" t="s">
        <v>3</v>
      </c>
      <c r="D54" s="106"/>
      <c r="E54" s="106"/>
      <c r="F54" s="106"/>
      <c r="G54" s="106"/>
      <c r="H54" s="106"/>
      <c r="I54" s="185"/>
      <c r="J54" s="186"/>
      <c r="K54" s="187"/>
      <c r="L54" s="185"/>
      <c r="M54" s="106"/>
      <c r="N54" s="106"/>
    </row>
    <row r="55" spans="1:14" ht="14.25">
      <c r="A55" s="185"/>
      <c r="B55" s="185"/>
      <c r="C55" s="189" t="s">
        <v>4</v>
      </c>
      <c r="D55" s="106"/>
      <c r="E55" s="106"/>
      <c r="F55" s="106"/>
      <c r="G55" s="106"/>
      <c r="H55" s="106"/>
      <c r="I55" s="185"/>
      <c r="J55" s="189"/>
      <c r="K55" s="187"/>
      <c r="L55" s="185"/>
      <c r="M55" s="106"/>
      <c r="N55" s="106"/>
    </row>
    <row r="56" spans="1:14" ht="14.25">
      <c r="A56" s="185"/>
      <c r="B56" s="185"/>
      <c r="C56" s="106"/>
      <c r="D56" s="106"/>
      <c r="E56" s="106"/>
      <c r="F56" s="106"/>
      <c r="G56" s="106"/>
      <c r="H56" s="106"/>
      <c r="I56" s="106"/>
      <c r="J56" s="189" t="s">
        <v>5</v>
      </c>
      <c r="K56" s="187"/>
      <c r="L56" s="185"/>
      <c r="M56" s="106"/>
      <c r="N56" s="106"/>
    </row>
    <row r="57" spans="1:14" ht="14.25">
      <c r="A57" s="185"/>
      <c r="B57" s="185"/>
      <c r="C57" s="185" t="s">
        <v>6</v>
      </c>
      <c r="D57" s="185"/>
      <c r="E57" s="185"/>
      <c r="F57" s="106"/>
      <c r="G57" s="106"/>
      <c r="H57" s="106"/>
      <c r="I57" s="106"/>
      <c r="J57" s="189"/>
      <c r="K57" s="187"/>
      <c r="L57" s="185"/>
      <c r="M57" s="106"/>
      <c r="N57" s="106"/>
    </row>
    <row r="58" spans="1:14" ht="14.25">
      <c r="A58" s="188"/>
      <c r="B58" s="188"/>
      <c r="C58" s="186" t="s">
        <v>7</v>
      </c>
      <c r="D58" s="185"/>
      <c r="E58" s="185"/>
      <c r="F58" s="185"/>
      <c r="G58" s="185"/>
      <c r="H58" s="106"/>
      <c r="I58" s="106"/>
      <c r="J58" s="189"/>
      <c r="K58" s="187"/>
      <c r="L58" s="185"/>
      <c r="M58" s="106"/>
      <c r="N58" s="106"/>
    </row>
    <row r="59" spans="1:14" ht="14.25">
      <c r="A59" s="188"/>
      <c r="B59" s="188"/>
      <c r="C59" s="186" t="s">
        <v>8</v>
      </c>
      <c r="D59" s="185"/>
      <c r="E59" s="185"/>
      <c r="F59" s="106"/>
      <c r="G59" s="106"/>
      <c r="H59" s="106"/>
      <c r="I59" s="106"/>
      <c r="J59" s="189"/>
      <c r="K59" s="187"/>
      <c r="L59" s="185"/>
      <c r="M59" s="106"/>
      <c r="N59" s="106"/>
    </row>
    <row r="60" spans="1:14" ht="14.25">
      <c r="A60" s="188"/>
      <c r="B60" s="188"/>
      <c r="C60" s="189" t="s">
        <v>9</v>
      </c>
      <c r="D60" s="106"/>
      <c r="E60" s="106"/>
      <c r="F60" s="185"/>
      <c r="G60" s="185"/>
      <c r="H60" s="185"/>
      <c r="I60" s="185"/>
      <c r="J60" s="189"/>
      <c r="K60" s="187"/>
      <c r="L60" s="185"/>
      <c r="M60" s="106"/>
      <c r="N60" s="106"/>
    </row>
    <row r="61" spans="1:14" ht="14.25">
      <c r="A61" s="188"/>
      <c r="B61" s="188"/>
      <c r="C61" s="189" t="s">
        <v>10</v>
      </c>
      <c r="D61" s="106"/>
      <c r="E61" s="106"/>
      <c r="F61" s="106"/>
      <c r="G61" s="106"/>
      <c r="H61" s="185"/>
      <c r="I61" s="185"/>
      <c r="J61" s="189"/>
      <c r="K61" s="187"/>
      <c r="L61" s="185"/>
      <c r="M61" s="106"/>
      <c r="N61" s="106"/>
    </row>
    <row r="62" spans="1:14" ht="14.25">
      <c r="A62" s="185"/>
      <c r="B62" s="185"/>
      <c r="C62" s="189" t="s">
        <v>11</v>
      </c>
      <c r="D62" s="106"/>
      <c r="E62" s="106"/>
      <c r="F62" s="106"/>
      <c r="G62" s="106"/>
      <c r="H62" s="106"/>
      <c r="I62" s="106"/>
      <c r="J62" s="189"/>
      <c r="K62" s="187"/>
      <c r="L62" s="185"/>
      <c r="M62" s="106"/>
      <c r="N62" s="106"/>
    </row>
    <row r="63" spans="1:14" ht="14.25">
      <c r="A63" s="185"/>
      <c r="B63" s="185"/>
      <c r="C63" s="186" t="s">
        <v>12</v>
      </c>
      <c r="D63" s="185"/>
      <c r="E63" s="106"/>
      <c r="F63" s="106"/>
      <c r="G63" s="106"/>
      <c r="H63" s="106"/>
      <c r="I63" s="106"/>
      <c r="J63" s="186"/>
      <c r="K63" s="187"/>
      <c r="L63" s="185"/>
      <c r="M63" s="106"/>
      <c r="N63" s="106"/>
    </row>
    <row r="64" spans="1:14" ht="14.25">
      <c r="A64" s="185"/>
      <c r="B64" s="185"/>
      <c r="C64" s="185" t="s">
        <v>13</v>
      </c>
      <c r="D64" s="185"/>
      <c r="E64" s="106"/>
      <c r="F64" s="106"/>
      <c r="G64" s="106"/>
      <c r="H64" s="106"/>
      <c r="I64" s="106"/>
      <c r="J64" s="186"/>
      <c r="K64" s="187"/>
      <c r="L64" s="185"/>
      <c r="M64" s="106"/>
      <c r="N64" s="106"/>
    </row>
    <row r="65" spans="1:14" ht="14.25">
      <c r="A65" s="185"/>
      <c r="B65" s="185"/>
      <c r="C65" s="185" t="s">
        <v>14</v>
      </c>
      <c r="D65" s="185"/>
      <c r="E65" s="185"/>
      <c r="F65" s="185"/>
      <c r="G65" s="185"/>
      <c r="H65" s="185"/>
      <c r="I65" s="185"/>
      <c r="J65" s="189"/>
      <c r="K65" s="187"/>
      <c r="L65" s="185"/>
      <c r="M65" s="106"/>
      <c r="N65" s="106"/>
    </row>
    <row r="66" spans="1:14" ht="14.25">
      <c r="A66" s="185"/>
      <c r="B66" s="185"/>
      <c r="C66" s="186" t="s">
        <v>15</v>
      </c>
      <c r="D66" s="185"/>
      <c r="E66" s="185"/>
      <c r="F66" s="185"/>
      <c r="G66" s="185"/>
      <c r="H66" s="185"/>
      <c r="I66" s="185"/>
      <c r="J66" s="189"/>
      <c r="K66" s="187"/>
      <c r="L66" s="185"/>
      <c r="M66" s="106"/>
      <c r="N66" s="106"/>
    </row>
    <row r="67" spans="1:14" ht="14.25">
      <c r="A67" s="185"/>
      <c r="B67" s="185"/>
      <c r="C67" s="186" t="s">
        <v>16</v>
      </c>
      <c r="D67" s="185"/>
      <c r="E67" s="185"/>
      <c r="F67" s="185"/>
      <c r="G67" s="185"/>
      <c r="H67" s="185"/>
      <c r="I67" s="185"/>
      <c r="J67" s="189"/>
      <c r="K67" s="187"/>
      <c r="L67" s="185"/>
      <c r="M67" s="106"/>
      <c r="N67" s="106"/>
    </row>
    <row r="68" spans="1:14" ht="14.25">
      <c r="A68" s="185"/>
      <c r="B68" s="185"/>
      <c r="C68" s="189" t="s">
        <v>17</v>
      </c>
      <c r="D68" s="106"/>
      <c r="E68" s="185"/>
      <c r="F68" s="185"/>
      <c r="G68" s="185"/>
      <c r="H68" s="185"/>
      <c r="I68" s="185"/>
      <c r="J68" s="186"/>
      <c r="K68" s="187"/>
      <c r="L68" s="185"/>
      <c r="M68" s="106"/>
      <c r="N68" s="106"/>
    </row>
    <row r="69" spans="1:14" ht="14.25">
      <c r="A69" s="185"/>
      <c r="B69" s="185"/>
      <c r="C69" s="185" t="s">
        <v>18</v>
      </c>
      <c r="D69" s="185"/>
      <c r="E69" s="185"/>
      <c r="F69" s="185"/>
      <c r="G69" s="185"/>
      <c r="H69" s="185"/>
      <c r="I69" s="185"/>
      <c r="J69" s="186"/>
      <c r="K69" s="187"/>
      <c r="L69" s="185"/>
      <c r="M69" s="106"/>
      <c r="N69" s="106"/>
    </row>
    <row r="70" spans="1:14" ht="14.25">
      <c r="A70" s="185"/>
      <c r="B70" s="185"/>
      <c r="C70" s="185" t="s">
        <v>19</v>
      </c>
      <c r="D70" s="185"/>
      <c r="E70" s="185"/>
      <c r="F70" s="185"/>
      <c r="G70" s="185"/>
      <c r="H70" s="185"/>
      <c r="I70" s="185"/>
      <c r="J70" s="186"/>
      <c r="K70" s="187"/>
      <c r="L70" s="185"/>
      <c r="M70" s="106"/>
      <c r="N70" s="106"/>
    </row>
    <row r="71" spans="1:14" ht="14.25">
      <c r="A71" s="185"/>
      <c r="B71" s="185"/>
      <c r="C71" s="185" t="s">
        <v>20</v>
      </c>
      <c r="D71" s="185"/>
      <c r="E71" s="185"/>
      <c r="F71" s="185"/>
      <c r="G71" s="185"/>
      <c r="H71" s="185"/>
      <c r="I71" s="185"/>
      <c r="J71" s="186"/>
      <c r="K71" s="187"/>
      <c r="L71" s="185"/>
      <c r="M71" s="106"/>
      <c r="N71" s="106"/>
    </row>
    <row r="72" spans="1:14" ht="14.25">
      <c r="A72" s="185"/>
      <c r="B72" s="185"/>
      <c r="C72" s="185" t="s">
        <v>21</v>
      </c>
      <c r="D72" s="185"/>
      <c r="E72" s="185"/>
      <c r="F72" s="185"/>
      <c r="G72" s="185"/>
      <c r="H72" s="185"/>
      <c r="I72" s="185"/>
      <c r="J72" s="186"/>
      <c r="K72" s="187"/>
      <c r="L72" s="185"/>
      <c r="M72" s="106"/>
      <c r="N72" s="106"/>
    </row>
    <row r="73" spans="1:14" ht="14.25">
      <c r="A73" s="185"/>
      <c r="B73" s="185"/>
      <c r="C73" s="186" t="s">
        <v>22</v>
      </c>
      <c r="D73" s="185"/>
      <c r="E73" s="106"/>
      <c r="F73" s="106"/>
      <c r="G73" s="106"/>
      <c r="H73" s="106"/>
      <c r="I73" s="185"/>
      <c r="J73" s="186"/>
      <c r="K73" s="187"/>
      <c r="L73" s="185"/>
      <c r="M73" s="106"/>
      <c r="N73" s="106"/>
    </row>
    <row r="74" spans="1:14" ht="14.25">
      <c r="A74" s="185"/>
      <c r="B74" s="185"/>
      <c r="C74" s="186" t="s">
        <v>23</v>
      </c>
      <c r="D74" s="185"/>
      <c r="E74" s="185"/>
      <c r="F74" s="185"/>
      <c r="G74" s="185"/>
      <c r="H74" s="185"/>
      <c r="I74" s="106"/>
      <c r="J74" s="186"/>
      <c r="K74" s="187"/>
      <c r="L74" s="185"/>
      <c r="M74" s="106"/>
      <c r="N74" s="106"/>
    </row>
    <row r="75" spans="1:14" ht="14.25">
      <c r="A75" s="185"/>
      <c r="B75" s="185"/>
      <c r="C75" s="185"/>
      <c r="D75" s="185"/>
      <c r="E75" s="185"/>
      <c r="F75" s="185"/>
      <c r="G75" s="185"/>
      <c r="H75" s="185"/>
      <c r="I75" s="106"/>
      <c r="J75" s="186"/>
      <c r="K75" s="187"/>
      <c r="L75" s="185"/>
      <c r="M75" s="106"/>
      <c r="N75" s="106"/>
    </row>
    <row r="76" spans="1:14" ht="14.25">
      <c r="A76" s="185"/>
      <c r="B76" s="185"/>
      <c r="C76" s="188"/>
      <c r="D76" s="193"/>
      <c r="E76" s="188"/>
      <c r="F76" s="185"/>
      <c r="G76" s="194"/>
      <c r="H76" s="188"/>
      <c r="I76" s="106"/>
      <c r="J76" s="186"/>
      <c r="K76" s="187"/>
      <c r="L76" s="185"/>
      <c r="M76" s="106"/>
      <c r="N76" s="106"/>
    </row>
    <row r="77" spans="1:14" ht="14.25">
      <c r="A77" s="185"/>
      <c r="B77" s="185"/>
      <c r="C77" s="185" t="s">
        <v>24</v>
      </c>
      <c r="D77" s="193"/>
      <c r="E77" s="188"/>
      <c r="F77" s="185"/>
      <c r="G77" s="194"/>
      <c r="H77" s="188"/>
      <c r="I77" s="106"/>
      <c r="J77" s="186"/>
      <c r="K77" s="187"/>
      <c r="L77" s="185"/>
      <c r="M77" s="106"/>
      <c r="N77" s="106"/>
    </row>
    <row r="78" spans="1:14" ht="14.25">
      <c r="A78" s="185"/>
      <c r="B78" s="185"/>
      <c r="C78" s="106"/>
      <c r="D78" s="106"/>
      <c r="E78" s="185"/>
      <c r="F78" s="185"/>
      <c r="G78" s="185"/>
      <c r="H78" s="185"/>
      <c r="I78" s="185"/>
      <c r="J78" s="186"/>
      <c r="K78" s="187"/>
      <c r="L78" s="185"/>
      <c r="M78" s="106"/>
      <c r="N78" s="106"/>
    </row>
    <row r="79" spans="1:14" ht="14.25">
      <c r="A79" s="185"/>
      <c r="B79" s="185"/>
      <c r="C79" s="185"/>
      <c r="D79" s="185"/>
      <c r="E79" s="185"/>
      <c r="F79" s="185"/>
      <c r="G79" s="185"/>
      <c r="H79" s="195"/>
      <c r="I79" s="185"/>
      <c r="J79" s="186"/>
      <c r="K79" s="187"/>
      <c r="L79" s="185"/>
      <c r="M79" s="106"/>
      <c r="N79" s="106"/>
    </row>
    <row r="80" spans="1:14" ht="14.25">
      <c r="A80" s="185"/>
      <c r="B80" s="185"/>
      <c r="C80" s="185" t="s">
        <v>25</v>
      </c>
      <c r="D80" s="185"/>
      <c r="E80" s="185"/>
      <c r="F80" s="185"/>
      <c r="G80" s="185"/>
      <c r="H80" s="185"/>
      <c r="I80" s="185"/>
      <c r="J80" s="186"/>
      <c r="K80" s="187"/>
      <c r="L80" s="185"/>
      <c r="M80" s="106"/>
      <c r="N80" s="106"/>
    </row>
    <row r="81" spans="1:14" ht="14.25">
      <c r="A81" s="179"/>
      <c r="B81" s="179"/>
      <c r="C81" s="179"/>
      <c r="D81" s="179"/>
      <c r="E81" s="179"/>
      <c r="F81" s="179"/>
      <c r="G81" s="179"/>
      <c r="H81" s="179"/>
      <c r="I81" s="179"/>
      <c r="J81" s="180"/>
      <c r="K81" s="181"/>
      <c r="L81" s="179"/>
      <c r="M81" s="179"/>
      <c r="N81" s="179"/>
    </row>
    <row r="82" spans="1:14" ht="14.25">
      <c r="A82" s="179"/>
      <c r="B82" s="179"/>
      <c r="C82" s="106" t="s">
        <v>26</v>
      </c>
      <c r="D82" s="179"/>
      <c r="E82" s="179"/>
      <c r="F82" s="179"/>
      <c r="G82" s="179"/>
      <c r="H82" s="179"/>
      <c r="I82" s="179"/>
      <c r="J82" s="180"/>
      <c r="K82" s="181"/>
      <c r="L82" s="179"/>
      <c r="M82" s="179"/>
      <c r="N82" s="179"/>
    </row>
    <row r="83" spans="1:14" ht="14.25">
      <c r="A83" s="106"/>
      <c r="B83" s="106"/>
      <c r="C83" s="184" t="s">
        <v>27</v>
      </c>
      <c r="D83" s="106"/>
      <c r="E83" s="106"/>
      <c r="F83" s="106"/>
      <c r="G83" s="106"/>
      <c r="H83" s="106"/>
      <c r="I83" s="106"/>
      <c r="J83" s="189"/>
      <c r="K83" s="190"/>
      <c r="L83" s="106"/>
      <c r="M83" s="106"/>
      <c r="N83" s="106"/>
    </row>
    <row r="84" spans="1:14" ht="14.25">
      <c r="A84" s="106"/>
      <c r="B84" s="106"/>
      <c r="C84" s="106" t="s">
        <v>28</v>
      </c>
      <c r="D84" s="106"/>
      <c r="E84" s="106"/>
      <c r="F84" s="106"/>
      <c r="G84" s="106"/>
      <c r="H84" s="106"/>
      <c r="I84" s="106"/>
      <c r="J84" s="189"/>
      <c r="K84" s="190"/>
      <c r="L84" s="106"/>
      <c r="M84" s="106"/>
      <c r="N84" s="106"/>
    </row>
    <row r="85" spans="1:14" ht="14.25">
      <c r="A85" s="106"/>
      <c r="B85" s="106"/>
      <c r="C85" s="196" t="s">
        <v>29</v>
      </c>
      <c r="D85" s="106"/>
      <c r="E85" s="106"/>
      <c r="F85" s="106"/>
      <c r="G85" s="106"/>
      <c r="H85" s="106"/>
      <c r="I85" s="106"/>
      <c r="J85" s="189"/>
      <c r="K85" s="190"/>
      <c r="L85" s="106"/>
      <c r="M85" s="106"/>
      <c r="N85" s="106"/>
    </row>
    <row r="86" spans="1:14" ht="14.25">
      <c r="A86" s="106"/>
      <c r="B86" s="106"/>
      <c r="C86" s="196" t="s">
        <v>30</v>
      </c>
      <c r="D86" s="106"/>
      <c r="E86" s="106"/>
      <c r="F86" s="106"/>
      <c r="G86" s="106"/>
      <c r="H86" s="106"/>
      <c r="I86" s="106"/>
      <c r="J86" s="189"/>
      <c r="K86" s="190"/>
      <c r="L86" s="106"/>
      <c r="M86" s="106"/>
      <c r="N86" s="106"/>
    </row>
    <row r="87" spans="1:14" ht="14.25">
      <c r="A87" s="106"/>
      <c r="B87" s="106"/>
      <c r="C87" s="196" t="s">
        <v>31</v>
      </c>
      <c r="D87" s="106"/>
      <c r="E87" s="106"/>
      <c r="F87" s="106"/>
      <c r="G87" s="106"/>
      <c r="H87" s="106"/>
      <c r="I87" s="106"/>
      <c r="J87" s="189"/>
      <c r="K87" s="190"/>
      <c r="L87" s="106"/>
      <c r="M87" s="106"/>
      <c r="N87" s="106"/>
    </row>
    <row r="88" spans="1:14" ht="14.25">
      <c r="A88" s="106"/>
      <c r="B88" s="106"/>
      <c r="C88" s="196" t="s">
        <v>32</v>
      </c>
      <c r="D88" s="106"/>
      <c r="E88" s="106"/>
      <c r="F88" s="106"/>
      <c r="G88" s="106"/>
      <c r="H88" s="106"/>
      <c r="I88" s="106"/>
      <c r="J88" s="189"/>
      <c r="K88" s="190"/>
      <c r="L88" s="106"/>
      <c r="M88" s="106"/>
      <c r="N88" s="106"/>
    </row>
    <row r="89" spans="1:14" ht="14.25">
      <c r="A89" s="106"/>
      <c r="B89" s="106"/>
      <c r="C89" s="196" t="s">
        <v>33</v>
      </c>
      <c r="D89" s="106"/>
      <c r="E89" s="106"/>
      <c r="F89" s="106"/>
      <c r="G89" s="106"/>
      <c r="H89" s="106"/>
      <c r="I89" s="106"/>
      <c r="J89" s="189"/>
      <c r="K89" s="190"/>
      <c r="L89" s="106"/>
      <c r="M89" s="106"/>
      <c r="N89" s="106"/>
    </row>
    <row r="90" spans="1:14" ht="14.25">
      <c r="A90" s="106"/>
      <c r="B90" s="106"/>
      <c r="C90" s="196" t="s">
        <v>34</v>
      </c>
      <c r="D90" s="106"/>
      <c r="E90" s="106"/>
      <c r="F90" s="106"/>
      <c r="G90" s="106"/>
      <c r="H90" s="106"/>
      <c r="I90" s="106"/>
      <c r="J90" s="189"/>
      <c r="K90" s="190"/>
      <c r="L90" s="106"/>
      <c r="M90" s="106"/>
      <c r="N90" s="106"/>
    </row>
    <row r="91" spans="1:14" ht="14.25">
      <c r="A91" s="179"/>
      <c r="B91" s="179"/>
      <c r="C91" s="179"/>
      <c r="D91" s="179"/>
      <c r="E91" s="179"/>
      <c r="F91" s="179"/>
      <c r="G91" s="179"/>
      <c r="H91" s="179"/>
      <c r="I91" s="179"/>
      <c r="J91" s="180"/>
      <c r="K91" s="181"/>
      <c r="L91" s="179"/>
      <c r="M91" s="179"/>
      <c r="N91" s="179"/>
    </row>
    <row r="92" spans="1:14" ht="14.25">
      <c r="A92" s="179"/>
      <c r="B92" s="179"/>
      <c r="C92" s="179"/>
      <c r="D92" s="179"/>
      <c r="E92" s="179"/>
      <c r="F92" s="179"/>
      <c r="G92" s="179"/>
      <c r="H92" s="195"/>
      <c r="I92" s="179"/>
      <c r="J92" s="180"/>
      <c r="K92" s="181"/>
      <c r="L92" s="179"/>
      <c r="M92" s="179"/>
      <c r="N92" s="179"/>
    </row>
    <row r="93" ht="14.25">
      <c r="C93" s="106" t="s">
        <v>262</v>
      </c>
    </row>
  </sheetData>
  <sheetProtection selectLockedCells="1" selectUnlockedCells="1"/>
  <mergeCells count="6">
    <mergeCell ref="B25:B26"/>
    <mergeCell ref="A27:L27"/>
    <mergeCell ref="A1:N1"/>
    <mergeCell ref="B3:B16"/>
    <mergeCell ref="B17:B18"/>
    <mergeCell ref="B19:B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0">
      <selection activeCell="C3" sqref="C3"/>
    </sheetView>
  </sheetViews>
  <sheetFormatPr defaultColWidth="8.59765625" defaultRowHeight="14.25"/>
  <cols>
    <col min="1" max="1" width="4.8984375" style="197" customWidth="1"/>
    <col min="2" max="2" width="44.5" style="198" customWidth="1"/>
    <col min="3" max="3" width="10.8984375" style="197" customWidth="1"/>
    <col min="4" max="11" width="8.59765625" style="197" customWidth="1"/>
    <col min="12" max="12" width="14.3984375" style="199" customWidth="1"/>
    <col min="13" max="13" width="14.59765625" style="199" customWidth="1"/>
    <col min="14" max="14" width="20.8984375" style="197" customWidth="1"/>
    <col min="15" max="16384" width="8.59765625" style="197" customWidth="1"/>
  </cols>
  <sheetData>
    <row r="1" spans="1:14" s="4" customFormat="1" ht="31.5" customHeight="1">
      <c r="A1" s="253" t="s">
        <v>63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00"/>
    </row>
    <row r="2" spans="1:13" s="203" customFormat="1" ht="63">
      <c r="A2" s="31" t="s">
        <v>65</v>
      </c>
      <c r="B2" s="201" t="s">
        <v>127</v>
      </c>
      <c r="C2" s="31" t="s">
        <v>35</v>
      </c>
      <c r="D2" s="31" t="s">
        <v>68</v>
      </c>
      <c r="E2" s="31" t="s">
        <v>69</v>
      </c>
      <c r="F2" s="31" t="s">
        <v>70</v>
      </c>
      <c r="G2" s="31" t="s">
        <v>71</v>
      </c>
      <c r="H2" s="31" t="s">
        <v>72</v>
      </c>
      <c r="I2" s="31" t="s">
        <v>36</v>
      </c>
      <c r="J2" s="31" t="s">
        <v>74</v>
      </c>
      <c r="K2" s="31" t="s">
        <v>213</v>
      </c>
      <c r="L2" s="202" t="s">
        <v>76</v>
      </c>
      <c r="M2" s="202" t="s">
        <v>77</v>
      </c>
    </row>
    <row r="3" spans="1:14" ht="215.25" customHeight="1">
      <c r="A3" s="14">
        <v>1</v>
      </c>
      <c r="B3" s="149" t="s">
        <v>37</v>
      </c>
      <c r="C3" s="204"/>
      <c r="D3" s="14" t="s">
        <v>79</v>
      </c>
      <c r="E3" s="14">
        <v>28</v>
      </c>
      <c r="F3" s="14">
        <v>60</v>
      </c>
      <c r="G3" s="14">
        <v>4</v>
      </c>
      <c r="H3" s="15">
        <f aca="true" t="shared" si="0" ref="H3:H8">E3+F3+G3</f>
        <v>92</v>
      </c>
      <c r="I3" s="21"/>
      <c r="J3" s="205"/>
      <c r="K3" s="16"/>
      <c r="L3" s="18"/>
      <c r="M3" s="18"/>
      <c r="N3" s="206"/>
    </row>
    <row r="4" spans="1:14" ht="213" customHeight="1">
      <c r="A4" s="14">
        <v>2</v>
      </c>
      <c r="B4" s="149" t="s">
        <v>38</v>
      </c>
      <c r="C4" s="207"/>
      <c r="D4" s="14" t="s">
        <v>79</v>
      </c>
      <c r="E4" s="14">
        <v>20</v>
      </c>
      <c r="F4" s="14">
        <v>5</v>
      </c>
      <c r="G4" s="14">
        <v>0</v>
      </c>
      <c r="H4" s="15">
        <f t="shared" si="0"/>
        <v>25</v>
      </c>
      <c r="I4" s="16"/>
      <c r="J4" s="205"/>
      <c r="K4" s="16"/>
      <c r="L4" s="18"/>
      <c r="M4" s="18"/>
      <c r="N4" s="206"/>
    </row>
    <row r="5" spans="1:14" ht="204">
      <c r="A5" s="14">
        <v>3</v>
      </c>
      <c r="B5" s="149" t="s">
        <v>39</v>
      </c>
      <c r="C5" s="207"/>
      <c r="D5" s="14" t="s">
        <v>79</v>
      </c>
      <c r="E5" s="14">
        <v>0</v>
      </c>
      <c r="F5" s="14">
        <v>60</v>
      </c>
      <c r="G5" s="14">
        <v>5</v>
      </c>
      <c r="H5" s="15">
        <f t="shared" si="0"/>
        <v>65</v>
      </c>
      <c r="I5" s="16"/>
      <c r="J5" s="205"/>
      <c r="K5" s="16"/>
      <c r="L5" s="18"/>
      <c r="M5" s="18"/>
      <c r="N5" s="208"/>
    </row>
    <row r="6" spans="1:14" ht="127.5">
      <c r="A6" s="14">
        <v>4</v>
      </c>
      <c r="B6" s="149" t="s">
        <v>40</v>
      </c>
      <c r="C6" s="207"/>
      <c r="D6" s="14" t="s">
        <v>79</v>
      </c>
      <c r="E6" s="14">
        <v>5</v>
      </c>
      <c r="F6" s="14">
        <v>15</v>
      </c>
      <c r="G6" s="14">
        <v>3</v>
      </c>
      <c r="H6" s="15">
        <f t="shared" si="0"/>
        <v>23</v>
      </c>
      <c r="I6" s="16"/>
      <c r="J6" s="205"/>
      <c r="K6" s="16"/>
      <c r="L6" s="18"/>
      <c r="M6" s="18"/>
      <c r="N6" s="208"/>
    </row>
    <row r="7" spans="1:14" ht="102">
      <c r="A7" s="14">
        <v>5</v>
      </c>
      <c r="B7" s="149" t="s">
        <v>41</v>
      </c>
      <c r="C7" s="167"/>
      <c r="D7" s="11" t="s">
        <v>81</v>
      </c>
      <c r="E7" s="11">
        <v>1</v>
      </c>
      <c r="F7" s="14">
        <v>2</v>
      </c>
      <c r="G7" s="14">
        <v>0</v>
      </c>
      <c r="H7" s="15">
        <f t="shared" si="0"/>
        <v>3</v>
      </c>
      <c r="I7" s="21"/>
      <c r="J7" s="209"/>
      <c r="K7" s="16"/>
      <c r="L7" s="18"/>
      <c r="M7" s="18"/>
      <c r="N7" s="210"/>
    </row>
    <row r="8" spans="1:13" ht="91.5" customHeight="1">
      <c r="A8" s="14">
        <v>6</v>
      </c>
      <c r="B8" s="149" t="s">
        <v>42</v>
      </c>
      <c r="C8" s="211"/>
      <c r="D8" s="211" t="s">
        <v>232</v>
      </c>
      <c r="E8" s="211">
        <v>8</v>
      </c>
      <c r="F8" s="211">
        <v>8</v>
      </c>
      <c r="G8" s="211">
        <v>0</v>
      </c>
      <c r="H8" s="212">
        <f t="shared" si="0"/>
        <v>16</v>
      </c>
      <c r="I8" s="211"/>
      <c r="J8" s="213"/>
      <c r="K8" s="16"/>
      <c r="L8" s="18"/>
      <c r="M8" s="18"/>
    </row>
    <row r="9" spans="1:14" ht="28.5" customHeight="1">
      <c r="A9" s="255" t="s">
        <v>124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46"/>
      <c r="M9" s="46"/>
      <c r="N9" s="214"/>
    </row>
    <row r="10" spans="1:14" ht="14.25">
      <c r="A10" s="215"/>
      <c r="C10" s="216"/>
      <c r="D10" s="216"/>
      <c r="E10" s="98"/>
      <c r="F10" s="98"/>
      <c r="G10" s="98"/>
      <c r="H10" s="98"/>
      <c r="I10" s="214"/>
      <c r="J10" s="98"/>
      <c r="K10" s="98"/>
      <c r="L10" s="216"/>
      <c r="M10" s="216"/>
      <c r="N10" s="198"/>
    </row>
    <row r="11" spans="1:14" ht="39" customHeight="1">
      <c r="A11" s="98"/>
      <c r="B11" s="256" t="s">
        <v>43</v>
      </c>
      <c r="C11" s="256"/>
      <c r="D11" s="256"/>
      <c r="E11" s="256"/>
      <c r="F11" s="256"/>
      <c r="G11" s="256"/>
      <c r="H11" s="256"/>
      <c r="I11" s="256"/>
      <c r="J11" s="98"/>
      <c r="K11" s="98"/>
      <c r="L11" s="216"/>
      <c r="M11" s="216"/>
      <c r="N11" s="198"/>
    </row>
    <row r="12" spans="1:14" ht="14.25">
      <c r="A12" s="98"/>
      <c r="B12" s="198" t="s">
        <v>49</v>
      </c>
      <c r="C12" s="98"/>
      <c r="D12" s="98"/>
      <c r="E12" s="98"/>
      <c r="F12" s="98"/>
      <c r="G12" s="98"/>
      <c r="H12" s="98"/>
      <c r="I12" s="98"/>
      <c r="J12" s="98"/>
      <c r="K12" s="98"/>
      <c r="L12" s="216"/>
      <c r="M12" s="216"/>
      <c r="N12" s="198"/>
    </row>
    <row r="13" spans="1:14" ht="14.25">
      <c r="A13" s="98"/>
      <c r="B13" s="198" t="s">
        <v>44</v>
      </c>
      <c r="C13" s="98"/>
      <c r="D13" s="98"/>
      <c r="E13" s="98"/>
      <c r="F13" s="98"/>
      <c r="G13" s="98"/>
      <c r="H13" s="98"/>
      <c r="I13" s="98"/>
      <c r="J13" s="98"/>
      <c r="K13" s="98"/>
      <c r="L13" s="216"/>
      <c r="M13" s="216"/>
      <c r="N13" s="214"/>
    </row>
  </sheetData>
  <sheetProtection selectLockedCells="1" selectUnlockedCells="1"/>
  <mergeCells count="3">
    <mergeCell ref="A1:M1"/>
    <mergeCell ref="A9:K9"/>
    <mergeCell ref="B11:I11"/>
  </mergeCells>
  <printOptions/>
  <pageMargins left="0.7" right="0.7" top="1.14375" bottom="1.14375" header="0.5118055555555555" footer="0.5118055555555555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L7" sqref="L7"/>
    </sheetView>
  </sheetViews>
  <sheetFormatPr defaultColWidth="8.8984375" defaultRowHeight="14.25"/>
  <cols>
    <col min="1" max="1" width="3.3984375" style="0" customWidth="1"/>
    <col min="2" max="2" width="60.09765625" style="0" customWidth="1"/>
    <col min="3" max="4" width="9" style="0" customWidth="1"/>
    <col min="5" max="5" width="10.59765625" style="0" customWidth="1"/>
    <col min="6" max="7" width="10.5" style="0" customWidth="1"/>
    <col min="8" max="10" width="9" style="0" customWidth="1"/>
    <col min="11" max="11" width="11.69921875" style="0" customWidth="1"/>
    <col min="12" max="12" width="11.8984375" style="0" customWidth="1"/>
    <col min="13" max="13" width="9" style="0" customWidth="1"/>
    <col min="14" max="14" width="35.09765625" style="0" customWidth="1"/>
    <col min="15" max="15" width="9" style="0" customWidth="1"/>
  </cols>
  <sheetData>
    <row r="1" spans="1:12" s="217" customFormat="1" ht="32.25" customHeight="1">
      <c r="A1" s="257" t="s">
        <v>45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s="219" customFormat="1" ht="53.25" customHeight="1">
      <c r="A2" s="218" t="s">
        <v>65</v>
      </c>
      <c r="B2" s="15" t="s">
        <v>46</v>
      </c>
      <c r="C2" s="15" t="s">
        <v>67</v>
      </c>
      <c r="D2" s="15" t="s">
        <v>68</v>
      </c>
      <c r="E2" s="15" t="s">
        <v>70</v>
      </c>
      <c r="F2" s="15" t="s">
        <v>71</v>
      </c>
      <c r="G2" s="15" t="s">
        <v>72</v>
      </c>
      <c r="H2" s="15" t="s">
        <v>47</v>
      </c>
      <c r="I2" s="15" t="s">
        <v>74</v>
      </c>
      <c r="J2" s="15" t="s">
        <v>213</v>
      </c>
      <c r="K2" s="15" t="s">
        <v>76</v>
      </c>
      <c r="L2" s="15" t="s">
        <v>77</v>
      </c>
    </row>
    <row r="3" spans="1:14" ht="85.5" customHeight="1">
      <c r="A3" s="11">
        <v>1</v>
      </c>
      <c r="B3" s="220" t="s">
        <v>48</v>
      </c>
      <c r="C3" s="29"/>
      <c r="D3" s="14" t="s">
        <v>79</v>
      </c>
      <c r="E3" s="14">
        <v>30</v>
      </c>
      <c r="F3" s="14">
        <v>30</v>
      </c>
      <c r="G3" s="15">
        <f>E3+F3</f>
        <v>60</v>
      </c>
      <c r="H3" s="21"/>
      <c r="I3" s="205"/>
      <c r="J3" s="18"/>
      <c r="K3" s="18"/>
      <c r="L3" s="18"/>
      <c r="N3" s="221"/>
    </row>
    <row r="4" spans="1:12" ht="183.75" customHeight="1">
      <c r="A4" s="11">
        <v>2</v>
      </c>
      <c r="B4" s="220" t="s">
        <v>50</v>
      </c>
      <c r="C4" s="29"/>
      <c r="D4" s="14" t="s">
        <v>79</v>
      </c>
      <c r="E4" s="14">
        <v>16</v>
      </c>
      <c r="F4" s="14">
        <v>16</v>
      </c>
      <c r="G4" s="15">
        <f>E4+F4</f>
        <v>32</v>
      </c>
      <c r="H4" s="21"/>
      <c r="I4" s="205"/>
      <c r="J4" s="18"/>
      <c r="K4" s="18"/>
      <c r="L4" s="18"/>
    </row>
    <row r="5" spans="1:12" ht="58.5" customHeight="1">
      <c r="A5" s="11">
        <v>3</v>
      </c>
      <c r="B5" s="220" t="s">
        <v>51</v>
      </c>
      <c r="C5" s="222"/>
      <c r="D5" s="11" t="s">
        <v>81</v>
      </c>
      <c r="E5" s="14">
        <v>400</v>
      </c>
      <c r="F5" s="14">
        <v>400</v>
      </c>
      <c r="G5" s="15">
        <f>E5+F5</f>
        <v>800</v>
      </c>
      <c r="H5" s="21"/>
      <c r="I5" s="205"/>
      <c r="J5" s="18"/>
      <c r="K5" s="18"/>
      <c r="L5" s="18"/>
    </row>
    <row r="6" spans="1:12" ht="52.5" customHeight="1">
      <c r="A6" s="11">
        <v>4</v>
      </c>
      <c r="B6" s="220" t="s">
        <v>52</v>
      </c>
      <c r="C6" s="222"/>
      <c r="D6" s="11" t="s">
        <v>79</v>
      </c>
      <c r="E6" s="14">
        <v>12</v>
      </c>
      <c r="F6" s="14">
        <v>0</v>
      </c>
      <c r="G6" s="15">
        <f>E6+F6</f>
        <v>12</v>
      </c>
      <c r="H6" s="21"/>
      <c r="I6" s="209"/>
      <c r="J6" s="18"/>
      <c r="K6" s="18"/>
      <c r="L6" s="18"/>
    </row>
    <row r="7" spans="1:12" s="223" customFormat="1" ht="39.75" customHeight="1">
      <c r="A7" s="258" t="s">
        <v>124</v>
      </c>
      <c r="B7" s="258"/>
      <c r="C7" s="258"/>
      <c r="D7" s="258"/>
      <c r="E7" s="258"/>
      <c r="F7" s="258"/>
      <c r="G7" s="258"/>
      <c r="H7" s="258"/>
      <c r="I7" s="258"/>
      <c r="J7" s="258"/>
      <c r="K7" s="45"/>
      <c r="L7" s="45"/>
    </row>
    <row r="8" spans="2:12" ht="14.25">
      <c r="B8" s="197"/>
      <c r="C8" s="197"/>
      <c r="D8" s="197"/>
      <c r="E8" s="197"/>
      <c r="F8" s="197"/>
      <c r="G8" s="224"/>
      <c r="H8" s="225"/>
      <c r="I8" s="225"/>
      <c r="J8" s="225"/>
      <c r="K8" s="225"/>
      <c r="L8" s="225"/>
    </row>
    <row r="9" spans="2:12" ht="14.25">
      <c r="B9" s="197"/>
      <c r="C9" s="197"/>
      <c r="D9" s="197"/>
      <c r="E9" s="197"/>
      <c r="F9" s="197"/>
      <c r="G9" s="224"/>
      <c r="H9" s="225"/>
      <c r="I9" s="225"/>
      <c r="J9" s="225"/>
      <c r="K9" s="225"/>
      <c r="L9" s="225"/>
    </row>
    <row r="10" spans="2:12" ht="14.25">
      <c r="B10" s="197" t="s">
        <v>53</v>
      </c>
      <c r="C10" s="197"/>
      <c r="D10" s="197"/>
      <c r="E10" s="197"/>
      <c r="F10" s="197"/>
      <c r="G10" s="224"/>
      <c r="H10" s="225"/>
      <c r="I10" s="226"/>
      <c r="J10" s="226"/>
      <c r="K10" s="226"/>
      <c r="L10" s="226"/>
    </row>
    <row r="11" spans="2:12" ht="14.25">
      <c r="B11" s="197" t="s">
        <v>54</v>
      </c>
      <c r="C11" s="197"/>
      <c r="D11" s="197"/>
      <c r="E11" s="197"/>
      <c r="F11" s="197"/>
      <c r="G11" s="224"/>
      <c r="H11" s="225"/>
      <c r="I11" s="225"/>
      <c r="J11" s="225"/>
      <c r="K11" s="225"/>
      <c r="L11" s="225"/>
    </row>
    <row r="12" spans="2:12" ht="14.25">
      <c r="B12" s="197" t="s">
        <v>55</v>
      </c>
      <c r="C12" s="197"/>
      <c r="D12" s="197"/>
      <c r="E12" s="197"/>
      <c r="F12" s="197"/>
      <c r="G12" s="224"/>
      <c r="H12" s="225"/>
      <c r="I12" s="225"/>
      <c r="J12" s="225"/>
      <c r="K12" s="225"/>
      <c r="L12" s="225"/>
    </row>
  </sheetData>
  <sheetProtection selectLockedCells="1" selectUnlockedCells="1"/>
  <mergeCells count="2">
    <mergeCell ref="A1:L1"/>
    <mergeCell ref="A7:J7"/>
  </mergeCells>
  <printOptions/>
  <pageMargins left="0.7" right="0.7" top="1.14375" bottom="1.14375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PageLayoutView="0" workbookViewId="0" topLeftCell="A1">
      <selection activeCell="F6" sqref="F6"/>
    </sheetView>
  </sheetViews>
  <sheetFormatPr defaultColWidth="8.8984375" defaultRowHeight="14.25"/>
  <cols>
    <col min="1" max="1" width="5" style="0" customWidth="1"/>
    <col min="2" max="2" width="19.59765625" style="0" customWidth="1"/>
    <col min="3" max="3" width="18" style="0" customWidth="1"/>
    <col min="4" max="4" width="23.8984375" style="0" customWidth="1"/>
  </cols>
  <sheetData>
    <row r="1" spans="1:4" ht="14.25">
      <c r="A1" s="227" t="s">
        <v>65</v>
      </c>
      <c r="B1" s="228" t="s">
        <v>56</v>
      </c>
      <c r="C1" s="228" t="s">
        <v>76</v>
      </c>
      <c r="D1" s="228" t="s">
        <v>77</v>
      </c>
    </row>
    <row r="2" spans="1:4" ht="57">
      <c r="A2" s="11">
        <v>1</v>
      </c>
      <c r="B2" s="229" t="s">
        <v>57</v>
      </c>
      <c r="C2" s="230"/>
      <c r="D2" s="230"/>
    </row>
    <row r="3" spans="1:4" ht="57">
      <c r="A3" s="11">
        <v>2</v>
      </c>
      <c r="B3" s="229" t="s">
        <v>58</v>
      </c>
      <c r="C3" s="230"/>
      <c r="D3" s="230"/>
    </row>
    <row r="4" spans="1:4" ht="83.25" customHeight="1">
      <c r="A4" s="11">
        <v>3</v>
      </c>
      <c r="B4" s="231" t="s">
        <v>59</v>
      </c>
      <c r="C4" s="230"/>
      <c r="D4" s="230"/>
    </row>
    <row r="5" spans="1:4" ht="45.75" customHeight="1">
      <c r="A5" s="11">
        <v>4</v>
      </c>
      <c r="B5" s="229" t="s">
        <v>60</v>
      </c>
      <c r="C5" s="230"/>
      <c r="D5" s="230"/>
    </row>
    <row r="6" spans="1:4" ht="63.75" customHeight="1">
      <c r="A6" s="11">
        <v>5</v>
      </c>
      <c r="B6" s="229" t="s">
        <v>61</v>
      </c>
      <c r="C6" s="230"/>
      <c r="D6" s="230"/>
    </row>
    <row r="7" spans="1:4" s="232" customFormat="1" ht="39" customHeight="1">
      <c r="A7" s="259" t="s">
        <v>62</v>
      </c>
      <c r="B7" s="259"/>
      <c r="C7" s="45">
        <f>SUM(C2:C6)</f>
        <v>0</v>
      </c>
      <c r="D7" s="45">
        <f>SUM(D2:D6)</f>
        <v>0</v>
      </c>
    </row>
  </sheetData>
  <sheetProtection selectLockedCells="1" selectUnlockedCells="1"/>
  <mergeCells count="1">
    <mergeCell ref="A7:B7"/>
  </mergeCells>
  <printOptions/>
  <pageMargins left="0.7" right="0.7" top="0.75" bottom="0.75" header="0.5118055555555555" footer="0.511805555555555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Tołwińska</dc:creator>
  <cp:keywords/>
  <dc:description/>
  <cp:lastModifiedBy>Aleksandra Mrówka</cp:lastModifiedBy>
  <cp:lastPrinted>2021-05-11T06:18:06Z</cp:lastPrinted>
  <dcterms:created xsi:type="dcterms:W3CDTF">2018-12-11T10:25:38Z</dcterms:created>
  <dcterms:modified xsi:type="dcterms:W3CDTF">2021-05-17T08:53:13Z</dcterms:modified>
  <cp:category/>
  <cp:version/>
  <cp:contentType/>
  <cp:contentStatus/>
  <cp:revision>150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