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545" windowHeight="9750" tabRatio="808" activeTab="5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</sheets>
  <definedNames>
    <definedName name="_xlnm.Print_Area" localSheetId="2">'część (1)'!$A$1:$N$17</definedName>
    <definedName name="_xlnm.Print_Area" localSheetId="4">'część (3)'!$A$1:$N$16</definedName>
    <definedName name="_xlnm.Print_Area" localSheetId="6">'część (5)'!$A$1:$N$17</definedName>
    <definedName name="_xlnm.Print_Area" localSheetId="7">'część (6)'!$A$1:$N$14</definedName>
    <definedName name="_xlnm.Print_Area" localSheetId="1">'formularz oferty'!$A$1:$E$61</definedName>
    <definedName name="_xlnm.Print_Area" localSheetId="0">'INFORMACJE OGÓLNE'!$A$1:$A$12</definedName>
  </definedNames>
  <calcPr fullCalcOnLoad="1"/>
</workbook>
</file>

<file path=xl/sharedStrings.xml><?xml version="1.0" encoding="utf-8"?>
<sst xmlns="http://schemas.openxmlformats.org/spreadsheetml/2006/main" count="235" uniqueCount="120">
  <si>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</si>
  <si>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</si>
  <si>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</si>
  <si>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</si>
  <si>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</si>
  <si>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</si>
  <si>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</si>
  <si>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</si>
  <si>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</si>
  <si>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</si>
  <si>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</si>
  <si>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</si>
  <si>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</si>
  <si>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</si>
  <si>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</si>
  <si>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</si>
  <si>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</si>
  <si>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</si>
  <si>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</si>
  <si>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</si>
  <si>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</si>
  <si>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</si>
  <si>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</si>
  <si>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</si>
  <si>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</si>
  <si>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</si>
  <si>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</si>
  <si>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</si>
  <si>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</si>
  <si>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</si>
  <si>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</si>
  <si>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</si>
  <si>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</si>
  <si>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</si>
  <si>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</si>
  <si>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</si>
  <si>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</si>
  <si>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</si>
  <si>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</si>
  <si>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</si>
  <si>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</si>
  <si>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</si>
  <si>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</si>
  <si>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</si>
  <si>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</si>
  <si>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</si>
  <si>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</si>
  <si>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</si>
  <si>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</si>
  <si>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</si>
  <si>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</si>
  <si>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</si>
  <si>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</si>
  <si>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</si>
  <si>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</si>
  <si>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</si>
  <si>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</si>
  <si>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</si>
  <si>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</si>
  <si>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</si>
  <si>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</si>
  <si>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</si>
  <si>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</si>
  <si>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</si>
  <si>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</si>
  <si>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</si>
  <si>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</si>
  <si>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</si>
  <si>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</si>
  <si>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</si>
  <si>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</si>
  <si>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</si>
  <si>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</si>
  <si>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</si>
  <si>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</si>
  <si>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</si>
  <si>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</si>
  <si>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</si>
  <si>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</si>
  <si>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Oświadczamy, że zamówienie będziemy wykonywać do czasu wyczerpania kwoty wynagrodzenia umownego, nie dłużej jednak niż przez 18 miesięcy od dnia zawarcia umowy.</t>
  </si>
  <si>
    <t>* wymagany jeden podmiot odpowiedzialny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</si>
  <si>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</si>
  <si>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</si>
  <si>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</si>
  <si>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</si>
  <si>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szt.</t>
  </si>
  <si>
    <t>***jeżeli wybór oferty będzie prowadził do powstania u Zamawiającego obowiązku podatkowego, zgodnie z przepisami o podatku od towarów i usług, należy podać cenę netto.</t>
  </si>
  <si>
    <t>DFP.271.55.2024.EP</t>
  </si>
  <si>
    <t>Dostawa produktów leczniczych do Szpitala Uniwersyteckiego w Krakowie.</t>
  </si>
  <si>
    <t>Oświadczamy, że oferowane przez nas produkty lecznicze, stanowiące przedmiot zamówienia, są dopuszczone do obrotu na terenie Polski na zasadach określonych w art. 3 lub 4 ust. 8 lub 4a ustawy prawo farmaceutyczne. Jednocześnie oświadczamy, że na każdorazowe wezwanie Zamawiającego przedstawimy dokumenty dopuszczające do obrotu na terenie Polski. (dotyczy wykonawców oferujących produkty lecznicze)</t>
  </si>
  <si>
    <t xml:space="preserve">20 mg x 28 tabl. powl. </t>
  </si>
  <si>
    <t xml:space="preserve"> 28 tabletek powlekanych</t>
  </si>
  <si>
    <t xml:space="preserve">30 mg x 28 tabl. powl. </t>
  </si>
  <si>
    <t xml:space="preserve">40mg x 28 tabl. powl. </t>
  </si>
  <si>
    <t>opakowań</t>
  </si>
  <si>
    <t>^ wykaz B Obwieszczenia Ministra Zdrowia aktualny na dzień składania oferty, Zamawiający będzie stosował leki w ramach programów lekowych NFZ, incydentalnie w ramach innych sposobów finansowania np. Ratunkowy dostęp do technologii lekowej</t>
  </si>
  <si>
    <t>** wymagany jeden podmiot odpowiedzialny w przypadku tej samej substancji czynnej</t>
  </si>
  <si>
    <t>Risankizumabum^</t>
  </si>
  <si>
    <t>150 mg</t>
  </si>
  <si>
    <t>roztwór do wstrzykiwań,
1 wstrzykiwacz a 1 ml</t>
  </si>
  <si>
    <t>Niraparibum ^</t>
  </si>
  <si>
    <t xml:space="preserve">100 mg </t>
  </si>
  <si>
    <t>Kapsułki twarde, Do zakupu: opakowanie 100 mg x 56 szt. oraz 100 mg x 84 szt.</t>
  </si>
  <si>
    <t>Ilość opakowań 100 mg x 56 kaps.</t>
  </si>
  <si>
    <t xml:space="preserve"> 160 mg/ml</t>
  </si>
  <si>
    <t>roztwór, 2 wstrzykiwacze a 1 ml</t>
  </si>
  <si>
    <t>Nivolumabum * ^</t>
  </si>
  <si>
    <t>40 mg</t>
  </si>
  <si>
    <t>koncentrat do sporządzania roztworu do infuzji, fiolka</t>
  </si>
  <si>
    <t>100 mg</t>
  </si>
  <si>
    <t>Kalii chloridum</t>
  </si>
  <si>
    <t>150 mg/ml, 20 ml</t>
  </si>
  <si>
    <t>koncentrat do sporządzania roztworu do infuzji / ampułki z polietylenu z portem bezigłowym typu luer-lock</t>
  </si>
  <si>
    <t>Afatinibum^ **</t>
  </si>
  <si>
    <t xml:space="preserve">Oferowana ilość opakowań 100 mg x 56 kaps </t>
  </si>
  <si>
    <t>Oferowana ilość opakowań jednostkowych 100 mg x 56 kaps.</t>
  </si>
  <si>
    <t>Cena brutto*** jednego opakowania jednostkowego 100 mg x 56 kaps.</t>
  </si>
  <si>
    <r>
      <rPr>
        <b/>
        <sz val="11"/>
        <color indexed="8"/>
        <rFont val="Garamond"/>
        <family val="1"/>
      </rPr>
      <t>Dla 56 szt.</t>
    </r>
    <r>
      <rPr>
        <sz val="11"/>
        <color indexed="8"/>
        <rFont val="Garamond"/>
        <family val="1"/>
      </rPr>
      <t xml:space="preserve">
Nazwa handlowa:
Dawka: 
Postać / Opakowanie:
</t>
    </r>
    <r>
      <rPr>
        <b/>
        <sz val="11"/>
        <color indexed="8"/>
        <rFont val="Garamond"/>
        <family val="1"/>
      </rPr>
      <t>Dla 84 szt.</t>
    </r>
    <r>
      <rPr>
        <sz val="11"/>
        <color indexed="8"/>
        <rFont val="Garamond"/>
        <family val="1"/>
      </rPr>
      <t xml:space="preserve">
Nazwa handlowa:
Dawka: 
Postać / Opakowanie:</t>
    </r>
  </si>
  <si>
    <t>Numer GTIN dla 56 szt.:
Numer GTIN dla 84 szt.</t>
  </si>
  <si>
    <t>Bimekizumabum ^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</si>
</sst>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  <numFmt numFmtId="188" formatCode="&quot; &quot;#,##0&quot;    &quot;;&quot;-&quot;#,##0&quot;    &quot;;&quot; -&quot;00&quot;    &quot;;&quot; &quot;@&quot; &quot;"/>
    <numFmt numFmtId="189" formatCode="[$-415]dddd\,\ d\ mmmm\ yyyy"/>
    <numFmt numFmtId="190" formatCode="0.0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b/>
      <sz val="11"/>
      <color indexed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i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0" fillId="0" borderId="0" xfId="0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170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51" fillId="0" borderId="10" xfId="66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4" fontId="5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11" xfId="0" applyNumberFormat="1" applyFont="1" applyFill="1" applyBorder="1" applyAlignment="1" applyProtection="1">
      <alignment horizontal="left" vertical="top" wrapText="1"/>
      <protection locked="0"/>
    </xf>
    <xf numFmtId="1" fontId="5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" fontId="5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3" fontId="50" fillId="0" borderId="12" xfId="66" applyNumberFormat="1" applyFont="1" applyFill="1" applyBorder="1" applyAlignment="1">
      <alignment horizontal="right" vertical="top" wrapText="1"/>
    </xf>
    <xf numFmtId="0" fontId="6" fillId="33" borderId="13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3" fontId="51" fillId="0" borderId="11" xfId="0" applyNumberFormat="1" applyFont="1" applyFill="1" applyBorder="1" applyAlignment="1" applyProtection="1">
      <alignment horizontal="left" vertical="top" wrapText="1"/>
      <protection locked="0"/>
    </xf>
    <xf numFmtId="44" fontId="50" fillId="0" borderId="11" xfId="142" applyNumberFormat="1" applyFont="1" applyFill="1" applyBorder="1" applyAlignment="1" applyProtection="1">
      <alignment horizontal="left" vertical="top" wrapText="1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44" fontId="50" fillId="0" borderId="0" xfId="142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justify" vertical="top" wrapText="1"/>
      <protection/>
    </xf>
    <xf numFmtId="0" fontId="50" fillId="0" borderId="0" xfId="0" applyFont="1" applyFill="1" applyBorder="1" applyAlignment="1" applyProtection="1">
      <alignment horizontal="left" vertical="top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3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3" fontId="51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133" applyFont="1" applyFill="1" applyBorder="1" applyAlignment="1">
      <alignment horizontal="left" vertical="top" wrapText="1"/>
    </xf>
    <xf numFmtId="0" fontId="6" fillId="0" borderId="11" xfId="133" applyFont="1" applyBorder="1" applyAlignment="1">
      <alignment horizontal="left" vertical="top" wrapText="1"/>
    </xf>
    <xf numFmtId="0" fontId="6" fillId="0" borderId="11" xfId="133" applyFont="1" applyBorder="1" applyAlignment="1">
      <alignment vertical="top" wrapText="1"/>
    </xf>
    <xf numFmtId="4" fontId="50" fillId="0" borderId="11" xfId="0" applyNumberFormat="1" applyFont="1" applyFill="1" applyBorder="1" applyAlignment="1" applyProtection="1">
      <alignment vertical="top" wrapText="1" shrinkToFit="1"/>
      <protection locked="0"/>
    </xf>
    <xf numFmtId="1" fontId="6" fillId="0" borderId="11" xfId="78" applyNumberFormat="1" applyFont="1" applyFill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/>
    </xf>
    <xf numFmtId="0" fontId="50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 wrapText="1"/>
    </xf>
    <xf numFmtId="177" fontId="6" fillId="0" borderId="11" xfId="51" applyNumberFormat="1" applyFont="1" applyFill="1" applyBorder="1" applyAlignment="1">
      <alignment horizontal="left" vertical="top" wrapText="1"/>
    </xf>
    <xf numFmtId="0" fontId="50" fillId="0" borderId="11" xfId="0" applyFont="1" applyBorder="1" applyAlignment="1">
      <alignment vertical="top" wrapText="1"/>
    </xf>
    <xf numFmtId="0" fontId="50" fillId="0" borderId="13" xfId="0" applyFont="1" applyFill="1" applyBorder="1" applyAlignment="1" applyProtection="1">
      <alignment vertical="top" wrapText="1"/>
      <protection locked="0"/>
    </xf>
    <xf numFmtId="3" fontId="50" fillId="33" borderId="11" xfId="0" applyNumberFormat="1" applyFont="1" applyFill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7" fillId="0" borderId="11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14" xfId="0" applyFont="1" applyFill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1" xfId="42" applyNumberFormat="1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3" fillId="0" borderId="12" xfId="0" applyFont="1" applyFill="1" applyBorder="1" applyAlignment="1" applyProtection="1">
      <alignment horizontal="justify" vertical="top" wrapText="1"/>
      <protection/>
    </xf>
    <xf numFmtId="0" fontId="50" fillId="35" borderId="10" xfId="0" applyFont="1" applyFill="1" applyBorder="1" applyAlignment="1" applyProtection="1">
      <alignment horizontal="justify" vertical="top" wrapText="1"/>
      <protection/>
    </xf>
    <xf numFmtId="0" fontId="50" fillId="35" borderId="13" xfId="0" applyFont="1" applyFill="1" applyBorder="1" applyAlignment="1" applyProtection="1">
      <alignment horizontal="justify" vertical="top" wrapText="1"/>
      <protection/>
    </xf>
    <xf numFmtId="0" fontId="50" fillId="0" borderId="17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35" borderId="10" xfId="0" applyFont="1" applyFill="1" applyBorder="1" applyAlignment="1" applyProtection="1">
      <alignment horizontal="right" vertical="top" wrapText="1"/>
      <protection/>
    </xf>
    <xf numFmtId="0" fontId="50" fillId="35" borderId="13" xfId="0" applyFont="1" applyFill="1" applyBorder="1" applyAlignment="1" applyProtection="1">
      <alignment horizontal="right" vertical="top" wrapText="1"/>
      <protection/>
    </xf>
    <xf numFmtId="0" fontId="53" fillId="0" borderId="12" xfId="0" applyFont="1" applyFill="1" applyBorder="1" applyAlignment="1" applyProtection="1">
      <alignment horizontal="justify" vertical="top" wrapText="1"/>
      <protection locked="0"/>
    </xf>
    <xf numFmtId="0" fontId="51" fillId="0" borderId="10" xfId="0" applyFont="1" applyFill="1" applyBorder="1" applyAlignment="1" applyProtection="1">
      <alignment horizontal="center" vertical="top" wrapText="1"/>
      <protection locked="0"/>
    </xf>
    <xf numFmtId="0" fontId="51" fillId="0" borderId="13" xfId="0" applyFont="1" applyFill="1" applyBorder="1" applyAlignment="1" applyProtection="1">
      <alignment horizontal="center" vertical="top" wrapText="1"/>
      <protection locked="0"/>
    </xf>
    <xf numFmtId="0" fontId="50" fillId="0" borderId="17" xfId="0" applyFont="1" applyFill="1" applyBorder="1" applyAlignment="1" applyProtection="1">
      <alignment horizontal="justify" vertical="top" wrapText="1"/>
      <protection/>
    </xf>
    <xf numFmtId="0" fontId="53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3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49" fontId="50" fillId="0" borderId="18" xfId="0" applyNumberFormat="1" applyFont="1" applyFill="1" applyBorder="1" applyAlignment="1" applyProtection="1">
      <alignment horizontal="left" vertical="top" wrapText="1"/>
      <protection locked="0"/>
    </xf>
    <xf numFmtId="44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1" xfId="0" applyFont="1" applyFill="1" applyBorder="1" applyAlignment="1">
      <alignment horizontal="left" vertical="top"/>
    </xf>
  </cellXfs>
  <cellStyles count="20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Normalny_Arkusz1" xfId="133"/>
    <cellStyle name="Obliczenia" xfId="134"/>
    <cellStyle name="Followed Hyperlink" xfId="135"/>
    <cellStyle name="Percent" xfId="136"/>
    <cellStyle name="Suma" xfId="137"/>
    <cellStyle name="Tekst objaśnienia" xfId="138"/>
    <cellStyle name="Tekst ostrzeżenia" xfId="139"/>
    <cellStyle name="Tytuł" xfId="140"/>
    <cellStyle name="Uwaga" xfId="141"/>
    <cellStyle name="Currency" xfId="142"/>
    <cellStyle name="Currency [0]" xfId="143"/>
    <cellStyle name="Walutowy 10" xfId="144"/>
    <cellStyle name="Walutowy 10 2" xfId="145"/>
    <cellStyle name="Walutowy 11" xfId="146"/>
    <cellStyle name="Walutowy 11 2" xfId="147"/>
    <cellStyle name="Walutowy 12" xfId="148"/>
    <cellStyle name="Walutowy 2" xfId="149"/>
    <cellStyle name="Walutowy 2 2" xfId="150"/>
    <cellStyle name="Walutowy 2 2 2" xfId="151"/>
    <cellStyle name="Walutowy 2 2 2 2" xfId="152"/>
    <cellStyle name="Walutowy 2 2 3" xfId="153"/>
    <cellStyle name="Walutowy 2 2 3 2" xfId="154"/>
    <cellStyle name="Walutowy 2 2 4" xfId="155"/>
    <cellStyle name="Walutowy 2 3" xfId="156"/>
    <cellStyle name="Walutowy 2 3 2" xfId="157"/>
    <cellStyle name="Walutowy 2 3 2 2" xfId="158"/>
    <cellStyle name="Walutowy 2 3 3" xfId="159"/>
    <cellStyle name="Walutowy 2 4" xfId="160"/>
    <cellStyle name="Walutowy 2 4 2" xfId="161"/>
    <cellStyle name="Walutowy 2 5" xfId="162"/>
    <cellStyle name="Walutowy 2 5 2" xfId="163"/>
    <cellStyle name="Walutowy 2 6" xfId="164"/>
    <cellStyle name="Walutowy 2 6 2" xfId="165"/>
    <cellStyle name="Walutowy 2 7" xfId="166"/>
    <cellStyle name="Walutowy 2 7 2" xfId="167"/>
    <cellStyle name="Walutowy 2 8" xfId="168"/>
    <cellStyle name="Walutowy 2 8 2" xfId="169"/>
    <cellStyle name="Walutowy 2 9" xfId="170"/>
    <cellStyle name="Walutowy 3" xfId="171"/>
    <cellStyle name="Walutowy 3 2" xfId="172"/>
    <cellStyle name="Walutowy 3 2 2" xfId="173"/>
    <cellStyle name="Walutowy 3 2 2 2" xfId="174"/>
    <cellStyle name="Walutowy 3 2 3" xfId="175"/>
    <cellStyle name="Walutowy 3 2 3 2" xfId="176"/>
    <cellStyle name="Walutowy 3 2 4" xfId="177"/>
    <cellStyle name="Walutowy 3 3" xfId="178"/>
    <cellStyle name="Walutowy 3 3 2" xfId="179"/>
    <cellStyle name="Walutowy 3 4" xfId="180"/>
    <cellStyle name="Walutowy 3 4 2" xfId="181"/>
    <cellStyle name="Walutowy 3 5" xfId="182"/>
    <cellStyle name="Walutowy 3 5 2" xfId="183"/>
    <cellStyle name="Walutowy 3 6" xfId="184"/>
    <cellStyle name="Walutowy 3 6 2" xfId="185"/>
    <cellStyle name="Walutowy 3 7" xfId="186"/>
    <cellStyle name="Walutowy 3 7 2" xfId="187"/>
    <cellStyle name="Walutowy 3 8" xfId="188"/>
    <cellStyle name="Walutowy 3 8 2" xfId="189"/>
    <cellStyle name="Walutowy 3 9" xfId="190"/>
    <cellStyle name="Walutowy 4" xfId="191"/>
    <cellStyle name="Walutowy 4 2" xfId="192"/>
    <cellStyle name="Walutowy 4 2 2" xfId="193"/>
    <cellStyle name="Walutowy 4 2 2 2" xfId="194"/>
    <cellStyle name="Walutowy 4 2 3" xfId="195"/>
    <cellStyle name="Walutowy 4 2 3 2" xfId="196"/>
    <cellStyle name="Walutowy 4 2 4" xfId="197"/>
    <cellStyle name="Walutowy 4 3" xfId="198"/>
    <cellStyle name="Walutowy 4 3 2" xfId="199"/>
    <cellStyle name="Walutowy 4 4" xfId="200"/>
    <cellStyle name="Walutowy 4 4 2" xfId="201"/>
    <cellStyle name="Walutowy 4 5" xfId="202"/>
    <cellStyle name="Walutowy 4 5 2" xfId="203"/>
    <cellStyle name="Walutowy 4 6" xfId="204"/>
    <cellStyle name="Walutowy 5" xfId="205"/>
    <cellStyle name="Walutowy 5 2" xfId="206"/>
    <cellStyle name="Walutowy 5 2 2" xfId="207"/>
    <cellStyle name="Walutowy 5 3" xfId="208"/>
    <cellStyle name="Walutowy 5 3 2" xfId="209"/>
    <cellStyle name="Walutowy 5 4" xfId="210"/>
    <cellStyle name="Walutowy 6" xfId="211"/>
    <cellStyle name="Walutowy 6 2" xfId="212"/>
    <cellStyle name="Walutowy 7" xfId="213"/>
    <cellStyle name="Walutowy 7 2" xfId="214"/>
    <cellStyle name="Walutowy 8" xfId="215"/>
    <cellStyle name="Walutowy 8 2" xfId="216"/>
    <cellStyle name="Walutowy 9" xfId="217"/>
    <cellStyle name="Walutowy 9 2" xfId="218"/>
    <cellStyle name="Zły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Normal="70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127.875" style="69" customWidth="1"/>
    <col min="2" max="2" width="2.375" style="69" customWidth="1"/>
    <col min="3" max="8" width="9.125" style="69" customWidth="1"/>
    <col min="9" max="9" width="36.625" style="69" customWidth="1"/>
    <col min="10" max="16384" width="9.125" style="69" customWidth="1"/>
  </cols>
  <sheetData>
    <row r="2" ht="15">
      <c r="A2" s="68" t="s">
        <v>81</v>
      </c>
    </row>
    <row r="3" ht="15.75" thickBot="1"/>
    <row r="4" ht="72.75" customHeight="1">
      <c r="A4" s="70" t="s">
        <v>82</v>
      </c>
    </row>
    <row r="5" ht="66" customHeight="1">
      <c r="A5" s="71" t="s">
        <v>83</v>
      </c>
    </row>
    <row r="6" ht="50.25" customHeight="1" thickBot="1">
      <c r="A6" s="72" t="s">
        <v>84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62"/>
  <sheetViews>
    <sheetView showGridLines="0" view="pageBreakPreview" zoomScale="80" zoomScaleNormal="80" zoomScaleSheetLayoutView="80" zoomScalePageLayoutView="115" workbookViewId="0" topLeftCell="A31">
      <selection activeCell="H40" sqref="H40"/>
    </sheetView>
  </sheetViews>
  <sheetFormatPr defaultColWidth="9.00390625" defaultRowHeight="12.75"/>
  <cols>
    <col min="1" max="1" width="2.375" style="60" customWidth="1"/>
    <col min="2" max="2" width="10.75390625" style="60" customWidth="1"/>
    <col min="3" max="4" width="30.00390625" style="60" customWidth="1"/>
    <col min="5" max="5" width="67.375" style="6" customWidth="1"/>
    <col min="6" max="7" width="9.125" style="60" customWidth="1"/>
    <col min="8" max="8" width="31.00390625" style="60" customWidth="1"/>
    <col min="9" max="9" width="9.125" style="60" customWidth="1"/>
    <col min="10" max="10" width="26.75390625" style="60" customWidth="1"/>
    <col min="11" max="12" width="16.125" style="60" customWidth="1"/>
    <col min="13" max="16384" width="9.125" style="60" customWidth="1"/>
  </cols>
  <sheetData>
    <row r="1" ht="15">
      <c r="E1" s="9" t="s">
        <v>48</v>
      </c>
    </row>
    <row r="2" spans="3:5" ht="15">
      <c r="C2" s="30"/>
      <c r="D2" s="30" t="s">
        <v>46</v>
      </c>
      <c r="E2" s="30"/>
    </row>
    <row r="4" spans="3:4" ht="15">
      <c r="C4" s="60" t="s">
        <v>38</v>
      </c>
      <c r="D4" s="60" t="s">
        <v>87</v>
      </c>
    </row>
    <row r="6" spans="3:5" ht="34.5" customHeight="1">
      <c r="C6" s="60" t="s">
        <v>37</v>
      </c>
      <c r="D6" s="75" t="s">
        <v>88</v>
      </c>
      <c r="E6" s="75"/>
    </row>
    <row r="8" spans="3:5" ht="15">
      <c r="C8" s="59" t="s">
        <v>33</v>
      </c>
      <c r="D8" s="78"/>
      <c r="E8" s="79"/>
    </row>
    <row r="9" spans="3:5" ht="15">
      <c r="C9" s="59" t="s">
        <v>39</v>
      </c>
      <c r="D9" s="91"/>
      <c r="E9" s="92"/>
    </row>
    <row r="10" spans="3:5" ht="15">
      <c r="C10" s="59" t="s">
        <v>32</v>
      </c>
      <c r="D10" s="76"/>
      <c r="E10" s="77"/>
    </row>
    <row r="11" spans="3:5" ht="15">
      <c r="C11" s="59" t="s">
        <v>40</v>
      </c>
      <c r="D11" s="76"/>
      <c r="E11" s="77"/>
    </row>
    <row r="12" spans="3:5" ht="15">
      <c r="C12" s="59" t="s">
        <v>41</v>
      </c>
      <c r="D12" s="76"/>
      <c r="E12" s="77"/>
    </row>
    <row r="13" spans="3:5" ht="15">
      <c r="C13" s="59" t="s">
        <v>42</v>
      </c>
      <c r="D13" s="76"/>
      <c r="E13" s="77"/>
    </row>
    <row r="14" spans="3:5" ht="15">
      <c r="C14" s="59" t="s">
        <v>43</v>
      </c>
      <c r="D14" s="76"/>
      <c r="E14" s="77"/>
    </row>
    <row r="15" spans="3:5" ht="15">
      <c r="C15" s="59" t="s">
        <v>44</v>
      </c>
      <c r="D15" s="76"/>
      <c r="E15" s="77"/>
    </row>
    <row r="16" spans="3:5" ht="15">
      <c r="C16" s="59" t="s">
        <v>45</v>
      </c>
      <c r="D16" s="76"/>
      <c r="E16" s="77"/>
    </row>
    <row r="17" spans="4:5" ht="15">
      <c r="D17" s="5"/>
      <c r="E17" s="31"/>
    </row>
    <row r="18" spans="2:5" ht="15" customHeight="1">
      <c r="B18" s="60" t="s">
        <v>2</v>
      </c>
      <c r="C18" s="85" t="s">
        <v>55</v>
      </c>
      <c r="D18" s="86"/>
      <c r="E18" s="87"/>
    </row>
    <row r="19" spans="4:5" ht="15">
      <c r="D19" s="61"/>
      <c r="E19" s="2"/>
    </row>
    <row r="20" spans="3:5" ht="21" customHeight="1">
      <c r="C20" s="58" t="s">
        <v>17</v>
      </c>
      <c r="D20" s="32" t="s">
        <v>73</v>
      </c>
      <c r="E20" s="5"/>
    </row>
    <row r="21" spans="3:5" ht="15">
      <c r="C21" s="59" t="s">
        <v>23</v>
      </c>
      <c r="D21" s="33">
        <f>'część (1)'!H$6</f>
        <v>0</v>
      </c>
      <c r="E21" s="34"/>
    </row>
    <row r="22" spans="3:5" ht="15">
      <c r="C22" s="59" t="s">
        <v>24</v>
      </c>
      <c r="D22" s="33">
        <f>'część (2)'!H$6</f>
        <v>0</v>
      </c>
      <c r="E22" s="34"/>
    </row>
    <row r="23" spans="3:5" ht="15">
      <c r="C23" s="59" t="s">
        <v>25</v>
      </c>
      <c r="D23" s="33">
        <f>'część (3)'!H$6</f>
        <v>0</v>
      </c>
      <c r="E23" s="34"/>
    </row>
    <row r="24" spans="3:5" ht="15">
      <c r="C24" s="59" t="s">
        <v>26</v>
      </c>
      <c r="D24" s="33">
        <f>'część (4)'!H$6</f>
        <v>0</v>
      </c>
      <c r="E24" s="34"/>
    </row>
    <row r="25" spans="3:5" ht="15">
      <c r="C25" s="59" t="s">
        <v>27</v>
      </c>
      <c r="D25" s="33">
        <f>'część (5)'!H$6</f>
        <v>0</v>
      </c>
      <c r="E25" s="34"/>
    </row>
    <row r="26" spans="3:5" ht="15">
      <c r="C26" s="59" t="s">
        <v>28</v>
      </c>
      <c r="D26" s="33">
        <f>'część (6)'!H$6</f>
        <v>0</v>
      </c>
      <c r="E26" s="34"/>
    </row>
    <row r="27" spans="4:5" ht="16.5" customHeight="1">
      <c r="D27" s="35"/>
      <c r="E27" s="34"/>
    </row>
    <row r="28" spans="4:5" ht="16.5" customHeight="1">
      <c r="D28" s="35"/>
      <c r="E28" s="34"/>
    </row>
    <row r="29" spans="3:5" ht="48.75" customHeight="1">
      <c r="C29" s="94" t="s">
        <v>74</v>
      </c>
      <c r="D29" s="94"/>
      <c r="E29" s="94"/>
    </row>
    <row r="30" spans="2:5" ht="34.5" customHeight="1">
      <c r="B30" s="60" t="s">
        <v>3</v>
      </c>
      <c r="C30" s="93" t="s">
        <v>56</v>
      </c>
      <c r="D30" s="93"/>
      <c r="E30" s="93"/>
    </row>
    <row r="31" spans="3:5" ht="56.25" customHeight="1">
      <c r="C31" s="82" t="s">
        <v>57</v>
      </c>
      <c r="D31" s="83"/>
      <c r="E31" s="36" t="s">
        <v>69</v>
      </c>
    </row>
    <row r="32" spans="3:5" ht="57" customHeight="1">
      <c r="C32" s="81" t="s">
        <v>58</v>
      </c>
      <c r="D32" s="81"/>
      <c r="E32" s="81"/>
    </row>
    <row r="33" spans="2:5" ht="31.5" customHeight="1">
      <c r="B33" s="60" t="s">
        <v>4</v>
      </c>
      <c r="C33" s="84" t="s">
        <v>59</v>
      </c>
      <c r="D33" s="84"/>
      <c r="E33" s="84"/>
    </row>
    <row r="34" spans="3:5" ht="33" customHeight="1">
      <c r="C34" s="82" t="s">
        <v>60</v>
      </c>
      <c r="D34" s="83"/>
      <c r="E34" s="36" t="s">
        <v>61</v>
      </c>
    </row>
    <row r="35" spans="3:5" ht="66" customHeight="1">
      <c r="C35" s="90" t="s">
        <v>77</v>
      </c>
      <c r="D35" s="90"/>
      <c r="E35" s="90"/>
    </row>
    <row r="36" spans="2:5" ht="30.75" customHeight="1">
      <c r="B36" s="60" t="s">
        <v>5</v>
      </c>
      <c r="C36" s="84" t="s">
        <v>62</v>
      </c>
      <c r="D36" s="84"/>
      <c r="E36" s="84"/>
    </row>
    <row r="37" spans="3:5" ht="94.5" customHeight="1">
      <c r="C37" s="88" t="s">
        <v>63</v>
      </c>
      <c r="D37" s="89"/>
      <c r="E37" s="36" t="s">
        <v>64</v>
      </c>
    </row>
    <row r="38" spans="3:5" ht="25.5" customHeight="1">
      <c r="C38" s="90" t="s">
        <v>70</v>
      </c>
      <c r="D38" s="90"/>
      <c r="E38" s="90"/>
    </row>
    <row r="39" spans="2:5" ht="32.25" customHeight="1">
      <c r="B39" s="60" t="s">
        <v>31</v>
      </c>
      <c r="C39" s="80" t="s">
        <v>65</v>
      </c>
      <c r="D39" s="80"/>
      <c r="E39" s="80"/>
    </row>
    <row r="40" spans="2:5" ht="27.75" customHeight="1">
      <c r="B40" s="60" t="s">
        <v>36</v>
      </c>
      <c r="C40" s="104" t="s">
        <v>66</v>
      </c>
      <c r="D40" s="104"/>
      <c r="E40" s="104"/>
    </row>
    <row r="41" spans="2:5" ht="40.5" customHeight="1">
      <c r="B41" s="60" t="s">
        <v>6</v>
      </c>
      <c r="C41" s="96" t="s">
        <v>79</v>
      </c>
      <c r="D41" s="96"/>
      <c r="E41" s="96"/>
    </row>
    <row r="42" spans="2:5" ht="62.25" customHeight="1">
      <c r="B42" s="60" t="s">
        <v>7</v>
      </c>
      <c r="C42" s="95" t="s">
        <v>89</v>
      </c>
      <c r="D42" s="95"/>
      <c r="E42" s="95"/>
    </row>
    <row r="43" spans="2:5" ht="43.5" customHeight="1">
      <c r="B43" s="60" t="s">
        <v>19</v>
      </c>
      <c r="C43" s="75" t="s">
        <v>71</v>
      </c>
      <c r="D43" s="75"/>
      <c r="E43" s="75"/>
    </row>
    <row r="44" spans="1:5" s="37" customFormat="1" ht="29.25" customHeight="1">
      <c r="A44" s="60"/>
      <c r="B44" s="60" t="s">
        <v>35</v>
      </c>
      <c r="C44" s="75" t="s">
        <v>67</v>
      </c>
      <c r="D44" s="75"/>
      <c r="E44" s="75"/>
    </row>
    <row r="45" spans="1:5" s="37" customFormat="1" ht="42.75" customHeight="1">
      <c r="A45" s="60"/>
      <c r="B45" s="60" t="s">
        <v>1</v>
      </c>
      <c r="C45" s="75" t="s">
        <v>72</v>
      </c>
      <c r="D45" s="75"/>
      <c r="E45" s="75"/>
    </row>
    <row r="46" spans="2:5" ht="18" customHeight="1">
      <c r="B46" s="60" t="s">
        <v>0</v>
      </c>
      <c r="C46" s="65" t="s">
        <v>8</v>
      </c>
      <c r="D46" s="65"/>
      <c r="E46" s="56"/>
    </row>
    <row r="47" spans="3:5" ht="18" customHeight="1">
      <c r="C47" s="61"/>
      <c r="D47" s="61"/>
      <c r="E47" s="9"/>
    </row>
    <row r="48" spans="3:5" ht="18" customHeight="1">
      <c r="C48" s="100" t="s">
        <v>20</v>
      </c>
      <c r="D48" s="105"/>
      <c r="E48" s="101"/>
    </row>
    <row r="49" spans="3:5" ht="18" customHeight="1">
      <c r="C49" s="100" t="s">
        <v>9</v>
      </c>
      <c r="D49" s="101"/>
      <c r="E49" s="59" t="s">
        <v>10</v>
      </c>
    </row>
    <row r="50" spans="3:5" ht="18" customHeight="1">
      <c r="C50" s="102"/>
      <c r="D50" s="103"/>
      <c r="E50" s="59"/>
    </row>
    <row r="51" spans="3:5" ht="18" customHeight="1">
      <c r="C51" s="102"/>
      <c r="D51" s="103"/>
      <c r="E51" s="59"/>
    </row>
    <row r="52" spans="3:5" ht="18" customHeight="1">
      <c r="C52" s="38" t="s">
        <v>11</v>
      </c>
      <c r="D52" s="38"/>
      <c r="E52" s="9"/>
    </row>
    <row r="53" spans="3:5" ht="18" customHeight="1">
      <c r="C53" s="100" t="s">
        <v>21</v>
      </c>
      <c r="D53" s="105"/>
      <c r="E53" s="101"/>
    </row>
    <row r="54" spans="3:5" ht="18" customHeight="1">
      <c r="C54" s="39" t="s">
        <v>9</v>
      </c>
      <c r="D54" s="64" t="s">
        <v>10</v>
      </c>
      <c r="E54" s="40" t="s">
        <v>12</v>
      </c>
    </row>
    <row r="55" spans="3:5" ht="18" customHeight="1">
      <c r="C55" s="41"/>
      <c r="D55" s="64"/>
      <c r="E55" s="42"/>
    </row>
    <row r="56" spans="3:5" ht="18" customHeight="1">
      <c r="C56" s="41"/>
      <c r="D56" s="64"/>
      <c r="E56" s="42"/>
    </row>
    <row r="57" spans="3:5" ht="18" customHeight="1">
      <c r="C57" s="38"/>
      <c r="D57" s="38"/>
      <c r="E57" s="9"/>
    </row>
    <row r="58" spans="3:5" ht="18" customHeight="1">
      <c r="C58" s="100" t="s">
        <v>22</v>
      </c>
      <c r="D58" s="105"/>
      <c r="E58" s="101"/>
    </row>
    <row r="59" spans="3:5" ht="18" customHeight="1">
      <c r="C59" s="100" t="s">
        <v>13</v>
      </c>
      <c r="D59" s="101"/>
      <c r="E59" s="59" t="s">
        <v>68</v>
      </c>
    </row>
    <row r="60" spans="3:5" ht="18" customHeight="1">
      <c r="C60" s="98"/>
      <c r="D60" s="99"/>
      <c r="E60" s="59"/>
    </row>
    <row r="61" ht="34.5" customHeight="1"/>
    <row r="62" spans="3:5" ht="21" customHeight="1">
      <c r="C62" s="97"/>
      <c r="D62" s="97"/>
      <c r="E62" s="97"/>
    </row>
  </sheetData>
  <sheetProtection/>
  <mergeCells count="37">
    <mergeCell ref="C62:E62"/>
    <mergeCell ref="C60:D60"/>
    <mergeCell ref="C59:D59"/>
    <mergeCell ref="C51:D51"/>
    <mergeCell ref="C50:D50"/>
    <mergeCell ref="C40:E40"/>
    <mergeCell ref="C53:E53"/>
    <mergeCell ref="C48:E48"/>
    <mergeCell ref="C58:E58"/>
    <mergeCell ref="C49:D49"/>
    <mergeCell ref="C42:E42"/>
    <mergeCell ref="C45:E45"/>
    <mergeCell ref="C44:E44"/>
    <mergeCell ref="C31:D31"/>
    <mergeCell ref="C43:E43"/>
    <mergeCell ref="C41:E41"/>
    <mergeCell ref="C35:E35"/>
    <mergeCell ref="C33:E33"/>
    <mergeCell ref="C18:E18"/>
    <mergeCell ref="C37:D37"/>
    <mergeCell ref="C38:E38"/>
    <mergeCell ref="D15:E15"/>
    <mergeCell ref="D9:E9"/>
    <mergeCell ref="D10:E10"/>
    <mergeCell ref="C30:E30"/>
    <mergeCell ref="D16:E16"/>
    <mergeCell ref="C29:E29"/>
    <mergeCell ref="D6:E6"/>
    <mergeCell ref="D13:E13"/>
    <mergeCell ref="D11:E11"/>
    <mergeCell ref="D14:E14"/>
    <mergeCell ref="D8:E8"/>
    <mergeCell ref="C39:E39"/>
    <mergeCell ref="C32:E32"/>
    <mergeCell ref="C34:D34"/>
    <mergeCell ref="C36:E36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1" sqref="A11:B13"/>
    </sheetView>
  </sheetViews>
  <sheetFormatPr defaultColWidth="9.00390625" defaultRowHeight="12.75"/>
  <cols>
    <col min="1" max="1" width="5.375" style="61" customWidth="1"/>
    <col min="2" max="2" width="19.00390625" style="61" customWidth="1"/>
    <col min="3" max="3" width="19.375" style="61" customWidth="1"/>
    <col min="4" max="4" width="25.25390625" style="61" customWidth="1"/>
    <col min="5" max="5" width="11.1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1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SUM(N11:N13)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61.5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14" t="s">
        <v>51</v>
      </c>
      <c r="F10" s="63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58" t="s">
        <v>29</v>
      </c>
      <c r="L10" s="58" t="s">
        <v>30</v>
      </c>
      <c r="M10" s="58" t="s">
        <v>75</v>
      </c>
      <c r="N10" s="58" t="s">
        <v>76</v>
      </c>
    </row>
    <row r="11" spans="1:14" s="62" customFormat="1" ht="54.75" customHeight="1">
      <c r="A11" s="15" t="s">
        <v>2</v>
      </c>
      <c r="B11" s="15" t="s">
        <v>113</v>
      </c>
      <c r="C11" s="15" t="s">
        <v>90</v>
      </c>
      <c r="D11" s="15" t="s">
        <v>91</v>
      </c>
      <c r="E11" s="15">
        <v>20</v>
      </c>
      <c r="F11" s="15" t="s">
        <v>94</v>
      </c>
      <c r="G11" s="15" t="s">
        <v>53</v>
      </c>
      <c r="H11" s="58"/>
      <c r="I11" s="58"/>
      <c r="J11" s="58"/>
      <c r="K11" s="58"/>
      <c r="L11" s="16" t="str">
        <f>IF(K11=0,"0,00",IF(K11&gt;0,ROUND(E11/K11,2)))</f>
        <v>0,00</v>
      </c>
      <c r="M11" s="58"/>
      <c r="N11" s="17">
        <f>ROUND(L11*ROUND(M11,2),2)</f>
        <v>0</v>
      </c>
    </row>
    <row r="12" spans="1:14" ht="55.5" customHeight="1">
      <c r="A12" s="15" t="s">
        <v>3</v>
      </c>
      <c r="B12" s="15" t="s">
        <v>113</v>
      </c>
      <c r="C12" s="15" t="s">
        <v>92</v>
      </c>
      <c r="D12" s="15" t="s">
        <v>91</v>
      </c>
      <c r="E12" s="15">
        <v>20</v>
      </c>
      <c r="F12" s="15" t="s">
        <v>94</v>
      </c>
      <c r="G12" s="15" t="s">
        <v>53</v>
      </c>
      <c r="H12" s="16"/>
      <c r="I12" s="16"/>
      <c r="J12" s="18"/>
      <c r="K12" s="16"/>
      <c r="L12" s="16" t="str">
        <f>IF(K12=0,"0,00",IF(K12&gt;0,ROUND(E12/K12,2)))</f>
        <v>0,00</v>
      </c>
      <c r="M12" s="58"/>
      <c r="N12" s="17">
        <f>ROUND(L12*ROUND(M12,2),2)</f>
        <v>0</v>
      </c>
    </row>
    <row r="13" spans="1:14" ht="45">
      <c r="A13" s="15" t="s">
        <v>4</v>
      </c>
      <c r="B13" s="15" t="s">
        <v>113</v>
      </c>
      <c r="C13" s="15" t="s">
        <v>93</v>
      </c>
      <c r="D13" s="15" t="s">
        <v>91</v>
      </c>
      <c r="E13" s="15">
        <v>40</v>
      </c>
      <c r="F13" s="15" t="s">
        <v>94</v>
      </c>
      <c r="G13" s="15" t="s">
        <v>53</v>
      </c>
      <c r="H13" s="16"/>
      <c r="I13" s="16"/>
      <c r="J13" s="18"/>
      <c r="K13" s="16"/>
      <c r="L13" s="16" t="str">
        <f>IF(K13=0,"0,00",IF(K13&gt;0,ROUND(E13/K13,2)))</f>
        <v>0,00</v>
      </c>
      <c r="M13" s="58"/>
      <c r="N13" s="17">
        <f>ROUND(L13*ROUND(M13,2),2)</f>
        <v>0</v>
      </c>
    </row>
    <row r="14" spans="1:14" ht="15">
      <c r="A14" s="19"/>
      <c r="B14" s="20"/>
      <c r="C14" s="20"/>
      <c r="D14" s="20"/>
      <c r="E14" s="20"/>
      <c r="F14" s="20"/>
      <c r="G14" s="21"/>
      <c r="H14" s="21"/>
      <c r="I14" s="22"/>
      <c r="J14" s="23"/>
      <c r="K14" s="22"/>
      <c r="L14" s="22"/>
      <c r="M14" s="5"/>
      <c r="N14" s="24"/>
    </row>
    <row r="15" spans="2:8" ht="44.25" customHeight="1">
      <c r="B15" s="108" t="s">
        <v>95</v>
      </c>
      <c r="C15" s="108"/>
      <c r="D15" s="108"/>
      <c r="E15" s="108"/>
      <c r="F15" s="108"/>
      <c r="G15" s="108"/>
      <c r="H15" s="108"/>
    </row>
    <row r="16" spans="2:8" ht="31.5" customHeight="1">
      <c r="B16" s="108" t="s">
        <v>96</v>
      </c>
      <c r="C16" s="108"/>
      <c r="D16" s="108"/>
      <c r="E16" s="108"/>
      <c r="F16" s="108"/>
      <c r="G16" s="108"/>
      <c r="H16" s="108"/>
    </row>
    <row r="17" spans="2:8" ht="30.75" customHeight="1">
      <c r="B17" s="85" t="s">
        <v>86</v>
      </c>
      <c r="C17" s="85"/>
      <c r="D17" s="85"/>
      <c r="E17" s="85"/>
      <c r="F17" s="85"/>
      <c r="G17" s="85"/>
      <c r="H17" s="85"/>
    </row>
  </sheetData>
  <sheetProtection/>
  <mergeCells count="5">
    <mergeCell ref="G2:I2"/>
    <mergeCell ref="H6:I6"/>
    <mergeCell ref="B15:H15"/>
    <mergeCell ref="B17:H17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61" customWidth="1"/>
    <col min="2" max="2" width="27.625" style="61" customWidth="1"/>
    <col min="3" max="3" width="15.25390625" style="61" customWidth="1"/>
    <col min="4" max="4" width="25.25390625" style="61" customWidth="1"/>
    <col min="5" max="5" width="9.003906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2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SUM(N11:N11)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66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14" t="s">
        <v>51</v>
      </c>
      <c r="F10" s="63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58" t="s">
        <v>29</v>
      </c>
      <c r="L10" s="58" t="s">
        <v>30</v>
      </c>
      <c r="M10" s="58" t="s">
        <v>75</v>
      </c>
      <c r="N10" s="58" t="s">
        <v>76</v>
      </c>
    </row>
    <row r="11" spans="1:14" ht="45">
      <c r="A11" s="15" t="s">
        <v>2</v>
      </c>
      <c r="B11" s="43" t="s">
        <v>97</v>
      </c>
      <c r="C11" s="44" t="s">
        <v>98</v>
      </c>
      <c r="D11" s="44" t="s">
        <v>99</v>
      </c>
      <c r="E11" s="73">
        <v>160</v>
      </c>
      <c r="F11" s="29" t="s">
        <v>85</v>
      </c>
      <c r="G11" s="16" t="s">
        <v>53</v>
      </c>
      <c r="H11" s="16"/>
      <c r="I11" s="16"/>
      <c r="J11" s="18"/>
      <c r="K11" s="16"/>
      <c r="L11" s="16" t="str">
        <f>IF(K11=0,"0,00",IF(K11&gt;0,ROUND(E11/K11,2)))</f>
        <v>0,00</v>
      </c>
      <c r="M11" s="16"/>
      <c r="N11" s="17">
        <f>ROUND(L11*ROUND(M11,2),2)</f>
        <v>0</v>
      </c>
    </row>
    <row r="12" spans="1:14" ht="15">
      <c r="A12" s="19"/>
      <c r="B12" s="26"/>
      <c r="C12" s="26"/>
      <c r="D12" s="27"/>
      <c r="E12" s="28"/>
      <c r="F12" s="60"/>
      <c r="G12" s="22"/>
      <c r="H12" s="22"/>
      <c r="I12" s="22"/>
      <c r="J12" s="23"/>
      <c r="K12" s="22"/>
      <c r="L12" s="22"/>
      <c r="M12" s="22"/>
      <c r="N12" s="24"/>
    </row>
    <row r="13" spans="2:8" ht="45" customHeight="1">
      <c r="B13" s="108" t="s">
        <v>95</v>
      </c>
      <c r="C13" s="108"/>
      <c r="D13" s="108"/>
      <c r="E13" s="108"/>
      <c r="F13" s="108"/>
      <c r="G13" s="108"/>
      <c r="H13" s="108"/>
    </row>
    <row r="14" spans="2:8" ht="32.25" customHeight="1">
      <c r="B14" s="86" t="s">
        <v>86</v>
      </c>
      <c r="C14" s="86"/>
      <c r="D14" s="86"/>
      <c r="E14" s="86"/>
      <c r="F14" s="86"/>
      <c r="G14" s="86"/>
      <c r="H14" s="86"/>
    </row>
  </sheetData>
  <sheetProtection/>
  <mergeCells count="4">
    <mergeCell ref="G2:I2"/>
    <mergeCell ref="H6:I6"/>
    <mergeCell ref="B14:H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77" zoomScaleNormal="77" zoomScaleSheetLayoutView="77" zoomScalePageLayoutView="85" workbookViewId="0" topLeftCell="A1">
      <selection activeCell="B11" sqref="B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13.753906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3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SUM(N11:N11)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96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76" t="s">
        <v>103</v>
      </c>
      <c r="F10" s="77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66" t="s">
        <v>114</v>
      </c>
      <c r="L10" s="67" t="s">
        <v>115</v>
      </c>
      <c r="M10" s="67" t="s">
        <v>116</v>
      </c>
      <c r="N10" s="58" t="s">
        <v>76</v>
      </c>
    </row>
    <row r="11" spans="1:14" ht="143.25" customHeight="1">
      <c r="A11" s="25" t="s">
        <v>2</v>
      </c>
      <c r="B11" s="45" t="s">
        <v>100</v>
      </c>
      <c r="C11" s="45" t="s">
        <v>101</v>
      </c>
      <c r="D11" s="45" t="s">
        <v>102</v>
      </c>
      <c r="E11" s="47">
        <v>300</v>
      </c>
      <c r="F11" s="74" t="s">
        <v>94</v>
      </c>
      <c r="G11" s="46" t="s">
        <v>117</v>
      </c>
      <c r="H11" s="16"/>
      <c r="I11" s="16"/>
      <c r="J11" s="18" t="s">
        <v>118</v>
      </c>
      <c r="K11" s="16"/>
      <c r="L11" s="16" t="str">
        <f>IF(K11=0,"0,00",IF(K11&gt;0,ROUND(E11/K11,2)))</f>
        <v>0,00</v>
      </c>
      <c r="M11" s="16"/>
      <c r="N11" s="17">
        <f>ROUND(L11*ROUND(M11,2),2)</f>
        <v>0</v>
      </c>
    </row>
    <row r="12" spans="1:14" ht="15">
      <c r="A12" s="19"/>
      <c r="B12" s="26"/>
      <c r="C12" s="26"/>
      <c r="D12" s="27"/>
      <c r="E12" s="28"/>
      <c r="F12" s="60"/>
      <c r="G12" s="22"/>
      <c r="H12" s="22"/>
      <c r="I12" s="22"/>
      <c r="J12" s="23"/>
      <c r="K12" s="22"/>
      <c r="L12" s="22"/>
      <c r="M12" s="22"/>
      <c r="N12" s="24"/>
    </row>
    <row r="13" spans="1:14" ht="42" customHeight="1">
      <c r="A13" s="19"/>
      <c r="B13" s="86" t="s">
        <v>95</v>
      </c>
      <c r="C13" s="86"/>
      <c r="D13" s="86"/>
      <c r="E13" s="86"/>
      <c r="F13" s="86"/>
      <c r="G13" s="86"/>
      <c r="H13" s="86"/>
      <c r="I13" s="22"/>
      <c r="J13" s="23"/>
      <c r="K13" s="22"/>
      <c r="L13" s="22"/>
      <c r="M13" s="22"/>
      <c r="N13" s="24"/>
    </row>
    <row r="14" spans="2:8" ht="30" customHeight="1">
      <c r="B14" s="86" t="s">
        <v>86</v>
      </c>
      <c r="C14" s="86"/>
      <c r="D14" s="86"/>
      <c r="E14" s="86"/>
      <c r="F14" s="86"/>
      <c r="G14" s="86"/>
      <c r="H14" s="86"/>
    </row>
    <row r="15" ht="37.5" customHeight="1">
      <c r="E15" s="61"/>
    </row>
  </sheetData>
  <sheetProtection/>
  <mergeCells count="5">
    <mergeCell ref="G2:I2"/>
    <mergeCell ref="H6:I6"/>
    <mergeCell ref="B14:H14"/>
    <mergeCell ref="B13:H13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tabSelected="1" view="pageBreakPreview" zoomScale="77" zoomScaleNormal="77" zoomScaleSheetLayoutView="77" zoomScalePageLayoutView="85" workbookViewId="0" topLeftCell="A1">
      <selection activeCell="B13" sqref="B13:H13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6.25390625" style="61" customWidth="1"/>
    <col min="4" max="4" width="25.25390625" style="61" customWidth="1"/>
    <col min="5" max="5" width="9.003906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4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SUM(N11:N11)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74.25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14" t="s">
        <v>51</v>
      </c>
      <c r="F10" s="63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58" t="s">
        <v>29</v>
      </c>
      <c r="L10" s="58" t="s">
        <v>30</v>
      </c>
      <c r="M10" s="58" t="s">
        <v>75</v>
      </c>
      <c r="N10" s="58" t="s">
        <v>76</v>
      </c>
    </row>
    <row r="11" spans="1:14" ht="51.75" customHeight="1">
      <c r="A11" s="48">
        <v>1</v>
      </c>
      <c r="B11" s="113" t="s">
        <v>119</v>
      </c>
      <c r="C11" s="48" t="s">
        <v>104</v>
      </c>
      <c r="D11" s="49" t="s">
        <v>105</v>
      </c>
      <c r="E11" s="50">
        <v>300</v>
      </c>
      <c r="F11" s="50" t="s">
        <v>94</v>
      </c>
      <c r="G11" s="16" t="s">
        <v>53</v>
      </c>
      <c r="H11" s="16"/>
      <c r="I11" s="16"/>
      <c r="J11" s="18"/>
      <c r="K11" s="16"/>
      <c r="L11" s="16" t="str">
        <f>IF(K11=0,"0,00",IF(K11&gt;0,ROUND(E11/K11,2)))</f>
        <v>0,00</v>
      </c>
      <c r="M11" s="16"/>
      <c r="N11" s="17">
        <f>ROUND(L11*ROUND(M11,2),2)</f>
        <v>0</v>
      </c>
    </row>
    <row r="12" spans="1:14" ht="15">
      <c r="A12" s="19"/>
      <c r="B12" s="26"/>
      <c r="C12" s="26"/>
      <c r="D12" s="27"/>
      <c r="E12" s="28"/>
      <c r="F12" s="60"/>
      <c r="G12" s="22"/>
      <c r="H12" s="22"/>
      <c r="I12" s="22"/>
      <c r="J12" s="23"/>
      <c r="K12" s="22"/>
      <c r="L12" s="22"/>
      <c r="M12" s="22"/>
      <c r="N12" s="24"/>
    </row>
    <row r="13" spans="1:14" ht="40.5" customHeight="1">
      <c r="A13" s="19"/>
      <c r="B13" s="109" t="s">
        <v>95</v>
      </c>
      <c r="C13" s="109"/>
      <c r="D13" s="109"/>
      <c r="E13" s="109"/>
      <c r="F13" s="109"/>
      <c r="G13" s="109"/>
      <c r="H13" s="109"/>
      <c r="I13" s="22"/>
      <c r="J13" s="23"/>
      <c r="K13" s="22"/>
      <c r="L13" s="22"/>
      <c r="M13" s="22"/>
      <c r="N13" s="24"/>
    </row>
    <row r="14" spans="2:8" ht="32.25" customHeight="1">
      <c r="B14" s="86" t="s">
        <v>86</v>
      </c>
      <c r="C14" s="86"/>
      <c r="D14" s="86"/>
      <c r="E14" s="86"/>
      <c r="F14" s="86"/>
      <c r="G14" s="86"/>
      <c r="H14" s="86"/>
    </row>
  </sheetData>
  <sheetProtection/>
  <mergeCells count="4">
    <mergeCell ref="G2:I2"/>
    <mergeCell ref="H6:I6"/>
    <mergeCell ref="B14:H14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Normal="77" zoomScaleSheetLayoutView="100" zoomScalePageLayoutView="85" workbookViewId="0" topLeftCell="A1">
      <selection activeCell="B12" sqref="B12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9.003906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5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SUM(N11:N12)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63.75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14" t="s">
        <v>51</v>
      </c>
      <c r="F10" s="63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58" t="s">
        <v>29</v>
      </c>
      <c r="L10" s="58" t="s">
        <v>30</v>
      </c>
      <c r="M10" s="58" t="s">
        <v>75</v>
      </c>
      <c r="N10" s="58" t="s">
        <v>76</v>
      </c>
    </row>
    <row r="11" spans="1:14" ht="53.25" customHeight="1">
      <c r="A11" s="15" t="s">
        <v>2</v>
      </c>
      <c r="B11" s="51" t="s">
        <v>106</v>
      </c>
      <c r="C11" s="51" t="s">
        <v>107</v>
      </c>
      <c r="D11" s="51" t="s">
        <v>108</v>
      </c>
      <c r="E11" s="52">
        <v>1500</v>
      </c>
      <c r="F11" s="63" t="s">
        <v>54</v>
      </c>
      <c r="G11" s="16" t="s">
        <v>53</v>
      </c>
      <c r="H11" s="16"/>
      <c r="I11" s="16"/>
      <c r="J11" s="18"/>
      <c r="K11" s="16"/>
      <c r="L11" s="16" t="str">
        <f>IF(K11=0,"0,00",IF(K11&gt;0,ROUND(E11/K11,2)))</f>
        <v>0,00</v>
      </c>
      <c r="M11" s="16"/>
      <c r="N11" s="17">
        <f>ROUND(L11*ROUND(M11,2),2)</f>
        <v>0</v>
      </c>
    </row>
    <row r="12" spans="1:14" ht="45">
      <c r="A12" s="15" t="s">
        <v>3</v>
      </c>
      <c r="B12" s="51" t="s">
        <v>106</v>
      </c>
      <c r="C12" s="51" t="s">
        <v>109</v>
      </c>
      <c r="D12" s="51" t="s">
        <v>108</v>
      </c>
      <c r="E12" s="52">
        <v>1800</v>
      </c>
      <c r="F12" s="63" t="s">
        <v>54</v>
      </c>
      <c r="G12" s="16" t="s">
        <v>53</v>
      </c>
      <c r="H12" s="16"/>
      <c r="I12" s="16"/>
      <c r="J12" s="18"/>
      <c r="K12" s="16"/>
      <c r="L12" s="16" t="str">
        <f>IF(K12=0,"0,00",IF(K12&gt;0,ROUND(E12/K12,2)))</f>
        <v>0,00</v>
      </c>
      <c r="M12" s="16"/>
      <c r="N12" s="17">
        <f>ROUND(L12*ROUND(M12,2),2)</f>
        <v>0</v>
      </c>
    </row>
    <row r="14" spans="2:8" ht="27.75" customHeight="1">
      <c r="B14" s="110" t="s">
        <v>80</v>
      </c>
      <c r="C14" s="110"/>
      <c r="D14" s="110"/>
      <c r="E14" s="110"/>
      <c r="F14" s="110"/>
      <c r="G14" s="110"/>
      <c r="H14" s="110"/>
    </row>
    <row r="15" spans="2:8" ht="39.75" customHeight="1">
      <c r="B15" s="111" t="s">
        <v>95</v>
      </c>
      <c r="C15" s="112"/>
      <c r="D15" s="112"/>
      <c r="E15" s="112"/>
      <c r="F15" s="112"/>
      <c r="G15" s="112"/>
      <c r="H15" s="112"/>
    </row>
    <row r="16" spans="2:8" ht="21.75" customHeight="1">
      <c r="B16" s="86" t="s">
        <v>86</v>
      </c>
      <c r="C16" s="86"/>
      <c r="D16" s="86"/>
      <c r="E16" s="86"/>
      <c r="F16" s="86"/>
      <c r="G16" s="86"/>
      <c r="H16" s="86"/>
    </row>
  </sheetData>
  <sheetProtection/>
  <mergeCells count="5">
    <mergeCell ref="G2:I2"/>
    <mergeCell ref="H6:I6"/>
    <mergeCell ref="B16:H16"/>
    <mergeCell ref="B14:H14"/>
    <mergeCell ref="B15:H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B11" sqref="B11"/>
    </sheetView>
  </sheetViews>
  <sheetFormatPr defaultColWidth="9.00390625" defaultRowHeight="12.75"/>
  <cols>
    <col min="1" max="1" width="5.375" style="61" customWidth="1"/>
    <col min="2" max="2" width="25.125" style="61" customWidth="1"/>
    <col min="3" max="3" width="19.375" style="61" customWidth="1"/>
    <col min="4" max="4" width="25.25390625" style="61" customWidth="1"/>
    <col min="5" max="5" width="9.00390625" style="2" customWidth="1"/>
    <col min="6" max="6" width="10.75390625" style="61" customWidth="1"/>
    <col min="7" max="7" width="36.125" style="61" customWidth="1"/>
    <col min="8" max="8" width="30.25390625" style="61" customWidth="1"/>
    <col min="9" max="9" width="17.625" style="61" customWidth="1"/>
    <col min="10" max="10" width="22.875" style="61" customWidth="1"/>
    <col min="11" max="11" width="16.125" style="61" customWidth="1"/>
    <col min="12" max="12" width="15.75390625" style="61" customWidth="1"/>
    <col min="13" max="14" width="16.00390625" style="61" customWidth="1"/>
    <col min="15" max="15" width="8.00390625" style="61" customWidth="1"/>
    <col min="16" max="16" width="15.875" style="61" customWidth="1"/>
    <col min="17" max="17" width="15.875" style="4" customWidth="1"/>
    <col min="18" max="18" width="15.875" style="61" customWidth="1"/>
    <col min="19" max="20" width="14.25390625" style="61" customWidth="1"/>
    <col min="21" max="21" width="15.25390625" style="61" customWidth="1"/>
    <col min="22" max="16384" width="9.125" style="61" customWidth="1"/>
  </cols>
  <sheetData>
    <row r="1" spans="2:20" ht="15">
      <c r="B1" s="1" t="str">
        <f>'formularz oferty'!D4</f>
        <v>DFP.271.55.2024.EP</v>
      </c>
      <c r="N1" s="3" t="s">
        <v>49</v>
      </c>
      <c r="S1" s="1"/>
      <c r="T1" s="1"/>
    </row>
    <row r="2" spans="7:9" ht="15">
      <c r="G2" s="86"/>
      <c r="H2" s="86"/>
      <c r="I2" s="86"/>
    </row>
    <row r="3" ht="15">
      <c r="N3" s="3" t="s">
        <v>52</v>
      </c>
    </row>
    <row r="4" spans="2:17" ht="15">
      <c r="B4" s="62" t="s">
        <v>14</v>
      </c>
      <c r="C4" s="58">
        <v>6</v>
      </c>
      <c r="D4" s="5"/>
      <c r="E4" s="6"/>
      <c r="F4" s="60"/>
      <c r="G4" s="7" t="s">
        <v>18</v>
      </c>
      <c r="H4" s="60"/>
      <c r="I4" s="5"/>
      <c r="J4" s="60"/>
      <c r="K4" s="60"/>
      <c r="L4" s="60"/>
      <c r="M4" s="60"/>
      <c r="N4" s="60"/>
      <c r="Q4" s="61"/>
    </row>
    <row r="5" spans="2:17" ht="15">
      <c r="B5" s="62"/>
      <c r="C5" s="5"/>
      <c r="D5" s="5"/>
      <c r="E5" s="6"/>
      <c r="F5" s="60"/>
      <c r="G5" s="7"/>
      <c r="H5" s="60"/>
      <c r="I5" s="5"/>
      <c r="J5" s="60"/>
      <c r="K5" s="60"/>
      <c r="L5" s="60"/>
      <c r="M5" s="60"/>
      <c r="N5" s="60"/>
      <c r="Q5" s="61"/>
    </row>
    <row r="6" spans="1:17" ht="15">
      <c r="A6" s="62"/>
      <c r="B6" s="62"/>
      <c r="C6" s="8"/>
      <c r="D6" s="8"/>
      <c r="E6" s="9"/>
      <c r="F6" s="60"/>
      <c r="G6" s="57" t="s">
        <v>73</v>
      </c>
      <c r="H6" s="106">
        <f>SUM(N11:N11)</f>
        <v>0</v>
      </c>
      <c r="I6" s="107"/>
      <c r="Q6" s="61"/>
    </row>
    <row r="7" spans="1:17" ht="15">
      <c r="A7" s="62"/>
      <c r="C7" s="60"/>
      <c r="D7" s="60"/>
      <c r="E7" s="9"/>
      <c r="F7" s="60"/>
      <c r="G7" s="60"/>
      <c r="H7" s="60"/>
      <c r="I7" s="60"/>
      <c r="J7" s="60"/>
      <c r="K7" s="60"/>
      <c r="L7" s="60"/>
      <c r="Q7" s="61"/>
    </row>
    <row r="8" spans="1:17" ht="15">
      <c r="A8" s="62"/>
      <c r="B8" s="10"/>
      <c r="C8" s="11"/>
      <c r="D8" s="11"/>
      <c r="E8" s="12"/>
      <c r="F8" s="11"/>
      <c r="G8" s="11"/>
      <c r="H8" s="11"/>
      <c r="I8" s="11"/>
      <c r="J8" s="11"/>
      <c r="K8" s="11"/>
      <c r="L8" s="11"/>
      <c r="Q8" s="61"/>
    </row>
    <row r="9" spans="2:17" ht="15">
      <c r="B9" s="62"/>
      <c r="E9" s="13"/>
      <c r="Q9" s="61"/>
    </row>
    <row r="10" spans="1:14" s="62" customFormat="1" ht="74.25" customHeight="1">
      <c r="A10" s="58" t="s">
        <v>34</v>
      </c>
      <c r="B10" s="58" t="s">
        <v>15</v>
      </c>
      <c r="C10" s="58" t="s">
        <v>16</v>
      </c>
      <c r="D10" s="58" t="s">
        <v>47</v>
      </c>
      <c r="E10" s="14" t="s">
        <v>51</v>
      </c>
      <c r="F10" s="63"/>
      <c r="G10" s="58" t="str">
        <f>"Nazwa handlowa /
"&amp;C10&amp;" / 
"&amp;D10</f>
        <v>Nazwa handlowa /
Dawka / 
Postać /Opakowanie</v>
      </c>
      <c r="H10" s="58" t="s">
        <v>50</v>
      </c>
      <c r="I10" s="58" t="str">
        <f>B10</f>
        <v>Skład</v>
      </c>
      <c r="J10" s="58" t="s">
        <v>78</v>
      </c>
      <c r="K10" s="58" t="s">
        <v>29</v>
      </c>
      <c r="L10" s="58" t="s">
        <v>30</v>
      </c>
      <c r="M10" s="58" t="s">
        <v>75</v>
      </c>
      <c r="N10" s="58" t="s">
        <v>76</v>
      </c>
    </row>
    <row r="11" spans="1:14" ht="84.75" customHeight="1">
      <c r="A11" s="25" t="s">
        <v>2</v>
      </c>
      <c r="B11" s="53" t="s">
        <v>110</v>
      </c>
      <c r="C11" s="53" t="s">
        <v>111</v>
      </c>
      <c r="D11" s="53" t="s">
        <v>112</v>
      </c>
      <c r="E11" s="55">
        <v>36000</v>
      </c>
      <c r="F11" s="54" t="s">
        <v>54</v>
      </c>
      <c r="G11" s="16" t="s">
        <v>53</v>
      </c>
      <c r="H11" s="16"/>
      <c r="I11" s="16"/>
      <c r="J11" s="18"/>
      <c r="K11" s="16"/>
      <c r="L11" s="16" t="str">
        <f>IF(K11=0,"0,00",IF(K11&gt;0,ROUND(E11/K11,2)))</f>
        <v>0,00</v>
      </c>
      <c r="M11" s="16"/>
      <c r="N11" s="17">
        <f>ROUND(L11*ROUND(M11,2),2)</f>
        <v>0</v>
      </c>
    </row>
    <row r="12" spans="1:14" ht="15">
      <c r="A12" s="19"/>
      <c r="B12" s="26"/>
      <c r="C12" s="26"/>
      <c r="D12" s="27"/>
      <c r="E12" s="28"/>
      <c r="F12" s="60"/>
      <c r="G12" s="22"/>
      <c r="H12" s="22"/>
      <c r="I12" s="22"/>
      <c r="J12" s="23"/>
      <c r="K12" s="22"/>
      <c r="L12" s="22"/>
      <c r="M12" s="22"/>
      <c r="N12" s="24"/>
    </row>
    <row r="13" spans="1:14" ht="24" customHeight="1">
      <c r="A13" s="19"/>
      <c r="B13" s="86" t="s">
        <v>86</v>
      </c>
      <c r="C13" s="86"/>
      <c r="D13" s="86"/>
      <c r="E13" s="86"/>
      <c r="F13" s="86"/>
      <c r="G13" s="86"/>
      <c r="H13" s="86"/>
      <c r="I13" s="22"/>
      <c r="J13" s="23"/>
      <c r="K13" s="22"/>
      <c r="L13" s="22"/>
      <c r="M13" s="22"/>
      <c r="N13" s="24"/>
    </row>
  </sheetData>
  <sheetProtection/>
  <mergeCells count="3">
    <mergeCell ref="G2:I2"/>
    <mergeCell ref="H6:I6"/>
    <mergeCell ref="B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Natalia Prokopiuk</cp:lastModifiedBy>
  <cp:lastPrinted>2024-02-20T09:53:12Z</cp:lastPrinted>
  <dcterms:created xsi:type="dcterms:W3CDTF">2003-05-16T10:10:29Z</dcterms:created>
  <dcterms:modified xsi:type="dcterms:W3CDTF">2024-04-15T08:55:40Z</dcterms:modified>
  <cp:category/>
  <cp:version/>
  <cp:contentType/>
  <cp:contentStatus/>
</cp:coreProperties>
</file>