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OSTĘPOWANIA\UNIJNE\NZ.261.61.2024_markery, wiertła\6. Zawiadomienie o udzieleniu wyjaśnień\"/>
    </mc:Choice>
  </mc:AlternateContent>
  <xr:revisionPtr revIDLastSave="0" documentId="13_ncr:1_{96CE0235-F612-407D-B948-75673D7E0C5D}" xr6:coauthVersionLast="47" xr6:coauthVersionMax="47" xr10:uidLastSave="{00000000-0000-0000-0000-000000000000}"/>
  <bookViews>
    <workbookView xWindow="-120" yWindow="-120" windowWidth="29040" windowHeight="15720" xr2:uid="{4C22E958-7D73-4DC7-A1DA-6EA8A2685576}"/>
  </bookViews>
  <sheets>
    <sheet name="ZADANIE3" sheetId="3" r:id="rId1"/>
  </sheets>
  <definedNames>
    <definedName name="_xlnm.Print_Area" localSheetId="0">ZADANIE3!$A$1:$N$60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I23" i="3"/>
  <c r="F15" i="3"/>
  <c r="H15" i="3"/>
  <c r="I15" i="3" s="1"/>
  <c r="F16" i="3"/>
  <c r="H16" i="3"/>
  <c r="I16" i="3"/>
  <c r="F11" i="3"/>
  <c r="H11" i="3" s="1"/>
  <c r="I11" i="3" s="1"/>
  <c r="F12" i="3"/>
  <c r="H12" i="3" s="1"/>
  <c r="I12" i="3" s="1"/>
  <c r="F13" i="3"/>
  <c r="H13" i="3"/>
  <c r="I13" i="3" s="1"/>
  <c r="F14" i="3"/>
  <c r="H14" i="3"/>
  <c r="I14" i="3" s="1"/>
  <c r="F10" i="3"/>
  <c r="F23" i="3"/>
  <c r="F24" i="3" s="1"/>
  <c r="I10" i="3" l="1"/>
  <c r="F17" i="3"/>
  <c r="J23" i="3" l="1"/>
  <c r="K54" i="3" l="1"/>
  <c r="C54" i="3" l="1"/>
</calcChain>
</file>

<file path=xl/sharedStrings.xml><?xml version="1.0" encoding="utf-8"?>
<sst xmlns="http://schemas.openxmlformats.org/spreadsheetml/2006/main" count="136" uniqueCount="70">
  <si>
    <t>Lp.</t>
  </si>
  <si>
    <t>Stawka     VAT (%)</t>
  </si>
  <si>
    <t>Wartość brutto (zł) 8=6+7</t>
  </si>
  <si>
    <t>Cena jednostkowa brutto               9=8/4</t>
  </si>
  <si>
    <t>PRODUCENT,
Nazwa własna lub inne określenie identyfikujące 
wyrób w sposób jednoznaczny, np. numer katalogowy</t>
  </si>
  <si>
    <t>1.</t>
  </si>
  <si>
    <t>Jednostka miary</t>
  </si>
  <si>
    <t>Ilość</t>
  </si>
  <si>
    <t>2.</t>
  </si>
  <si>
    <t>Przedmiot zamówienia</t>
  </si>
  <si>
    <t>szt.</t>
  </si>
  <si>
    <t>3.</t>
  </si>
  <si>
    <t>4.</t>
  </si>
  <si>
    <t>5.</t>
  </si>
  <si>
    <t>6.</t>
  </si>
  <si>
    <t>7.</t>
  </si>
  <si>
    <t xml:space="preserve">Kosz wraz z uchwytami do mycia dezynekcji, sterylizacji i przechowywania zestawu </t>
  </si>
  <si>
    <t>ZESTAWY DO KRĘGOSŁUPA 2 KPL:</t>
  </si>
  <si>
    <t>ZESTAWY DO KRANIOTOMII I KRĘGOSŁUPA 3 KPL:</t>
  </si>
  <si>
    <t>JEDNOSTKI STERUJĄCE 2 KPL:</t>
  </si>
  <si>
    <t>ZESTAW DO MYCIA I DEZYNFEKCJI SYSTEMÓW MOTOROWYCH</t>
  </si>
  <si>
    <t>Uchwyt do mycia i dezynfekcji ręcznej 1 elementu systemu</t>
  </si>
  <si>
    <t>Olej w aerozolu do oliwienia systemów o pojemności 300 ml</t>
  </si>
  <si>
    <t>TABELA NR 1</t>
  </si>
  <si>
    <t>TABELA NR 2 DZIERŻAWA URZĄDZEŃ</t>
  </si>
  <si>
    <t>Razem
Netto:</t>
  </si>
  <si>
    <t>Razem
Brutto:</t>
  </si>
  <si>
    <t>TABELA NR 3 - OBLICZENIE CENY OFERTY</t>
  </si>
  <si>
    <t>Wartość netto (zł) tabeli nr 1-2</t>
  </si>
  <si>
    <t>Wartość brutto (zł) tabeli nr 1-2</t>
  </si>
  <si>
    <t>Wartość z tabeli nr 1 - poz. "Razem"</t>
  </si>
  <si>
    <t>Wartość z tabeli nr 2 - poz. "Razem"</t>
  </si>
  <si>
    <t>Razem netto:</t>
  </si>
  <si>
    <t>Przedmiot dzierżawy</t>
  </si>
  <si>
    <t>Wartość netto 5=3x4</t>
  </si>
  <si>
    <t>Wartość brutto (zł) 7=5+6</t>
  </si>
  <si>
    <t>Wartość brutto przedmiotu dzierżawy</t>
  </si>
  <si>
    <t>Dzierżawa systemu napędów wiertarskich 
W skład elementów systemu wchodzą:</t>
  </si>
  <si>
    <t>.</t>
  </si>
  <si>
    <t xml:space="preserve"> Formularz cenowo- techniczny  zadania nr 3</t>
  </si>
  <si>
    <t>Załacznik nr 1 do umowy nr NZ.261.61.3.2024</t>
  </si>
  <si>
    <r>
      <t xml:space="preserve">Frezy
</t>
    </r>
    <r>
      <rPr>
        <sz val="12"/>
        <color rgb="FF000000"/>
        <rFont val="Calibri"/>
        <family val="2"/>
        <charset val="238"/>
        <scheme val="minor"/>
      </rPr>
      <t>-frez kraniotomu I, II, III
	-frezy o różnych kształtach typu rozetkowe/diamentowe
	-frezy do kątnicy szybkoobrotowej
	-możliwość wyboru z katalogu wykonawcy, 
	-ponad 90 różnych rozmiarów i kształtów
	-frezy jednej długości pasujące do różnych długości kątnic
	-frezy wielokrotnego użytku, możliwość mycia, dezynfekcji i ponownej sterylizacji</t>
    </r>
  </si>
  <si>
    <r>
      <t xml:space="preserve">Trepan wielokrotnego użytku, możliwość mycia, </t>
    </r>
    <r>
      <rPr>
        <sz val="12"/>
        <color rgb="FF000000"/>
        <rFont val="Calibri"/>
        <family val="2"/>
        <charset val="238"/>
        <scheme val="minor"/>
      </rPr>
      <t>dezynfekcji i ponownej sterylizacji
o	trepan z trzonem Hudson
o	dostępne rozmiary do wyboru z katalogu wykonawcy:
	6 x 9 mm
	9 x 12 mm
	12 x 15 mm</t>
    </r>
  </si>
  <si>
    <r>
      <t xml:space="preserve">Trepan jednorazowego użytku
</t>
    </r>
    <r>
      <rPr>
        <sz val="12"/>
        <color rgb="FF000000"/>
        <rFont val="Calibri"/>
        <family val="2"/>
        <charset val="238"/>
        <scheme val="minor"/>
      </rPr>
      <t>-trepan z trzonem Hudson
dostępne rozmiary do wyboru z katalogu wykonawcy:
	6x9 mm 
	9x11 mm
	9x13 mm
	11x14 mm</t>
    </r>
  </si>
  <si>
    <r>
      <t>Pęseta bipolarna jednorazowego użytku:
-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Dostępne długośći robocze</t>
    </r>
    <r>
      <rPr>
        <sz val="12"/>
        <color rgb="FF000000"/>
        <rFont val="Calibri"/>
        <family val="2"/>
        <charset val="238"/>
        <scheme val="minor"/>
      </rPr>
      <t xml:space="preserve">
	90 mm
	115 mm
</t>
    </r>
    <r>
      <rPr>
        <b/>
        <sz val="12"/>
        <color rgb="FF000000"/>
        <rFont val="Calibri"/>
        <family val="2"/>
        <charset val="238"/>
        <scheme val="minor"/>
      </rPr>
      <t xml:space="preserve">-	Dostępne długości całkowite
</t>
    </r>
    <r>
      <rPr>
        <sz val="12"/>
        <color rgb="FF000000"/>
        <rFont val="Calibri"/>
        <family val="2"/>
        <charset val="238"/>
        <scheme val="minor"/>
      </rPr>
      <t xml:space="preserve">	190 mm
	215 mm
	</t>
    </r>
    <r>
      <rPr>
        <b/>
        <sz val="12"/>
        <color rgb="FF000000"/>
        <rFont val="Calibri"/>
        <family val="2"/>
        <charset val="238"/>
        <scheme val="minor"/>
      </rPr>
      <t xml:space="preserve">-Dostępne rozmiary szczęk
</t>
    </r>
    <r>
      <rPr>
        <sz val="12"/>
        <color rgb="FF000000"/>
        <rFont val="Calibri"/>
        <family val="2"/>
        <charset val="238"/>
        <scheme val="minor"/>
      </rPr>
      <t>	0,25 mm
	0,5 mm
	0, 7 mm
	1,0 mm
	1,5 mm
-	Kompatybilne z kablami jednorazowego
 i wielokrotnego użytku</t>
    </r>
  </si>
  <si>
    <r>
      <t xml:space="preserve">	Kabel bipolarny jednorazowego użytku:
</t>
    </r>
    <r>
      <rPr>
        <sz val="12"/>
        <color rgb="FF000000"/>
        <rFont val="Calibri"/>
        <family val="2"/>
        <charset val="238"/>
        <scheme val="minor"/>
      </rPr>
      <t>-	dostępne 3 rodzaje końcówek
-możliwość podłączenia do kabla trzech rodzajów wtyków pęset</t>
    </r>
  </si>
  <si>
    <t>Cena 
jednostkowa netto (zł/j.m.)</t>
  </si>
  <si>
    <t>Okres dzierżawy 
( m-ce)</t>
  </si>
  <si>
    <t>Stawka VAT (%)</t>
  </si>
  <si>
    <t>Cena jednostkowa 
brutto  
8=7/3</t>
  </si>
  <si>
    <t>Wartość netto 
(zł)
6=4x5</t>
  </si>
  <si>
    <r>
      <rPr>
        <b/>
        <sz val="12"/>
        <color rgb="FF000000"/>
        <rFont val="Calibri"/>
        <family val="2"/>
        <charset val="238"/>
        <scheme val="minor"/>
      </rPr>
      <t>Jednostka sterująca</t>
    </r>
    <r>
      <rPr>
        <sz val="12"/>
        <color rgb="FF000000"/>
        <rFont val="Calibri"/>
        <family val="2"/>
        <charset val="238"/>
        <scheme val="minor"/>
      </rPr>
      <t xml:space="preserve">
- Ekran dotykowy LCD
- napięcie 100 do 120 V, 220 - 240V
- częstotliwość 50 - 60 HZ
- maksymalna wydajność pompy 65 ml/min.
- wymiary 380 x 330 x 200 mm
- masa 9,5 kg
- dwa przyłącza silników
- jedno przyłącze sterownika nożnego
- menu w języku polskim
- współpraca z co najmniej sześcioma różnymi kątnicami/kraniotomami/ trepanami
- współpraca z co najmniej dwoma piłami
- współpraca z silnikiem ze złączem typu Intra
- klasa II a</t>
    </r>
  </si>
  <si>
    <r>
      <t xml:space="preserve">Sterownik nożny 
</t>
    </r>
    <r>
      <rPr>
        <sz val="12"/>
        <color rgb="FF000000"/>
        <rFont val="Calibri"/>
        <family val="2"/>
        <charset val="238"/>
        <scheme val="minor"/>
      </rPr>
      <t>- sterownik czteroprzyciskowy
- zmiana kierunku obrotów
- zmiana wartości prędkości maksymalnej
- włączanie/wyłączanie pompy perystaltycznej
- sterowanie prędkością obrotową podłączonego silnika
- masa 3,800 kg
- wymiary 271 x 266 x 85, mm
- bezprzewodowy</t>
    </r>
  </si>
  <si>
    <r>
      <t xml:space="preserve">Przewód zasilający 
</t>
    </r>
    <r>
      <rPr>
        <sz val="12"/>
        <color rgb="FF000000"/>
        <rFont val="Calibri"/>
        <family val="2"/>
        <charset val="238"/>
        <scheme val="minor"/>
      </rPr>
      <t>- długość 5 metrów</t>
    </r>
  </si>
  <si>
    <r>
      <t xml:space="preserve">Przewód silnikowy 
</t>
    </r>
    <r>
      <rPr>
        <sz val="12"/>
        <color rgb="FF000000"/>
        <rFont val="Calibri"/>
        <family val="2"/>
        <charset val="238"/>
        <scheme val="minor"/>
      </rPr>
      <t>- hermetyczne gniazda
- masa 270 g
- długość 4 metry</t>
    </r>
  </si>
  <si>
    <r>
      <t xml:space="preserve">Napęd perforatora czaszki
</t>
    </r>
    <r>
      <rPr>
        <sz val="12"/>
        <color rgb="FF000000"/>
        <rFont val="Calibri"/>
        <family val="2"/>
        <charset val="238"/>
        <scheme val="minor"/>
      </rPr>
      <t>- współpraca z frezami wielokrotnego i jednorazowego użytku
- zintegrowany silnik
- moc maksymalna 180 W
- maksymalny moment obrotowy 2,5 Nm
- maksymalna prędkość 1 200 obr./min.
- masa 410 g
- wymiary 35 x 166 mm
- możliwość mycia mechanicznego
- obudowa peek
- przekładnia 33,2 :1</t>
    </r>
  </si>
  <si>
    <r>
      <t xml:space="preserve">Kraniotom
</t>
    </r>
    <r>
      <rPr>
        <sz val="12"/>
        <color rgb="FF000000"/>
        <rFont val="Calibri"/>
        <family val="2"/>
        <charset val="238"/>
        <scheme val="minor"/>
      </rPr>
      <t>- uchwyt uniwersalny – kraniotom, ultrakrótka prostnica
- współpraca z frezami wielokrotnego i jednorazowego użytku
- zintegrowany silnik
- moc maksymalna 140 W
- maksymalny moment obrotowy 2,2 Ncm
- maksymalna prędkość 80 000 obr./min.
- masa 121 g
- wymiary 17 x 156 mm
- możliwość mycia mechanicznego
- obudowa peek
- brak przekładni obrotów</t>
    </r>
  </si>
  <si>
    <r>
      <rPr>
        <b/>
        <sz val="12"/>
        <color rgb="FF000000"/>
        <rFont val="Calibri"/>
        <family val="2"/>
        <charset val="238"/>
        <scheme val="minor"/>
      </rPr>
      <t>Kątnica szybkoobrotowa 7 cm</t>
    </r>
    <r>
      <rPr>
        <sz val="12"/>
        <color rgb="FF000000"/>
        <rFont val="Calibri"/>
        <family val="2"/>
        <charset val="238"/>
        <scheme val="minor"/>
      </rPr>
      <t xml:space="preserve">
- długość robocza 7 cm
- współpraca z frezami wielokrotnego i jednorazowego użytku
- zintegrowany silnik
- moc maksymalna 140 W
- maksymalny moment obrotowy 2,2 Ncm
- maksymalna prędkość 80 000 obr./min.
- masa 83 g
- wymiary 16 x 177 mm
- możliwość mycia mechanicznego
- obudowa peek
- brak przekładni obrotów</t>
    </r>
  </si>
  <si>
    <r>
      <t xml:space="preserve">Kątnica szybkoobrotowa 10 cm
</t>
    </r>
    <r>
      <rPr>
        <sz val="12"/>
        <color rgb="FF000000"/>
        <rFont val="Calibri"/>
        <family val="2"/>
        <charset val="238"/>
        <scheme val="minor"/>
      </rPr>
      <t>- długość robocza 10 cm
- współpraca z frezami wielokrotnego i jednorazowego użytku
- zintegrowany silnik
- moc maksymalna 140 W
- maksymalny moment obrotowy 2,2 Ncm
- maksymalna prędkość 80 000 obr./min.
- masa 87 g
- wymiary 16 x 206 mm
- możliwość mycia mechanicznego
- obudowa peek
- brak przekładni obrotów</t>
    </r>
  </si>
  <si>
    <r>
      <t xml:space="preserve">Pokrywa kontenera do sterylizacji i przechowywania zestawu 
</t>
    </r>
    <r>
      <rPr>
        <sz val="12"/>
        <color rgb="FF000000"/>
        <rFont val="Calibri"/>
        <family val="2"/>
        <charset val="238"/>
        <scheme val="minor"/>
      </rPr>
      <t>- pokrywa wykonana z aluminium
- dwa filtry na co najmniej 5 000 cykli sterylizacji
- srebrna</t>
    </r>
  </si>
  <si>
    <r>
      <t xml:space="preserve">Kątnica szybkoobrotowa 7 cm
</t>
    </r>
    <r>
      <rPr>
        <sz val="12"/>
        <color rgb="FF000000"/>
        <rFont val="Calibri"/>
        <family val="2"/>
        <charset val="238"/>
        <scheme val="minor"/>
      </rPr>
      <t>- długość robocza 7 cm
- współpraca z frezami wielokrotnego i jednorazowego użytku
- zintegrowany silnik
- moc maksymalna 140 W
- maksymalny moment obrotowy 2,2 Ncm
- maksymalna prędkość 80 000 obr./min.
- masa 83 g
- wymiary 16 x 177 mm
- możliwość mycia mechanicznego
- obudowa peek
- brak przekładni obrotów</t>
    </r>
  </si>
  <si>
    <r>
      <t xml:space="preserve">Kątnica szybkoobrotowa 13 cm
</t>
    </r>
    <r>
      <rPr>
        <sz val="12"/>
        <color rgb="FF000000"/>
        <rFont val="Calibri"/>
        <family val="2"/>
        <charset val="238"/>
        <scheme val="minor"/>
      </rPr>
      <t>- długość robocza 13 cm
- współpraca z frezami wielokrotnego i jednorazowego użytku
- zintegrowany silnik
- moc maksymalna 140 W
- maksymalny moment obrotowy 2,2 Ncm
- maksymalna prędkość 80 000 obr./min.
- masa 91 g
- wymiary 16 x 237 mm
- możliwość mycia mechanicznego
- obudowa peek
- brak przekładni obrotów</t>
    </r>
  </si>
  <si>
    <r>
      <t xml:space="preserve">Wanna konternera do sterylizacja i przechowywania zestawu
</t>
    </r>
    <r>
      <rPr>
        <sz val="12"/>
        <color rgb="FF000000"/>
        <rFont val="Calibri"/>
        <family val="2"/>
        <charset val="238"/>
        <scheme val="minor"/>
      </rPr>
      <t>- wymiary 592 x 274 x 90 mm
- rączki blokowane pod kątem 90 mm</t>
    </r>
  </si>
  <si>
    <r>
      <rPr>
        <b/>
        <sz val="12"/>
        <color rgb="FF000000"/>
        <rFont val="Calibri"/>
        <family val="2"/>
        <charset val="238"/>
        <scheme val="minor"/>
      </rPr>
      <t xml:space="preserve">Wkład do myjki dezynfektora do mycia dezynfekcji </t>
    </r>
    <r>
      <rPr>
        <sz val="12"/>
        <color rgb="FF000000"/>
        <rFont val="Calibri"/>
        <family val="2"/>
        <charset val="238"/>
        <scheme val="minor"/>
      </rPr>
      <t xml:space="preserve">wszystkich 3 elementów systemu </t>
    </r>
  </si>
  <si>
    <r>
      <t xml:space="preserve">	Osłona opony twardej/tuleja osłonowa do kraniotomu nieobrotowa, do wyboru z katalogu wykonawcy
</t>
    </r>
    <r>
      <rPr>
        <sz val="12"/>
        <color rgb="FF000000"/>
        <rFont val="Calibri"/>
        <family val="2"/>
        <charset val="238"/>
        <scheme val="minor"/>
      </rPr>
      <t>	krótka wymiary 14 x 59,5 mm
	średnia wymiary 14 x 65 mm
	długa wymiary 14 x 70 mm
	tuleja osłonowa wymiary 14 x 47,5 mm</t>
    </r>
  </si>
  <si>
    <r>
      <t>Załącznik nr 4 do SWZ_</t>
    </r>
    <r>
      <rPr>
        <b/>
        <sz val="12"/>
        <color rgb="FFFF0000"/>
        <rFont val="Calibri"/>
        <family val="2"/>
        <charset val="238"/>
        <scheme val="minor"/>
      </rPr>
      <t>PO ZMIANACH</t>
    </r>
  </si>
  <si>
    <t xml:space="preserve">
1. Przedmiotem zamówienia są:
a) sukcesywne dostawy materiałów zużywalnych do systemu napędów wiertarskich, zwanych dalej wyrobami,
b) dzierżawa systemu napędów wiertarskich , zwanych dalej urządzeniami.
2. Wykonawca oświadcza, że wszystkie wyroby objęte przedmiotem zamówienia spełniać będą właściwe, ustalone w obowiązujących przepisach prawa wymagania odnośnie dopuszczenia do użytkowania 
w polskich zakładach opieki zdrowotnej.
3. Wykonawca gwarantuje, że wyroby oraz urządzenie objęte przedmiotem zamówienia dotyczącym zadania  spełniać będą wszystkie – wskazane w niniejszym załączniku – wymagania eksploatacyjno – techniczne i jakościowe.
4. Wykonawca zobowiązuje się w ramach przedmiotu umowy i w jego cenie:
a) zagwarantować Zamawiającemu pełen zakres usług serwisowych urządzenia dzierżawionego na czas trwania umowy  (m.in. wstawienie urządzenia zastępczego na czas trwania naprawy, praca serwisu, dojazd, transportowanie, części zamienne,) poprzez autoryzowany serwis. Serwis w trybie 48-godzinnym, czas reakcji serwisu – 48 godziny od zgłoszenia awarii. Częstotliwość przeglądów serwisowych zgodnie z wymogami producenta urządzenia, ale nie rzadziej niż 1 raz w roku z utrzymaniem ciągłości użytkowania urządzeń. 
b) przeszkolić osoby wskazane przez Zamawiającego w zakresie obsługi,sterylizacjioraz konserwacji codziennej urządzenia,
5. Wykonawca  dostarczy  zamawiającemu -  wraz  z  pierwszą  dostawą  -  materiały dotyczące  przedmiotu  zamówienia (instrukcje  obsługi, broszury, prospekty, dane techniczne, paszport techniczny itp.) w języku polskim. W przypadku pojawienia się nowych istotnych informacji wykonawca  zobowiązuje się  do niezwłocznego przekazania zamawiającemu  zaktualizowanych danych.
6. Wykonawca zapewnia, że na potwierdzenie stanu faktycznego, o którym mowa w pkt 2 i 3 posiada stosowne dokumenty, które zostaną niezwłocznie przekazane zamawiającemu, na jego pisemny wniosek na etapie realizacji zamówienia.
7. Poszczególne dostawy częściowe wyrobów będą realizowane w terminie do …. dni roboczych od daty złożenia zamówienia za pośrednictwem poczty elektronicznej na adres e-mail: …………………………………………
8. Dopuszcza się składania ofert na asortyment w innych opakowaniach jednostkowych z przeliczeniem oferowanych ilości do wartości sumarycznej wymaganej przez Zamawiającego, w zaokrągleniu do pełnego opakowania w górę.
9. Wykonawca oferuje realizację niniejszego zadania zgodnie z następującą kalkulacją: 
</t>
  </si>
  <si>
    <r>
      <rPr>
        <b/>
        <strike/>
        <sz val="12"/>
        <color theme="1"/>
        <rFont val="Calibri"/>
        <family val="2"/>
        <charset val="238"/>
        <scheme val="minor"/>
      </rPr>
      <t xml:space="preserve">5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3</t>
    </r>
  </si>
  <si>
    <r>
      <rPr>
        <b/>
        <strike/>
        <sz val="12"/>
        <color theme="1"/>
        <rFont val="Calibri"/>
        <family val="2"/>
        <charset val="238"/>
        <scheme val="minor"/>
      </rPr>
      <t xml:space="preserve">5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2</t>
    </r>
  </si>
  <si>
    <r>
      <t>1</t>
    </r>
    <r>
      <rPr>
        <b/>
        <sz val="12"/>
        <color rgb="FFFF0000"/>
        <rFont val="Calibri"/>
        <family val="2"/>
        <charset val="238"/>
        <scheme val="minor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</si>
</sst>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"/>
    <numFmt numFmtId="165" formatCode="#,##0.00&quot; zł&quot;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" fontId="7" fillId="3" borderId="0" xfId="0" applyNumberFormat="1" applyFont="1" applyFill="1" applyAlignment="1">
      <alignment horizontal="left" vertical="center" wrapText="1"/>
    </xf>
    <xf numFmtId="9" fontId="7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9" fontId="7" fillId="0" borderId="1" xfId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1939-AF98-4E7C-A740-770E2CAE0010}">
  <sheetPr>
    <pageSetUpPr fitToPage="1"/>
  </sheetPr>
  <dimension ref="A1:ALV55"/>
  <sheetViews>
    <sheetView tabSelected="1" view="pageBreakPreview" topLeftCell="A45" zoomScale="85" zoomScaleNormal="70" zoomScaleSheetLayoutView="85" workbookViewId="0">
      <selection activeCell="C54" sqref="C54:I54"/>
    </sheetView>
  </sheetViews>
  <sheetFormatPr defaultRowHeight="15.75" x14ac:dyDescent="0.25"/>
  <cols>
    <col min="1" max="1" width="6.140625" style="7" customWidth="1"/>
    <col min="2" max="2" width="62.42578125" style="33" customWidth="1"/>
    <col min="3" max="3" width="11.85546875" style="7" customWidth="1"/>
    <col min="4" max="4" width="11.5703125" style="44" customWidth="1"/>
    <col min="5" max="5" width="18.28515625" style="3" customWidth="1"/>
    <col min="6" max="6" width="17.5703125" style="3" customWidth="1"/>
    <col min="7" max="7" width="11.28515625" style="3" customWidth="1"/>
    <col min="8" max="8" width="18.5703125" style="3" customWidth="1"/>
    <col min="9" max="9" width="14.5703125" style="3" customWidth="1"/>
    <col min="10" max="10" width="28.7109375" style="3" customWidth="1"/>
    <col min="11" max="11" width="13.42578125" style="3" customWidth="1"/>
    <col min="12" max="12" width="3.7109375" style="3" customWidth="1"/>
    <col min="13" max="13" width="18" style="3" customWidth="1"/>
    <col min="14" max="14" width="1" style="3" customWidth="1"/>
    <col min="15" max="16384" width="9.140625" style="3"/>
  </cols>
  <sheetData>
    <row r="1" spans="1:1006" s="7" customFormat="1" ht="16.899999999999999" customHeight="1" x14ac:dyDescent="0.25">
      <c r="A1" s="73" t="s">
        <v>65</v>
      </c>
      <c r="B1" s="73"/>
      <c r="C1" s="73"/>
      <c r="D1" s="73"/>
      <c r="E1" s="73"/>
      <c r="F1" s="73"/>
      <c r="G1" s="73"/>
      <c r="H1" s="73"/>
      <c r="I1" s="73"/>
      <c r="J1" s="73"/>
    </row>
    <row r="2" spans="1:1006" s="7" customFormat="1" ht="17.25" customHeight="1" x14ac:dyDescent="0.25">
      <c r="A2" s="74" t="s">
        <v>40</v>
      </c>
      <c r="B2" s="75"/>
      <c r="C2" s="75"/>
      <c r="D2" s="75"/>
      <c r="E2" s="75"/>
      <c r="F2" s="75"/>
      <c r="G2" s="75"/>
      <c r="H2" s="75"/>
      <c r="I2" s="75"/>
      <c r="J2" s="75"/>
    </row>
    <row r="3" spans="1:1006" s="7" customFormat="1" ht="13.5" customHeight="1" x14ac:dyDescent="0.25">
      <c r="A3" s="69" t="s">
        <v>39</v>
      </c>
      <c r="B3" s="69"/>
      <c r="C3" s="69"/>
      <c r="D3" s="69"/>
      <c r="E3" s="69"/>
      <c r="F3" s="69"/>
      <c r="G3" s="69"/>
      <c r="H3" s="69"/>
      <c r="I3" s="69"/>
      <c r="J3" s="69"/>
    </row>
    <row r="4" spans="1:1006" s="7" customFormat="1" ht="9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06" s="7" customFormat="1" ht="352.5" customHeight="1" x14ac:dyDescent="0.25">
      <c r="A5" s="72" t="s">
        <v>66</v>
      </c>
      <c r="B5" s="72"/>
      <c r="C5" s="72"/>
      <c r="D5" s="72"/>
      <c r="E5" s="72"/>
      <c r="F5" s="72"/>
      <c r="G5" s="72"/>
      <c r="H5" s="72"/>
      <c r="I5" s="72"/>
      <c r="J5" s="72"/>
    </row>
    <row r="6" spans="1:1006" s="7" customFormat="1" ht="1.5" hidden="1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</row>
    <row r="7" spans="1:1006" s="7" customFormat="1" ht="20.25" customHeight="1" x14ac:dyDescent="0.25">
      <c r="A7" s="39"/>
      <c r="B7" s="34" t="s">
        <v>23</v>
      </c>
      <c r="C7" s="40"/>
      <c r="D7" s="41"/>
      <c r="E7" s="40"/>
      <c r="F7" s="40"/>
      <c r="G7" s="40"/>
      <c r="H7" s="40"/>
      <c r="I7" s="40"/>
      <c r="J7" s="40"/>
    </row>
    <row r="8" spans="1:1006" s="25" customFormat="1" ht="114.75" customHeight="1" x14ac:dyDescent="0.25">
      <c r="A8" s="21" t="s">
        <v>0</v>
      </c>
      <c r="B8" s="22" t="s">
        <v>9</v>
      </c>
      <c r="C8" s="22" t="s">
        <v>6</v>
      </c>
      <c r="D8" s="23" t="s">
        <v>7</v>
      </c>
      <c r="E8" s="22" t="s">
        <v>46</v>
      </c>
      <c r="F8" s="22" t="s">
        <v>50</v>
      </c>
      <c r="G8" s="22" t="s">
        <v>1</v>
      </c>
      <c r="H8" s="22" t="s">
        <v>2</v>
      </c>
      <c r="I8" s="22" t="s">
        <v>3</v>
      </c>
      <c r="J8" s="24" t="s">
        <v>4</v>
      </c>
    </row>
    <row r="9" spans="1:1006" s="13" customFormat="1" ht="14.25" customHeight="1" x14ac:dyDescent="0.25">
      <c r="A9" s="8">
        <v>1</v>
      </c>
      <c r="B9" s="2">
        <v>2</v>
      </c>
      <c r="C9" s="2">
        <v>3</v>
      </c>
      <c r="D9" s="2">
        <v>4</v>
      </c>
      <c r="E9" s="9">
        <v>5</v>
      </c>
      <c r="F9" s="2">
        <v>6</v>
      </c>
      <c r="G9" s="10">
        <v>7</v>
      </c>
      <c r="H9" s="9">
        <v>8</v>
      </c>
      <c r="I9" s="2">
        <v>9</v>
      </c>
      <c r="J9" s="6">
        <v>10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</row>
    <row r="10" spans="1:1006" s="7" customFormat="1" ht="154.5" customHeight="1" x14ac:dyDescent="0.25">
      <c r="A10" s="8" t="s">
        <v>5</v>
      </c>
      <c r="B10" s="2" t="s">
        <v>41</v>
      </c>
      <c r="C10" s="2" t="s">
        <v>10</v>
      </c>
      <c r="D10" s="14">
        <v>400</v>
      </c>
      <c r="E10" s="15"/>
      <c r="F10" s="15">
        <f>ROUND(D10*E10,2)</f>
        <v>0</v>
      </c>
      <c r="G10" s="16"/>
      <c r="H10" s="15">
        <f>ROUND(F10+(F10*G10),2)</f>
        <v>0</v>
      </c>
      <c r="I10" s="15">
        <f>ROUND(H10/D10,2)</f>
        <v>0</v>
      </c>
      <c r="J10" s="71"/>
    </row>
    <row r="11" spans="1:1006" s="7" customFormat="1" ht="29.25" customHeight="1" x14ac:dyDescent="0.25">
      <c r="A11" s="8" t="s">
        <v>8</v>
      </c>
      <c r="B11" s="2" t="s">
        <v>22</v>
      </c>
      <c r="C11" s="2" t="s">
        <v>10</v>
      </c>
      <c r="D11" s="5">
        <v>40</v>
      </c>
      <c r="E11" s="15"/>
      <c r="F11" s="15">
        <f t="shared" ref="F11:F14" si="0">ROUND(D11*E11,2)</f>
        <v>0</v>
      </c>
      <c r="G11" s="16"/>
      <c r="H11" s="15">
        <f t="shared" ref="H11:H14" si="1">+ROUND(F11+(F11*G11),2)</f>
        <v>0</v>
      </c>
      <c r="I11" s="15">
        <f t="shared" ref="I11:I14" si="2">ROUND(H11/D11,2)</f>
        <v>0</v>
      </c>
      <c r="J11" s="71"/>
    </row>
    <row r="12" spans="1:1006" s="7" customFormat="1" ht="119.25" customHeight="1" x14ac:dyDescent="0.25">
      <c r="A12" s="8" t="s">
        <v>11</v>
      </c>
      <c r="B12" s="2" t="s">
        <v>42</v>
      </c>
      <c r="C12" s="2" t="s">
        <v>10</v>
      </c>
      <c r="D12" s="5">
        <v>8</v>
      </c>
      <c r="E12" s="15"/>
      <c r="F12" s="15">
        <f t="shared" si="0"/>
        <v>0</v>
      </c>
      <c r="G12" s="16"/>
      <c r="H12" s="15">
        <f t="shared" si="1"/>
        <v>0</v>
      </c>
      <c r="I12" s="15">
        <f t="shared" si="2"/>
        <v>0</v>
      </c>
      <c r="J12" s="71"/>
    </row>
    <row r="13" spans="1:1006" s="7" customFormat="1" ht="118.5" customHeight="1" x14ac:dyDescent="0.25">
      <c r="A13" s="8" t="s">
        <v>12</v>
      </c>
      <c r="B13" s="2" t="s">
        <v>64</v>
      </c>
      <c r="C13" s="2" t="s">
        <v>10</v>
      </c>
      <c r="D13" s="5">
        <v>8</v>
      </c>
      <c r="E13" s="15"/>
      <c r="F13" s="15">
        <f t="shared" si="0"/>
        <v>0</v>
      </c>
      <c r="G13" s="16"/>
      <c r="H13" s="15">
        <f t="shared" si="1"/>
        <v>0</v>
      </c>
      <c r="I13" s="15">
        <f t="shared" si="2"/>
        <v>0</v>
      </c>
      <c r="J13" s="71"/>
    </row>
    <row r="14" spans="1:1006" s="7" customFormat="1" ht="118.5" customHeight="1" x14ac:dyDescent="0.25">
      <c r="A14" s="8" t="s">
        <v>13</v>
      </c>
      <c r="B14" s="2" t="s">
        <v>43</v>
      </c>
      <c r="C14" s="2" t="s">
        <v>10</v>
      </c>
      <c r="D14" s="5">
        <v>60</v>
      </c>
      <c r="E14" s="15"/>
      <c r="F14" s="15">
        <f t="shared" si="0"/>
        <v>0</v>
      </c>
      <c r="G14" s="16"/>
      <c r="H14" s="15">
        <f t="shared" si="1"/>
        <v>0</v>
      </c>
      <c r="I14" s="15">
        <f t="shared" si="2"/>
        <v>0</v>
      </c>
      <c r="J14" s="71"/>
    </row>
    <row r="15" spans="1:1006" s="7" customFormat="1" ht="252" customHeight="1" x14ac:dyDescent="0.25">
      <c r="A15" s="8" t="s">
        <v>14</v>
      </c>
      <c r="B15" s="2" t="s">
        <v>44</v>
      </c>
      <c r="C15" s="2" t="s">
        <v>10</v>
      </c>
      <c r="D15" s="5">
        <v>80</v>
      </c>
      <c r="E15" s="15"/>
      <c r="F15" s="15">
        <f>ROUND(D15*E15,2)</f>
        <v>0</v>
      </c>
      <c r="G15" s="16"/>
      <c r="H15" s="15">
        <f>+ROUND(F15+(F15*G15),2)</f>
        <v>0</v>
      </c>
      <c r="I15" s="15">
        <f>ROUND(H15/D15,2)</f>
        <v>0</v>
      </c>
      <c r="J15" s="71"/>
    </row>
    <row r="16" spans="1:1006" s="7" customFormat="1" ht="65.25" customHeight="1" x14ac:dyDescent="0.25">
      <c r="A16" s="8" t="s">
        <v>15</v>
      </c>
      <c r="B16" s="2" t="s">
        <v>45</v>
      </c>
      <c r="C16" s="2" t="s">
        <v>10</v>
      </c>
      <c r="D16" s="5">
        <v>80</v>
      </c>
      <c r="E16" s="15"/>
      <c r="F16" s="15">
        <f t="shared" ref="F16" si="3">ROUND(D16*E16,2)</f>
        <v>0</v>
      </c>
      <c r="G16" s="16"/>
      <c r="H16" s="15">
        <f t="shared" ref="H16" si="4">+ROUND(F16+(F16*G16),2)</f>
        <v>0</v>
      </c>
      <c r="I16" s="15">
        <f t="shared" ref="I16" si="5">ROUND(H16/D16,2)</f>
        <v>0</v>
      </c>
      <c r="J16" s="71"/>
    </row>
    <row r="17" spans="1:1010" s="7" customFormat="1" ht="52.5" customHeight="1" x14ac:dyDescent="0.25">
      <c r="A17" s="17"/>
      <c r="B17" s="18"/>
      <c r="C17" s="18"/>
      <c r="D17" s="37"/>
      <c r="E17" s="9" t="s">
        <v>25</v>
      </c>
      <c r="F17" s="19">
        <f>SUM(F10:F16)</f>
        <v>0</v>
      </c>
      <c r="G17" s="9" t="s">
        <v>26</v>
      </c>
      <c r="H17" s="19"/>
      <c r="I17" s="18"/>
      <c r="J17" s="20"/>
    </row>
    <row r="18" spans="1:1010" s="7" customFormat="1" ht="12" customHeight="1" x14ac:dyDescent="0.25">
      <c r="A18" s="1"/>
      <c r="B18" s="35"/>
      <c r="C18" s="35"/>
      <c r="D18" s="34"/>
      <c r="E18" s="54"/>
      <c r="F18" s="55"/>
      <c r="G18" s="54"/>
      <c r="H18" s="35"/>
      <c r="I18" s="20"/>
      <c r="J18" s="20"/>
    </row>
    <row r="19" spans="1:1010" s="7" customFormat="1" ht="20.25" customHeight="1" x14ac:dyDescent="0.25">
      <c r="A19" s="1"/>
      <c r="B19" s="35"/>
      <c r="C19" s="35"/>
      <c r="D19" s="34"/>
      <c r="E19" s="54"/>
      <c r="F19" s="35"/>
      <c r="G19" s="54"/>
      <c r="H19" s="35"/>
      <c r="I19" s="20"/>
      <c r="J19" s="20"/>
    </row>
    <row r="20" spans="1:1010" s="7" customFormat="1" ht="30.75" customHeight="1" x14ac:dyDescent="0.25">
      <c r="A20" s="26"/>
      <c r="B20" s="27" t="s">
        <v>24</v>
      </c>
      <c r="C20" s="27"/>
      <c r="D20" s="38"/>
      <c r="E20" s="28"/>
      <c r="F20" s="28"/>
      <c r="G20" s="28"/>
      <c r="H20" s="27"/>
      <c r="I20" s="20"/>
      <c r="J20" s="20"/>
    </row>
    <row r="21" spans="1:1010" s="13" customFormat="1" ht="141.75" customHeight="1" x14ac:dyDescent="0.25">
      <c r="A21" s="4" t="s">
        <v>0</v>
      </c>
      <c r="B21" s="2" t="s">
        <v>33</v>
      </c>
      <c r="C21" s="65" t="s">
        <v>47</v>
      </c>
      <c r="D21" s="65"/>
      <c r="E21" s="2" t="s">
        <v>46</v>
      </c>
      <c r="F21" s="2" t="s">
        <v>34</v>
      </c>
      <c r="G21" s="6"/>
      <c r="H21" s="2" t="s">
        <v>48</v>
      </c>
      <c r="I21" s="2" t="s">
        <v>35</v>
      </c>
      <c r="J21" s="2" t="s">
        <v>49</v>
      </c>
      <c r="K21" s="2" t="s">
        <v>36</v>
      </c>
      <c r="L21" s="6"/>
      <c r="M21" s="65" t="s">
        <v>4</v>
      </c>
      <c r="N21" s="6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</row>
    <row r="22" spans="1:1010" s="13" customFormat="1" ht="14.25" customHeight="1" x14ac:dyDescent="0.25">
      <c r="A22" s="8">
        <v>1</v>
      </c>
      <c r="B22" s="2">
        <v>2</v>
      </c>
      <c r="C22" s="65">
        <v>3</v>
      </c>
      <c r="D22" s="65"/>
      <c r="E22" s="9">
        <v>4</v>
      </c>
      <c r="F22" s="2">
        <v>5</v>
      </c>
      <c r="G22" s="6"/>
      <c r="H22" s="9">
        <v>6</v>
      </c>
      <c r="I22" s="2">
        <v>7</v>
      </c>
      <c r="J22" s="2">
        <v>8</v>
      </c>
      <c r="K22" s="2">
        <v>9</v>
      </c>
      <c r="L22" s="6"/>
      <c r="M22" s="65">
        <v>10</v>
      </c>
      <c r="N22" s="6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</row>
    <row r="23" spans="1:1010" s="13" customFormat="1" ht="61.5" customHeight="1" x14ac:dyDescent="0.25">
      <c r="A23" s="5" t="s">
        <v>5</v>
      </c>
      <c r="B23" s="2" t="s">
        <v>37</v>
      </c>
      <c r="C23" s="65">
        <v>48</v>
      </c>
      <c r="D23" s="65"/>
      <c r="E23" s="32"/>
      <c r="F23" s="15">
        <f>ROUND((C23*E23),2)</f>
        <v>0</v>
      </c>
      <c r="G23" s="30"/>
      <c r="H23" s="16"/>
      <c r="I23" s="29">
        <f>ROUND(F23+(F23*H23),2)</f>
        <v>0</v>
      </c>
      <c r="J23" s="29">
        <f>ROUND(I23/C23,2)</f>
        <v>0</v>
      </c>
      <c r="K23" s="29"/>
      <c r="L23" s="31"/>
      <c r="M23" s="66"/>
      <c r="N23" s="6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</row>
    <row r="24" spans="1:1010" s="13" customFormat="1" ht="32.25" customHeight="1" x14ac:dyDescent="0.25">
      <c r="A24" s="1"/>
      <c r="B24" s="35"/>
      <c r="C24" s="42"/>
      <c r="D24" s="35"/>
      <c r="E24" s="52" t="s">
        <v>25</v>
      </c>
      <c r="F24" s="51">
        <f>SUM(F23:F23)</f>
        <v>0</v>
      </c>
      <c r="G24" s="56"/>
      <c r="H24" s="51" t="s">
        <v>26</v>
      </c>
      <c r="I24" s="53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</row>
    <row r="25" spans="1:1010" s="13" customFormat="1" ht="25.5" customHeight="1" x14ac:dyDescent="0.25">
      <c r="A25" s="1"/>
      <c r="B25" s="35" t="s">
        <v>19</v>
      </c>
      <c r="C25" s="42"/>
      <c r="D25" s="35"/>
      <c r="E25" s="57"/>
      <c r="F25" s="58"/>
      <c r="G25" s="59"/>
      <c r="H25" s="58"/>
      <c r="I25" s="60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</row>
    <row r="26" spans="1:1010" s="7" customFormat="1" ht="257.25" customHeight="1" x14ac:dyDescent="0.25">
      <c r="A26" s="43" t="s">
        <v>38</v>
      </c>
      <c r="B26" s="36" t="s">
        <v>51</v>
      </c>
      <c r="C26" s="8" t="s">
        <v>10</v>
      </c>
      <c r="D26" s="5">
        <v>2</v>
      </c>
      <c r="E26" s="45"/>
      <c r="F26" s="45"/>
      <c r="G26" s="46"/>
      <c r="H26" s="45"/>
      <c r="I26" s="45"/>
      <c r="J26" s="47"/>
    </row>
    <row r="27" spans="1:1010" s="7" customFormat="1" ht="155.25" customHeight="1" x14ac:dyDescent="0.25">
      <c r="A27" s="43" t="s">
        <v>38</v>
      </c>
      <c r="B27" s="2" t="s">
        <v>52</v>
      </c>
      <c r="C27" s="8" t="s">
        <v>10</v>
      </c>
      <c r="D27" s="5">
        <v>2</v>
      </c>
      <c r="E27" s="45"/>
      <c r="F27" s="45"/>
      <c r="G27" s="46"/>
      <c r="H27" s="45"/>
      <c r="I27" s="45"/>
      <c r="J27" s="47"/>
    </row>
    <row r="28" spans="1:1010" s="7" customFormat="1" ht="46.5" customHeight="1" x14ac:dyDescent="0.25">
      <c r="A28" s="43" t="s">
        <v>38</v>
      </c>
      <c r="B28" s="2" t="s">
        <v>53</v>
      </c>
      <c r="C28" s="8" t="s">
        <v>10</v>
      </c>
      <c r="D28" s="5">
        <v>2</v>
      </c>
      <c r="E28" s="45"/>
      <c r="F28" s="45"/>
      <c r="G28" s="46"/>
      <c r="H28" s="45"/>
      <c r="I28" s="45"/>
      <c r="J28" s="47"/>
    </row>
    <row r="29" spans="1:1010" s="7" customFormat="1" ht="33.75" customHeight="1" x14ac:dyDescent="0.25">
      <c r="A29" s="67" t="s">
        <v>18</v>
      </c>
      <c r="B29" s="68"/>
      <c r="C29" s="68"/>
      <c r="D29" s="68"/>
      <c r="E29" s="69"/>
      <c r="F29" s="69"/>
      <c r="G29" s="69"/>
      <c r="H29" s="69"/>
      <c r="I29" s="69"/>
      <c r="J29" s="70"/>
    </row>
    <row r="30" spans="1:1010" s="7" customFormat="1" ht="77.25" customHeight="1" x14ac:dyDescent="0.25">
      <c r="A30" s="43" t="s">
        <v>38</v>
      </c>
      <c r="B30" s="2" t="s">
        <v>54</v>
      </c>
      <c r="C30" s="8" t="s">
        <v>10</v>
      </c>
      <c r="D30" s="5" t="s">
        <v>67</v>
      </c>
      <c r="E30" s="45"/>
      <c r="F30" s="45"/>
      <c r="G30" s="46"/>
      <c r="H30" s="45"/>
      <c r="I30" s="45"/>
      <c r="J30" s="47"/>
    </row>
    <row r="31" spans="1:1010" s="7" customFormat="1" ht="192" customHeight="1" x14ac:dyDescent="0.25">
      <c r="A31" s="43" t="s">
        <v>38</v>
      </c>
      <c r="B31" s="2" t="s">
        <v>55</v>
      </c>
      <c r="C31" s="8" t="s">
        <v>10</v>
      </c>
      <c r="D31" s="5">
        <v>3</v>
      </c>
      <c r="E31" s="45"/>
      <c r="F31" s="45"/>
      <c r="G31" s="46"/>
      <c r="H31" s="45"/>
      <c r="I31" s="45"/>
      <c r="J31" s="47"/>
    </row>
    <row r="32" spans="1:1010" s="7" customFormat="1" ht="205.5" customHeight="1" x14ac:dyDescent="0.25">
      <c r="A32" s="43" t="s">
        <v>38</v>
      </c>
      <c r="B32" s="2" t="s">
        <v>56</v>
      </c>
      <c r="C32" s="8" t="s">
        <v>10</v>
      </c>
      <c r="D32" s="5">
        <v>3</v>
      </c>
      <c r="E32" s="45"/>
      <c r="F32" s="45"/>
      <c r="G32" s="46"/>
      <c r="H32" s="45"/>
      <c r="I32" s="45"/>
      <c r="J32" s="47"/>
    </row>
    <row r="33" spans="1:10" s="7" customFormat="1" ht="201" customHeight="1" x14ac:dyDescent="0.25">
      <c r="A33" s="43" t="s">
        <v>38</v>
      </c>
      <c r="B33" s="36" t="s">
        <v>57</v>
      </c>
      <c r="C33" s="8" t="s">
        <v>10</v>
      </c>
      <c r="D33" s="5" t="s">
        <v>67</v>
      </c>
      <c r="E33" s="45"/>
      <c r="F33" s="45"/>
      <c r="G33" s="46"/>
      <c r="H33" s="45"/>
      <c r="I33" s="45"/>
      <c r="J33" s="47"/>
    </row>
    <row r="34" spans="1:10" s="7" customFormat="1" ht="219" customHeight="1" x14ac:dyDescent="0.25">
      <c r="A34" s="43" t="s">
        <v>38</v>
      </c>
      <c r="B34" s="2" t="s">
        <v>58</v>
      </c>
      <c r="C34" s="8" t="s">
        <v>10</v>
      </c>
      <c r="D34" s="5">
        <v>3</v>
      </c>
      <c r="E34" s="45"/>
      <c r="F34" s="45"/>
      <c r="G34" s="46"/>
      <c r="H34" s="45"/>
      <c r="I34" s="45"/>
      <c r="J34" s="47"/>
    </row>
    <row r="35" spans="1:10" s="7" customFormat="1" ht="45" customHeight="1" x14ac:dyDescent="0.25">
      <c r="A35" s="43" t="s">
        <v>38</v>
      </c>
      <c r="B35" s="2" t="s">
        <v>16</v>
      </c>
      <c r="C35" s="8" t="s">
        <v>10</v>
      </c>
      <c r="D35" s="5" t="s">
        <v>67</v>
      </c>
      <c r="E35" s="45"/>
      <c r="F35" s="45"/>
      <c r="G35" s="46"/>
      <c r="H35" s="45"/>
      <c r="I35" s="45"/>
      <c r="J35" s="47"/>
    </row>
    <row r="36" spans="1:10" s="7" customFormat="1" ht="59.25" customHeight="1" x14ac:dyDescent="0.25">
      <c r="A36" s="43" t="s">
        <v>38</v>
      </c>
      <c r="B36" s="2" t="s">
        <v>62</v>
      </c>
      <c r="C36" s="8" t="s">
        <v>10</v>
      </c>
      <c r="D36" s="5" t="s">
        <v>67</v>
      </c>
      <c r="E36" s="45"/>
      <c r="F36" s="45"/>
      <c r="G36" s="46"/>
      <c r="H36" s="45"/>
      <c r="I36" s="45"/>
      <c r="J36" s="47"/>
    </row>
    <row r="37" spans="1:10" s="7" customFormat="1" ht="89.25" customHeight="1" x14ac:dyDescent="0.25">
      <c r="A37" s="43" t="s">
        <v>38</v>
      </c>
      <c r="B37" s="2" t="s">
        <v>59</v>
      </c>
      <c r="C37" s="8" t="s">
        <v>10</v>
      </c>
      <c r="D37" s="5" t="s">
        <v>67</v>
      </c>
      <c r="E37" s="45"/>
      <c r="F37" s="45"/>
      <c r="G37" s="46"/>
      <c r="H37" s="45"/>
      <c r="I37" s="45"/>
      <c r="J37" s="47"/>
    </row>
    <row r="38" spans="1:10" s="7" customFormat="1" ht="38.25" customHeight="1" x14ac:dyDescent="0.25">
      <c r="A38" s="67" t="s">
        <v>17</v>
      </c>
      <c r="B38" s="68"/>
      <c r="C38" s="68"/>
      <c r="D38" s="68"/>
      <c r="E38" s="69"/>
      <c r="F38" s="69"/>
      <c r="G38" s="69"/>
      <c r="H38" s="69"/>
      <c r="I38" s="69"/>
      <c r="J38" s="70"/>
    </row>
    <row r="39" spans="1:10" s="7" customFormat="1" ht="78" customHeight="1" x14ac:dyDescent="0.25">
      <c r="A39" s="43" t="s">
        <v>38</v>
      </c>
      <c r="B39" s="2" t="s">
        <v>54</v>
      </c>
      <c r="C39" s="8" t="s">
        <v>10</v>
      </c>
      <c r="D39" s="5" t="s">
        <v>68</v>
      </c>
      <c r="E39" s="45"/>
      <c r="F39" s="45"/>
      <c r="G39" s="46"/>
      <c r="H39" s="45"/>
      <c r="I39" s="45"/>
      <c r="J39" s="47"/>
    </row>
    <row r="40" spans="1:10" s="7" customFormat="1" ht="201.75" customHeight="1" x14ac:dyDescent="0.25">
      <c r="A40" s="43" t="s">
        <v>38</v>
      </c>
      <c r="B40" s="2" t="s">
        <v>60</v>
      </c>
      <c r="C40" s="8" t="s">
        <v>10</v>
      </c>
      <c r="D40" s="5" t="s">
        <v>68</v>
      </c>
      <c r="E40" s="45"/>
      <c r="F40" s="45"/>
      <c r="G40" s="46"/>
      <c r="H40" s="45"/>
      <c r="I40" s="45"/>
      <c r="J40" s="47"/>
    </row>
    <row r="41" spans="1:10" s="7" customFormat="1" ht="212.25" customHeight="1" x14ac:dyDescent="0.25">
      <c r="A41" s="43" t="s">
        <v>38</v>
      </c>
      <c r="B41" s="2" t="s">
        <v>61</v>
      </c>
      <c r="C41" s="8" t="s">
        <v>10</v>
      </c>
      <c r="D41" s="76" t="s">
        <v>69</v>
      </c>
      <c r="E41" s="45"/>
      <c r="F41" s="45"/>
      <c r="G41" s="46"/>
      <c r="H41" s="45"/>
      <c r="I41" s="45"/>
      <c r="J41" s="47"/>
    </row>
    <row r="42" spans="1:10" s="7" customFormat="1" ht="46.5" customHeight="1" x14ac:dyDescent="0.25">
      <c r="A42" s="43" t="s">
        <v>38</v>
      </c>
      <c r="B42" s="2" t="s">
        <v>16</v>
      </c>
      <c r="C42" s="8" t="s">
        <v>10</v>
      </c>
      <c r="D42" s="5" t="s">
        <v>68</v>
      </c>
      <c r="E42" s="45"/>
      <c r="F42" s="45"/>
      <c r="G42" s="46"/>
      <c r="H42" s="45"/>
      <c r="I42" s="45"/>
      <c r="J42" s="47"/>
    </row>
    <row r="43" spans="1:10" s="7" customFormat="1" ht="69" customHeight="1" x14ac:dyDescent="0.25">
      <c r="A43" s="43" t="s">
        <v>38</v>
      </c>
      <c r="B43" s="2" t="s">
        <v>62</v>
      </c>
      <c r="C43" s="8" t="s">
        <v>10</v>
      </c>
      <c r="D43" s="5" t="s">
        <v>68</v>
      </c>
      <c r="E43" s="45"/>
      <c r="F43" s="45"/>
      <c r="G43" s="46"/>
      <c r="H43" s="45"/>
      <c r="I43" s="45"/>
      <c r="J43" s="47"/>
    </row>
    <row r="44" spans="1:10" s="7" customFormat="1" ht="75" customHeight="1" x14ac:dyDescent="0.25">
      <c r="A44" s="43" t="s">
        <v>38</v>
      </c>
      <c r="B44" s="2" t="s">
        <v>59</v>
      </c>
      <c r="C44" s="8" t="s">
        <v>10</v>
      </c>
      <c r="D44" s="5" t="s">
        <v>68</v>
      </c>
      <c r="E44" s="45"/>
      <c r="F44" s="45"/>
      <c r="G44" s="46"/>
      <c r="H44" s="45"/>
      <c r="I44" s="45"/>
      <c r="J44" s="47"/>
    </row>
    <row r="45" spans="1:10" s="7" customFormat="1" ht="36" customHeight="1" x14ac:dyDescent="0.25">
      <c r="A45" s="67" t="s">
        <v>20</v>
      </c>
      <c r="B45" s="68"/>
      <c r="C45" s="68"/>
      <c r="D45" s="68"/>
      <c r="E45" s="69"/>
      <c r="F45" s="69"/>
      <c r="G45" s="69"/>
      <c r="H45" s="69"/>
      <c r="I45" s="69"/>
      <c r="J45" s="70"/>
    </row>
    <row r="46" spans="1:10" s="7" customFormat="1" ht="47.25" customHeight="1" x14ac:dyDescent="0.25">
      <c r="A46" s="43" t="s">
        <v>38</v>
      </c>
      <c r="B46" s="36" t="s">
        <v>63</v>
      </c>
      <c r="C46" s="8" t="s">
        <v>10</v>
      </c>
      <c r="D46" s="5">
        <v>2</v>
      </c>
      <c r="E46" s="45"/>
      <c r="F46" s="45"/>
      <c r="G46" s="46"/>
      <c r="H46" s="45"/>
      <c r="I46" s="45"/>
      <c r="J46" s="47"/>
    </row>
    <row r="47" spans="1:10" s="7" customFormat="1" ht="34.5" customHeight="1" x14ac:dyDescent="0.25">
      <c r="A47" s="43" t="s">
        <v>38</v>
      </c>
      <c r="B47" s="2" t="s">
        <v>21</v>
      </c>
      <c r="C47" s="8" t="s">
        <v>10</v>
      </c>
      <c r="D47" s="5">
        <v>4</v>
      </c>
      <c r="E47" s="45"/>
      <c r="F47" s="45"/>
      <c r="G47" s="46"/>
      <c r="H47" s="45"/>
      <c r="I47" s="45"/>
      <c r="J47" s="47"/>
    </row>
    <row r="48" spans="1:10" s="7" customFormat="1" x14ac:dyDescent="0.25">
      <c r="B48" s="33"/>
      <c r="D48" s="44"/>
    </row>
    <row r="49" spans="1:14" s="7" customFormat="1" x14ac:dyDescent="0.25">
      <c r="A49" s="1"/>
      <c r="B49" s="35" t="s">
        <v>27</v>
      </c>
      <c r="C49" s="42"/>
      <c r="D49" s="35"/>
      <c r="E49" s="42"/>
      <c r="F49" s="42"/>
      <c r="G49" s="42"/>
      <c r="H49" s="48"/>
      <c r="I49" s="42"/>
      <c r="J49" s="49"/>
      <c r="K49" s="42"/>
      <c r="L49" s="42"/>
      <c r="M49" s="42"/>
      <c r="N49" s="11"/>
    </row>
    <row r="50" spans="1:14" s="7" customFormat="1" x14ac:dyDescent="0.25">
      <c r="A50" s="4" t="s">
        <v>0</v>
      </c>
      <c r="B50" s="2"/>
      <c r="C50" s="65" t="s">
        <v>28</v>
      </c>
      <c r="D50" s="65"/>
      <c r="E50" s="65"/>
      <c r="F50" s="65"/>
      <c r="G50" s="65"/>
      <c r="H50" s="65"/>
      <c r="I50" s="65"/>
      <c r="J50" s="2" t="s">
        <v>1</v>
      </c>
      <c r="K50" s="65" t="s">
        <v>29</v>
      </c>
      <c r="L50" s="65"/>
      <c r="M50" s="65"/>
      <c r="N50" s="65"/>
    </row>
    <row r="51" spans="1:14" s="7" customFormat="1" x14ac:dyDescent="0.25">
      <c r="A51" s="8">
        <v>1</v>
      </c>
      <c r="B51" s="2">
        <v>2</v>
      </c>
      <c r="C51" s="65">
        <v>3</v>
      </c>
      <c r="D51" s="65"/>
      <c r="E51" s="65"/>
      <c r="F51" s="65"/>
      <c r="G51" s="65"/>
      <c r="H51" s="65"/>
      <c r="I51" s="65"/>
      <c r="J51" s="9">
        <v>4</v>
      </c>
      <c r="K51" s="65">
        <v>5</v>
      </c>
      <c r="L51" s="65"/>
      <c r="M51" s="65"/>
      <c r="N51" s="65"/>
    </row>
    <row r="52" spans="1:14" s="7" customFormat="1" x14ac:dyDescent="0.25">
      <c r="A52" s="8" t="s">
        <v>5</v>
      </c>
      <c r="B52" s="2" t="s">
        <v>30</v>
      </c>
      <c r="C52" s="61"/>
      <c r="D52" s="61"/>
      <c r="E52" s="61"/>
      <c r="F52" s="61"/>
      <c r="G52" s="61"/>
      <c r="H52" s="61"/>
      <c r="I52" s="61"/>
      <c r="J52" s="50">
        <v>0.08</v>
      </c>
      <c r="K52" s="62"/>
      <c r="L52" s="62"/>
      <c r="M52" s="62"/>
      <c r="N52" s="62"/>
    </row>
    <row r="53" spans="1:14" s="7" customFormat="1" x14ac:dyDescent="0.25">
      <c r="A53" s="8" t="s">
        <v>8</v>
      </c>
      <c r="B53" s="2" t="s">
        <v>31</v>
      </c>
      <c r="C53" s="61"/>
      <c r="D53" s="61"/>
      <c r="E53" s="61"/>
      <c r="F53" s="61"/>
      <c r="G53" s="61"/>
      <c r="H53" s="61"/>
      <c r="I53" s="61"/>
      <c r="J53" s="16">
        <v>0.23</v>
      </c>
      <c r="K53" s="62"/>
      <c r="L53" s="62"/>
      <c r="M53" s="62"/>
      <c r="N53" s="62"/>
    </row>
    <row r="54" spans="1:14" s="7" customFormat="1" ht="31.5" x14ac:dyDescent="0.25">
      <c r="A54" s="8"/>
      <c r="B54" s="2" t="s">
        <v>32</v>
      </c>
      <c r="C54" s="63">
        <f>SUM(C52:I53)</f>
        <v>0</v>
      </c>
      <c r="D54" s="63"/>
      <c r="E54" s="63"/>
      <c r="F54" s="63"/>
      <c r="G54" s="63"/>
      <c r="H54" s="63"/>
      <c r="I54" s="63"/>
      <c r="J54" s="52" t="s">
        <v>26</v>
      </c>
      <c r="K54" s="64">
        <f>SUM(K52:N53)</f>
        <v>0</v>
      </c>
      <c r="L54" s="64"/>
      <c r="M54" s="64"/>
      <c r="N54" s="64"/>
    </row>
    <row r="55" spans="1:14" s="7" customFormat="1" x14ac:dyDescent="0.25">
      <c r="B55" s="33"/>
      <c r="D55" s="44"/>
    </row>
  </sheetData>
  <mergeCells count="24">
    <mergeCell ref="A1:J1"/>
    <mergeCell ref="A2:J2"/>
    <mergeCell ref="M21:N21"/>
    <mergeCell ref="C22:D22"/>
    <mergeCell ref="M22:N22"/>
    <mergeCell ref="C23:D23"/>
    <mergeCell ref="M23:N23"/>
    <mergeCell ref="A38:J38"/>
    <mergeCell ref="A45:J45"/>
    <mergeCell ref="A3:J4"/>
    <mergeCell ref="A29:J29"/>
    <mergeCell ref="C21:D21"/>
    <mergeCell ref="J10:J16"/>
    <mergeCell ref="A5:J6"/>
    <mergeCell ref="C53:I53"/>
    <mergeCell ref="K53:N53"/>
    <mergeCell ref="C54:I54"/>
    <mergeCell ref="K54:N54"/>
    <mergeCell ref="C50:I50"/>
    <mergeCell ref="K50:N50"/>
    <mergeCell ref="C51:I51"/>
    <mergeCell ref="K51:N51"/>
    <mergeCell ref="C52:I52"/>
    <mergeCell ref="K52:N52"/>
  </mergeCells>
  <phoneticPr fontId="1" type="noConversion"/>
  <pageMargins left="0.7" right="0.7" top="0.75" bottom="0.75" header="0.3" footer="0.3"/>
  <pageSetup paperSize="9" scale="55" fitToHeight="0" orientation="landscape" r:id="rId1"/>
  <rowBreaks count="2" manualBreakCount="2">
    <brk id="35" max="1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ZADANIE3</vt:lpstr>
      <vt:lpstr>ZADANIE3!Obszar_wydruku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2024-11-20T12:12:50Z</cp:lastPrinted>
  <dcterms:created xsi:type="dcterms:W3CDTF">2022-10-21T10:17:58Z</dcterms:created>
  <dcterms:modified xsi:type="dcterms:W3CDTF">2024-12-11T10:36:14Z</dcterms:modified>
</cp:coreProperties>
</file>