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192.168.1.254\pzp\2024\DPT-271-2-2024_Sprzet 2\"/>
    </mc:Choice>
  </mc:AlternateContent>
  <xr:revisionPtr revIDLastSave="0" documentId="13_ncr:1_{FBC89C36-3DB2-4983-B8FF-8AF546C32E58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Cz 1" sheetId="9" r:id="rId1"/>
    <sheet name="Cz 2" sheetId="10" r:id="rId2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9" l="1"/>
  <c r="I5" i="10" l="1"/>
  <c r="I6" i="10" s="1"/>
  <c r="H5" i="10"/>
  <c r="J5" i="10" s="1"/>
  <c r="J6" i="10" s="1"/>
  <c r="I7" i="9" l="1"/>
  <c r="H7" i="9"/>
  <c r="J7" i="9" s="1"/>
  <c r="I6" i="9"/>
  <c r="H6" i="9"/>
  <c r="J6" i="9" s="1"/>
  <c r="H5" i="9"/>
  <c r="J5" i="9" s="1"/>
  <c r="I10" i="9" l="1"/>
  <c r="I8" i="9"/>
  <c r="J10" i="9" l="1"/>
  <c r="K10" i="9" l="1"/>
  <c r="J8" i="9" l="1"/>
</calcChain>
</file>

<file path=xl/sharedStrings.xml><?xml version="1.0" encoding="utf-8"?>
<sst xmlns="http://schemas.openxmlformats.org/spreadsheetml/2006/main" count="47" uniqueCount="30">
  <si>
    <t>Lp.</t>
  </si>
  <si>
    <t>Opis urządzenia</t>
  </si>
  <si>
    <t>Element</t>
  </si>
  <si>
    <t>Ilość</t>
  </si>
  <si>
    <t>Cena jednostkowa brutto</t>
  </si>
  <si>
    <t xml:space="preserve">Wartość netto </t>
  </si>
  <si>
    <t>Wartość brutto</t>
  </si>
  <si>
    <t>Ruchoma głowa LED typu Profile</t>
  </si>
  <si>
    <t>RAZEM</t>
  </si>
  <si>
    <t>CPV</t>
  </si>
  <si>
    <t>1 kpl.</t>
  </si>
  <si>
    <t>CZĘŚĆ 2 - PANEL LED</t>
  </si>
  <si>
    <t>CZĘŚĆ 1 - OŚWIETLENIE</t>
  </si>
  <si>
    <t xml:space="preserve">Kod: 	32351200-0
Opis: 	Ekrany </t>
  </si>
  <si>
    <t>Ruchoma głowa LED typu Wash</t>
  </si>
  <si>
    <t>4 szt.</t>
  </si>
  <si>
    <t>Panel (ekran) LED wraz z osprzętem</t>
  </si>
  <si>
    <r>
      <t xml:space="preserve">WZÓR TABELARYCZNY
</t>
    </r>
    <r>
      <rPr>
        <b/>
        <sz val="15"/>
        <color theme="1"/>
        <rFont val="Calibri"/>
        <family val="2"/>
        <charset val="238"/>
        <scheme val="minor"/>
      </rPr>
      <t>DPT-271.2.2024 - DOSTAWA URZĄDZEŃ OŚWIETLENIA ORAZ PANELU LED DLA TEATRU ŁAŹNIA NOWA W KRAKOWIE, 
DLA TEATRU ŁAŹNIA NOWA W KRAKOWIE, ODPOWIEDNIO W ODNIESIENIU OD 1 DO 2 CZĘŚCI PRZEDMIOTU ZAMÓWIENIA</t>
    </r>
  </si>
  <si>
    <r>
      <t xml:space="preserve">Oferowane marka/typ/model/symbol itp. oraz producent, pozwlające na jednoznaczną identyfikację oferowanego elementu/urządzenia
</t>
    </r>
    <r>
      <rPr>
        <b/>
        <sz val="10"/>
        <color rgb="FFFF0000"/>
        <rFont val="Calibri"/>
        <family val="2"/>
        <charset val="238"/>
      </rPr>
      <t>(wypełnia Wykonawca)</t>
    </r>
  </si>
  <si>
    <r>
      <t xml:space="preserve">Cena jednostkowa netto
</t>
    </r>
    <r>
      <rPr>
        <b/>
        <sz val="10"/>
        <color rgb="FFFF0000"/>
        <rFont val="Calibri"/>
        <family val="2"/>
        <charset val="238"/>
      </rPr>
      <t>[wypełnia Wykonawca]</t>
    </r>
  </si>
  <si>
    <r>
      <t xml:space="preserve">Uwagi
</t>
    </r>
    <r>
      <rPr>
        <b/>
        <sz val="10"/>
        <color rgb="FFFF0000"/>
        <rFont val="Calibri"/>
        <family val="2"/>
        <charset val="238"/>
      </rPr>
      <t>(wypełnia Wykonawca)</t>
    </r>
  </si>
  <si>
    <r>
      <t xml:space="preserve">Wydajny i energooszczędny ekran LED umożliwiające wyświetlanie treści najwyższej jakości. Instalacja podwieszona o wymiarach 5 metrów szeroka oraz 0,5 metra wysoka stanowiąca aranżację sali teatralnej oraz możliwość wykorzystania poza budynkiem. Telebim musi zapewniać wyświetlanie różnorodnych treści, od statycznych grafik i komunikatów po różnego rodzaju transmisji i spotów filmowych. Urządzenie powinno dawać możliwość dowolnego zestawienia obrazu dla wszystkich matryc. Urządzenie dostosowane do pracy w warunkach wewnętrznych i na zewnątrz, mobilne. Z możliwością zawieszenia ekranu.
</t>
    </r>
    <r>
      <rPr>
        <b/>
        <sz val="10"/>
        <color theme="1"/>
        <rFont val="Calibri"/>
        <family val="2"/>
        <charset val="238"/>
        <scheme val="minor"/>
      </rPr>
      <t xml:space="preserve">Zaproponowany przez Wykonawcę każdy zestaw powinien składać się z następujących elementów:
1. TELEBIM - 1 sztuka
</t>
    </r>
    <r>
      <rPr>
        <sz val="10"/>
        <color theme="1"/>
        <rFont val="Calibri"/>
        <family val="2"/>
        <charset val="238"/>
        <scheme val="minor"/>
      </rPr>
      <t xml:space="preserve">Wymagania eksploatacyjno-techniczne: wysokość ekranu min 0,5 m; szerokość ekranu min 5 m; powierzchnia ekranu min 2,5 m2; jasność ekranu (luminacja ) min 4500 cd/m2; rozdzielczość ekranu min. 1680 x 168 px; wielkość pixela 2,6-3,0 mm; minimalne odświeżanie 3840 hz; wymiary modułu 500x500 mm; kąt widzenia pionowy, poziomy min 140; procesor obrazu min 2x wejście HDMI, 2x DVI, 1x 3G-SDI, 1x OPT 1; ekran zastosowanie zewnętrzne; klasa ochrony IP 65; waga modułu max 7kg; maksymalne zużycie energii na 1m2 600W/m2; żywotność diody LED &gt; 12 lat; dopuszczalna temperatura otoczenia -20 °C - + 50°C; minimalny kontrast ekranu 4000:1; minimalna głębia kolorów 14 BIT; ekran musi posiadać możliwość zapinania kątowego od -9 stopni do +9 stopni; możliwość serwisowania ekranu zarówno od przodu jak i od tyłu; wymienne moduły 250 x 250 mm , pozwalające na szybką wymianę (montowane na magnesach , co najmniej w 8 punktach) 
</t>
    </r>
    <r>
      <rPr>
        <b/>
        <sz val="10"/>
        <color theme="1"/>
        <rFont val="Calibri"/>
        <family val="2"/>
        <charset val="238"/>
        <scheme val="minor"/>
      </rPr>
      <t>2. SKRZYNIE TRANSPORTOWE – 2 sztuki</t>
    </r>
    <r>
      <rPr>
        <sz val="10"/>
        <color theme="1"/>
        <rFont val="Calibri"/>
        <family val="2"/>
        <charset val="238"/>
        <scheme val="minor"/>
      </rPr>
      <t xml:space="preserve">
Wymagania eksploatacyjno-techniczne: wyposażone w kółka; mogące pomieścić po 8 modułów ekranu; wyposażone w zamki
</t>
    </r>
    <r>
      <rPr>
        <b/>
        <sz val="10"/>
        <color theme="1"/>
        <rFont val="Calibri"/>
        <family val="2"/>
        <charset val="238"/>
        <scheme val="minor"/>
      </rPr>
      <t>3. BELKI typu BEAM (zawiesia) – 6 sztuk ( 4 szt. x 1 metr oraz 2 szt. 0,5 m)</t>
    </r>
    <r>
      <rPr>
        <sz val="10"/>
        <color theme="1"/>
        <rFont val="Calibri"/>
        <family val="2"/>
        <charset val="238"/>
        <scheme val="minor"/>
      </rPr>
      <t xml:space="preserve">
Wymagania eksploatacyjno-techniczne: zawieszenie ekranu nad ziemią spełniające wymogi eksploatacyjno-techniczne oraz jakościowe przedmiotowego zamówienia.
</t>
    </r>
    <r>
      <rPr>
        <b/>
        <sz val="10"/>
        <color theme="1"/>
        <rFont val="Calibri"/>
        <family val="2"/>
        <charset val="238"/>
        <scheme val="minor"/>
      </rPr>
      <t>4. Kable zasilające - minimum 10 kompletów</t>
    </r>
    <r>
      <rPr>
        <sz val="10"/>
        <color theme="1"/>
        <rFont val="Calibri"/>
        <family val="2"/>
        <charset val="238"/>
        <scheme val="minor"/>
      </rPr>
      <t xml:space="preserve">
wykonane z wysokiej jakości materiałów spełniająca wszelkie normy i wymogi eksploatacyjno-techniczne oraz jakościowe.</t>
    </r>
  </si>
  <si>
    <t>Komplet oświetlenia plenerowego</t>
  </si>
  <si>
    <t xml:space="preserve">ROZBUDOWA
Kod: 31520000-7
Opis: Lampy i oprawy oświetleniowe </t>
  </si>
  <si>
    <t xml:space="preserve">Kod: 31520000-7
Opis: Lampy i oprawy oświetleniowe </t>
  </si>
  <si>
    <t>1 kpl</t>
  </si>
  <si>
    <t xml:space="preserve">Załącznik A do SWZ </t>
  </si>
  <si>
    <t xml:space="preserve">Komplet oświetlenia plenerowego składającego się z 6 szt. Reflektorów LED PAR Zoom wraz z dedykowanymi do każdego z nich 8-kierunkowymi klapami umożliwiającymi regulację wiązki światła (skrzydełka) o parametrach nie gorszych niż: Reflektor LED PAR Zoom o parametrach nie gorszych niż: źródło światła: 7 chipów LED o mocy min. 40W każdy; kąt świecenia: płynny zoom w przedziale min 5°-52°;  min. moc generowanego strumienia świetlnego: min2600 lm;  min. natężenie generowanego światła (lux) mierzone z odległości 5m od źródła: 12000; parametr CRI: min 94; parametr R9: min 97; system kolorów: RGB+WW; temperatura barwowa światła białego regulowana w zakresie: 2800~10000K; korekcja +/- green, emulacja źródła TUNGSTEN; dimmer elektroniczny 16 bit, płynny 0-100% z czterema trybami do wyboru; generator efektów matrycowych; kontrola każdego pixela lub ring; obsługiwanie protokołów: DMX, RDM, CRMX; wbudowany odbiornik i przekaźnik sygnału W-DMX / CRMX w standardzie Wireless Solution / Lumen Radio. Wyświetlacz LCD; urządzenie nie generujące zjawiska migotania w kamerach; częstotliwość odświeżania regulowana w zakresie 600 - 50000 Hz; współczynnik IP: min. 65; złącze prądowe wejściowe i wyjściowe typu PowerCon TRUE1 IP65; maksymalny pobór prądu: 270W; waga bez skrzydełek: maks. 9,5 kg  </t>
  </si>
  <si>
    <r>
      <t xml:space="preserve">Ruchoma głowa typu profile z IP o parametrach nie gorszych niż : moduł białego światła LED o mocy co najmniej 750 W , strumień świetlny co najmniej 28000 lumenów deklarowana żywotność modułu dla jasności powyżej 70% - min. 50000H , temperatura barwowa źródła w zakresie 5700-6000 K jakość odwzorowania barw CRI co najmniej 90 , system mieszania kolorów CMY, tarcza kolorów bezpośrednich zawierająca co najmniej 5 filtrów + otwarcie, płynna regulacja temperatury barwowej w zakresie od co najmniej 2900 do min. 5800 K , tarcza co najmniej 2 tarcze  wymiennych rotacyjnych przesłon gobo z co najmniej 6 – ma przesłonami gobo każda z systemem gobo shake , co najmniej jedna wymienna tarcza animacyjna , system kadrowania oparty na 4 niezależnych przesłonach o możliwości indywidualnej zmiany kąta oraz wspólnego obrotu zespołu +/- 70 stopni , płynny dimmer, irys oraz min. 2 tarcze frost regulowany płynnie w zakresie 0-100% ,  zdalnie sterowana ostrość z systemem śledzenia,  zoom o zakresie od co najmniej 6 stopni do co najmniej 50 stopni , zakres ruchu PAN co najmniej 540 stopni, TILT co najmniej 260 stopni , maksymalna waga 38 kg , współczynnik IP min. 65 , maksymalny pobór mocy urządzenia nie większy niż 1100 W. W komplecie haki do podwieszenia do rury 50 mm, linka zabezpieczająca, przewód zasilający unishuko, do każdego urządzenia pojedyncza skrzynia transportowa na kołach z wkładami piankowymi
</t>
    </r>
    <r>
      <rPr>
        <sz val="10"/>
        <color rgb="FFFF0000"/>
        <rFont val="Calibri"/>
        <family val="2"/>
        <charset val="238"/>
      </rPr>
      <t>Zamawiający zakupił urzędzenia MAC VIPER XIP marki Martin wyprodukowane 2024. Zaproponowane przez Wykonawcę urzędzenia w niniejszym postępowaniu muszą być kompatybilne z urządzeniami MAC VIPER XIP marki Martin, z uwagi na rozbudowę systemu, a w konsewkencji konieczność ich współdzialania.</t>
    </r>
  </si>
  <si>
    <t>Ruchoma głowa typu wash z IP o parametrach nie gorszych niż: Minimalne wymagania i parametry: źródło światła min 7 szt. x 45 Watt RGBW; jasność głównych źródeł światła min. 4000 lumenów (jasność na wyjściu optyki); żywotność deklarowana źródła światła nie mniejsza niż 50000 godzin; dodatkowe efektowe źródła światła min. 12; regulowany zoom - minimalny nie większy niż 6,5 stopnia, maksymalny nie mniejszy niż 50,0 stopni; funkcja płynnej korekcji temperatury barwowej co najmniej w zakresie 2500  K do 8000 K; rączki  - uchwyty w podstawie urządzenia; oprawa o IP minimum 54; masa urządzenia nie może przekroczyć 9,5 kg; pobór prądu nie większy niż 380W; głośność pracy urządzenia mierzony z odległości 1m dla maksymalnej jasności źródła do 40dB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</si>
</sst>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#,##0.00\ [$zł-415];[Red]\-#,##0.00\ [$zł-415]"/>
    <numFmt numFmtId="166" formatCode="_-[$€-2]\ * #,##0.00_-;\-[$€-2]\ * #,##0.00_-;_-[$€-2]\ * &quot;-&quot;??_-;_-@_-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0" fillId="0" borderId="0"/>
  </cellStyleXfs>
  <cellXfs count="49">
    <xf numFmtId="0" fontId="0" fillId="0" borderId="0" xfId="0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9" fillId="3" borderId="4" xfId="0" applyNumberFormat="1" applyFont="1" applyFill="1" applyBorder="1" applyAlignment="1">
      <alignment horizontal="center" vertical="center"/>
    </xf>
    <xf numFmtId="0" fontId="21" fillId="0" borderId="3" xfId="3" applyFont="1" applyBorder="1" applyAlignment="1">
      <alignment horizontal="left" vertical="center" wrapText="1"/>
    </xf>
    <xf numFmtId="0" fontId="21" fillId="0" borderId="1" xfId="3" applyFont="1" applyBorder="1" applyAlignment="1">
      <alignment horizontal="left" vertical="center" wrapText="1"/>
    </xf>
    <xf numFmtId="0" fontId="21" fillId="0" borderId="5" xfId="3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1" fillId="0" borderId="7" xfId="3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165" fontId="1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65" fontId="16" fillId="4" borderId="4" xfId="0" applyNumberFormat="1" applyFont="1" applyFill="1" applyBorder="1" applyAlignment="1">
      <alignment horizontal="center" vertical="center" wrapText="1"/>
    </xf>
    <xf numFmtId="166" fontId="6" fillId="4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166" fontId="24" fillId="0" borderId="0" xfId="0" applyNumberFormat="1" applyFont="1" applyAlignment="1">
      <alignment horizontal="right" vertical="center"/>
    </xf>
    <xf numFmtId="0" fontId="16" fillId="4" borderId="4" xfId="0" applyFont="1" applyFill="1" applyBorder="1" applyAlignment="1" applyProtection="1">
      <alignment horizontal="left" vertical="center" wrapText="1"/>
      <protection locked="0"/>
    </xf>
    <xf numFmtId="0" fontId="17" fillId="4" borderId="4" xfId="0" applyFont="1" applyFill="1" applyBorder="1" applyAlignment="1" applyProtection="1">
      <alignment horizontal="left" vertical="center" wrapText="1"/>
      <protection locked="0"/>
    </xf>
    <xf numFmtId="165" fontId="16" fillId="4" borderId="4" xfId="0" applyNumberFormat="1" applyFont="1" applyFill="1" applyBorder="1" applyAlignment="1" applyProtection="1">
      <alignment horizontal="center" vertical="center" wrapText="1"/>
      <protection locked="0"/>
    </xf>
    <xf numFmtId="166" fontId="6" fillId="4" borderId="4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4">
    <cellStyle name="Hiperłącze" xfId="1" builtinId="8" hidden="1"/>
    <cellStyle name="Normalny" xfId="0" builtinId="0"/>
    <cellStyle name="Normalny 2" xfId="3" xr:uid="{CC0BABE4-0F6F-49EB-A4F4-C4C59D9AE14E}"/>
    <cellStyle name="Odwiedzone hiperłącze" xfId="2" builtinId="9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32734-DB5D-449C-A862-B3E9656E997E}">
  <sheetPr>
    <pageSetUpPr fitToPage="1"/>
  </sheetPr>
  <dimension ref="A1:XFC10"/>
  <sheetViews>
    <sheetView tabSelected="1" topLeftCell="C1" zoomScale="70" zoomScaleNormal="70" zoomScalePageLayoutView="115" workbookViewId="0">
      <selection activeCell="J8" sqref="J8"/>
    </sheetView>
  </sheetViews>
  <sheetFormatPr defaultColWidth="0" defaultRowHeight="10.199999999999999" zeroHeight="1" x14ac:dyDescent="0.3"/>
  <cols>
    <col min="1" max="1" width="5.33203125" style="1" bestFit="1" customWidth="1"/>
    <col min="2" max="3" width="30" style="10" customWidth="1"/>
    <col min="4" max="4" width="176.5546875" style="1" customWidth="1"/>
    <col min="5" max="5" width="56.33203125" style="1" customWidth="1"/>
    <col min="6" max="6" width="5.44140625" style="1" customWidth="1"/>
    <col min="7" max="7" width="19.5546875" style="2" customWidth="1"/>
    <col min="8" max="8" width="15.6640625" style="2" customWidth="1"/>
    <col min="9" max="10" width="16.6640625" style="2" customWidth="1"/>
    <col min="11" max="11" width="29.44140625" style="11" customWidth="1"/>
    <col min="12" max="12" width="30.109375" style="19" hidden="1" customWidth="1"/>
    <col min="13" max="13" width="15.44140625" style="1" hidden="1" customWidth="1"/>
    <col min="14" max="16383" width="8.6640625" style="1" hidden="1"/>
    <col min="16384" max="16384" width="12.5546875" style="1" hidden="1" customWidth="1"/>
  </cols>
  <sheetData>
    <row r="1" spans="1:13" x14ac:dyDescent="0.3">
      <c r="K1" s="41" t="s">
        <v>26</v>
      </c>
    </row>
    <row r="2" spans="1:13" ht="119.4" customHeight="1" x14ac:dyDescent="0.3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3" s="5" customFormat="1" ht="15.6" x14ac:dyDescent="0.3">
      <c r="A3" s="47" t="s">
        <v>12</v>
      </c>
      <c r="B3" s="47"/>
      <c r="C3" s="47"/>
      <c r="D3" s="47"/>
      <c r="E3" s="48"/>
      <c r="F3" s="47"/>
      <c r="G3" s="47"/>
      <c r="H3" s="47"/>
      <c r="I3" s="47"/>
      <c r="J3" s="47"/>
      <c r="K3" s="47"/>
      <c r="L3" s="20"/>
    </row>
    <row r="4" spans="1:13" s="3" customFormat="1" ht="48" customHeight="1" x14ac:dyDescent="0.3">
      <c r="A4" s="4" t="s">
        <v>0</v>
      </c>
      <c r="B4" s="9" t="s">
        <v>2</v>
      </c>
      <c r="C4" s="9" t="s">
        <v>9</v>
      </c>
      <c r="D4" s="4" t="s">
        <v>1</v>
      </c>
      <c r="E4" s="27" t="s">
        <v>18</v>
      </c>
      <c r="F4" s="4" t="s">
        <v>3</v>
      </c>
      <c r="G4" s="28" t="s">
        <v>19</v>
      </c>
      <c r="H4" s="28" t="s">
        <v>4</v>
      </c>
      <c r="I4" s="28" t="s">
        <v>5</v>
      </c>
      <c r="J4" s="28" t="s">
        <v>6</v>
      </c>
      <c r="K4" s="29" t="s">
        <v>20</v>
      </c>
      <c r="L4" s="12"/>
    </row>
    <row r="5" spans="1:13" s="6" customFormat="1" ht="101.4" customHeight="1" x14ac:dyDescent="0.3">
      <c r="A5" s="7">
        <v>1</v>
      </c>
      <c r="B5" s="25" t="s">
        <v>22</v>
      </c>
      <c r="C5" s="26" t="s">
        <v>24</v>
      </c>
      <c r="D5" s="38" t="s">
        <v>27</v>
      </c>
      <c r="E5" s="42"/>
      <c r="F5" s="31" t="s">
        <v>25</v>
      </c>
      <c r="G5" s="44"/>
      <c r="H5" s="33">
        <f>G5*1.23</f>
        <v>0</v>
      </c>
      <c r="I5" s="33">
        <f>G5</f>
        <v>0</v>
      </c>
      <c r="J5" s="33">
        <f>H5</f>
        <v>0</v>
      </c>
      <c r="K5" s="45"/>
      <c r="L5" s="8"/>
      <c r="M5" s="8"/>
    </row>
    <row r="6" spans="1:13" ht="127.2" customHeight="1" x14ac:dyDescent="0.3">
      <c r="A6" s="7">
        <v>2</v>
      </c>
      <c r="B6" s="24" t="s">
        <v>7</v>
      </c>
      <c r="C6" s="26" t="s">
        <v>23</v>
      </c>
      <c r="D6" s="39" t="s">
        <v>28</v>
      </c>
      <c r="E6" s="42"/>
      <c r="F6" s="31" t="s">
        <v>15</v>
      </c>
      <c r="G6" s="44"/>
      <c r="H6" s="33">
        <f>G6*1.23</f>
        <v>0</v>
      </c>
      <c r="I6" s="33">
        <f>G6*4</f>
        <v>0</v>
      </c>
      <c r="J6" s="33">
        <f>H6*4</f>
        <v>0</v>
      </c>
      <c r="K6" s="45"/>
      <c r="L6" s="21"/>
    </row>
    <row r="7" spans="1:13" ht="76.95" customHeight="1" x14ac:dyDescent="0.3">
      <c r="A7" s="7">
        <v>3</v>
      </c>
      <c r="B7" s="24" t="s">
        <v>14</v>
      </c>
      <c r="C7" s="26" t="s">
        <v>24</v>
      </c>
      <c r="D7" s="40" t="s">
        <v>29</v>
      </c>
      <c r="E7" s="43"/>
      <c r="F7" s="31" t="s">
        <v>15</v>
      </c>
      <c r="G7" s="44"/>
      <c r="H7" s="33">
        <f>G7*1.23</f>
        <v>0</v>
      </c>
      <c r="I7" s="33">
        <f>G7*4</f>
        <v>0</v>
      </c>
      <c r="J7" s="33">
        <f>H7*4</f>
        <v>0</v>
      </c>
      <c r="K7" s="45"/>
      <c r="L7" s="22"/>
    </row>
    <row r="8" spans="1:13" s="6" customFormat="1" ht="13.8" x14ac:dyDescent="0.3">
      <c r="B8" s="18"/>
      <c r="C8" s="18"/>
      <c r="D8" s="18"/>
      <c r="E8" s="18"/>
      <c r="F8" s="16"/>
      <c r="G8" s="17"/>
      <c r="H8" s="23" t="s">
        <v>8</v>
      </c>
      <c r="I8" s="23">
        <f>SUM(I5:I7)</f>
        <v>0</v>
      </c>
      <c r="J8" s="23">
        <f>SUM(J5:J7)</f>
        <v>0</v>
      </c>
      <c r="K8" s="23"/>
      <c r="L8" s="8"/>
      <c r="M8" s="8"/>
    </row>
    <row r="10" spans="1:13" ht="13.8" hidden="1" x14ac:dyDescent="0.3">
      <c r="A10" s="6"/>
      <c r="B10" s="13"/>
      <c r="C10" s="14"/>
      <c r="D10" s="15"/>
      <c r="E10" s="15"/>
      <c r="F10" s="16"/>
      <c r="G10" s="17"/>
      <c r="H10" s="23" t="s">
        <v>8</v>
      </c>
      <c r="I10" s="23" t="e">
        <f>SUM(#REF!)</f>
        <v>#REF!</v>
      </c>
      <c r="J10" s="23" t="e">
        <f>SUM(#REF!)</f>
        <v>#REF!</v>
      </c>
      <c r="K10" s="23" t="e">
        <f>SUM(#REF!)</f>
        <v>#REF!</v>
      </c>
    </row>
  </sheetData>
  <mergeCells count="2">
    <mergeCell ref="A2:K2"/>
    <mergeCell ref="A3:K3"/>
  </mergeCells>
  <pageMargins left="0.70866141732283461" right="0.70866141732283461" top="0.74803149606299213" bottom="0.74803149606299213" header="0.31496062992125984" footer="0.31496062992125984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AA1BE-57F5-4042-BF6F-F376467B29BB}">
  <sheetPr>
    <pageSetUpPr fitToPage="1"/>
  </sheetPr>
  <dimension ref="A1:XFC6"/>
  <sheetViews>
    <sheetView topLeftCell="C1" zoomScale="70" zoomScaleNormal="70" zoomScalePageLayoutView="115" workbookViewId="0">
      <selection activeCell="I6" sqref="I6"/>
    </sheetView>
  </sheetViews>
  <sheetFormatPr defaultColWidth="0" defaultRowHeight="10.199999999999999" zeroHeight="1" x14ac:dyDescent="0.3"/>
  <cols>
    <col min="1" max="1" width="5.33203125" style="1" bestFit="1" customWidth="1"/>
    <col min="2" max="3" width="30" style="10" customWidth="1"/>
    <col min="4" max="4" width="176.5546875" style="1" customWidth="1"/>
    <col min="5" max="5" width="56.33203125" style="1" customWidth="1"/>
    <col min="6" max="6" width="5.44140625" style="1" customWidth="1"/>
    <col min="7" max="7" width="19.5546875" style="2" customWidth="1"/>
    <col min="8" max="8" width="15.6640625" style="2" customWidth="1"/>
    <col min="9" max="10" width="16.6640625" style="2" customWidth="1"/>
    <col min="11" max="11" width="29.44140625" style="11" customWidth="1"/>
    <col min="12" max="12" width="30.109375" style="19" hidden="1" customWidth="1"/>
    <col min="13" max="13" width="15.44140625" style="1" hidden="1" customWidth="1"/>
    <col min="14" max="16383" width="8.6640625" style="1" hidden="1"/>
    <col min="16384" max="16384" width="12.5546875" style="1" hidden="1" customWidth="1"/>
  </cols>
  <sheetData>
    <row r="1" spans="1:12" x14ac:dyDescent="0.3">
      <c r="K1" s="41" t="s">
        <v>26</v>
      </c>
    </row>
    <row r="2" spans="1:12" ht="119.4" customHeight="1" x14ac:dyDescent="0.3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s="5" customFormat="1" ht="15.6" x14ac:dyDescent="0.3">
      <c r="A3" s="47" t="s">
        <v>11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20"/>
    </row>
    <row r="4" spans="1:12" s="3" customFormat="1" ht="48" customHeight="1" x14ac:dyDescent="0.3">
      <c r="A4" s="4" t="s">
        <v>0</v>
      </c>
      <c r="B4" s="9" t="s">
        <v>2</v>
      </c>
      <c r="C4" s="9" t="s">
        <v>9</v>
      </c>
      <c r="D4" s="4" t="s">
        <v>1</v>
      </c>
      <c r="E4" s="27" t="s">
        <v>18</v>
      </c>
      <c r="F4" s="4" t="s">
        <v>3</v>
      </c>
      <c r="G4" s="28" t="s">
        <v>19</v>
      </c>
      <c r="H4" s="28" t="s">
        <v>4</v>
      </c>
      <c r="I4" s="28" t="s">
        <v>5</v>
      </c>
      <c r="J4" s="28" t="s">
        <v>6</v>
      </c>
      <c r="K4" s="29" t="s">
        <v>20</v>
      </c>
      <c r="L4" s="12"/>
    </row>
    <row r="5" spans="1:12" ht="248.4" customHeight="1" x14ac:dyDescent="0.3">
      <c r="A5" s="7">
        <v>1</v>
      </c>
      <c r="B5" s="24" t="s">
        <v>16</v>
      </c>
      <c r="C5" s="30" t="s">
        <v>13</v>
      </c>
      <c r="D5" s="37" t="s">
        <v>21</v>
      </c>
      <c r="E5" s="34"/>
      <c r="F5" s="31" t="s">
        <v>10</v>
      </c>
      <c r="G5" s="35"/>
      <c r="H5" s="32">
        <f>G5*1.23</f>
        <v>0</v>
      </c>
      <c r="I5" s="33">
        <f>G5*1</f>
        <v>0</v>
      </c>
      <c r="J5" s="33">
        <f>H5*1</f>
        <v>0</v>
      </c>
      <c r="K5" s="36"/>
      <c r="L5" s="22"/>
    </row>
    <row r="6" spans="1:12" ht="13.8" x14ac:dyDescent="0.3">
      <c r="A6" s="6"/>
      <c r="B6" s="13"/>
      <c r="C6" s="14"/>
      <c r="D6" s="15"/>
      <c r="E6" s="15"/>
      <c r="F6" s="16"/>
      <c r="G6" s="17"/>
      <c r="H6" s="23" t="s">
        <v>8</v>
      </c>
      <c r="I6" s="23">
        <f>SUM(I5:I5)</f>
        <v>0</v>
      </c>
      <c r="J6" s="23">
        <f>SUM(J5:J5)</f>
        <v>0</v>
      </c>
      <c r="K6" s="23"/>
    </row>
  </sheetData>
  <mergeCells count="2">
    <mergeCell ref="A2:K2"/>
    <mergeCell ref="A3:K3"/>
  </mergeCells>
  <pageMargins left="0.70866141732283461" right="0.70866141732283461" top="0.74803149606299213" bottom="0.74803149606299213" header="0.31496062992125984" footer="0.31496062992125984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 1</vt:lpstr>
      <vt:lpstr>Cz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ASaP</dc:creator>
  <cp:lastModifiedBy>kkowalska</cp:lastModifiedBy>
  <cp:lastPrinted>2024-09-02T12:17:23Z</cp:lastPrinted>
  <dcterms:created xsi:type="dcterms:W3CDTF">2015-06-05T18:19:34Z</dcterms:created>
  <dcterms:modified xsi:type="dcterms:W3CDTF">2024-09-02T12:17:50Z</dcterms:modified>
</cp:coreProperties>
</file>