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096" windowHeight="4920" tabRatio="848" activeTab="16"/>
  </bookViews>
  <sheets>
    <sheet name="1" sheetId="41" r:id="rId1"/>
    <sheet name="2" sheetId="1" r:id="rId2"/>
    <sheet name="3" sheetId="2" r:id="rId3"/>
    <sheet name="4" sheetId="52" r:id="rId4"/>
    <sheet name="5" sheetId="3" r:id="rId5"/>
    <sheet name="6" sheetId="4" r:id="rId6"/>
    <sheet name="7" sheetId="5" r:id="rId7"/>
    <sheet name="8" sheetId="48" r:id="rId8"/>
    <sheet name="9" sheetId="7" r:id="rId9"/>
    <sheet name="10" sheetId="8" r:id="rId10"/>
    <sheet name="11" sheetId="9" r:id="rId11"/>
    <sheet name="12" sheetId="10" r:id="rId12"/>
    <sheet name="13" sheetId="11" r:id="rId13"/>
    <sheet name="14" sheetId="12" r:id="rId14"/>
    <sheet name="15" sheetId="13" r:id="rId15"/>
    <sheet name="16" sheetId="51" r:id="rId16"/>
    <sheet name="17" sheetId="47" r:id="rId17"/>
    <sheet name="18" sheetId="16" r:id="rId18"/>
    <sheet name="19" sheetId="17" r:id="rId19"/>
    <sheet name="20" sheetId="18" r:id="rId20"/>
    <sheet name="21" sheetId="24" r:id="rId21"/>
    <sheet name="22" sheetId="26" r:id="rId22"/>
    <sheet name="23" sheetId="27" r:id="rId23"/>
    <sheet name="24" sheetId="28" r:id="rId24"/>
    <sheet name="25" sheetId="39" r:id="rId25"/>
    <sheet name="26" sheetId="50" r:id="rId26"/>
    <sheet name="27" sheetId="45" r:id="rId27"/>
    <sheet name="28" sheetId="22" r:id="rId28"/>
    <sheet name="29" sheetId="32" r:id="rId29"/>
    <sheet name="30" sheetId="34" r:id="rId30"/>
    <sheet name="31" sheetId="35" r:id="rId31"/>
    <sheet name="32" sheetId="42" r:id="rId32"/>
    <sheet name="33" sheetId="43" r:id="rId33"/>
    <sheet name="34" sheetId="54" r:id="rId34"/>
    <sheet name="35" sheetId="55" r:id="rId35"/>
    <sheet name="36" sheetId="56" r:id="rId36"/>
    <sheet name="37" sheetId="60" r:id="rId37"/>
    <sheet name="38" sheetId="62" r:id="rId38"/>
    <sheet name="39" sheetId="63" r:id="rId39"/>
    <sheet name="40" sheetId="64" r:id="rId40"/>
    <sheet name="41" sheetId="65" r:id="rId41"/>
    <sheet name="42" sheetId="66" r:id="rId42"/>
  </sheets>
  <definedNames>
    <definedName name="_xlnm.Print_Area" localSheetId="0">'1'!$A$1:$K$49</definedName>
    <definedName name="_xlnm.Print_Area" localSheetId="11">'12'!$A$1:$K$58</definedName>
    <definedName name="_xlnm.Print_Area" localSheetId="16">'17'!$A$1:$K$69</definedName>
    <definedName name="_xlnm.Print_Area" localSheetId="1">'2'!$A$1:$K$43</definedName>
    <definedName name="_xlnm.Print_Area" localSheetId="20">'21'!$A$1:$K$11</definedName>
    <definedName name="_xlnm.Print_Area" localSheetId="21">'22'!$A$1:$K$17</definedName>
    <definedName name="_xlnm.Print_Area" localSheetId="22">'23'!$A$1:$L$10</definedName>
    <definedName name="_xlnm.Print_Area" localSheetId="24">'25'!$A$1:$K$44</definedName>
    <definedName name="_xlnm.Print_Area" localSheetId="28">'29'!$A$1:$L$12</definedName>
    <definedName name="_xlnm.Print_Area" localSheetId="29">'30'!$A$1:$L$11</definedName>
    <definedName name="_xlnm.Print_Area" localSheetId="30">'31'!$A$1:$L$14</definedName>
    <definedName name="_xlnm.Print_Area" localSheetId="33">'34'!$A$1:$L$15</definedName>
    <definedName name="_xlnm.Print_Area" localSheetId="38">'39'!$A$1:$L$87</definedName>
    <definedName name="_xlnm.Print_Area" localSheetId="4">'5'!$A$1:$K$64</definedName>
    <definedName name="_xlnm.Print_Area" localSheetId="6">'7'!$A$1:$K$55</definedName>
    <definedName name="_xlnm.Print_Area" localSheetId="7">'8'!$A$1:$K$35</definedName>
    <definedName name="OLE_LINK1" localSheetId="21">'22'!$B$4</definedName>
    <definedName name="OLE_LINK1" localSheetId="23">'24'!$B$4</definedName>
    <definedName name="OLE_LINK2" localSheetId="11">'12'!#REF!</definedName>
  </definedNames>
  <calcPr calcId="152511" calcOnSave="0"/>
</workbook>
</file>

<file path=xl/calcChain.xml><?xml version="1.0" encoding="utf-8"?>
<calcChain xmlns="http://schemas.openxmlformats.org/spreadsheetml/2006/main">
  <c r="F51" i="64" l="1"/>
  <c r="F52" i="64"/>
  <c r="F53" i="64"/>
  <c r="F54" i="64"/>
  <c r="F55" i="64"/>
  <c r="F50" i="64"/>
  <c r="F46" i="64"/>
  <c r="F47" i="64"/>
  <c r="F48" i="64"/>
  <c r="F45" i="64"/>
  <c r="F40" i="64"/>
  <c r="F41" i="64"/>
  <c r="F42" i="64"/>
  <c r="F43" i="64"/>
  <c r="F39" i="64"/>
  <c r="F23" i="64"/>
  <c r="F24" i="64"/>
  <c r="F25" i="64"/>
  <c r="F26" i="64"/>
  <c r="F27" i="64"/>
  <c r="F28" i="64"/>
  <c r="F29" i="64"/>
  <c r="F30" i="64"/>
  <c r="F31" i="64"/>
  <c r="F32" i="64"/>
  <c r="F33" i="64"/>
  <c r="F34" i="64"/>
  <c r="F35" i="64"/>
  <c r="F36" i="64"/>
  <c r="F37" i="64"/>
  <c r="F22" i="64"/>
  <c r="F6" i="64"/>
  <c r="F7" i="64"/>
  <c r="F8" i="64"/>
  <c r="F9" i="64"/>
  <c r="F10" i="64"/>
  <c r="F11" i="64"/>
  <c r="F12" i="64"/>
  <c r="F13" i="64"/>
  <c r="F14" i="64"/>
  <c r="F15" i="64"/>
  <c r="F16" i="64"/>
  <c r="F17" i="64"/>
  <c r="F18" i="64"/>
  <c r="F19" i="64"/>
  <c r="F20" i="64"/>
  <c r="F5" i="64"/>
  <c r="F6" i="63"/>
  <c r="F7" i="63"/>
  <c r="F8" i="63"/>
  <c r="F9" i="63"/>
  <c r="F10" i="63"/>
  <c r="F11" i="63"/>
  <c r="F12" i="63"/>
  <c r="F13" i="63"/>
  <c r="F14" i="63"/>
  <c r="F15" i="63"/>
  <c r="F16" i="63"/>
  <c r="F17" i="63"/>
  <c r="F4" i="54"/>
  <c r="F5" i="54"/>
  <c r="F6" i="54"/>
  <c r="F7" i="54"/>
  <c r="F8" i="54"/>
  <c r="F9" i="54"/>
  <c r="F3" i="54"/>
  <c r="F5" i="42"/>
  <c r="F6" i="42"/>
  <c r="F4" i="42"/>
  <c r="F5" i="35"/>
  <c r="F6" i="35"/>
  <c r="F7" i="35"/>
  <c r="F8" i="35"/>
  <c r="F4" i="35"/>
  <c r="F6" i="32"/>
  <c r="F7" i="32"/>
  <c r="F8" i="32"/>
  <c r="F5" i="32"/>
  <c r="F9" i="32" s="1"/>
  <c r="F5" i="45"/>
  <c r="F6" i="45"/>
  <c r="F7" i="45"/>
  <c r="F8" i="45"/>
  <c r="F9" i="45"/>
  <c r="F10" i="45"/>
  <c r="F4" i="45"/>
  <c r="F10" i="50"/>
  <c r="F11" i="50"/>
  <c r="F12" i="50"/>
  <c r="F13" i="50"/>
  <c r="F14" i="50"/>
  <c r="F15" i="50"/>
  <c r="F16" i="50"/>
  <c r="F17" i="50"/>
  <c r="F18" i="50"/>
  <c r="F19" i="50"/>
  <c r="F20" i="50"/>
  <c r="F21" i="50"/>
  <c r="F22" i="50"/>
  <c r="F23" i="50"/>
  <c r="F24" i="50"/>
  <c r="F25" i="50"/>
  <c r="F26" i="50"/>
  <c r="F27" i="50"/>
  <c r="F9" i="50"/>
  <c r="F6" i="50"/>
  <c r="F4" i="50"/>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 i="39"/>
  <c r="F6" i="28"/>
  <c r="F5" i="28"/>
  <c r="F11" i="26"/>
  <c r="F12" i="26"/>
  <c r="F10" i="26"/>
  <c r="F5" i="26"/>
  <c r="F6" i="26"/>
  <c r="F7" i="26"/>
  <c r="F8" i="26"/>
  <c r="F4" i="26"/>
  <c r="F5" i="24"/>
  <c r="F4" i="24"/>
  <c r="F5" i="18"/>
  <c r="F4" i="18"/>
  <c r="F5" i="17"/>
  <c r="F6" i="17"/>
  <c r="F7" i="17"/>
  <c r="F8" i="17"/>
  <c r="F9" i="17"/>
  <c r="F10" i="17"/>
  <c r="F11" i="17"/>
  <c r="F4" i="17"/>
  <c r="F12" i="17" s="1"/>
  <c r="F15" i="16"/>
  <c r="F16" i="16"/>
  <c r="F17" i="16"/>
  <c r="F14" i="16"/>
  <c r="F9" i="16"/>
  <c r="F10" i="16"/>
  <c r="F11" i="16"/>
  <c r="F12" i="16"/>
  <c r="F8" i="16"/>
  <c r="F5" i="16"/>
  <c r="F6" i="16"/>
  <c r="F4" i="16"/>
  <c r="F5" i="47"/>
  <c r="F6" i="47"/>
  <c r="F7" i="47"/>
  <c r="F8" i="47"/>
  <c r="F9" i="47"/>
  <c r="F10" i="47"/>
  <c r="F11" i="47"/>
  <c r="F12" i="47"/>
  <c r="F13" i="47"/>
  <c r="F14" i="47"/>
  <c r="F15" i="47"/>
  <c r="F16" i="47"/>
  <c r="F17" i="47"/>
  <c r="F18" i="47"/>
  <c r="F19" i="47"/>
  <c r="F20" i="47"/>
  <c r="F21" i="47"/>
  <c r="F22" i="47"/>
  <c r="F23" i="47"/>
  <c r="F24" i="47"/>
  <c r="F25" i="47"/>
  <c r="F26" i="47"/>
  <c r="F27" i="47"/>
  <c r="F28" i="47"/>
  <c r="F29" i="47"/>
  <c r="F30" i="47"/>
  <c r="F31" i="47"/>
  <c r="F32" i="47"/>
  <c r="F33" i="47"/>
  <c r="F34" i="47"/>
  <c r="F35" i="47"/>
  <c r="F36" i="47"/>
  <c r="F37" i="47"/>
  <c r="F38" i="47"/>
  <c r="F39" i="47"/>
  <c r="F40" i="47"/>
  <c r="F41" i="47"/>
  <c r="F42" i="47"/>
  <c r="F43" i="47"/>
  <c r="F44" i="47"/>
  <c r="F45" i="47"/>
  <c r="F46" i="47"/>
  <c r="F47" i="47"/>
  <c r="F48" i="47"/>
  <c r="F49" i="47"/>
  <c r="F50" i="47"/>
  <c r="F51" i="47"/>
  <c r="F52" i="47"/>
  <c r="F53" i="47"/>
  <c r="F54" i="47"/>
  <c r="F55" i="47"/>
  <c r="F56" i="47"/>
  <c r="F57" i="47"/>
  <c r="F4" i="47"/>
  <c r="F58" i="47" s="1"/>
  <c r="F5" i="51"/>
  <c r="F6" i="51"/>
  <c r="F7" i="51"/>
  <c r="F8" i="51"/>
  <c r="F9" i="51"/>
  <c r="F10" i="51"/>
  <c r="F11" i="51"/>
  <c r="F12" i="51"/>
  <c r="F13" i="51"/>
  <c r="F14" i="51"/>
  <c r="F15" i="51"/>
  <c r="F16" i="51"/>
  <c r="F17" i="51"/>
  <c r="F18" i="51"/>
  <c r="F19" i="51"/>
  <c r="F4" i="51"/>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4" i="13"/>
  <c r="F5" i="12"/>
  <c r="F6" i="12"/>
  <c r="F7" i="12"/>
  <c r="F8" i="12"/>
  <c r="F9" i="12"/>
  <c r="F4" i="12"/>
  <c r="H10" i="12" s="1"/>
  <c r="F5" i="11"/>
  <c r="F6" i="11"/>
  <c r="F7" i="11"/>
  <c r="F4" i="11"/>
  <c r="F38" i="10"/>
  <c r="F39" i="10"/>
  <c r="F40" i="10"/>
  <c r="F41" i="10"/>
  <c r="F42" i="10"/>
  <c r="F43" i="10"/>
  <c r="F44" i="10"/>
  <c r="F45" i="10"/>
  <c r="F46" i="10"/>
  <c r="F47" i="10"/>
  <c r="F48" i="10"/>
  <c r="F49" i="10"/>
  <c r="F50" i="10"/>
  <c r="F51" i="10"/>
  <c r="F52" i="10"/>
  <c r="F53" i="10"/>
  <c r="F37" i="10"/>
  <c r="F28" i="10"/>
  <c r="F29" i="10"/>
  <c r="F30" i="10"/>
  <c r="F31" i="10"/>
  <c r="F32" i="10"/>
  <c r="F33" i="10"/>
  <c r="F34" i="10"/>
  <c r="F35" i="10"/>
  <c r="F27" i="10"/>
  <c r="F18" i="10"/>
  <c r="F19" i="10"/>
  <c r="F20" i="10"/>
  <c r="F21" i="10"/>
  <c r="F22" i="10"/>
  <c r="F23" i="10"/>
  <c r="F24" i="10"/>
  <c r="F25" i="10"/>
  <c r="F17" i="10"/>
  <c r="F12" i="10"/>
  <c r="F13" i="10"/>
  <c r="F14" i="10"/>
  <c r="F15" i="10"/>
  <c r="F11" i="10"/>
  <c r="F6" i="10"/>
  <c r="F7" i="10"/>
  <c r="F8" i="10"/>
  <c r="F9" i="10"/>
  <c r="F5" i="10"/>
  <c r="F5" i="9"/>
  <c r="F4" i="9"/>
  <c r="F5" i="8"/>
  <c r="F7" i="8" s="1"/>
  <c r="F6" i="8"/>
  <c r="F4" i="8"/>
  <c r="F5" i="7"/>
  <c r="F6" i="7"/>
  <c r="F4" i="7"/>
  <c r="F5" i="48"/>
  <c r="F6" i="48"/>
  <c r="F7" i="48"/>
  <c r="F8" i="48"/>
  <c r="F9" i="48"/>
  <c r="F10" i="48"/>
  <c r="F11" i="48"/>
  <c r="F12" i="48"/>
  <c r="F13" i="48"/>
  <c r="F14" i="48"/>
  <c r="F15" i="48"/>
  <c r="F16" i="48"/>
  <c r="F17" i="48"/>
  <c r="F18" i="48"/>
  <c r="F19" i="48"/>
  <c r="F20" i="48"/>
  <c r="F21" i="48"/>
  <c r="F22" i="48"/>
  <c r="F23" i="48"/>
  <c r="F24" i="48"/>
  <c r="F25" i="48"/>
  <c r="F26" i="48"/>
  <c r="F27" i="48"/>
  <c r="F4" i="48"/>
  <c r="F45" i="5"/>
  <c r="F46" i="5"/>
  <c r="F44" i="5"/>
  <c r="F38" i="5"/>
  <c r="F39" i="5"/>
  <c r="F40" i="5"/>
  <c r="F41" i="5"/>
  <c r="F42" i="5"/>
  <c r="F37" i="5"/>
  <c r="F28" i="5"/>
  <c r="F29" i="5"/>
  <c r="F30" i="5"/>
  <c r="F31" i="5"/>
  <c r="F32" i="5"/>
  <c r="F33" i="5"/>
  <c r="F34" i="5"/>
  <c r="F35" i="5"/>
  <c r="F27" i="5"/>
  <c r="F23" i="5"/>
  <c r="F24" i="5"/>
  <c r="F25" i="5"/>
  <c r="F22" i="5"/>
  <c r="F15" i="5"/>
  <c r="F16" i="5"/>
  <c r="F17" i="5"/>
  <c r="F18" i="5"/>
  <c r="F19" i="5"/>
  <c r="F20" i="5"/>
  <c r="F14" i="5"/>
  <c r="F12" i="5"/>
  <c r="F9" i="5"/>
  <c r="F10" i="5"/>
  <c r="F8" i="5"/>
  <c r="F6" i="5"/>
  <c r="F5" i="5"/>
  <c r="F4" i="4"/>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4" i="3"/>
  <c r="F5" i="52"/>
  <c r="F6" i="52"/>
  <c r="F7" i="52"/>
  <c r="F8" i="52"/>
  <c r="F9" i="52"/>
  <c r="F10" i="52"/>
  <c r="F11" i="52"/>
  <c r="F12" i="52"/>
  <c r="F13" i="52"/>
  <c r="F14" i="52"/>
  <c r="F15" i="52"/>
  <c r="F16" i="52"/>
  <c r="F4" i="52"/>
  <c r="F17" i="52" s="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4" i="2"/>
  <c r="F32" i="1"/>
  <c r="F33" i="1"/>
  <c r="F34" i="1"/>
  <c r="F35" i="1"/>
  <c r="F36" i="1"/>
  <c r="F31" i="1"/>
  <c r="F15" i="1"/>
  <c r="F16" i="1"/>
  <c r="F17" i="1"/>
  <c r="F18" i="1"/>
  <c r="F19" i="1"/>
  <c r="F20" i="1"/>
  <c r="F21" i="1"/>
  <c r="F22" i="1"/>
  <c r="F23" i="1"/>
  <c r="F24" i="1"/>
  <c r="F25" i="1"/>
  <c r="F26" i="1"/>
  <c r="F27" i="1"/>
  <c r="F28" i="1"/>
  <c r="F29" i="1"/>
  <c r="F14" i="1"/>
  <c r="F6" i="1"/>
  <c r="F7" i="1"/>
  <c r="F8" i="1"/>
  <c r="F9" i="1"/>
  <c r="F10" i="1"/>
  <c r="F11" i="1"/>
  <c r="F12" i="1"/>
  <c r="F5" i="1"/>
  <c r="F5" i="41"/>
  <c r="F6" i="41"/>
  <c r="F7" i="41"/>
  <c r="F8" i="41"/>
  <c r="F9" i="41"/>
  <c r="F10" i="41"/>
  <c r="F11" i="41"/>
  <c r="F12" i="41"/>
  <c r="F13" i="41"/>
  <c r="F14" i="41"/>
  <c r="F15" i="41"/>
  <c r="F16" i="41"/>
  <c r="F17" i="41"/>
  <c r="F18" i="41"/>
  <c r="F19" i="41"/>
  <c r="F20" i="41"/>
  <c r="F21" i="41"/>
  <c r="F22" i="41"/>
  <c r="F23" i="41"/>
  <c r="F24" i="41"/>
  <c r="F25" i="41"/>
  <c r="F26" i="41"/>
  <c r="F27" i="41"/>
  <c r="F28" i="41"/>
  <c r="F29" i="41"/>
  <c r="F30" i="41"/>
  <c r="F31" i="41"/>
  <c r="F32" i="41"/>
  <c r="F33" i="41"/>
  <c r="F34" i="41"/>
  <c r="F35" i="41"/>
  <c r="F36" i="41"/>
  <c r="F37" i="41"/>
  <c r="F38" i="41"/>
  <c r="F39" i="41"/>
  <c r="F40" i="41"/>
  <c r="F41" i="41"/>
  <c r="F42" i="41"/>
  <c r="F43" i="41"/>
  <c r="F44" i="41"/>
  <c r="F4" i="41"/>
  <c r="F56" i="64" l="1"/>
  <c r="H9" i="32"/>
  <c r="F11" i="45"/>
  <c r="F40" i="39"/>
  <c r="H13" i="26"/>
  <c r="F13" i="26"/>
  <c r="H12" i="17"/>
  <c r="F18" i="16"/>
  <c r="H18" i="16"/>
  <c r="F34" i="13"/>
  <c r="H54" i="10"/>
  <c r="F47" i="5"/>
  <c r="H38" i="3"/>
  <c r="F38" i="3"/>
  <c r="H37" i="1"/>
  <c r="F37" i="1"/>
  <c r="F10" i="54" l="1"/>
  <c r="H10" i="54" l="1"/>
  <c r="F5" i="65"/>
  <c r="F6" i="65"/>
  <c r="F4" i="65"/>
  <c r="F6" i="66"/>
  <c r="F7" i="66"/>
  <c r="F8" i="66"/>
  <c r="F9" i="66"/>
  <c r="F5" i="66"/>
  <c r="H10" i="66" l="1"/>
  <c r="F7" i="65"/>
  <c r="F10" i="66"/>
  <c r="H7" i="65"/>
  <c r="F54" i="10" l="1"/>
  <c r="F5" i="55" l="1"/>
  <c r="F12" i="60" l="1"/>
  <c r="F13" i="60"/>
  <c r="F14" i="60"/>
  <c r="F15" i="60"/>
  <c r="F11" i="60"/>
  <c r="F6" i="60"/>
  <c r="F7" i="60"/>
  <c r="F8" i="60"/>
  <c r="F9" i="60"/>
  <c r="F5" i="60"/>
  <c r="F16" i="60" l="1"/>
  <c r="H16" i="60"/>
  <c r="F5" i="50" l="1"/>
  <c r="H28" i="50"/>
  <c r="F28" i="50" l="1"/>
  <c r="H35" i="2" l="1"/>
  <c r="F35" i="2"/>
  <c r="H45" i="41" l="1"/>
  <c r="F45" i="41"/>
  <c r="F7" i="42" l="1"/>
  <c r="F9" i="35"/>
  <c r="H9" i="35" l="1"/>
  <c r="H7" i="42"/>
  <c r="H56" i="64" l="1"/>
  <c r="F64" i="63"/>
  <c r="F65" i="63"/>
  <c r="F66" i="63"/>
  <c r="F67" i="63"/>
  <c r="F68" i="63"/>
  <c r="F69" i="63"/>
  <c r="F70" i="63"/>
  <c r="F71" i="63"/>
  <c r="F72" i="63"/>
  <c r="F73" i="63"/>
  <c r="F74" i="63"/>
  <c r="F75" i="63"/>
  <c r="F76" i="63"/>
  <c r="F77" i="63"/>
  <c r="F78" i="63"/>
  <c r="F79" i="63"/>
  <c r="F80" i="63"/>
  <c r="F81" i="63"/>
  <c r="F82" i="63"/>
  <c r="F63" i="63"/>
  <c r="F42" i="63"/>
  <c r="F43" i="63"/>
  <c r="F44" i="63"/>
  <c r="F45" i="63"/>
  <c r="F46" i="63"/>
  <c r="F47" i="63"/>
  <c r="F48" i="63"/>
  <c r="F49" i="63"/>
  <c r="F50" i="63"/>
  <c r="F51" i="63"/>
  <c r="F52" i="63"/>
  <c r="F53" i="63"/>
  <c r="F54" i="63"/>
  <c r="F55" i="63"/>
  <c r="F56" i="63"/>
  <c r="F57" i="63"/>
  <c r="F58" i="63"/>
  <c r="F59" i="63"/>
  <c r="F60" i="63"/>
  <c r="F61" i="63"/>
  <c r="F41" i="63"/>
  <c r="F20" i="63"/>
  <c r="F21" i="63"/>
  <c r="F22" i="63"/>
  <c r="F23" i="63"/>
  <c r="F24" i="63"/>
  <c r="F25" i="63"/>
  <c r="F26" i="63"/>
  <c r="F27" i="63"/>
  <c r="F28" i="63"/>
  <c r="F29" i="63"/>
  <c r="F30" i="63"/>
  <c r="F31" i="63"/>
  <c r="F32" i="63"/>
  <c r="F33" i="63"/>
  <c r="F34" i="63"/>
  <c r="F35" i="63"/>
  <c r="F36" i="63"/>
  <c r="F37" i="63"/>
  <c r="F38" i="63"/>
  <c r="F39" i="63"/>
  <c r="F19" i="63"/>
  <c r="F83" i="63"/>
  <c r="F5" i="63"/>
  <c r="F5" i="62"/>
  <c r="F6" i="62"/>
  <c r="F7" i="62"/>
  <c r="F4" i="62"/>
  <c r="H8" i="62" s="1"/>
  <c r="H83" i="63" l="1"/>
  <c r="F8" i="62"/>
  <c r="F5" i="56" l="1"/>
  <c r="F4" i="56"/>
  <c r="F6" i="56" l="1"/>
  <c r="H6" i="56"/>
  <c r="F4" i="55" l="1"/>
  <c r="F6" i="55" l="1"/>
  <c r="H6" i="55"/>
  <c r="H58" i="47" l="1"/>
  <c r="F20" i="51"/>
  <c r="H20" i="51"/>
  <c r="H28" i="48"/>
  <c r="F8" i="11"/>
  <c r="F6" i="18"/>
  <c r="H17" i="52" l="1"/>
  <c r="H40" i="39" l="1"/>
  <c r="F28" i="48" l="1"/>
  <c r="F4" i="27" l="1"/>
  <c r="F7" i="7"/>
  <c r="F5" i="43"/>
  <c r="F4" i="43"/>
  <c r="F4" i="22"/>
  <c r="F5" i="22" l="1"/>
  <c r="H5" i="22"/>
  <c r="F5" i="27"/>
  <c r="H34" i="13"/>
  <c r="H7" i="7"/>
  <c r="H6" i="43"/>
  <c r="H5" i="27"/>
  <c r="F6" i="43"/>
  <c r="H6" i="18"/>
  <c r="F4" i="34"/>
  <c r="F5" i="34" s="1"/>
  <c r="H7" i="8" l="1"/>
  <c r="F7" i="28"/>
  <c r="F10" i="12"/>
  <c r="H5" i="34"/>
  <c r="H7" i="28"/>
  <c r="H6" i="24"/>
  <c r="F6" i="24"/>
  <c r="H8" i="11"/>
  <c r="H6" i="9"/>
  <c r="F6" i="9"/>
  <c r="H11" i="45"/>
  <c r="H47" i="5" l="1"/>
  <c r="F5" i="4" l="1"/>
  <c r="H5" i="4" l="1"/>
</calcChain>
</file>

<file path=xl/sharedStrings.xml><?xml version="1.0" encoding="utf-8"?>
<sst xmlns="http://schemas.openxmlformats.org/spreadsheetml/2006/main" count="2127" uniqueCount="895">
  <si>
    <t>Lp</t>
  </si>
  <si>
    <t xml:space="preserve">Nazwa artykułu </t>
  </si>
  <si>
    <t>J. m.</t>
  </si>
  <si>
    <t>Cena jedn. netto [zł]</t>
  </si>
  <si>
    <t>Wartość netto [zł]</t>
  </si>
  <si>
    <t>Stawka podatku VAT  [%]</t>
  </si>
  <si>
    <t>Wartość brutto [zł]</t>
  </si>
  <si>
    <t>Producent</t>
  </si>
  <si>
    <t>szt</t>
  </si>
  <si>
    <t xml:space="preserve">           Razem : </t>
  </si>
  <si>
    <t>kpl</t>
  </si>
  <si>
    <t xml:space="preserve">Panewka hemisferyczna, bezcementowa typu "press-fit", wykonana ze stopu tytanowego posiadająca uniwersalny mechanizm osadzania wkładek polietylenowych i ceramicznych, bezotworowa oraz z możliwością zastosowania 3 śrub mocujących. Średnica zewnętrzna panewki 48-66mm ze skokiem co 2mm w opcji z panewka   wielootworowa z możliwością użycia więcej niż 3 śrub </t>
  </si>
  <si>
    <t xml:space="preserve">Panewka cementowana - wykonana z polietylenu w rozmiarach od 44 mm do 53 mm, średnica wewnętrzna panewki 28mm i 32mm. </t>
  </si>
  <si>
    <t xml:space="preserve">Wkładka ceramiczna w całości. Ceramika biolox delta.  </t>
  </si>
  <si>
    <t xml:space="preserve">Trzpień cementowy gładki stalowy polerowany bezkołnierzowy zwężający się dystalnie  w  co najmniej  8  rozmiarach, kąt szyjki 135 stopni, trzpień w wersji standardowej oraz wersji High Offset ,  stożek 12/14. W zestawie z cementem kostnym z gentamycyną 20 lub 40 g i korek do blokowania kanału kostnego . </t>
  </si>
  <si>
    <t xml:space="preserve">Głowa ceramiczna (biolox delta) 28mm, 32mm i 36mm, min. 3 długości szyjki. </t>
  </si>
  <si>
    <t>Zaślepka do panewki</t>
  </si>
  <si>
    <t>Cement kostny z gentamycyną 20g</t>
  </si>
  <si>
    <t>Korek do blokowania kanału udowego</t>
  </si>
  <si>
    <t xml:space="preserve">Panewka rewizyjna bezcementowa, hemisferyczna wielootworowa z dodatkowymi otworami na obwodzie panewki w rozmiarach minimum 48 -70 mm  lub panewka rewizyjna o pogłębionym dnie w  rozmiarachminimum 48-70 mm. Pokrycie  porowatą strukturą ułatwiająca mocowanie. </t>
  </si>
  <si>
    <t>Ostrza do napędu kompatybilne z instrumentarium</t>
  </si>
  <si>
    <t>Udowe mocowanie przeszczepu – implant wprowadzany kanałem udowym, wykonany w całości ze stopu tytanu, w kształcie tulei z podłużnym uchwytem pozwalającym na przewieszenie więzadła, wyposażony w zapadkę blokującą się w kanale udowym na kości korowej; implant zapakowany sterylnie wraz z drutem prowadzącym; rozmiary 7/8 i 9/10mm; 3 długości</t>
  </si>
  <si>
    <t>Zestaw 2 miękkich kotwic o średnicy 1,4mm wykonanych z poliestru, w zestawie jednorazowe instrumentarium</t>
  </si>
  <si>
    <t>Kotwica barkowa 5,0mm wykonana ze stopu tytanu :kotwica zaopatrzona w dwie wytrzymałe nici wykonane z Ultra -High Molecular Weight Polyethylene (UHMWPE) oraz igłę</t>
  </si>
  <si>
    <t xml:space="preserve">Kotwica barkowa 3,0mm wykonana ze stopu tytanu :kotwica zaopatrzona w dwie wytrzymałe nici wykonane z Ultra -High Molecular Weight Polyethylene (UHMWPE) </t>
  </si>
  <si>
    <t>Wiertło o średnicy 2,4 mm i dł. 40 cm zakończone oczkiem</t>
  </si>
  <si>
    <t>Miękka kotwica poliestrowa o średnicy 2,9  mm</t>
  </si>
  <si>
    <t>Jednorazowe instrumentarium do kotwicy 2,9mm</t>
  </si>
  <si>
    <t>Bezwęzłowy system do stabilizacji więzozrostu obojczykowo-barkowego składający się z guzika i płytki tytanowej</t>
  </si>
  <si>
    <t>Igła do przeszywacza</t>
  </si>
  <si>
    <t>Warunki dodatkowe:</t>
  </si>
  <si>
    <t>Zamawiający wymaga zapewnienia szkolenia personelu  w zakresie technik operacyjnych z zastosowaniem zamawianych implantów potwierdzony certyfikatem.</t>
  </si>
  <si>
    <t>Wykonawca utworzy bank w/w implantów w zakresie najcześciej stosowanych rozmiarów implantów</t>
  </si>
  <si>
    <t>Wykonawca zobowiązany jest użyczyć nieodpłatnie na  czas trwania umowy instrumentaria do w/w zespoleń</t>
  </si>
  <si>
    <t xml:space="preserve">Wykonawca zobowiązany jest zapewnić nieodpłatnie serwis instrumentarium przez cały okres obowiązywania umowy.    </t>
  </si>
  <si>
    <t>W przypadku  koniecznych napraw udostępnienie nowych elementów instrumentarium w przeciągu 2 dni roboczych</t>
  </si>
  <si>
    <t>Płytka kształtowa blokowana, tytanowa do dalszej nasady kości piszczelowej  typu „pilon”, zakładana od strony przyśrodkowej z możliwością profilowania i podcinania .  W płycie otwory wo wkrętów  blokowanych i korowych 3,5</t>
  </si>
  <si>
    <t>Płytka kształtowa, tytanowa, blokowana do dalszej nasady kości ramiennej, zakładana od strony przyśrodkowej , prawa i lewa. W części trzonowej od 3 do 6 otworów blokowanych z gwintem walcowym na pełnym obwodzie.</t>
  </si>
  <si>
    <t xml:space="preserve">Płytka kształtowa, tytanowa,  blokowana do dalszej nasady kości ramiennej, zakładana od strony  grzbietowo-bocznej, prawa i lewa. W części trzonowej od 3 do 6 otworów blokowanych z gwintem walcowym na pełnym obwodzie. </t>
  </si>
  <si>
    <t xml:space="preserve">Systemu kabli ortopedycznych z zaciskami  .  Dostępne  co najmniej dwie średnice kabli:   zapewniające wysoką elastyczność i kontrolę, implanty wykonane ze stali nierdzewnej implantowej,   instrumentarium wyposażone w narzędzia do przewlekania, napinania oraz obcinania kabli, instrumentarium wyposażone w wielorazowe zaciski tymczasowe umożliwiające prawidłowe ustawienie zespolenia oraz naprężenie zespołu kabli, możliwość mocowania do płytek  </t>
  </si>
  <si>
    <t xml:space="preserve">System stabilizacji złamań okołoprotezowych. Płyta pozwalająca na wielopłaszczyznową stabilizację w obrębie trzpienia protezy przy pomocy śrub blokowanych/korowych 3.5. Płyta współpracująca z płytami typu LCP do bliższej i dalszej nasady kości udowej. Płyta wyposażona w 4 ramiona z możliwością  ich odcięcia. Śruby blokowane w płycie samogwintujące oraz samotnące. Komplet instrumentarium </t>
  </si>
  <si>
    <t>zestaw</t>
  </si>
  <si>
    <t xml:space="preserve">Płyta anatomiczna do kłykci kości udowej wprowadzane techniką minimalnej inwazji. Płytka anatomiczna o kształcie zmniejszającym kontakt z kością, blokująco-kompresyjna do  dalszej nasady kości udowej. Na trzonie płyty otwory dwufunkcyjne   blokująco-kompresyjne z możliwością zastosowania śrub blokujących lub korowych/gąbczastych . W głowie płyty otwory prowadzące śruby pod różnymi kątami-w różnych kierunkach śr. 5,0 - 7,3 mm. W części dalszej płyty otwory  do srub  korowych i gąbczastych 4,5- 5,0 . Płyta do dalszej nasady kości udowej boczna, dł. od 160 do 440mm, </t>
  </si>
  <si>
    <t>Udowe mocowanie  wydłużone - implant typu endobutton:  płytka tytanowa  powiększona  do 20 mm połączona z samozaciskową, regulowaną i bezwęzłową pętlą polietylenową. Płytka z wystającym pierścieniem ograniczającym jej przemieszczanie względem kanału udowego</t>
  </si>
  <si>
    <t>Kotwica o średnicy 1,0mm wykonana z plecionki poliestrowej z jedną wzmocnioną nicią 2-0 z igłami. W zestawie z kotwicą sterylne wiertło z ogranicznikiem głębokości</t>
  </si>
  <si>
    <t>Zestaw -   kotwica z igłami, wykonana z plecionki poliestrowej,  na sterylnym podajniku. Średnica 1,4mm,  podajnik;  prowadnica oraz wiertło 1,4mm w zestawie z kotwicą</t>
  </si>
  <si>
    <t>Kotwica tytanowa o średnicy 6,5mm z dwiema wzmocnionymi nićmi #2 z igłami</t>
  </si>
  <si>
    <t>Kotwica z materiału PEEK, wbijana, bezwęzłowa, z możliwością niezależnego napięcia nitek, średnica 2,9mm, długość 15,9mm, aplikator z rotacyjną głowicą umożliwiającą kontrolę napięcia nitek</t>
  </si>
  <si>
    <t>Kotwica z materiału PEEK, wbijana, z tytanowym grotem, bez konieczności nawiercania,  bezwęzłowa, z możliwością wprowadzenia i niezależnego napięcia   nitek, średnica 4,5mm,   rotacyjna  głowica w aplikatorze umożliwiająca kontrolę napięcia nitek</t>
  </si>
  <si>
    <t>Bezwęzłowy system do naprawy więzozrostu strzałkowo-piszczelowego, składający się z guzika tytanowego</t>
  </si>
  <si>
    <t>Nić niewchłanialna #2 o podwyższonej wytrzymałości, niebieska. Opakowanie 12 szt.</t>
  </si>
  <si>
    <t>op.</t>
  </si>
  <si>
    <t>Nić niewchłanialna #2 o podwyższonej wytrzymałości, biało-niebieska. Opakowanie 12 szt.</t>
  </si>
  <si>
    <t>RAZEM</t>
  </si>
  <si>
    <t xml:space="preserve">Śrubopłytka dynamiczna, tytanowa do zespalania złamań śródtorebkowych szyjki kości udowej. Poczwórne dynamiczne mocowanie odłamu bliższego, przy pomocy śrub teleskopowych wkręcanych do płytki. Podwójne ryglowanie dystalne (śruby stabilizowane w płytce). Płytka  zakładana w okolicy podkrętarzowej. Komplet: 3 śruby teleskopowe, 1 płytka, 2 śruby ryglujące  </t>
  </si>
  <si>
    <t>Śruby bicompozytowe interferencyjne o wymiarach  średnica 7-11 mm i długościach  20-35 mm</t>
  </si>
  <si>
    <t>Śruby kompresyjne, kaniulowane o średnicy gwintu 2.4 i 3.0mm, Śruby samogwintujące i samotnące, kaniulacja umożliwiająca wprowadzenie po drucie Kirschnera, głowa śruby o zmniejszonym profilu - spłaszczona zapewniające dobre oparcie na kości.</t>
  </si>
  <si>
    <t xml:space="preserve">Nośnik antybiotyku
Materiał sklada się z proszku i składnika płynnego. 
Skład proszku: biokompozyt ,szybkowiążcy, formowalny w granulat. 
Możliwość mieszania z co najmniej trzema antybiotykami. </t>
  </si>
  <si>
    <t>zest.</t>
  </si>
  <si>
    <t>pojemność 10 cc</t>
  </si>
  <si>
    <t>pojemność 20 cc</t>
  </si>
  <si>
    <t xml:space="preserve">zestaw </t>
  </si>
  <si>
    <t>Sterylny zestaw do szycia łąkotki złożony z 4 podłużnych implantów o   wymiarze 5xl mm wykonanych z materiału PEEK. Cztery implanty załadowane na jednorazowy aplikator o zagięciu 15 stopni, które  połączone są mocną nitką.  Aplikator posiadajacv system  jednokrotnego             
blokowania nici oraz zadawania napięcia pomiędzy wszczepionymi implantami. System zaopatrzony w samo zaciskający się węzeł z kontrolowanym dociskiem. Zestaw  zaopatrzony w jednorazową kaniule    prowadzącą, chroniącą implanty przed uszkodzeniem podczas wprowadzania igły do stawu oraz   służącą jako miarka uszkodzenia.</t>
  </si>
  <si>
    <t>Sterylny zestaw do szycia łąkotki złożony z 3 podłużnych implantów o  wymiarze 5xl mm wykonanych z materiału PEEK. Trzy implanty  załadowane na jednorazowy aplikator o zagięciu 15 stopni, które połączone są mocną nitką. Aplikator posiadający system   dwukrotnego   blokowania nici oraz zadawania napięcia pomiędzy wszczepionymi   implantami.  System zaopatrzony w samo zaciskający się węzeł z kontrolowanym dociskiem. Zestaw zaopatrzony w jednorazową kaniule prowadzącą, chroniącą implanty przed uszkodzeniem podczas wprowadzania igły do stawu oraz  służącą jako miarka uszkodzenia.</t>
  </si>
  <si>
    <t>Całkowita anatomiczna endoproteza stawu ramiennego. 
Głowa kości ramiennej w 11 rozmiarach od 36 do 52mm, wysokość 12-24mm. Część łopatkowa protezy - panewka cementowana w 3 rozmiarach. Trzpień bezcementowy w 9 rozmiarach: śr. 5-18mm, dług. 70-120mm. Trzpień cementowany w 16 rozmiarach: śr. 5-18mm, dług. 70-200mm Możliwość pochylenia głowy względem trzpienia w zakresie 113-165 stopni i retrotorsji +/- 30 stopni. Możliwość konwersji do protezy odwróconej z tym samym trzpieniem.</t>
  </si>
  <si>
    <t>Urazowa endoproteza stawu ramiennego. 
Głowa kości ramiennej w wersji dla kończyny lewej i prawej, śr. 36-52mm. W podstawie głowy kanały do mocowania guzków. Trzpień urazowy w 12 rozmiarach, śr. 5-18, długość 70-200mm. Kanały w nasadzie trzpienia do mocowania guzków. Część bliższa posiada kolce kotwiczące, stabilizujące guzki. Możliwość konwersji do protezy odwróconej z tym samym trzpieniem.</t>
  </si>
  <si>
    <t>Beztrzpieniowa endoproteza stawu ramiennego.
Tytanowy element ramienny w kształcie czteroramiennej kotwicy, w trzech rozmiarach 24mm, 28mm, 32mm. Głowa kości ramiennej w rozmiarach od 38 do 52 mm, wysokość 13-23mm.</t>
  </si>
  <si>
    <t>Komponenty piszczelowe polerowane wykonane ze stopu kobaltowo-chromowego przystosowane do implantacji bezcementowej pokryte porowatą  okładziną tytanową,  dostępne w 7 rozmiarach w przedziale od 63 do 87mm</t>
  </si>
  <si>
    <t>Kil do tacy piszczelowej</t>
  </si>
  <si>
    <t>Formularz opatrzony podpisem elektronicznym</t>
  </si>
  <si>
    <t>Śruba panewkowa</t>
  </si>
  <si>
    <t>Wkład typu Dual Mobility wykonany ze stopu CoCr na głowy o średnicy od 32 do 60mm.</t>
  </si>
  <si>
    <t>Klamra kompresyjna nitinolowa w rozmiarze 9mm x 7mm, 9mm x 10mm, zestaw sterylny zawierający regulowany podajnik</t>
  </si>
  <si>
    <t>Klamra kompresyjna nitinolowa w rozmiarze 9mm x 7mm, 9mm x 10mm, zestaw sterylny zawierający regulowany podajnik, celownik, wiertło, pobijak</t>
  </si>
  <si>
    <t>Klamra stalowa do osteotomii Akina, szerokość 8 i 10 mm (głębokość wprowadzenia 10,5mm)</t>
  </si>
  <si>
    <t>Drut Kirschnera - średnica 0,86mm (długość 80mm, 120mm), 1,0mm (długość 80mm, 120mm)</t>
  </si>
  <si>
    <t>Panewka bezcementowa rewizyjna z otworami na śruby, wykonana metodą druku 3D z porowatego tytanu przerastającego kością z wkładem mocowanym zatrzaskowo. Rozmiary panewki od minimum 42 do minimum 80mm w skokach co 2 milimetry.</t>
  </si>
  <si>
    <t>Głowa metalowa w rozmiarach od 28 do 36mm.</t>
  </si>
  <si>
    <t>Nadbudowa stropu panewki wykonana z tantalu przerastającego kością ze śrubami tytanowymi. 6 rozmiarów wielkości nadbudowy, każdy dostępny w 4 długościach.</t>
  </si>
  <si>
    <t>I</t>
  </si>
  <si>
    <t xml:space="preserve"> </t>
  </si>
  <si>
    <t>II</t>
  </si>
  <si>
    <t>III</t>
  </si>
  <si>
    <t xml:space="preserve">Element udowy cementowany, anatomiczny (prawy i lewy) o proporcjonalnym i stopniowo zmniejszającym się promieniu. W opcji CR i PS.   Wykonany ze stopu CoCr, w &gt;10 rozmiarach dla każdej ze stron  </t>
  </si>
  <si>
    <t xml:space="preserve">Ostrza do napędów kompatybilne z instrumentarium </t>
  </si>
  <si>
    <t>Element piszczelowy stawu kolanowego w opcji zatrzaskowej, cementowany, wykonany z CoCr z wysoce polerowaną powierzchnią górną oraz chropowatą powierzchnią dolną   posiadający   loże na cement z podcięciami na obrzeżach   Kompatybilny z wkładką zatrzaskową CR/CS i PS. W dolnej części posiada skrzydełka antyrotacyjne. Dostępny w &gt; 8 rozmiarach.</t>
  </si>
  <si>
    <t xml:space="preserve">Wkładka zatrzaskowa wykonana z polietylenu z przeciwutleniaczem  . System zatrzaskowy minimalizujący mikroruchy wkładki   pozwalający na połączenie elementu udowego i piszczelowego w zakresie +/- 2 rozmiary. Opcje CR/CS i PS w 10 rozmiarach i   &gt; niż 6 wysokościach  </t>
  </si>
  <si>
    <t xml:space="preserve">Wkładka rotacyjna wykonana z polietylenu z przeciwutleniaczem  . System zatrzaskowy minimalizujący mikroruchy wkładki   pozwalający na połączenie elementu udowego i piszczelowego w zakresie +/- 2 rozmiary. Opcje CR/CS i PS w 10 rozmiarach i   &gt; niż 6 wysokościach  </t>
  </si>
  <si>
    <t>Całkowita odwrócona endoproteza stawu ramiennego.
Trzpień bezcementowy w 9 rozmiarach: śr. 5-18mm, dług. 70-120mm Trzpień cementowany w 16 rozmiarach: śr. 5-18mm, dług. 70-200mm. Element łopatkowy bezcementowy wykonany z tantalu, mocowany za pomocą śrub wyposażonych w nakrętki stabilizujące kąt nachylenia. Głowa do elementu łopatkowego w rozmiarach 36 i 40mm. Element panewkowy ramienny w 4 rozmiarach i 4 wersjach offsetu. Polietylenowa wkładka panewkowa ramienna o średnicy 36 i 40mm w trzech wysokościach</t>
  </si>
  <si>
    <t>*Wykonawca zobowiązuje się do nieodpłatnego użyczenia instrumentarium operacyjnego (wraz z zapewnieniem bezpłatnego serwisu) z przymiarami panewek, wkładów i głów 
* złożenie w depozycie zestawu rozmiarów implantów  po 2  sztuki 
* systemy rewizyjne na żądanie 48 h</t>
  </si>
  <si>
    <t>Ilość</t>
  </si>
  <si>
    <t>Wykonawca zobowiązany jest użyczyć nieodpłatnie na  czas trwania umowy instrumentaria do w/w zespoleń, w pozycji 1 -  dwa komplety instrumentarium</t>
  </si>
  <si>
    <t>L.P.</t>
  </si>
  <si>
    <t xml:space="preserve">RODZAJ IMPLANTU </t>
  </si>
  <si>
    <t xml:space="preserve">Ilość </t>
  </si>
  <si>
    <t>1</t>
  </si>
  <si>
    <t>szt.</t>
  </si>
  <si>
    <t>2</t>
  </si>
  <si>
    <t>IMPLANTY DO ZESPOLEŃ BLIŻSZEJ NASADY KOŚCI RAMIENNEJ  STAL</t>
  </si>
  <si>
    <t>3</t>
  </si>
  <si>
    <t>IMPLANTY DO ZŁAMAŃ OKOŁOSTAWOWYCH  BLIŻSZEJ  NASADY  KOŚCI  RAMIENNEJ  STAL</t>
  </si>
  <si>
    <t>Płytka okołostawowa  do bliższej nasady kości ramiennej.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Głowa płyty ukształtowana anatomicznie owalna obejmująca cześć tylną głowy kości ramiennej.   Implanty stalowe  wykonane z materiału  dopuszczonego dla rezonansu magnetycznego. Śruby wprowadzane w głowę kości ramiennej przez płytę za pomocą celownika 
Płyty  posiadają  od 2 do 8 otworów w trzonie . Płyta anatomiczna</t>
  </si>
  <si>
    <t>IMPLANTY DO ZESPOLEŃ DALSZEJ NASADY KOŚCI RAMIENNEJ  STAL</t>
  </si>
  <si>
    <t xml:space="preserve">Płytki  do dalszej nasady kości ramiennej. Płyty mocowane od strony przyśrodkowej lub tylnobocznej. Płytka anatomiczna o kształcie zmniejszającym kontakt z kością , blokująco-kompresyjna. Na trzonie płyty znajdują się otwory dwufunkcyjne, blokująco-kompresyjne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Implanty stalowe  wykonane z materiału  dopuszczonego dla rezonansu magnetycznego. W głowie płyty znajdują  się otwory gwintowane prowadzące śruby blokowane pod różnymi kątami – w różnych kierunkach. Śruby wprowadzane w głowę kości ramiennej przez płytę za pomocą celownika.
3 różne rodzaje płyt , anatomicznych  </t>
  </si>
  <si>
    <t>DALSZA NASADA KOŚCI PROMIENIOWEJ stal</t>
  </si>
  <si>
    <t>IMPLANTY DO ZŁAMAŃ BLIŻSZEGO I DALSZEGO KOŃCA KOŚCI PISZCZELOWEJ I STRZAŁKOWEJ  STAL</t>
  </si>
  <si>
    <t>Płytka dynamiczna dostępna z dwoma otworami na trzonie, o rozmiarach 12,7x26mm (jednootworowa) i 12,7x36mm (dwuotworowa),  pakowana sterylnie</t>
  </si>
  <si>
    <t>4. szybkozłoączka -  2  sztuki</t>
  </si>
  <si>
    <t>IV</t>
  </si>
  <si>
    <t>V</t>
  </si>
  <si>
    <t>VI</t>
  </si>
  <si>
    <t>VII</t>
  </si>
  <si>
    <t>ŚRUBY DO ZESPOLEŃ 2.4/ 2.7/3.5/ 4,0   korowe i  blokowane, stało i zmiennokątowe, stalowe</t>
  </si>
  <si>
    <t>VIII</t>
  </si>
  <si>
    <t xml:space="preserve">ŚRUBOPŁYTA DO ZŁAMAŃ SZYJKI KOŚCI UDOWEJ </t>
  </si>
  <si>
    <t xml:space="preserve">Śruba o średnicy 5.0mm z gwintowaną główką, blokowana w płycie, dostępne długości od 14 do 90mm, zalecany do zabiegu zakres od 30 do 60mm, z gniazdem gwiazdkowym T25,  pakowana sterylnie </t>
  </si>
  <si>
    <t xml:space="preserve"> RAZEM</t>
  </si>
  <si>
    <t>Wymagania dodatkowe:</t>
  </si>
  <si>
    <t>1.  Zestawy narzędzi  kompatybilne z implantami</t>
  </si>
  <si>
    <t>2  Co najmniej 2  zestawy  śrub do implanów</t>
  </si>
  <si>
    <t>a)</t>
  </si>
  <si>
    <t>b)</t>
  </si>
  <si>
    <t>c)</t>
  </si>
  <si>
    <t>d)</t>
  </si>
  <si>
    <t>Element piszczelowy stawu kolanowego w opcji  rotacyjnej , cementowany, wykonany z CoCr z wysoce polerowaną powierzchnią górną oraz chropowatą powierzchnią dolną posiadający loże na cement z podcięciami na obrzeżach.  Kompatybilny z wkładką zatrzaskową CR/CS i PS. W dolnej części posiada skrzydełka antyrotacyjne. Dostępny w &gt; 8 rozmiarach.</t>
  </si>
  <si>
    <t>Zestaw do grawitacyjnej separacji płytek krwi umożliwiający odzyskanie ponad 90% trombocytów o ponad 9-cio krotnej koncentracji i uzyskanie nie mniej niż 3ml zawiesiny PRP.
Zestaw zawiera niezbędne akcesoria do pobrania i preparatyki krwi, antykoagulant oraz separator z trzema portami Luer Lock umożliwiającymi napełnienie krwią separatora, pobranie osocza ubogopłytkowego oraz pobranie osocza bogatopłytkowego PRP; tuba separująca zabezpieczona przegrodą chroniącą przed zmieszaniem uzyskanych frakcji
W zestawie wirówka.</t>
  </si>
  <si>
    <t>Zestaw do grawitacyjnej separacji koncentratu autogennych komórek macierzystych umożliwiających odzyskanie ze szpiku kostnego pacjenta nie mniej niż 79% komórek jądrzastych oraz uzyskanie zawiesiny o bardzo wysokiej koncentracji komórek multipotencjalnych z ponad 6-cio krotnym zagęszczeniem komórek jądrzastych. Zestaw zawiera akcesoria do pobierania szpiku, antykoagulant, separator z 3 portami Luer-Lock, zabezpieczony przegrodą chroniącą przed zmieszaniem uzyskanych frakcji, w której znajduje się komora na odwirowany koncentrat. W zestawie wirówka</t>
  </si>
  <si>
    <t>RAZEM:</t>
  </si>
  <si>
    <t xml:space="preserve">3  implanty w najczęściej używanych rozmiarach w zestawach do sterylizacji dostępne na miejcu, wybrane zestawy  implantów na żądanie  48 h </t>
  </si>
  <si>
    <t xml:space="preserve">Zestaw do szycia łąkotki all inside, kotwice miękki, ogranicznik  penetracji, podajnik z ugięciem </t>
  </si>
  <si>
    <t>Drut nitinolowy prowadzący do śrub interferencyjnych</t>
  </si>
  <si>
    <t>Sterylny zestaw instrumentów do kotwic o średnicy 1,4mm - celownik, wiertło i obturator</t>
  </si>
  <si>
    <t>Kotwica z materiału PEEK, średnica 5,5mm wkręcana, z dwiema różnokolorowymi taśmami o szerokości 1,5mm zakończonymi nicią #2. Jedna taśma przesuwna</t>
  </si>
  <si>
    <t>Nić niewchłanialna #2 o podwyższonej wytrzymałości, biało-niebieska z igłami op. 1 szt.</t>
  </si>
  <si>
    <t>Taśma o szerokości 1,5mm, op. 2 szt., czarno-niebieska i czarna</t>
  </si>
  <si>
    <t>Taśma o szerokości 2,3mm z igłami, op. 2 szt., czarno-niebieska i czarna</t>
  </si>
  <si>
    <t>Przeszywacz tkankowy z chwytakiem nici z plecionki nitinolowej  .  Ostra, niskoprofilowa końcówka ułatwiająca penetrację tkanki i minimalizująca jej urazy, różne stopnie wygięcia i kierunki zakrzywienia. Instrument sterylny, jednorazowy</t>
  </si>
  <si>
    <t>Śruby stosowane w technice operacyjnej do w/w zespoleń. Śruby blokowane i korowe oraz kaniulowane</t>
  </si>
  <si>
    <t>Razem:</t>
  </si>
  <si>
    <t>Płyty zorganizowane w statywach,  wkręty  zorganizowane w statywach (2 komplety)</t>
  </si>
  <si>
    <t xml:space="preserve">Element rzepkowy wykonany z polietylenu . W opcji okrągły i anatomiczny w  5 rozmiarach  </t>
  </si>
  <si>
    <t>*Warunki dodatkowe:</t>
  </si>
  <si>
    <t>* depozyt -  po 2 sztuki z każdej pozycji +  wirówka</t>
  </si>
  <si>
    <t>Śruba Drill-Fix. o  śr.  2,0 mm ,  co najmniej 3 długości  gwintu    i co najmniej 3 długości śruby, wykonane z  tytanu</t>
  </si>
  <si>
    <t>Udowe mocowanie przeszczepu-implant typu endobutton; tytanowa płytka z nicią prowadzącą, zaopatrzona w dwie pętle do zawieszenia przeszczepu, pętle o zmiennej, regulowanej długości</t>
  </si>
  <si>
    <t>Udowe mocowanie przeszczepu-implant typu endobutton; tytanowa płytka z nicią prowadzącą, zaopatrzona w pętle do zawieszenia przeszczepu, pętle o zmiennej, regulowanej długości. Wsteczne blokowanie pętli</t>
  </si>
  <si>
    <t>Spacer biodrowy z gentamycyną na szkielecie metalowym,  o trzpieniu standardowym i wąskim,  w min. 3 rozmiarach głowy</t>
  </si>
  <si>
    <t>Spacer biodrowy z gentamycyną i wankomycyną na szkielecie metalowym,  o trzpieniu standardowym i wąskim,  w min 3 rozmiarach głowy</t>
  </si>
  <si>
    <t>Spacer kolanowy z gentamycyną,  w min. 3 rozmiarach głowy</t>
  </si>
  <si>
    <t>Spacer kolanowy z gentamycyną i wankomycyną,  w min. 3 rozmiarach głowy</t>
  </si>
  <si>
    <t>Spacer ramienny z gentamycyną, w min. 2 rozmiarach</t>
  </si>
  <si>
    <t>Cement z gentamycyną i wankomycyną   o poj.  40 - 60 g o składzie i proporcji antybiotyków jak w spacerach</t>
  </si>
  <si>
    <t>Cement z gentamycyną o poj.  40 - 60 g o składzie i proporcji antybiotyku jak w spacerach</t>
  </si>
  <si>
    <t>Jałowy, wewnętrzny stabilizator stopy, implant wykonany z tytanu, do małoinwazyjnej korekcji stopy płasko-koślawej nabytej. Wprowadzany do przestrzeni między kością skokową a kością piętową (zatoka stępu). Implant drążony (kaniulowany), gwintowany w części węższej. Część środkowa implantu w kształcie stożka, nie posiadająca gwintu.
Implant w 6 rozmiarach min. 5mm - max. 10mm</t>
  </si>
  <si>
    <t>Załącznik nr 1.1</t>
  </si>
  <si>
    <t>Załącznik nr 1.2</t>
  </si>
  <si>
    <t>Załącznik nr 1.3</t>
  </si>
  <si>
    <t>Załącznik nr 1.4</t>
  </si>
  <si>
    <t>Załącznik nr 1.5</t>
  </si>
  <si>
    <t>Załącznik nr 1.8</t>
  </si>
  <si>
    <t>* Zamawiajacy wymaga bezpłatnego użyczenia instrumenarium</t>
  </si>
  <si>
    <t>Załącznik nr 1.9</t>
  </si>
  <si>
    <t>Załącznik nr 1.10</t>
  </si>
  <si>
    <t>Załącznik nr 1.11</t>
  </si>
  <si>
    <t>Załącznik nr 1.12</t>
  </si>
  <si>
    <t>Załącznik nr 1.13</t>
  </si>
  <si>
    <t>Nazwa asortymentu</t>
  </si>
  <si>
    <t>Nazwa asorytmentu</t>
  </si>
  <si>
    <t>Element piszczelowy stawu kolanowego w opcji  rotacyjnej ,  bezcementowany, wykonany z CoCr z wysoce polerowaną powierzchnią górną oraz chropowatą powierzchnią dolną posiadający loże na cement z podcięciami na obrzeżach.  Kompatybilny z wkładką zatrzaskową CR/CS i PS. W dolnej części posiada skrzydełka antyrotacyjne. Dostępny w &gt; 8 rozmiarach.</t>
  </si>
  <si>
    <t>Element rewizyjny piszczelowy stawu kolanowego w opcji rotacyjnej, cementowany, wykonany z CoCr z wysoce polerowaną powierzchnią górną oraz chropowatą powierzchnią dolną (microblast) z lożami na cement o głębokości 0,8mm. 2 stopniowe pochylenie konusa względem tacy. Element piszczelowy dostępny w 9 rozmiarach. Kompatybilny z wkładką pierwotną i rewizyjną.</t>
  </si>
  <si>
    <t xml:space="preserve">Augmenty udowe dystalne wykonane z CoCr, cementowane, o grubości 4mm, 8mm, 12mm, 16mm. Posiadające lożę na cement o głębokości 0,8mm.  </t>
  </si>
  <si>
    <t xml:space="preserve">Augmenty udowe tylne wykonane z CoCr, cementowane, o grubości 4mm, 8mm, 12mm. Posiadające lożę na cement o głębokości 0,8mm.  </t>
  </si>
  <si>
    <t xml:space="preserve">Augmenty piszczelowe, wykonane z CoCr, cementowane, dostępne w opcji univwersalnej dla grubości 5 mm oraz opcji LM\RL i RM\LL dla grubości 10mm, 15mm w rozmiarach 1/2, 3/4, 5/6, 7/8, 9/10 odpowiednich dla rozmiarów tacy piszczelowej. </t>
  </si>
  <si>
    <t>Trzpień cementowany, tytanowy, uniwersalny o średnicy 14mm i długości 30mm, 50mm, 80mm, 130mm oraz o średnicy 16mm i długości 80mm i 130mm.</t>
  </si>
  <si>
    <t>Trzpień bezcementowy, tytanowy, antyrotacyjny, uniwersalny do elementu piszczelowego i udowego. Dostępny o średnicy 10mm, 12mm, 14mm, 16mm, 18mm, 20mm, 22mm, 24mm i długościach 60mm, 110mm, 160mm.</t>
  </si>
  <si>
    <t>Adapter rewizyjny, offsetowy 2mm, 4mm, 6mm pozwalający na ustawienie pozycji offsetu w zakresie 360°.</t>
  </si>
  <si>
    <t xml:space="preserve">Kołnierz udowy, symetryczny w opcji cementowanej w rozmiarze 30mm, uzupełniający ubytki kostne wewnątrz przynasady, zapewniający stabilność rotacyjną i progresywnie przenoszący obciążenia poprzez schodkową budowę.  </t>
  </si>
  <si>
    <t xml:space="preserve">Kołnierz udowy, symetryczny w opcji bezcementowej z napyleniem porowatym tytanem w części dystalnej, uzupełniający ubytki kostne wewnątrz przynasady, zapewniający stabilność rotacyjną i progresywnie przenoszący obciążenia poprzez schodkową budowę.  Rozmiary 30mm, 35mm, 40mm, 50mm, 55mm. </t>
  </si>
  <si>
    <t xml:space="preserve">Kołnierz udowy, symetryczny w opcji bezcementowej z napyleniem porowatym tytanem na całej długości, uzupełniający ubytki kostne wewnątrz przynasady, zapewniający stabilność rotacyjną i progresywnie przenoszący obciążenia poprzez schodkową budowę.  Rozmiary 30mm, 35mm, 40mm, 50mm, 55mm. </t>
  </si>
  <si>
    <t xml:space="preserve">szt. </t>
  </si>
  <si>
    <t xml:space="preserve">Kołnierz piszczelowy, symetryczny w opcji cementowanej w rozmiarze 29mm, uzupełniający ubytki kostne wewnątrz przynasady, zapewniający stabilność rotacyjną i progresywnie przenoszący obciążenia poprzez schodkową budowę.  </t>
  </si>
  <si>
    <t>Kołnierz piszczelowy, symetryczny w opcji bezcementowej z napyleniem porowatym tytanem w części proksymalnej, uzupełniający ubytki kostne wewnątrz przynasady, zapewniający stabilność rotacyjną i progresywnie przenoszący obciążenia poprzez schodkową budowę.  Rozmiary 29mm, 37mm, 45mm, 53mm, 61mm oraz 69mm.</t>
  </si>
  <si>
    <t>Kołnierz piszczelowy, symetryczny w opcji bezcementowej z napyleniem porowatym tytanem na całej długości, uzupełniający ubytki kostne wewnątrz przynasady, zapewniający stabilność rotacyjną i progresywnie przenoszący obciążenia poprzez schodkową budowę.  Rozmiary 29mm, 37mm, 45mm, 53mm, 61mm oraz 69mm.</t>
  </si>
  <si>
    <t>Wkładka rotacyjna wykonana z polietylenu z przeciwutleniaczem stabilizującym wolne rodniki, wzmocniona metalowym rdzeniem, z możliwością związania protezy do systemu zawiasowego poprzez użycie metalowego pinu. W 4 rozmiarach: XXS w grubościach od 12mm do 24 mm ze skokiem co 2mm oraz XS, S, M w grubościach od 12mm do 32mm ze skokiem co 2mm.</t>
  </si>
  <si>
    <t>Trzpień, mocowany w przynasadzie, bezcementowy, wykonany ze stopu tytanu, pokryty w części bliższej i kołnierzowej porowatym tytanem oraz w całości hydroksyapatytem, kołnierzowy o geometrii potrójnego stożka. CCD 130°, w 12 rozmiarach, w wersji Standard i High Offset, o długości trzpienia 97 - 119mm. Równomierny wzrost rozmiaru ML o 1 mm między rozmiarami. Lateralizacja o 6mm w rozmiarach 1-4 oraz o 8mm w rozmiarach 5-12. Stożek 12/14, szyjka spłaszczona w płaszczyźnie ML. Dostosowany do technik małoinwazyjnych, instrumentarium posiada frez do przygotowania kości pod kołnierz.</t>
  </si>
  <si>
    <t>Wkładka polietylenowa związana crosslink o średnicy wewnętrznej: 28mm w roz. 48 - 50; 32mm w roz. 52 - 76mm; 36mm w roz. 56 - 60mm; 40mm w roz. 62 - 68mm; opcje neutralna oraz lateralizowana z 10-stopniową reorientacją.</t>
  </si>
  <si>
    <t>Płytka kształtowa, blokowana, tytanowa do bliższej nasady kości ramiennej. W części trzonowej od 3 do 8 otworów  blokowanych i  dociskowych  .  W części nasadowej minimum 9 otworów blokowanych o wielokierunkowym ustawieniu w celu pewnej stabilizacji odłamów oraz  4-6 otworów do wstępnej stabilizacji drutami K .  Płyta w systemie śrub 3,5.  Implanty kodowane kolorami.</t>
  </si>
  <si>
    <t>Płytka blokowana, tytanowa, wąska  do bliższej nasady kości piszczelowej, zakładana od strony bocznej, prawa i lewa. Stabilizowana wkrętami 3,5  korowymi  2,4, 3,5 , 3,9,  blokowanymi. W części trzonowej 4 do minimum 8 otworów blokowanych. W części nasadowej min. 6 otworów blokowanych o wielokierunkowym ustawieniu. Implanty kodowane kolorami.</t>
  </si>
  <si>
    <t>Płytka piszczelowa dystalna przyśrodkowa:
Plytka kształtowa blokowana do dalszej nasady kości piszczelowej, zakładana od strony przyśrodkowej, tytanowa, w systemie śrub 3,5. Wersja prawa/lewa. W części trzonowej 4 do 14 par rozdzielnych otworów-blokowanego i kompresyjnego. W cześci nasadowej 9 otworów blokowanych o wielokierunkowym ustawieniu w celu pewnej stabilizacji odłamów blokowanych, w tym 1 do stabilizacji kostki przyśrodkowej. Ustalone kątowo ustawienie wkrętów. Otwory blokowane posiadające oporową część stożkową oraz gwintowaną walcową. Otwory kompresyjne z dwukierunkową. Wydłużony otwór do pozcyjonowania płyty. Posiadająca otwory pod druty Kirschnera do tymczasowego ustalenia płytki. Implanty kodowane kolorami.</t>
  </si>
  <si>
    <t xml:space="preserve">Płytka prosta tytanowa  od 6-8 otworów blokowanych i korowych do wkrętów o średnicy 2,4; 3,5; 3,9mm  w tym 2 otwory kompresyjne.  </t>
  </si>
  <si>
    <t xml:space="preserve">Płytka  tytanowa, rekonstrukcyjna od 4-10 otworów blokowanych i korowych do wkrętów o średnicy  2,4; 3,5; 3,9mm w tym 2 otwory kompresyjne.  </t>
  </si>
  <si>
    <t>Płytka wąska prosta tytanowa  blokowana kompresyjna z ograniczonym kontaktem od 5 do 12 otworów blokowanych / korowych.  Zakończenie części trzonowej płytki odpowiednio wyprofilowane do wprowadzenia płytki metodą minimalnego cięcia.  Wkręty 3,5 korowe i  2,4 ; 3,5 ; 3,9 blokowane. Implanty kodowane kolorami.</t>
  </si>
  <si>
    <t>Płytka kształtowa, blokowana do dalszej nasady kości strzałkowej na stronę boczną kości, prawa i lewa. W części trzonowej 4 - 8 otworów. w części nasadowej minimum 6 otworów blokowanych z gwintem walcowym na pełnym obwodzie. Implanty kodowane kolorami.</t>
  </si>
  <si>
    <t>Płytka blokowana hakowa do leczenia złamań bliższego końca kości łokciowej</t>
  </si>
  <si>
    <t>Płytka Y kształtowa, tytanowa, blokowana do dalszej nasady kości ramiennej, zakładana od tyłu , prawa i lewa. W części trzonowej od 5 do 12 otworów blokowanych z gwintem walcowym na pełnym obwodzie.</t>
  </si>
  <si>
    <t>Płytki kształtowe, tytanowe, do artrodezy stawu skokowego przednie, tylne, boczne, przednio-boczne.  Posiadające 1 otwór w części nasadowej ustawiony skośnie, do wprowadzenia wkręta przez co najmniej dwie łączone kości, zapewniający kompresję stawu skokowego. w części trzonowej min. 4 otw blokowane i max. 1 otwór do kompresji. Otwory blokowane pod wkręty 5,0mm, 4,5mm do kompresji stawu skokowego.</t>
  </si>
  <si>
    <t xml:space="preserve">Wkręt blokowany, tytanowy, samogwintujący z gniazdem typu torks i gwintowaną główką Ø 5,0 mm,  L= 16 – 90mm </t>
  </si>
  <si>
    <t xml:space="preserve">Wkręt korowy tytanowy z gniazdem typu torks  Ø 4,5mm, L= 20- 90 mm </t>
  </si>
  <si>
    <t>Wkręt tytanowy stożkowy o niepełnym gwincie Ø 5,4mm, L=30-95mm</t>
  </si>
  <si>
    <t>Wkręt blokowany, kobaltowy VA samogwintujacy  Ø  3,5mm x 12-110mm</t>
  </si>
  <si>
    <t>Śruby tytanowe kaniulowane korowe oraz gąbczaste o średnicy 3,5mm, długość 10-60mm ze skokiem co 2mm i 60-90mm ze skokiem co 5mm. Śruby samogwintujące, samowiercące</t>
  </si>
  <si>
    <t>Śruba tytanowa kaniulowana o średnicy 4,5mm o długości 10-30mm ze skokiem co 2mm i 30-70mm ze skokiem co 5mm. Śruby samogwintujące, samowiercące z częściowym gwintem</t>
  </si>
  <si>
    <t>Wiertło kaniulowane  do śrub kaniulowanych 3,5mm; 4,5mm</t>
  </si>
  <si>
    <t xml:space="preserve">Wkręt Herberta  kaniulowany   Ø 3,0 / 2,0 mm; 4,0/ 3,0mm; 3,2/2,5mm,  tytan w co najmniej 6  długościach </t>
  </si>
  <si>
    <t>Wkręt kaniulowany kompresyjny, samowiercący wkonany ze stopu tytanu- typu Herbert z dniazdem typu troks Ø 6,5*16; 6,5*32mm</t>
  </si>
  <si>
    <t xml:space="preserve">Wkręty kaniulowane do korekcji pierwszej kości śródstopia ze zmienną średnicą gwintu na długości wkręta. Ścięcie 40°÷60° części bliższej umożliwiające całkowite zagłębienie wkręta w kości.
Wkręty dostępne w 2 rozmiarach: gwintu Ø 3,0mm w części dalszej i 4,2mm ; Ø 4,0mm w części dalszej i 5,0mm </t>
  </si>
  <si>
    <t>Gwóźdź do kości przedramienia i strzałkowej Ø 4 -5mm, L= 180-300mm. Wymagania: gwóźdź tytanowy lity.</t>
  </si>
  <si>
    <t>Wkręt blokujący samogwintujący tytanowy Ø 2,0 ; 2,7 mm lub Ø 1,5/ 2,7mm</t>
  </si>
  <si>
    <t>Śruba zaślepiająca lub kompresyjna M4 tytanowa</t>
  </si>
  <si>
    <t>Gwóźdź kaniulowany do leczenia złamań kości piętowej lub artrodezy stawu skokowo-piętowego. Tytanowy o średnicy 10 i 12mm. Wprowadzany od strony guza piętowego. Wersja do prawej i lewej kończyny. Gniazda typu Torx</t>
  </si>
  <si>
    <t>Wkręt blokujący 5,0 i 5,5 mm, L=20-60 mm</t>
  </si>
  <si>
    <t>Śruba zaślepiająca M6, tytanowa</t>
  </si>
  <si>
    <t>Drut Kirschnera Ø 1,0-3,0 mm, dł. 150-380 mm, pakowane po 10szt.</t>
  </si>
  <si>
    <t>Syntetyczny materiał kościozastępczy do wypełniania ubytków kostnych, skład:75% hydroksyapatyt + 25% fosforsn trójwapniowy , ulegający stopniowej całkowitej resorpcji w czasie 1 do 6 miesięcy, 100% materiał syntetyczny, bezpieczny, 100% biokompatybilny, osteokondukcyjny, o gramaturach: klin 8-10-12*20*30mm</t>
  </si>
  <si>
    <t>L.p.</t>
  </si>
  <si>
    <t>Nazwa</t>
  </si>
  <si>
    <t>Wartość brutto</t>
  </si>
  <si>
    <t>Tytanowe płytki do złamań nasady dalszej kości promieniowej, dłoniowe długie XXL, 100mm, 145mm, 189mm</t>
  </si>
  <si>
    <t>Śruba blokowana tytanowa, 2,4 i ø 2.7 mm</t>
  </si>
  <si>
    <t>Śruba blokowana tytanowa ø 3.5 mm, T10, dł. 10-70 mm</t>
  </si>
  <si>
    <t>Śruba korowa tytanowa ø 3.5 mm, T10, dł. 10-70 mm</t>
  </si>
  <si>
    <t>Śruba blokowana tytanowa ø 3.5 mm, T10, dł. 8-70 mm</t>
  </si>
  <si>
    <t>Śruba korowa tytanowa ø 3.5 mm, T10, dł. 8-70 mm</t>
  </si>
  <si>
    <t>Śruba blokowana tytanowa ø 2.7 mm, T10, dł. 8-70 mm</t>
  </si>
  <si>
    <t>Tytanowa śruba kaniulowana ø 4.0 mm, kaniulacja ø 1.55 mm, pełny lub częściowy gwint, długość śruby 10-70 mm</t>
  </si>
  <si>
    <t>Tytanowa śruba kaniulowana ø 6.5 mm, sterylna, kaniulacja ø 3.3 mm, częściowy gwint o długości 20 mm lub 40 mm, długość śruby 30-130 mm</t>
  </si>
  <si>
    <t xml:space="preserve">Tytanowa śruba kaniulowana ø 6.5 mm, sterylna, pełny gwint </t>
  </si>
  <si>
    <t>Śruba kompresyjna 3.6 mm i 4,1 mm, do płyt anatomicznych do stopy.</t>
  </si>
  <si>
    <t>Śruba tytanowa blokowana 4,0 i 2,7 mm, dł. 14-95mm</t>
  </si>
  <si>
    <t>Śruba tytanowa korowa 4,0; 3,5mm i 2,7 mm, dł.14-95mm</t>
  </si>
  <si>
    <t xml:space="preserve">Obszycie przeszczepu - Prosta igła połączona z pętlą wykonaną z nici o podwyższonej wytrzymałości, biało-niebieska </t>
  </si>
  <si>
    <t>Drut kostny do cerklarzu miękki L=5m , Ø 1,2-1,8</t>
  </si>
  <si>
    <t>Nazwa artykułu</t>
  </si>
  <si>
    <t>J.m.</t>
  </si>
  <si>
    <t xml:space="preserve">Elektroda z kanałem ssącym 3.5mm </t>
  </si>
  <si>
    <t>Elektroda z kanałem ssącym 4.0mm</t>
  </si>
  <si>
    <t>:                                                                                                                                                                                                             Formularz opatrzony podpisem elektronicznym</t>
  </si>
  <si>
    <t>Tytanowe śruby Herberta, kaniulowane z podwójnym gwintem, cześć gwintowana stanowi 30% długości śruby, dostępne w opakowaniach sterylnych i niesterylnych 
- średnica 2,5mm (długość 8-34mm),
- średnica 3,0mm (długość 10-36mm)</t>
  </si>
  <si>
    <t>Tytanowe śruby typu "snap-off", średnica 2 mm, długości w zakresie 10 do 14 mm, kodowana kolorem</t>
  </si>
  <si>
    <t xml:space="preserve">Tytanowe śruby Herberta, kaniulowane, z podwójnym gwintem, śruby dostępne w opakowaniach sterylnych i niesterylnych 
- średnica 4,3mm (długość 14-50mm, skok co 2mm), 
- średnica 4,3mm (długość 55-80mm, skok co 5mm),
- średnica 6,5mm (długość 30-120mm, skok co 5mm), dostępne śruby z gwintem o długości 18 i 28mm, </t>
  </si>
  <si>
    <t>Tytanowe śruby kompresyjne, kaniulowane,  
- średnica 4,5 mm, częściowo gwintowane, gwint na całej długości (długość 20-80 mm),   
- średnica 6,7 mm (długość 40-120 mm), gwint na długości 18mm,
- średnica 6,7 mm (długość 40-120 mm), gwint na długości 28mm,
- średnica 6,7 mm (długość 40-120 mm), gwint na całej długości</t>
  </si>
  <si>
    <t>Tytanowe śruby kompresyjne, kaniulowane, bez głowy, gwint na całej długości śruby, implant sterylny, 
- średnica 2,5mm (długość 8-50mm),  
- średnica 3,5mm (długość 12-60mm),  
- średnica 4,0mm (długość 16-60mm)</t>
  </si>
  <si>
    <t>Tytanowa płyta do artrodezy stawu śródstopno-paliczkowego palucha, wysokość 1,5mm, płyta anatomiczna prawa/lewa, dostępna w trzech długościach 45mm - 62mm, zgięcie grzbietowe 8 stopni, koślawość 5 stopni, płyta prosta w trzech długościach 46mm - 65mm, mocowanie płyty z użyciem śrub 3mm, blokowanych zmienno-kątowo.</t>
  </si>
  <si>
    <t>Tytanowe płyty do zespoleń w obrębie stopy, otwory pod śruby blokowane zmienno-kątowe 2,4mm / 3,0mm
- płytki proste 2,4mm( 4-,5-,6-,7-,8- otworowe),
- płyty proste 3,0mm (2-,4-,5- otworowe),
- płyty w kształcie T 2,4mm (3-,4-,5-,6-,7-,8-,9- otworowe),  
- płyty w kształcie T 3,0mm (2-,3-,4- otworowe),</t>
  </si>
  <si>
    <t>Tytanowe płyty do zespoleń w obrębie stopy, otwory pod śruby blokowane  2,4mm / 3,0mm / 3,5mm
- płyty Dorsal Midfoot Fusion - trzy rozmiary,
- płyty H do osteotomii kości piętowej Evansa, klin 6mm, 8mm, 10mm,
- płyty H do artrodezy stawu piętowo - sześciennego,
- płyty Lisfranc - trzy rozmiary,
- płyty X - trzy rozmiary 
- płyty do osteotomii przypodstawnej I kości śródstopia,</t>
  </si>
  <si>
    <t>Tytanowa płyta podeszwowa do operacji Lapidusa, anatomiczna(prawa, lewa), niskoprofilowa, mocowana na 5 śrub, śruby blokowane 3,5mm, śruba kompresyjna średnica 4,0mm</t>
  </si>
  <si>
    <t>Tytanowa płyta typu T do operacji Lapidusa, dostępna w dwóch długościach - 38mm, 45mm, otwory pod śruby blokowane o średnicy 3,5 mm</t>
  </si>
  <si>
    <t>Śruba tytanowa, blokowana, średnica 2,4mm (długość 8-40mm), średnica 3,0mm (długość 10-40mm), średnica 3,5mm (długość 10-60mm)</t>
  </si>
  <si>
    <t>Tytanowe śruby kompresyjne, kaniulowane, 
- średnica 3,0mm (długość 10-50mm),   
- średnica 4,0mm (długość 14-60mm)</t>
  </si>
  <si>
    <t xml:space="preserve">Śruba do kości gąbczastej, tytanowa, korowa, średnica 4,0mm (długość 10-44mm). </t>
  </si>
  <si>
    <t>Tytanowa śruba do złamań piątej kości śródstopia, średnic 4,5mm, 5,5mm lub 6,0mm, tępo zakończona, sterylna lub niesterylna</t>
  </si>
  <si>
    <t>Podkładka tytanowa, średnica 6mm, 6,5mm, 7mm</t>
  </si>
  <si>
    <t>Podkładka tytanowa, rozmiar 10mm, 13mm</t>
  </si>
  <si>
    <t>Płyta anatomiczna do artrodezy stawu skokowego typ Anterior / Anterolateral Tibiotalar, materiał tytan, dostępna w czterech długościach, w części dystalnej cztery rozbieżne otwory do mocowania w kości skokowej z użyciem śrub 4,5mm, w częsci proksymalnej owalny otwór umożliwiający wstępną kompresję, centralny otwór do kompresji z użyciem śruby gąbczastej 5,5mm, wysokość płyty w części proksymalnej 2,7mm, w części dystalnej 2,9mm</t>
  </si>
  <si>
    <t>Płyta do artrodezy stawu skokowego typ Anterior Minimally Invasive Tibiotalar, materiał tytan</t>
  </si>
  <si>
    <t>Płyta do artrodezy stawu skokowego typ Lateral Tibiotalocalcaneal dostępna w czterech długościach, Lateral Tibiotalar dostępna w czterech długościach, Posterior Tibiotalocalcaneal, materiał tytan, otwory dostosowane do śrub średnica 4,5mm, 5,5mm</t>
  </si>
  <si>
    <t>Śruba tytanowa, blokowana, średnica 4,5mm (długość 18-75mm), korowa, średnica 4,5mm (długość 18-100mm)</t>
  </si>
  <si>
    <t>Śruba tytanowa, gąbczasta, średnica 5,5mm (długość 20-100mm)</t>
  </si>
  <si>
    <t>Śruba do tenodezy, materiał PEEK i BioComposite, średnica 2,5 mm, 3mm, 4mm, 4,75mm,  5,5mm, 6,25mm, 7mm, 8mm, 9 mm</t>
  </si>
  <si>
    <t>Drut Kirchnera o średnicy 1,6mm</t>
  </si>
  <si>
    <t>Drut prowadzący, kalibrowany, średnica 0,86mm, 1,1mm</t>
  </si>
  <si>
    <t>Drut prowadzący, niesterylny, 0,86mm x 80mm, 1mm x 80mm, 1,35mm x 170mm, 2,4mm x 170mm</t>
  </si>
  <si>
    <t>Drut prowadzący, niesterylny, 0,86mm x 120mm, 1mm x 120mm, 1,35mm x 170mm, 2,4mm x 170mm</t>
  </si>
  <si>
    <t>Zamawiający wymaga bezpłatnego użyczenia instrumentarium (wraz z bezpłatnym serwisem) oraz z przymiarami do próbnej repozycji na czas trwania umowy</t>
  </si>
  <si>
    <t>Śruby samowiercące</t>
  </si>
  <si>
    <t>Panewka o średnicy 15 mm</t>
  </si>
  <si>
    <t>* narzędzia  w kontenerach,  organizacja implantów w  dostarczonych przez Wykonawcę szafach</t>
  </si>
  <si>
    <t>Tytanowe płytki do zespoleń złamań nasady dalszej kości promieniowej,  anatomiczne i uniwersalne dłoniowe, grzbietowe oraz kolumnowe promieniowe i łokciowe, z otworami niegwintowanymi do śrub o średnicy, 2,3mm i 2.4 mm i 2.7 mm korowych i blokowanych z nagwintowanymi głowami, które blokują się w płycie przez plastyczne wytworzenie gwintu w otworze w trakcie wkręcania, bez konieczności stosowania śrubokrętu dynamometrycznego. Możliwość ustawienia kąta wprowadzenia śruby blokowanej w zakresie +/- 15°</t>
  </si>
  <si>
    <t>Śruba korowa tytanowa o średnicy ø 2.4mm i  ø 2.7 mm</t>
  </si>
  <si>
    <t>Tytanowe płytki anatomiczne do zespoleń złamań dalszej nasady kości strzałkowej. Grubość płytek w części trzonowej 2.0 mm, w części nasadowej 1.3 mm. Szerokość płytek w części trzonowej 10 mm, w części nasadowej 16 mm. Ilość otworów: od 3 do 12. Długość płytek: od 77 do 185 mm. Otwory niegwintowane do śrub o średnicy 3.5 mm korowych i blokowanych z nagwintowanymi głowami, które blokują się w płycie przez plastyczne wytworzenie gwintu w trakcie wkręcania, bez konieczności stosowania śrubokrętu dynamometrycznego. Możliwość ustawienia kąta wprowadzenia śruby blokowanej w zakresie +/- 15°</t>
  </si>
  <si>
    <t>Tytanowe płytki proste do zespoleń złamań trzonu kości strzałkowej. Ilość otworów: od 2 do 16. Długość płytek: od 28.5 do 204 mm. Otwory niegwintowane do śrub o średnicy 3.5 mm korowych i blokowanych z nagwintowanymi głowami, które blokują się w płycie przez plastyczne wytworzenie gwintu w trakcie wkręcania, bez konieczności stosowania śrubokrętu dynamometrycznego. Możliwość ustawienia kąta wprowadzenia śruby blokowanej w zakresie +/- 15°</t>
  </si>
  <si>
    <t>Tytanowe płytki anatomiczne do zespoleń złamań kości obojczykowej. W skład systemu wchodzą 
a) płytki blokowane od góry na trzon (o zmniejszonej i zwiększonej krzywiźnie) 
b) płytki blokowane od przodu na trzon 
c) płytki blokowane od góry na część boczną 
d) płytki blokowane od przodu na część boczną 
e) płytki hakowe boczne. 
Otwory niegwintowane do śrub o średnicy 2.7 mm i 3.5 mm korowych i blokowanych z nagwintowanymi głowami, które blokują się w płycie przez plastyczne wytworzenie gwintu w otworze w trakcie wkręcania, bez konieczności stosowania śrubokrętu dynamometrycznego. Możliwość ustawienia kąta wprowadzenia śruby blokowanej w zakresie +/- 15°. W części trzonowej płytki otwory blokująco-kompresyjne</t>
  </si>
  <si>
    <t xml:space="preserve">Tytanowe płytki anatomiczne do zespoleń złamań kości obojczykowej płytki hakowe </t>
  </si>
  <si>
    <t>Tytanowe płytki anatomiczne do zespoleń złamań nasady dalszej kości ramiennej i wyrostka łokciowego. W skład systemu wchodzą:
a) płytki blokowane od strony przyśrodkowej (standardowe i wydłużone - uniwersalne do obu kończyn) 
b) płytki blokowane od strony bocznej (prawe i lewe) 
c) płytki blokowane od strony tylno-przyśrodkowej (prawe i lewe) 
d) płytki blokowane od strony tylno-bocznej (prawe i lewe) i
e) płytki blokowane na wyrostek łokciowy (prawe i lewe). 
Ilość otworów: od 4 do 12. Otwory niegwintowane do śrub o średnicy 2.7 mm i 3.5 mm korowych i blokowanych z nagwintowanymi głowami, które blokują się w płycie przez plastyczne wytworzenie gwintu w otworze w trakcie wkręcania, bez konieczności stosowania śrubokrętu dynamometrycznego. Możliwość ustawienia kąta wprowadzenia śruby blokowanej w zakresie +/- 15°. W części trzonowej płytki otwory blokująco-kompresyjne</t>
  </si>
  <si>
    <t>Tytanowe płyty proste do przedramienia blokowane zmiennie kątowo i płyty  małe fragmenty dedykowane do róznych złamań.</t>
  </si>
  <si>
    <t>Tytanowe płytki anatomiczne do zespoleń kości stopy, śródstopia, kości piętowej, grubość płytek 1.0-1.5 mm, kształty: H, prostokątna, szeroka prosta, T, wygięta, L, ukośna T, 3D, piętowa standardowa i siatkowa. Otwory niegwintowane do śrub o średnicy 2.7 mm i 3.5 mm korowych i blokowanych z nagwintowanymi głowami, które blokują się w płycie przez plastyczne wytworzenie gwintu w trakcie wkręcania, bez konieczności stosowania śrubokrętu dynamometrycznego. Możliwość ustawienia kąta wprowadzenia śruby blokowanej w zakresie +/- 15°</t>
  </si>
  <si>
    <t>Tytanowa płytka ukształtowana anatomicznie do bliższej  nasady k. piszczelowej, boczna i przyśrodkowa, prawa i lewa. Tytanowe płyty ukształtowane anatomicznie d dalszej nasady k. piszczelowej płyta przyśrodkowa i przednioboczna.  Płyty otwory uniwersalne pod śruby korowe, śruby gąbczaste lub pod śruby blokowane. W trzonie płyty otwory do wprowadzenia drutów Kirschnera.</t>
  </si>
  <si>
    <t xml:space="preserve">Tytanowa płyta ukształtowana anatomicznie do dalszej nasady kości piszczelowej, przyśrodkowa, prawa i lewa. Ilość otworów w trzonie: od 4 do 22. Długość płyty: od 97 do 331 mm. W części nasadowej płyty 7 otworów gwintowanych pod śruby blokowane ø 4.0 mm i 1 otwór niegwintowany.  W trzonie płyty otwory uniwersalne pod śruby korowe ø 3.5 mm, śruby gąbczaste ø 4.0 mm lub pod śruby blokowane ø 4.0 mm. Grubość płyty w części trzonowej 3.0 mm, w części nasadowej 2.3 mm a na końcu części nasadowej 1.3 mm.  W trzonie płyty otwory do wprowadzenia drutów Kirschnera oraz Tytanowa płyta ukształtowana anatomicznie do dalszej nasady kości piszczelowej, przednioboczna, prawa lub lewa. Ilość otworów w trzonie: od 4 do 20. Długość płyty: od 102 do 305 mm. W części nasadowej płyty 7 otworów gwintowanych pod śruby blokowane ø 4.0 mm (w tym otwór podpórkowy pod śrubę blokowaną ø 4.0 mm skierowaną w kostkę przyśrodkową) i 3 otwory niegwintowane z możliwością zastosowania śrub korowych ø 3.5 mm oraz ø 2.7 mm. W trzonie płyty otwory uniwersalne pod śruby korowe ø 3.5 mm, śruby gąbczaste ø 4.0 mm lub pod śruby blokowane ø 4.0 mm. Grubość płyty w części trzonowej 3.3 mm, w części nasadowej 2.3 mm a na końcu części nasadowej 1.3 mm. W trzonie płyty otwory do wprowadzenia drutów Kirschnera. </t>
  </si>
  <si>
    <t>4. narzędzia  w kontenerach,  organizacja implantów w  dostarczonych przez Wykonawcę szafach</t>
  </si>
  <si>
    <t>Cena jedn. Netto [zl]</t>
  </si>
  <si>
    <t>J.m</t>
  </si>
  <si>
    <t>Śruba kaniulowana typu Herberta kompresyjna bez głowy. Śruba kompresyjna do złamań. Wykonana z tytanu. Śruba o średnicy 3,9mm/3,0mm i długościach od 12mm do 30mm ze skokiem co 2mm. Śruba samowiercąca, kaniulowana. Śruba posiadająca 2 różne skoki gwintu.</t>
  </si>
  <si>
    <t xml:space="preserve">* Zamawiający wymaga bezpłatnego użyczenia instrumentarium do obcinania nitek wraz z serwisem </t>
  </si>
  <si>
    <t>* Zamawiający wymaga użyczenia instrumentarium wraz z bezpłatnym serwisem</t>
  </si>
  <si>
    <t>Załącznik nr 1.14</t>
  </si>
  <si>
    <t>Płytka anatomiczna, tytanowa do dalszej nasady kości piszczelowej, zakładana od strony przednio-bocznej. Wersja prawa/lewa. W części nasadowej otwory blokowane o wielokierunkowym ustawieniu w celu pewnej stabilizacji odłamów. Wkręty  blokowane i korowe 3,5.  Otwory do wstępnej stabilizacji odłamów. Długość płyt  120-300 mm</t>
  </si>
  <si>
    <t>Wkręt korowy, tytanowy, samogwintujący Ø 2,7mm, L= 6 - 40mm.</t>
  </si>
  <si>
    <t>Wkręt blokowany, tytanowy lub kobaltowy VA  samogwintujący  Ø 2,4mm, L= 6 - 40mm</t>
  </si>
  <si>
    <t>Wkręt korowy, tytanowy samogwintujący    Ø  3,5mm x 12-110mm</t>
  </si>
  <si>
    <t>Wkręt blokowany, tytanowy   Ø  3,5mm x 12-110mm</t>
  </si>
  <si>
    <t>Wkręt korowy, tytanowy samogwintujący  Ø   3,9 mm x 35-60mm</t>
  </si>
  <si>
    <t>Wkręty typu mikrowkręt  2,0 w rozmiarach 14-18 mm</t>
  </si>
  <si>
    <t>Substytut przeszczepu kostnego do uzupełnienia ubytków kostnych.
Pasta hydroksyapatytowa w roztworze wodnym, strzykawka gotowa do użycia.
Szybkowiążący,wstrzykiwany i modelowany.
Pojemność: 5 ml</t>
  </si>
  <si>
    <t>Substytut przeszczepu kostnego do uzupełnienia ubytków kostnych.
Pasta hydroksyapatytowa w roztworze wodnym, strzykawka gotowa do użycia.
Szybkowiążący,wstrzykiwany i modelowany.
Pojemność: 10 ml</t>
  </si>
  <si>
    <t>Narzędzie artroskopowe do kolana typu odgryzacz lewy średnica  3.4mm, jednoczęściowe, autoklawowalne, z cięgnem prowadzonym na zewnątrz (nie w środku narzędzia), długość robocza 120mm, szerokość końcówki roboczej 5mm w ostatnich 7mm narzędzia</t>
  </si>
  <si>
    <t>Narzędzie artroskopowe do kolana typu odgryzacz prawy średnica  3.4mm, jednoczęściowe, autoklawowalne, z cięgnem prowadzonym na zewnątrz (nie w środku narzędzia), długość robocza 120mm, szerokość końcówki roboczej 5mm w ostatnich 7mm narzędzia, wysokość otwarcia szczęk 6mm</t>
  </si>
  <si>
    <t>Narzędzie artroskopowe do kolana typu odgryzacz prosty  średnica  3.4mm, jednoczęściowe, autoklawowalne, z cięgnem prowadzonym na zewnątrz (nie w środku narzędzia), długość robocza 120mm, szerokość końcówki roboczej 5mm w ostatnich 7mm narzędzia</t>
  </si>
  <si>
    <t>Narzędzia artroskopowe do kolana typu chwytak do tkanek miękkich, średnica 3.4mm, jednoczęściowe, autoklawowalne, z cięgnem prowadzonym na zewnątrz (nie w środku narzędzia), długość robocza 125mm, długość ruchomej końcówki roboczej 14mm i szerokości 3mm, narzędzie z mechanizmem blokującym szczęki</t>
  </si>
  <si>
    <t>Narzędzie artroskopowe do artroskopii barku typu obcinak szwów, dwu-częściowe, wyposażone w mechanizm zabezpieczający przed przypadkowym obcięciem szwu/nitki oraz spust,   autoklawowalne, długość części roboczej 158mm (zamknięte narzędzie) / 167mm (otwarte narzędzie)</t>
  </si>
  <si>
    <t>Narzędzie artroskopowe typu haczyk artroskopowy 3mm lub 5mm, długość narzędzia 235mm, wyposażony w chropowatą rączkę o długości 80mm, średnica końcówki roboczej 1mm, w ostatnich 30mm narzędzia</t>
  </si>
  <si>
    <t>Narzędzie artroskopowe do artroskopii barku typu manipulator szwów, jednoczęściowe, autoklawowalne, długość części roboczej 164mm, końcówka robocza w ostatnich 12mm, z cięgnem prowadzonym na zewnątrz (nie w środku narzędzia)</t>
  </si>
  <si>
    <t>Narzędzie do mikrozłamań</t>
  </si>
  <si>
    <t>*Zakup w miare potrzeb Zamawiającego w ramach zamówienia częściowego</t>
  </si>
  <si>
    <t>Jednorazowa kaseta z drenami w torze napływu. 1 op. =10 szt</t>
  </si>
  <si>
    <t>Jednorazowa kaseta z drenami w torze odpływu 1 op. =10 szt</t>
  </si>
  <si>
    <t>Ostrze do shavera  Stryker Formula typu  Aggressive Plus lub równoważne
(kompatybilne z posiadanym urządzeniem). 
Rozmiar do wyboru przez Zamawiającego 1op=5szt</t>
  </si>
  <si>
    <t>Ostrze do shavera  Stryker Formula typu Resector lub równoważne (kompatybilne z posiadanym urządzeniem). Rozmiar do wyboru przez Zamawiającego 1op=5szt</t>
  </si>
  <si>
    <t>Ostrze do shavera  Stryker Formula typu   Tomcat  lub równoważne (kompatybilne z posiadanym urządzeniem). Rozmiar do wyboru przez Zamawiającego  1op=5szt</t>
  </si>
  <si>
    <t>Frez do shavera Stryker Formula średnicy 4 mm, typu różyczka owalna lub wałek (kompatybilne z podanym urządzeniem), 1op=5szt</t>
  </si>
  <si>
    <t>Ostrze do shavera typu 3.5mm  Stryker Formula   Small Joint Tomcat lub równoważne (kompatybilne z posiadanym urządzeniem).  1op=5szt</t>
  </si>
  <si>
    <t>Ostrze do shavera typu 2.0mm lub 3.0 mm Stryker Formula   Small Joint Hooded Abrasion lub równoważne (kompatybilne z posiadanym urządzeniem).  1op=5szt</t>
  </si>
  <si>
    <t>Jednorazowa kaniula do artroskopii barku w rozmiarach 5.0 mm, 6.5 mm i 8.0 mm i długości 75mm. 1 op=5szt</t>
  </si>
  <si>
    <t>Ostrze do shavera typu 2.5 mm  Stryker Formula  typu  Small Joint Full Radius   lub równoważne (kompatybilne z posiadanym urządzeniem).  1op=5szt</t>
  </si>
  <si>
    <t>Ostrze do shavera typu 2.5mm lub 3.5  Stryker Formula  Small Joint Aggressive Plus lub równoważne (kompatybilne z posiadanym urządzeniem).  1op=5szt</t>
  </si>
  <si>
    <t>System szycia łąkotek all – inside. Implant o wysokiej wytrzymałości na wyrwanie min 70 N. System zbudowany z dwóch miękkich implantów wykonanych z nici połączonych ze sobą nierozpuszczalną nicią # 2-0 wykonanej z rdzenia z poliestru oplecionego UHMWPE -  polietylenem o ultra wysokiej masie cząsteczkowej . Zastosowanie implantów miękkich pozwala na idealne dopasowanie się do warunków powierzchni tkanki przez co uzyskujemy solidne i pewne mocowanie. Wstępnie zawiązany przesuwny węzeł w osłonie szwu implantu eliminuje konieczność artroskopowego wiązania węzła. Konstrukcja implantu umożliwia kolejne dociągnięcie 2 pojedynczych szwów materacowych. Igły z implantami znajdują się w jednym ergonomicznym narzędziu umożliwiającym wprowadzanie implantu jedną ręką, przy każdej rotacji. Umieszczone w rękojeści pokrętło do implantacji  umożliwia jednoręczne i powtarzalne dostarczanie implantów w różnych orientacjach narzędzia. Zrzucenie implantu i przeładowanie potwierdzone sygnałem dźwiękowym. Implant wyposażony jest w zintegrowany ogranicznik głębokości 10–18 mm (zwiększane co 2 mm), dostępny jest w czterech różnych opcjach: wygięcie w górę 12 i 24 stopnie, w dół 12 stopni i w wersji prostej. System umożliwia założenie implantów bez wyciągania rękojeści z kolana.</t>
  </si>
  <si>
    <t>System do rekonstrukcji więzadła krzyżowego przedniego i tylnego oparty mocowaniu korówkowym. Płytka z 3 otworami wykonana ze stopu tytanu o kształcie prostokąta z zaokrąglonymi bokami o długości 12mm szerokości 3,5mm na stałe połączona z pętlą z taśmy niewchłanianej o szerokości 1,85mm wykonanej z rdzenia z poliestru oplecionego UHMWPE - polietylenem o ultra wysokiej masie cząsteczkowej. Pętla samozaciskowa z 5 mechanizmami blokującymi o długości 60 mm umożliwiająca zawieszenie przeszczepu w kanale udowym bądź piszczelowym. Pętlą do podciągnięcia przeszczepu z możliwością zmniejszania swojej długości do 13 mm za pomocą wolnych końców taśm wychodzących z górnej części implantu. Zmniejszenie długości pętli powoduje wciągnięcie przeszczepu do kanału kostnego. Dociąganie pętli od strony zewnętrznej stawu. Płytka implantu dodatkowo zaopatrzona w nici #5 w kolorze niebieskim do przeciągnięcia implantu na zewnętrzną korówkę oraz nić #2 w kolorze biało czarnym do obrócenia płytki poza kanałem. Implant w wersji sterylnej zapakowany pojedynczo.</t>
  </si>
  <si>
    <t>Śruba interferencyjna biokompozytowa do rekonstrukcji więzadła przedniego ACL i tylnego PCL.  Implant zbudowany w 30 % z  dwufazowego fosforanu wapnia (BCP) i w 70% z PLDLA. Śruba o konikalnym kształcie, posiada miękki gwint o dużym skoku na całej długości ułatwiający wprowadzanie. Proces połączenia dwóch materiałów wzmacnia parametry implantu a mikro pory oraz otwory wzdłuż osi implantu ułatwia przebudowę i przerost kością. Udowodniona min. 98% przebudowa w kość. W celu łatwiejszego i precyzyjniejszego wprowadzania gniazdo śruby stożkowe sześcioramienne. Implant w wersji sterylnej pakowany pojedynczo. Wymiary: Długość 20 mm o średnicach 6-10 mm (skok co 1 mm), wyposażone w osłonkę ułatwiającą wprowadzenie w kanał. Długość 30 mm o średnicach 7-12 mm (skok co 1 mm).</t>
  </si>
  <si>
    <t>Śruba interferencyjna do rekonstrukcji więzadła przedniego ACL i tylnego PCL. Implant zbudowany z niewchłanialnego materiału typu PEEK. Śruba o konikalnym kształcie ułatwiającym wprowadzenie z miękkim gwintem na całej długości. W celu łatwiejszego i precyzyjniejszego wprowadzania gniazdo śruby stożkowe sześcioramienne Implant w wersji sterylnej pakowany pojedynczo. Wymiary: Długość 20 mm o średnicach 6-10 mm (skok co 1 mm), wyposażone w osłonkę ułatwiającą wprowadzenie w kanał. Długość 30 mm o średnicach 7-12 mm (skok co 1 mm).</t>
  </si>
  <si>
    <t xml:space="preserve">Śruba interferencyjna tytanowa z miękkim gwintem. Gniazdo typu hex 3.5 mm. Produkt pakowany pojedynczo, sterylny. Do wprowadzania śruby zalecany jest drut nitynolowy 2 mm. Wymiary:  długość 25 mm o średnicach 7 mm - 10 mm (skok co 1 mm), długość 30 mm o średnicach 7 mm - 10 mm (skok co 1 mm), długość 35 mm o średnicach 7 mm - 10 mm (skok co 1 mm), </t>
  </si>
  <si>
    <t>Drut wiercący udowy z miarką co 5 mm, zakończony ostrym grotem wiercącym pod płytkę udową. Dostępny z otwartym końcem lub zamkniętym oczkiem do przeciągania nitek Średnica kanału - 4 mm. Sterylny</t>
  </si>
  <si>
    <t>Drut wiercący piszczelowy o średnicy 2,4 mm i długości 311 mm. Pakowany pojedynczo, sterylny</t>
  </si>
  <si>
    <t>Drut nitynolowy do śruby interferencyjnej o średnicy 1,1mm. Wycechowane oznaczenia na drucie w długościach 25mm oraz 30mm. Pakowany sterylnie</t>
  </si>
  <si>
    <t>Pętla do piszczelowego mocowania przeszczepu przy rekonstrukcji ACL</t>
  </si>
  <si>
    <t>System do rekonstrukcji więzadła krzyżowego przedniego i tylnego oparty mocowaniu korówkowym. Implant do techniki z użyciem ścięgna czworogłowego uda. Płytka z 3 otworami wykonana ze stopu tytanu o kształcie prostokąta z zaokrąglonymi bokami o długości 12mm szerokości 3,5mm na stałe połączona z pętlą z nici plecionej niewchłanianej #2 wykonanej z rdzenia z poliestru oplecionego UHMWPE - polietylenem o ultra wysokiej masie cząsteczkowej. Pętla samozaciskowa z 4 mechanizmami blokującymi o długości 60mm umożliwiająca zawieszenie przeszczepu w kanale udowym bądź piszczelowym. Pętlą do podciągnięcia przeszczepu z możliwością zmniejszania swojej długości do 14mm za pomocą wolnych końców nici wychodzących z górnej części implantu. Zmniejszenie długości pętli powoduje wciągnięcie przeszczepu do kanału kostnego. Dociąganie pętli od strony zewnętrznej stawu. Pętla dociągająca powiązana na stałe z 20mm taśmą o szerokości 2mm zakończona nicią #2 w kształcie pętli wraz z igła prostą o długości 65mm do obszycia graftu i powiazania go na stałe z pętlą dociąganą. Płytka implantu dodatkowo zaopatrzona w nici #5 w kolorze niebieskim do przeciągnięcia implantu na zewnętrzną korówkę. Implant w wersji sterylnej zapakowany pojedynczo, na specjalnej podstawce ułatwiającej obszycie graftu.</t>
  </si>
  <si>
    <t>Ostrze  pobieraka do  pobierania  przeszczepu QT z uda  w co najmniej  3  rozmiarach</t>
  </si>
  <si>
    <t>opak</t>
  </si>
  <si>
    <t>Ostrza  kompatybilne z oferowanym napędem; długość 65mm, szerokość 19 mm i  23 mm (dwa rozmiary)</t>
  </si>
  <si>
    <t>Trzpienie bezcementowe tytanowe   stożkowe  w minimum 8 rozmiarach i co najmniej  3  wariantach offsetu  stożek 12/14</t>
  </si>
  <si>
    <t>Trzpień bezkołnierzowy cementowy ze stopu chromowo-kobaltowego, w min. 5 rozmiarach z szeroką powierzchnią i pobocznymi profilami derotacyjnymi, eurostożek 12/14.</t>
  </si>
  <si>
    <t>Panewka polietylenowa cementowana z 2 metalowymi pierścieniami do orientacji przestrzennej RTG w rozmiarze 42-62 mm zamiennie panewka głęboka politylenowa cementowa z 2 metalowymi pierścieniami do orientacji przestrzennej RTG</t>
  </si>
  <si>
    <t>Głowa bipolarna w rozmiarach od 43 do 55 mm, skok co 1 mm, średnica wewnętrzna 28 mm (kompatybilna z głowami Ø 28 mm)</t>
  </si>
  <si>
    <t>Nakładany centralizer krzyżakowy w  rozmiarach zgodny z rozmiarem trzpienia.</t>
  </si>
  <si>
    <t>Korek kaniulowany wchłanialny, z mieszaniny żelatynowo – glicerynowo – wodnej w min. 5 rozmiarach zgodny z rozmiarem trzpienia</t>
  </si>
  <si>
    <t xml:space="preserve">Główka ceramiczna  o Ø 28, 32, 36 mm w co najmniej 3 rozmiarach  </t>
  </si>
  <si>
    <t>Podkładki  pod  głowy śrub, stal</t>
  </si>
  <si>
    <t>Drut prowadzący, średnica 1mm oraz 1,2mm</t>
  </si>
  <si>
    <t>Prowadnica do małych zszywek</t>
  </si>
  <si>
    <t>Wbijak do małych zszywek</t>
  </si>
  <si>
    <t>Wkręt do kości korowej samogwintujący Ø 4,5 x 1,75mm (gniazdo  imbus). Długość 12-90 mm, stal</t>
  </si>
  <si>
    <t>Wkręt do kości kostkowy -trójgraniec Ø 4,5x1,75 mm gniazdo imbus. Długość 25-60, stal</t>
  </si>
  <si>
    <t>Wkręt do  kości gąbczastej 4,5mm  lub 6,5mm 25-90 (GNIAZDO  IMBUS), Stal</t>
  </si>
  <si>
    <t>Ostrze do usuwania panewki</t>
  </si>
  <si>
    <t>Ostrze typu trójpak (3 ostrza)</t>
  </si>
  <si>
    <t>Augmenty rewizyjne uzupełniające rozległe ubytki kostne panewki, wykonane z porowatego tytanu o gąbczastej strukturze. Opcja skośnych podkładek (5°, 10°, 15°) pod augment podpierający. </t>
  </si>
  <si>
    <t>Augmenty rewizyjne uzupełniające rozległe ubytki kostne panewki, wykonane z porowatego tytanu o gąbczastej strukturze. Augment podpierający (neutralny, lewy i prawy) występujący w rozmiarze 56, 62, 68mm. </t>
  </si>
  <si>
    <t>Głowa ceramiczna rewizyjna z tytanowym adapterem (Biolox Delta) 28, 32, 36, 40 i 44mm w 3 długościach szyjki.</t>
  </si>
  <si>
    <t>Śruba peryferyjna do kości gąbczastej o średnicy 5mm, w długościach 20 - 80mm co 5mm.</t>
  </si>
  <si>
    <t>Śruby blokowane 5,5mm do augmentów półkolistych w długościach 25 - 70mm oraz do augmentów podpierających 14 - 30mm.</t>
  </si>
  <si>
    <t>Wkładka zatrzaskowa wykonana z polietylenu z przeciwutleniaczem Pentaerythritol Tetrakis stabilizującym wolne rodniki. System zatrzaskowy minimalizujący mikroruchy wkładki oraz pozwalający na połączenie elementu udowego i piszczelowego w zakresie +/- 2 rozmiary. Rozmiar wkładki dopasowany do rozmiaru komponentu udowego 1:1. Spodnia część wkładki posiadająca 3 zakładki blokujące ją na poziomie tacy piszczelowej. Dodatkowo wzmocniona pinem tytanowym. Wkładka dostępna w wysokościach 6 - 26 mm ze skokiem co 2 mm dla rozmiarów 1-10.</t>
  </si>
  <si>
    <t>Element rewizyjny udowy endoprotezy stawu kolanowego, cementowany, anatomiczny (prawy i lewy) o proporcjonalnym i stopniowo zmniejszającym się promieniu. Grubość w częśći tylnej - 9 mm. Zmienna szerokość boksu (14,1 - 20,2 mm) względem rozmiaru. Posiadająca konus o stałym kącie 5° koślawości do zamontowania kołenierza przynasadowego, adaptera z offsetem, trzpienia przedłużającego. Wykonany ze stopu CoCr, dostępny w 10 rozmiarach dla każdej ze stron</t>
  </si>
  <si>
    <t>Element rewizyjny piszczelowy stawu kolanowego w opcji zatrzaskowej, cementowany, wykonany z CoCr z polerowaną powierzchnią górną oraz chropowatą powierzchnią dolną (microblast) z lożami na cement o głębokości 0,75mm. 2° pochylenie konusa względem tacy. Element piszczelowy dostępny w 10 rozmiarach. Kompatybilny z wkładką pierwotną i rewizyjną.</t>
  </si>
  <si>
    <t>Wkładka rotacyjna wykonana z polietylenu z przeciwutleniaczem Pentaerythritol Tetrakis stabilizującym wolne rodniki. System pozwalający na połączenie elementu udowego i piszczelowego w zakresie +/- 2 rozmiary. Rozmiar wkładki dopasowany do rozmiaru komponentu udowego 1:1. Dodatkowo wzmocniona tytanowym pinem na całej długości konusa. Wkładka dostępna w wysokościach 6 - 26 mm ze skokiem co 2 mm dla rozmiarów 1-10.</t>
  </si>
  <si>
    <t xml:space="preserve">Trzpień   ze stopu tytanowego, prosty, zwężający się dystalnie, prostokątny w przekroju na całej długości, w opcji   standard, coxa vara i high offset; uniwersalny dla biodra prawego i lewego, na całej długości pokryty hydroksyapatytem. Trzpień dostępny co najmniej w ośmiu rozmiarach.                                            Trzpień posiada na całej powierzchni nacięcia umożliwiające  pierwotna stabilizację. Szyjka polerowana. Stożek trzpienia 12/14. W opcji Coxa vara - trzpień dysplastyczny kołnierzowy i bezkołnierzowy. </t>
  </si>
  <si>
    <t>Pakiet 3 - Rekonstrukcja stawów - Protezoplastyka pierwotna i rewizyjna stawu biodrowego + instrumentarium - DEPOZYT</t>
  </si>
  <si>
    <t>Pakiet 2 - Rekonstrukcja stawów - Protezoplastyka pierwotna i rewizyjna stawu biodrowego + instrumentarium - DEPOZYT</t>
  </si>
  <si>
    <t>Pakiet 1 - Rekonstrukcja stawów - Protezoplastyka pierwotna  i  rewizyjna  stawu kolanowego + instrumentarium - DEPOZYT</t>
  </si>
  <si>
    <t>* Zamawiający wymaga bezpłatnego użyczenia instrumentarium wraz z serwisem</t>
  </si>
  <si>
    <t xml:space="preserve">* Wybrane  pozycje  umowy wraz  z dostępnym instrumentarium w depozycie, pozostałe na żądanie 48  h </t>
  </si>
  <si>
    <t>Pakiet 5 - OSTEOSYNTEZA - Gwoździe krętarzowe i śródszpikowe  + instrumentarium  - DEPOZYT</t>
  </si>
  <si>
    <t xml:space="preserve">Pakiet 6 - OSTEOSYNTEZA - Gwoździe krętarzowe i śródszpikowe tytanowe- z instrumentarium, na żądanie 48 h   </t>
  </si>
  <si>
    <t>Pakiet 7 - OSTEOSYNTEZA - Płyty stalowe – z instrumentarium - DEPOZYT</t>
  </si>
  <si>
    <t>Załącżnik nr 1.7</t>
  </si>
  <si>
    <t>Pakiet 8 - OSTEOSYNTEZA - Płyty tytanowe +  instrumentarium - depozyt</t>
  </si>
  <si>
    <t>Pakiet 9 - OSTEOSYNTEZA - Wszczepy  uzupełniające i narzędzia  - depozyt</t>
  </si>
  <si>
    <t>Pakiet 10 - CHIRURGIA STOPY - Wszczepy  do chirurgii stopy z tytanu z instrumentarium - depozyt implantów oraz  zestaw kompletnego instrumentarium do chirurgii stopy - depozyt</t>
  </si>
  <si>
    <t>Pakiet nr 11 - Sterylny zestaw do szycia łąkotki</t>
  </si>
  <si>
    <t>Pakiet 12 - Rekonstrukcja stawów - Protezoplastyka pierwotna  oraz rewizyjna stawu kolanowego + instrumentarium - DEPOZYT</t>
  </si>
  <si>
    <t xml:space="preserve">Pakiet 13 - Rekonstrukcja stawów - Protezoplastyka stawu barkowego  -  użyczenie instrumentarium i kompletu wszczepów na żądanie </t>
  </si>
  <si>
    <t>Pakiet 14 - Chirurgia stopy - Implanty ze stali do chirurgii stopy + instrumentarium - DEPOZYT</t>
  </si>
  <si>
    <t xml:space="preserve">Pakiet 15 - Medycyna Sportowa - Wszczepy stosowane w medycynie sportowej do chirurgii kolana i stawu barkowego + instrumentarium -  DEPOZYT </t>
  </si>
  <si>
    <t>Załącznik nr 1.15</t>
  </si>
  <si>
    <t>Pakiet 16 - MEDYCYNA SPORTOWA - implanty + instrumentarium na żądanie 48h</t>
  </si>
  <si>
    <t>Załącznik nr 1.16</t>
  </si>
  <si>
    <t>Pakiet 17 - Osteosynteza uzupełniająca .  Implanty  kodowane kolorami wykonane z tytanu, bezpieczne dla rezonansu magnetycznego + instrumentarium - DEPOZYT</t>
  </si>
  <si>
    <t>Załącznik nr 1.17</t>
  </si>
  <si>
    <t>Pakiet 18 - OSTEOSYNTEZA - Implanty stosowane w  zaopatrzeniu złamań okołoprotezowych + instrumentarium  -  na żądanie 48h</t>
  </si>
  <si>
    <t>Załącznik nr 1.18</t>
  </si>
  <si>
    <t>Pakiet 19- medycyna sportowa - Narzędzia  oraz  osprzęt  do  chirurgii artroskopowej</t>
  </si>
  <si>
    <t>Załącznik nr 1.19</t>
  </si>
  <si>
    <t>Pakiet 20 - Biomateriały do regeneracji tkanki łącznej - depozyt</t>
  </si>
  <si>
    <t>Załącznik nr 1.20</t>
  </si>
  <si>
    <t>Pakiet 21  - Materiały do regeneracji chrząstki  stawowej - DEPOZYT</t>
  </si>
  <si>
    <t>Załącznik nr 1.21</t>
  </si>
  <si>
    <t>Załącznik nr 1.22</t>
  </si>
  <si>
    <t>Załącznik nr 1.23</t>
  </si>
  <si>
    <t>Załącznik nr 1.24</t>
  </si>
  <si>
    <t>Załącznik nr 1.25</t>
  </si>
  <si>
    <t>Załącznik nr 1.26</t>
  </si>
  <si>
    <t>Załącznik nr 1.27</t>
  </si>
  <si>
    <t>Załącznik nr 1.28</t>
  </si>
  <si>
    <t>Załącznik nr 1.29</t>
  </si>
  <si>
    <t>Załącznik nr 1.30</t>
  </si>
  <si>
    <t>Załącznik nr 1.31</t>
  </si>
  <si>
    <t>Załącznik nr 1.32</t>
  </si>
  <si>
    <t>Załącznik nr 1.33</t>
  </si>
  <si>
    <t>Załącznik nr 1.35</t>
  </si>
  <si>
    <t>Załącznik nr 1.36</t>
  </si>
  <si>
    <t>Załącznik nr 1.37</t>
  </si>
  <si>
    <t>Gwóźdź środszpikowy elastyczny o długości od 300mm do 440mm i średnicy od 1,5mm do 4mm ze skokiem co 0,5mm. Gwóźdź wykonany z tytanu</t>
  </si>
  <si>
    <t>e)</t>
  </si>
  <si>
    <t>śruby kaniulowane 7,3mm od 20mm do 145mm</t>
  </si>
  <si>
    <t>Proteza ścięgna, silikonowa, tymczasowa w rozmiarach: 5x2,5x120, 5x2,5x180, 5x2,5x220, 6x3x120, 6x3x180, 6x3x220. Sterylna.</t>
  </si>
  <si>
    <t xml:space="preserve">Element udowy bezcementowany, anatomiczny (prawy i lewy) o proporcjonalnym i stopniowo zmniejszającym się promieniu. W opcji CR i PS.   Wykonany ze stopu CoCr, w 10 rozmiarach dla każdej ze stron  </t>
  </si>
  <si>
    <t>IMPLANTY DO ZESPOLEŃ OBOJCZYKA  STAL</t>
  </si>
  <si>
    <r>
      <rPr>
        <b/>
        <sz val="9"/>
        <rFont val="Tahoma"/>
        <family val="2"/>
        <charset val="238"/>
      </rPr>
      <t>Płytka hakowa anatomiczna</t>
    </r>
    <r>
      <rPr>
        <sz val="9"/>
        <rFont val="Tahoma"/>
        <family val="2"/>
        <charset val="238"/>
      </rPr>
      <t xml:space="preserve"> o kształcie zmniejszającym kontakt z kością blokująco - kompresyjna do złamań w obrębie obojczyka, Płyta do złamań w bocznej części oraz trzonu obojczyka, wyposażona w części bocznej w hak o różnej wysokości, na płycie otwory dwufunkcyjne  z możliwością zastosowania śrub blokujących lub zwykłych ( kompresja miedzyodłamowa ). W głowie płyty dwa równoległe otwory kombinowane. Długość płyt co najmniej  3 .  Głębokość haka 12, 15 i 18mm. Płyta anatomiczna,  Materiał stal.  Zestaw  instrumentarium zawierający przymiary.  Implanty stalowe  wykonane z materiału  dopuszczonego dla rezonansu magnetycznego</t>
    </r>
  </si>
  <si>
    <r>
      <rPr>
        <b/>
        <sz val="9"/>
        <rFont val="Tahoma"/>
        <family val="2"/>
        <charset val="238"/>
      </rPr>
      <t>Płyta  rekonstrukcyjna do bliższej nasady kości łokciowej</t>
    </r>
    <r>
      <rPr>
        <sz val="9"/>
        <rFont val="Tahoma"/>
        <family val="2"/>
        <charset val="238"/>
      </rPr>
      <t>. Płytka anatomiczna o kształcie zmniejszającym kontakt z kością , blokująco-kompresyjna. Na trzonie płyty znajdują się otwory dwufunkcyjne, blokująco-kompresyjne . W głowie płyty znajdują  się otwory gwintowane prowadzące śruby blokowane . Implanty stalowe  wykonane z materiału  dopuszczonego dla rezonansu magnetycznego. Śruby wprowadzane w głowę kości  łokciowej za pomocą celownika. Płytki lewe i prawe, 
Płytki z liczną otworów w trzonie od 2 do 12.</t>
    </r>
  </si>
  <si>
    <r>
      <rPr>
        <b/>
        <sz val="9"/>
        <rFont val="Tahoma"/>
        <family val="2"/>
        <charset val="238"/>
      </rPr>
      <t>Płyta  do dalszej nasady kości ramiennej do złamań pozastawowych</t>
    </r>
    <r>
      <rPr>
        <sz val="9"/>
        <rFont val="Tahoma"/>
        <family val="2"/>
        <charset val="238"/>
      </rPr>
      <t xml:space="preserve">. Płytka anatomiczna o kształcie zmniejszającym kontakt z kością , blokująco-kompresyjna. Na trzonie płyty znajdują się otwory dwufunkcyjne  Implanty stalowe  wykonane z materiału  dopuszczonego dla rezonansu magnetycznego.
Płyty  z  ilością otworów  od 4 do 10 na trzonie i 4 otworów w głowie płyty. Płyty lewe i prawe. </t>
    </r>
  </si>
  <si>
    <r>
      <rPr>
        <b/>
        <sz val="9"/>
        <rFont val="Tahoma"/>
        <family val="2"/>
        <charset val="238"/>
      </rPr>
      <t>Płyty do złamań szyjki i głowy kości promieniowej.</t>
    </r>
    <r>
      <rPr>
        <sz val="9"/>
        <rFont val="Tahoma"/>
        <family val="2"/>
        <charset val="238"/>
      </rPr>
      <t xml:space="preserve"> Płytka anatomiczna o kształcie zmniejszającym kontakt z kością , blokująco-kompresyjna. Na trzonie płyty znajdują się otwory dwufunkcyjne, blokująco-kompresyjne   Implanty stalowe  wykonane z materiału  dopuszczonego dla rezonansu magnetycznego.
Płyty posiadają od 2 do 4 otworów w trzonie i od 5 do 6 otworów w głowie płytki,  wersje płyt głowowe  i szyjkowe </t>
    </r>
  </si>
  <si>
    <r>
      <rPr>
        <b/>
        <sz val="9"/>
        <rFont val="Tahoma"/>
        <family val="2"/>
        <charset val="238"/>
      </rPr>
      <t xml:space="preserve">Płyty dłoniowe i grzbietowe </t>
    </r>
    <r>
      <rPr>
        <sz val="9"/>
        <rFont val="Tahoma"/>
        <family val="2"/>
        <charset val="238"/>
      </rPr>
      <t xml:space="preserve"> do dalszej nasady kości promieniowej i płyta dłoniowa/ grzbietowa  do dalszej nasady kości promieniowej. Płytka anatomiczna o kształcie zmniejszającym kontakt z kością, blokująco-kompresyjna do dalszej nasady kości promieniowej.  Na głowie i trzonie płyty  znajdują się zagęszczone otwory blokująco kompresyjne,  z możliwością zastosowania w nich  śrub blokowanych zmienno-kątowo z odchyleniem od osi w każdym kierunku do 15 stopni,  o średnicy 2.4/2.7mm z gwintowaną główką lub alternatywnie standardowych śrub korowych o średnicy 2.4/2.7mm.  .</t>
    </r>
    <r>
      <rPr>
        <b/>
        <sz val="9"/>
        <rFont val="Tahoma"/>
        <family val="2"/>
        <charset val="238"/>
      </rPr>
      <t xml:space="preserve">  </t>
    </r>
    <r>
      <rPr>
        <sz val="9"/>
        <rFont val="Tahoma"/>
        <family val="2"/>
        <charset val="238"/>
      </rPr>
      <t xml:space="preserve">Implanty stalowe wykonane z materiału  dopuszczonego dla rezonansu magnetycznego.
</t>
    </r>
    <r>
      <rPr>
        <b/>
        <i/>
        <sz val="9"/>
        <rFont val="Tahoma"/>
        <family val="2"/>
        <charset val="238"/>
      </rPr>
      <t xml:space="preserve">Różne rodzaje płyt w wersji prawa/lewa: </t>
    </r>
    <r>
      <rPr>
        <b/>
        <sz val="9"/>
        <rFont val="Tahoma"/>
        <family val="2"/>
        <charset val="238"/>
      </rPr>
      <t>Płyta</t>
    </r>
    <r>
      <rPr>
        <sz val="9"/>
        <rFont val="Tahoma"/>
        <family val="2"/>
        <charset val="238"/>
      </rPr>
      <t xml:space="preserve"> </t>
    </r>
    <r>
      <rPr>
        <b/>
        <sz val="9"/>
        <rFont val="Tahoma"/>
        <family val="2"/>
        <charset val="238"/>
      </rPr>
      <t xml:space="preserve"> dłoniowa pozastawowa</t>
    </r>
    <r>
      <rPr>
        <sz val="9"/>
        <rFont val="Tahoma"/>
        <family val="2"/>
        <charset val="238"/>
      </rPr>
      <t xml:space="preserve"> , </t>
    </r>
    <r>
      <rPr>
        <b/>
        <sz val="9"/>
        <rFont val="Tahoma"/>
        <family val="2"/>
        <charset val="238"/>
      </rPr>
      <t>Płyta grzbietowa typu</t>
    </r>
    <r>
      <rPr>
        <sz val="9"/>
        <rFont val="Tahoma"/>
        <family val="2"/>
        <charset val="238"/>
      </rPr>
      <t xml:space="preserve">: </t>
    </r>
    <r>
      <rPr>
        <b/>
        <sz val="9"/>
        <rFont val="Tahoma"/>
        <family val="2"/>
        <charset val="238"/>
      </rPr>
      <t>L proste,skośne</t>
    </r>
    <r>
      <rPr>
        <sz val="9"/>
        <rFont val="Tahoma"/>
        <family val="2"/>
        <charset val="238"/>
      </rPr>
      <t xml:space="preserve">, </t>
    </r>
    <r>
      <rPr>
        <b/>
        <sz val="9"/>
        <rFont val="Tahoma"/>
        <family val="2"/>
        <charset val="238"/>
      </rPr>
      <t>Typu T, płyty do kolumny promieniowej</t>
    </r>
    <r>
      <rPr>
        <sz val="9"/>
        <rFont val="Tahoma"/>
        <family val="2"/>
        <charset val="238"/>
      </rPr>
      <t xml:space="preserve"> , </t>
    </r>
    <r>
      <rPr>
        <b/>
        <sz val="9"/>
        <rFont val="Tahoma"/>
        <family val="2"/>
        <charset val="238"/>
      </rPr>
      <t>płyty do kolumny pośredniej</t>
    </r>
    <r>
      <rPr>
        <sz val="9"/>
        <rFont val="Tahoma"/>
        <family val="2"/>
        <charset val="238"/>
      </rPr>
      <t xml:space="preserve">  </t>
    </r>
  </si>
  <si>
    <r>
      <rPr>
        <b/>
        <sz val="9"/>
        <rFont val="Tahoma"/>
        <family val="2"/>
        <charset val="238"/>
      </rPr>
      <t xml:space="preserve">Płyty do bliższej nasady kości piszczelowej  . </t>
    </r>
    <r>
      <rPr>
        <sz val="9"/>
        <rFont val="Tahoma"/>
        <family val="2"/>
        <charset val="238"/>
      </rPr>
      <t xml:space="preserve">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System płyt współpracuje ze śrubami perforowanymi do augmentacji 3.5mm. Implanty stalowe wykonane z materiału  dopuszczonego dla rezonansu magnetycznego.
</t>
    </r>
    <r>
      <rPr>
        <b/>
        <sz val="9"/>
        <rFont val="Tahoma"/>
        <family val="2"/>
        <charset val="238"/>
      </rPr>
      <t>- płyty do bliższego końca kości piszczelowej boczne</t>
    </r>
    <r>
      <rPr>
        <sz val="9"/>
        <rFont val="Tahoma"/>
        <family val="2"/>
        <charset val="238"/>
      </rPr>
      <t xml:space="preserve"> prawe i lewe. 
</t>
    </r>
    <r>
      <rPr>
        <b/>
        <sz val="9"/>
        <rFont val="Tahoma"/>
        <family val="2"/>
        <charset val="238"/>
      </rPr>
      <t>- płyty do bliższego końca kości piszczelowej przyśrodkowe</t>
    </r>
    <r>
      <rPr>
        <sz val="9"/>
        <rFont val="Tahoma"/>
        <family val="2"/>
        <charset val="238"/>
      </rPr>
      <t xml:space="preserve">  prawe i lewe. 
</t>
    </r>
    <r>
      <rPr>
        <b/>
        <sz val="9"/>
        <rFont val="Tahoma"/>
        <family val="2"/>
        <charset val="238"/>
      </rPr>
      <t xml:space="preserve">- płyty do bliższego końca kości piszczelowej tylno-przyśrodkowe </t>
    </r>
    <r>
      <rPr>
        <sz val="9"/>
        <rFont val="Tahoma"/>
        <family val="2"/>
        <charset val="238"/>
      </rPr>
      <t xml:space="preserve">płyty uniwersalne do kończyny prawej i lewej.  </t>
    </r>
  </si>
  <si>
    <r>
      <rPr>
        <b/>
        <sz val="9"/>
        <rFont val="Tahoma"/>
        <family val="2"/>
        <charset val="238"/>
      </rPr>
      <t xml:space="preserve">Płyty do bliższej nasady kości piszczelowej </t>
    </r>
    <r>
      <rPr>
        <sz val="9"/>
        <rFont val="Tahoma"/>
        <family val="2"/>
        <charset val="238"/>
      </rPr>
      <t xml:space="preserve">
Płytka anatomiczna o kształcie zmniejszającym kontakt z kością , blokująco-kompresyjna. Na trzonie płyty znajdują się otwory dwufunkcyjne, blokująco-kompresyjne z możliwością zastosowania pojedynczej śruby blokującej o średnicy 5.0mm lub korowej o średnicy 4.5mm. Implanty stalowe wykonane z materiału dopuszczonego dla rezonansu magnetycznego.
Różne rodzaje płyt:
- </t>
    </r>
    <r>
      <rPr>
        <b/>
        <sz val="9"/>
        <rFont val="Tahoma"/>
        <family val="2"/>
        <charset val="238"/>
      </rPr>
      <t>płyty do bliższej nasady kości piszczelowej boczne</t>
    </r>
    <r>
      <rPr>
        <sz val="9"/>
        <rFont val="Tahoma"/>
        <family val="2"/>
        <charset val="238"/>
      </rPr>
      <t xml:space="preserve">   płyty prawe i lewe  
</t>
    </r>
    <r>
      <rPr>
        <b/>
        <sz val="9"/>
        <rFont val="Tahoma"/>
        <family val="2"/>
        <charset val="238"/>
      </rPr>
      <t>- płyty do bliższej nasady kości piszczelowej przyśrodkowe</t>
    </r>
    <r>
      <rPr>
        <sz val="9"/>
        <rFont val="Tahoma"/>
        <family val="2"/>
        <charset val="238"/>
      </rPr>
      <t xml:space="preserve">   płyty prawe i lewe.</t>
    </r>
  </si>
  <si>
    <r>
      <rPr>
        <b/>
        <sz val="9"/>
        <rFont val="Tahoma"/>
        <family val="2"/>
        <charset val="238"/>
      </rPr>
      <t>Płytki  do dalszej nasady kości strzałkowe tylnoboczne i  boczne</t>
    </r>
    <r>
      <rPr>
        <sz val="9"/>
        <rFont val="Tahoma"/>
        <family val="2"/>
        <charset val="238"/>
      </rPr>
      <t xml:space="preserve">.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Implanty stalowe wykonane z materiału  dopuszczonego dla rezonansu magnetycznego.
Różne rodzaje płyt : </t>
    </r>
    <r>
      <rPr>
        <b/>
        <sz val="9"/>
        <rFont val="Tahoma"/>
        <family val="2"/>
        <charset val="238"/>
      </rPr>
      <t xml:space="preserve">płyty boczne </t>
    </r>
    <r>
      <rPr>
        <sz val="9"/>
        <rFont val="Tahoma"/>
        <family val="2"/>
        <charset val="238"/>
      </rPr>
      <t xml:space="preserve"> , </t>
    </r>
    <r>
      <rPr>
        <b/>
        <sz val="9"/>
        <rFont val="Tahoma"/>
        <family val="2"/>
        <charset val="238"/>
      </rPr>
      <t>płyty tylnoboczne</t>
    </r>
    <r>
      <rPr>
        <sz val="9"/>
        <rFont val="Tahoma"/>
        <family val="2"/>
        <charset val="238"/>
      </rPr>
      <t xml:space="preserve">  </t>
    </r>
  </si>
  <si>
    <r>
      <rPr>
        <b/>
        <sz val="9"/>
        <rFont val="Tahoma"/>
        <family val="2"/>
        <charset val="238"/>
      </rPr>
      <t xml:space="preserve">Płytki proste   </t>
    </r>
    <r>
      <rPr>
        <sz val="9"/>
        <rFont val="Tahoma"/>
        <family val="2"/>
        <charset val="238"/>
      </rPr>
      <t xml:space="preserve"> prote blokowane o kształcie zmniejszającym kontakt z kością (wyprofilowana od spodniej strony). Na trzonie płyty znajdują się otwory dwufunkcyjne, blokująco-kompresyjne z możliwością zastosowania pojedynczej śruby blokującej 3.5mm lub korowej/gąbczastej o średnicy 3.5/4.0mm.  Kształt płyty ułatwia anatomiczne wygięcie/dopasowanie płyty do kości . Implanty stalowe  wykonane z materiału  dopuszczonego dla rezonansu magnetycznego. </t>
    </r>
  </si>
  <si>
    <r>
      <rPr>
        <b/>
        <sz val="9"/>
        <rFont val="Tahoma"/>
        <family val="2"/>
        <charset val="238"/>
      </rPr>
      <t>Płytki proste rekonstrukcyjn</t>
    </r>
    <r>
      <rPr>
        <sz val="9"/>
        <rFont val="Tahoma"/>
        <family val="2"/>
        <charset val="238"/>
      </rPr>
      <t xml:space="preserve">e o  kształcie zmniejszającym kontakt z kością (wyprofilowana od spodniej strony). Na trzonie płyty znajdują się otwory dwufunkcyjne, blokująco-kompresyjne z możliwością zastosowania pojedynczej śruby blokującej 3.5mm lub korowej/gąbczastej o średnicy 3.5/4.0mm, kształt płyty ułatwia anatomiczne wygięcie/dopasowanie płyty do kości . System płyt współpracuje ze śrubami perforowanymi do augmentacji 3.5mm.  Implanty stalowe  wykonane z materiału  dopuszczonego dla rezonansu magnetycznego. </t>
    </r>
  </si>
  <si>
    <r>
      <t>Śruby 2,4mm blokowane stało lub zmiennokątowe o długości   od 6mm do 60mm, samogwintujące,</t>
    </r>
    <r>
      <rPr>
        <b/>
        <sz val="9"/>
        <rFont val="Tahoma"/>
        <family val="2"/>
        <charset val="238"/>
      </rPr>
      <t xml:space="preserve"> stal </t>
    </r>
  </si>
  <si>
    <r>
      <t xml:space="preserve">Śruby 2,4mm korowe o długości   od 6mm do 40mm, samogwintujące, </t>
    </r>
    <r>
      <rPr>
        <b/>
        <sz val="9"/>
        <rFont val="Tahoma"/>
        <family val="2"/>
        <charset val="238"/>
      </rPr>
      <t>stal</t>
    </r>
  </si>
  <si>
    <t xml:space="preserve">Płytka stalowa o kształcie X, typu VA LCP blokujaco - kompresyjna zmienno-katowa do złamań  i rekonstrukcji w obrębie kości stopy i sródstopia,   Możliwość zastosowania śrub blokowanych w płycie 2.4/2.7 wprowadzanych w osi otworów w głowie płyty.  Instrumentarium wyposażone w specjalne narzędzia do kompresji z drutami kompresyjnymi, mini rozwieracz kostny do utrzymywania i rozwierania klina oraz narzędzia do kształtowania płyty.  </t>
  </si>
  <si>
    <t>Śruby kaniulowane o średnicy gwintu 2.4mm, Śruby samogwintujące i samotnące, kaniulacja umożliwiająca wprowadzenie po drucie. Materiał stal</t>
  </si>
  <si>
    <t>Śruby kaniulowane o średnicy gwintu 3.0; 3,5; 4,5mm, Śruby samogwintujące i samotnące, kaniulacja umożliwiająca wprowadzenie po drucie. Materiał stal</t>
  </si>
  <si>
    <t>Śruby kaniulowane o średnicy gwintu 4,0mm, Śruby samogwintujące i samotnące, kaniulacja umożliwiająca wprowadzenie po drucie. Materiał stal</t>
  </si>
  <si>
    <t>* pozycja 1 i 4  :   implanty  dostępne na miejscu w depozycie</t>
  </si>
  <si>
    <t xml:space="preserve">Zestaw  rozwiertaków  śródszpikowych - 1  kompet na  okres obowiązywania umowy </t>
  </si>
  <si>
    <t>Biodegradowalne podłoże wlókninowe wspomagające regenerację chrząstki szklistej. Składające się w 100% z kwasu hialuronowego. Stosowane w chirurgii stawowej  i  artroskopii  z uszkodzeniami III i IV  stopnia.  Produkt jałowy przechowywany w temperaturze pokojowej. Rozmiar : 2 x 2 cm</t>
  </si>
  <si>
    <t>Biodegradowalne podłoże wlókninowe wspomagające regenerację chrząstki szklistej. Składające się w 100% z kwasu hialuronowego. Stosowane w chirurgii stawowej  i  artroskopii  z uszkodzeniami III i IV  stopnia.  Produkt jałowy przechowywany w temperaturze pokojowej. Rozmiar: 5 x 5 cm</t>
  </si>
  <si>
    <t>Numer katalogowy</t>
  </si>
  <si>
    <t>numer katalogowy</t>
  </si>
  <si>
    <t>Płyta do osteotomii w obrębie bliższej nasady kości piszczelowej, zakładana od strony przyśrodkowej. Ilość otworów w trzonie płyty: 4, długość: 115 mm, szerokość: 16 mm, grubość: 3 mm. W części trzonowej i nasadowej otwory dwufunkcyjne kompresyjno-blokujące umożliwiające wprowadzenie śruby blokowanej 5 mm lub korowej 4,5 mm w zależności od potrzeb operatora. Możliwość śródoperacyjnego tymczasowego użycia śruby krótkiej 5 mm. Fiksacja śruby blokowanej za pomocą klucza dynamometrycznego 4 Nm. Materiał: stop tytanu.</t>
  </si>
  <si>
    <t>Śruba blokowana samogwintująca 5 mm, średnica głowy śruby 6,5 mm. Długość: 16-50 mm z przeskokiem co 2 mm i 50-90 mm z przeskokiem co 5 mm. Gniazdo sześciokątne 3,5 mm. Materiał: stop tytanu.</t>
  </si>
  <si>
    <t>Śruba korowa samogwintująca 4,5 mm, średnica głowy śruby 8 mm. Długość: 18 mm-76 mm, do długości 72 mm z przeskokiem co 2 mm. Gniazdo sześciokątne 3,5 mm. Materiał: stop tytanu</t>
  </si>
  <si>
    <t>Biomimetyczny materiał kościozastępczy w postaci klinu fosforanowo-wapniowego . Kliny półokrągłe typ 3, 35x25mm – 7°, 35x25mm –10°, 35x25mm – 13°  skład: 75% HAp oraz 25% β-TCP, osteointegrowany, porowatość 60-80%, rozmiar porów 200-500 μm, odporność na ściskanie ≥ 5 MPa. Produkt sterylny.</t>
  </si>
  <si>
    <t>Zamawiający wymaga bezpłatnego użyczenia instrumentarium</t>
  </si>
  <si>
    <t>Pakiet 22  - Chirurgia stawów - Płyty do zabiegów osteotomii  z instrumentarium - na żądanie do zabiegu 48h</t>
  </si>
  <si>
    <t>Wkładka polietylenowa moderate-crosslink o średnicy wewnętrznej: 28mm neutralna i lateralizowana 4mm z reorientacją 10° w rozmiarach 44 - 66mm, z kołnierzem i lateralizowana 4mm w rozmiarach 48 - 66mm; 32mm neutralna, lateralizowana 4mm i lateralizowana 4mm z reorientacją 10° w rozmiarach 48 - 76mm i z kołnierzem w rozmiarach 52 - 76mm; 36mm neutralna, lateralizowana 4mm i lateralizowana 4mm z reorientacją 10° w rozmiarach 52 - 76mm i z kołnierzem w rozmiarach 56 - 76mm; 40mm neutralna, lateralizowana 4mm i lateralizowana 4mm z reorientacją 10° w rozmiarach 56 - 76mm.</t>
  </si>
  <si>
    <t>Załącznik nr 1.38</t>
  </si>
  <si>
    <t>Wartość Netto [zł]</t>
  </si>
  <si>
    <t>Stawka podatku VAT [%]</t>
  </si>
  <si>
    <r>
      <rPr>
        <b/>
        <sz val="11"/>
        <color rgb="FF000000"/>
        <rFont val="Tahoma"/>
        <family val="2"/>
        <charset val="238"/>
      </rPr>
      <t>Płyta dłoniowa do dalszej nasady kości promieniowej.</t>
    </r>
    <r>
      <rPr>
        <sz val="11"/>
        <color rgb="FF000000"/>
        <rFont val="Tahoma"/>
        <family val="2"/>
        <charset val="238"/>
      </rPr>
      <t xml:space="preserve">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Śruby blokujące ze stożkowym gwintem na główce wkręcane za pomocą śrubokręta dynamometrycznego 0.8/1.2NM.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a także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Implanty tytanowe. Wykonane z materiału  dopuszczonego warunkowo dla rezonansu magnetycznego.
Różne rodzaje płyt w wersji prawa / lewa:
</t>
    </r>
    <r>
      <rPr>
        <b/>
        <sz val="11"/>
        <color rgb="FF000000"/>
        <rFont val="Tahoma"/>
        <family val="2"/>
        <charset val="238"/>
      </rPr>
      <t xml:space="preserve">płytka dłoniowa specjalistyczna anatomiczna, wielopoziomowa, z wyróżnionymi strefami blokowania w głowie do kolumny bocznej, środkowej której  kształt  pozwala na efektywną diagnostykę rtg(trójkątny otwór w środku głowy); otwory pod druty Kirschnera umożliwiające wstępne umocowanie płyty na kości .
Płyty wąskie - w długości   od 42mm do 72mm , przy 6 otworów  w głowie i od 2 do 5 otworów  w trzonie 
Płyty standard - w długości   od 45mm do 75mm, przy 6 otworów  w głowie i od 2 do 5 otworów  w trzonie 
Płyty standard - w długości   od 47mm do 77mm, przy 7 otworów  w głowie i od 2 do 5 otworów  w trzonie </t>
    </r>
  </si>
  <si>
    <t>Śruby 2,4mm korowe o długości   od 6mm do 40mm, samogwintujące, tytan, stardrive</t>
  </si>
  <si>
    <t>Śruby blokowane zmienno-kątowe 2,4mm o długości   od 6mm do 60mm, samogwintujące, tytan</t>
  </si>
  <si>
    <t xml:space="preserve">System tytanowych gwoździ elastycznych , do stabilizacji złamań trzonowych oraz przy nasadowych wszystkich kości długich kończyn u dzieci oraz złamań kości kończyn górnych u dorosłych, technika wprowadzania umożliwiająca bezpieczne zaopatrywanie złamań u dzieci (bez przechodzenia przez chrząstkę wzrostową); Spłaszczony koniec gwoździa wygięty pod różnym kątem w zależności od średnicy gwoździa, ułatwiający wprowadzanie, zapobiegający perforacji ściany kości, oraz zapewniający lepsze trzymanie implantu; implanty wykonane z tytanu, z możliwością wykorzystania rezonansu magnetycznego; wszystkie implanty oznaczone kolorystycznie, widoczne oznaczenie laserowe – dla strony wprowadzenia; możliwość blokowania za pomocą zaślepki samotnącej, samogwintującej, z gniazdem na gwóźdź x i gładką zewnętrzną osłoną tkanek miękkich, zaślepka wkręcana przy pomocy śrubokręta nasadowego, dwie średnice zaślepki – mała dla gwoździ o średnicy od 1.5mm do 2.5mm i duża dla gwoździ o średnicy od 3mm do 4mm;  zakres dostępnych rozmiarów gwoździ: średnica: 1.5mm o długości  300mm; 2.0mm; 2.5mm; 3.0mm; 3.5mm i 4.0mm o długości   440mm.;  instrumentarium musi być wyposażone w: - przecinak blokowy tnący zapewniający płaską linię cięcia z otworami w bloku tnącym dopasowanymi do danej średnicy gwoździa, instrumentarium wyposażone w narzędzie do nastawiania złamań regulowane z głównym ramieniem o długości  33,6 cm ; dwa różne wbijaki o długości   17cm do zaślepek zakończone: cięciem płaskim i ukośnym w zależności potrzeby użycia, wkład  śrubokręta  nasadowego do zaślepek o długości   10cm zakończony cięciem płaskim w dwóch wersjach dla gwoździ  1.5-2.5mm i 3- 4mm; wbijak do gwoździ zakończony krótkim i dłuższym ramieniem, kompatybilny z :- dodatkowym narzędziem do dokręcenia wbijaka oraz kompatybilny z prowadnicą  o długości   22.5 cm do młotka; kleszcze ekstrakcyjne o długości   24 cm zakończone dwoma ramieniami gdzie jedno powinno być ząbkowane a drugie wyprofilowane do trzymania gwoździa.Dostępna również wersja sterylna </t>
  </si>
  <si>
    <t xml:space="preserve"> zaślepka wkręcana przy pomocy śrubokręta nasadowego, dwie średnice – mała dla gwoździ od 1.5mm do 2.0mm i duża dla gwoździ od 3.0mm do 4.0mmDostępna również wersja sterylna </t>
  </si>
  <si>
    <t>* DEPOZYT PO 2 SZTUKI Z KAŻDEGO ROZMIARU</t>
  </si>
  <si>
    <t>Załącznik nr 1.40</t>
  </si>
  <si>
    <t>Grot Steinmanna A zakres Ø 4,5-5,0 mm, L=170 - 200</t>
  </si>
  <si>
    <t>Wiertło Ø 2,0/150</t>
  </si>
  <si>
    <t>Wiertło Ø 4,5/250</t>
  </si>
  <si>
    <t>Ostrze precyzyjne do piły oscylacyjnej, jednorazowe, sterylne, pakowane pojedynczo, posiadające nieruchomy trzon i ruchomą końcówkę tnącą, skok ostrza (wychylenie kątowe 12°) o wymiarach 19.5x1.28x90mm; 11.7x1.44x105mm; 19.5x1.28x105.Kompatybilne z posiadanym przez Zamawiajacego napędem.</t>
  </si>
  <si>
    <t>Załącznik nr 1.41</t>
  </si>
  <si>
    <t>* Wykonawca zobowiązuje się do dostarczenia :  2 x zestaw instrumentarium  +  3  x napęd dedykowany do zabiegów rekonstrukcyjnych w zakresie stawów,  oraz  implanty na czas trwania umowy.</t>
  </si>
  <si>
    <t>* Wykonawca zobowiązuje się do dostarczenia :    3  x napęd dedykowany do zabiegów rekonstrukcyjnych, oraz implanty na czas trwania umowy.</t>
  </si>
  <si>
    <t>* Wykonawca zobowiązuje się do dostarczenia :  zestaw instrumentarium  +  1  x napęd dedykowany oraz  implanty na czas trwania umowy.</t>
  </si>
  <si>
    <t>Głowa metalowa  Ø 22,2 mm,  Ø 28  mm  w min. 2 rozmiarach szyjkowych.</t>
  </si>
  <si>
    <t>Pakiet 4 - Rekonstrukcja stawów - Protezoplastyka stawu biodrowego bezcementowa/  cementowa  +  instrumentarum - DEPOZYT</t>
  </si>
  <si>
    <t>* Wykonawca zobowiązuje się do dostarczenia : 2 x nowe zestawy instrumentarium do protezoplastyki całkowitej i 2 x instrumentarium do protezoplastyki połowiczej , 3 x napęd dedykowany do zabiegów w tym zakresie oraz implanty na czas trwania umowy 
*instrumentarium i komplet wszczepów do protezoplastyki rewizyjnej na żądanie.</t>
  </si>
  <si>
    <t>Załącznik nr 1.42</t>
  </si>
  <si>
    <t>Mocowanie za pomocą gwintowanych implantów wykonanych ze stopu tytanu, piaskowanych i pokrytych materiałem, który sprzyja osseointegracji (fosforanem wapnia). Przegub modułowy i konfigurowany w zalezności od preferencji operatora z włączoną artykulacją CoCrMo.
Każdy element dostępny w różnych rozmiarach, aby umozliwić pewne osadzenie i ścisłą replikację normalnego zakresu ruchu pacjenta.
W przypadku rewizji mozliwość wymiany elemenów artykulacyjnych bez konieczności usuwania, bądź wymiany elementów osadzonych w kości.
Modułowa konstrukcja. Zachowuje struktury tkanek miękkich i więzadeł.</t>
  </si>
  <si>
    <t>Głowa metalowa w co najmniej 3 rozmiarach</t>
  </si>
  <si>
    <t>Śruba do kości promieniowej, rozmiary 32 mm - 50 mm</t>
  </si>
  <si>
    <t>Śruba do kości śródręcza w 2 średnicach, rozmiary 45mm - 70mm</t>
  </si>
  <si>
    <t>* realizacja na podstawie zamówienia</t>
  </si>
  <si>
    <t>Implant w kształcie dysku, zbudowany z włókna kopolimerowego poli L/D laktydu, biokompatybilny, biodegradowalny. 
Stawami, w których produkt jest stosowany są stawy śródstopno-paliczkowe I-V (MTP I-V) stopy, nadgarstkowo - śródręczny (CMC I) oraz śródręczno - paliczkowe II-V (MCP II-V) ręki.</t>
  </si>
  <si>
    <t>2,0 - 6 sztuk w depozycie
2,5 - 4 sztuki w depozycie</t>
  </si>
  <si>
    <t>Biowchłanialny (PLGA) pin z technologią SELF-LOCKING, zminiejaszającą ryzyko niestabilnego zamocowania, ulegające autokompresji 1-2% w warunkach ludzkich. Pin przeznaczony do reinsercji odłamów kostno-chrzęstnych (OCD), artrodez, osteotomii palucha koślawego Halux Valgus. 
Piny w rozmiarach: śr.1.5mm ,2.0mm ,2.7mm ,dł. 20-70 mm. Implant pakowany pojedynczo sterylny</t>
  </si>
  <si>
    <t>Implant niewchłanialny tytanowy samogwintujący do naprawy więzadeł małych stawów. Implant zaopatrzony w jedną nić z materiału UHMWPE z igłą dostępny w rozmiarach USP 1.8mmx5.5mm z nicią USP 2-0. Implant sterylny.</t>
  </si>
  <si>
    <t>Implant niewchłanialny tytanowy samogwintujący do naprawy więzadeł małych stawów. Implant zaopatrzony w jedną nić z materiału UHMWPE z igłą dostępny w rozmiarach  2.0mmx5.5mm z nicią USP 0. Implant sterylny.</t>
  </si>
  <si>
    <t>Implant tytanowy niewchłanialny samogwintujący z bardzo ostrym czubkiem bez potrzeby dodatkowego nawiercania lub nabijania kości. Implant na podajniku jednorazowym z poziomymi znacznikami oznaczającymi optymalną głębokość wkręcenia implantu. Implant w jedną nitkę z materiału UHMWPE w rozmiarach 2.8mmx11.5mm z igłą. Średnia wytrzymałość na wyrwanie kotwicy wynosi 176N. Igły schowane w rękojeści implantu. Implant sterylny.</t>
  </si>
  <si>
    <t>Implanty do zaopatrywania złamań w obrębie kości stopy oraz korekcji palucha koślawego, pod śruby 2.8 mm. Blokowane - pozwalające na wprowadzenie śruby w zakresie kąta +/- 15 stopni, blokowanie w systemie trójpunktowego bezgwintowego blokowania na docisk.</t>
  </si>
  <si>
    <t>Płyty tytanowe, pod śruby 2.8 mm, profil 1.6 mm, proste, 4 otworowe, blokowane.</t>
  </si>
  <si>
    <t>Płyty tytanowe, pod śruby 2.8 mm, profil 1.6 mm, proste, 6,8 otworowe, w kształcie litery T 7,9 otworowe, blokowane.</t>
  </si>
  <si>
    <t>Płyty tytanowe, pod śruby 2.8 mm, profil 1.6 mm, dwurzędowe 6 otworowe, w kształcie skrzydła 11,12 otworowe, blokowane.</t>
  </si>
  <si>
    <t xml:space="preserve">Płyty tytanowe, pod śruby 2.8 mm, profil 1.6 mm, anatomicznie ukształtowane, do korekcji w obrębie kości stopy (TMT-1), 6 otworowe, podeszwowe, prawe i lewe, blokowane.  </t>
  </si>
  <si>
    <t>Płyty tytanowe, pod śruby 2.8 mm, profil 1.6 mm, anatomicznie ukształtowane, do korekcji w obrębie kości stopy (TMT-1), 7 otworowe, w tym 1 otwór pod śruby 4.0 mm oraz 1 otwór do wykonywania kompresji przy użyciu śrub blokowanych, przyśrodkowe, prawe i lewe, blokowane.</t>
  </si>
  <si>
    <t>Płyty tytanowe, pod śruby 2.8 mm, profil 1.6 mm, anatomicznie ukształtowane, do korekcji w obrębie kości stopy (MTP), 7 otworowe, w tym 1 otwór do wykonywania kompresji przy użyciu śrub blokowanych, z wygięciem grzbietowym 0,5,10 stopni, prawe i lewe, blokowane.</t>
  </si>
  <si>
    <t>Płyty tytanowe, pod śruby 2.8 mm, profil 1.6 mm, anatomicznie ukształtowane, do korekcji w obrębie kości stopy, rewizyjne, 9 otworowe w tym 1 otwór do wykonywania kompresji przy użyciu śrub blokowanych, z wygięciem grzbietowym 5,10 stopni, prawe i lewe, blokowane.</t>
  </si>
  <si>
    <t>Śruba tytanowa, korowa, średnica 2.8 mm, długość 8-45 mm. Otwór heksagonalny w głowie śruby.</t>
  </si>
  <si>
    <t>Śruba tytanowa, blokowana, średnica 2.8 mm, długość 8-45 mm. Bezgwintowa głowa śruby. Otwór heksagonalny w głowie śruby.</t>
  </si>
  <si>
    <t>Śruba tytanowa, korowa, średnica 4.0 mm, długość 28-45 mm, częściowo nagwintowana. Otwór heksagonalny w głowie śruby.</t>
  </si>
  <si>
    <t>Podkładka pod śruby o średnicy 2.8 mm.</t>
  </si>
  <si>
    <t>Druty Kirschnera, nagwintowane, z oliwką, średnica 1.6 mm, długość gwintu 10,15,20,25,30,35,40 mm, 1 szt w opakowaniu.</t>
  </si>
  <si>
    <t>Druty Kirschnera, średnica 1.6 mm, długość 150 mm, 10 szt w opakowaniu.</t>
  </si>
  <si>
    <t>Implanty do korekcji w obrębie kości stopy, pod śruby 2.8 mm oraz 3.5 mm. Blokowane - pozwalające na wprowadzenie śruby w zakresie kąta +/- 15 stopni, blokowanie w systemie trójpunktowego bezgwintowego blokowania na docisk.</t>
  </si>
  <si>
    <t>Płyty tytanowe, pod śruby 2.8 mm, anatomicznie ukształtowane, profil 1.6 mm, w kształcie litery C, 5 otworowe, 16x19 mm oraz 16x22 mm, blokowane.</t>
  </si>
  <si>
    <t>Płyty tytanowe, pod śruby 2.8 mm, anatomicznie ukształtowane, profil 1.6 mm, w kształcie litery L, 9 (3/6) otworowe, 47x15 mm, prawe i lewe, blokowane.</t>
  </si>
  <si>
    <t>Płyty tytanowe, pod śruby 2.8 mm, anatomicznie ukształtowane, profil 1.6 mm, dwurzędowe, 6 otworowe, 25x12 mm, 32x12 mm oraz 43x12 mm, blokowane.</t>
  </si>
  <si>
    <t>Płyty tytanowe, pod śruby 2.8 mm, anatomicznie ukształtowane, do kości pięty LCL, profil 1.6 mm, 5 otworowe, 17x29 mm oraz 17x34 mm oraz pod śruby 3.5 mm, profil 2.0 mm, 5 otworowe, 19x34 mm oraz 19x39 mm, prawe i lewe, blokowane.</t>
  </si>
  <si>
    <t>Płyty tytanowe, pod śruby 3.5 mm, anatomicznie ukształtowane, profil 2.0 mm, do kości pięty, 5 otworowe, 22x21x24 mm, z mostem 6,8,10 mm, blokowane.</t>
  </si>
  <si>
    <t>Płyty tytanowe, pod śruby 3.5 mm, anatomicznie ukształtowane, profil 2.0 mm, do kości pięty, 5 otworowe, 22x21x24 mm, z mostem 12,14 mm, blokowane</t>
  </si>
  <si>
    <t>Płyty tytanowe, pod śruby 3.5 mm, anatomicznie ukształtowane, profil 2.0 mm, motylkowe, 4 otworowe, 19x29 mm, 19x33 mm, 19x37 mm, blokowane oraz do zespoleń skokowo-łódkowych, 6 otworowe, 28x25 mm oraz 28x29 mm, prawe i lewe, blokowane</t>
  </si>
  <si>
    <t>Płyty tytanowe, pod śruby 3.5 mm, anatomicznie ukształtowane, profil 2.0 mm, w kształcie skrzydła, 11 otworowe, blokowane.</t>
  </si>
  <si>
    <t>Płyty tytanowe, pod śruby 3.5 mm, anatomicznie ukształtowane, profil 2.0 mm, w kształcie skrzydła, 15 otworowe, blokowane</t>
  </si>
  <si>
    <t>Kliny tytanowe, do płyt pod śruby 2.8 oraz 3.5 mm, szerokość 4x7, 5x7, 6x7, 7x7 mm, wysokość 7 mm oraz 6x10, 8x10, 10x10, 12x10 mm, wysokość 10 mm.</t>
  </si>
  <si>
    <t>Śruby do klinów, do płyt pod śruby 2.8 mm oraz 3.5 mm.</t>
  </si>
  <si>
    <t>Śruba tytanowa, korowa, średnica 2.8 mm, długość 50-60 mm. Otwór heksagonalny w głowie śruby.</t>
  </si>
  <si>
    <t>Śruba tytanowa, blokowana, średnica 2.8 mm, długość 50-60 mm. Bezgwintowa głowa śruby. Otwór heksagonalny w głowie śruby.</t>
  </si>
  <si>
    <t>Śruby tytanowe, korowe, średnica 3.5 mm dł. 10-60 mm. Otwór heksagonalny w głowie śruby.</t>
  </si>
  <si>
    <t>Śruby tytanowe, blokowane, średnica 3.5 mm dł. 10-60 mm. Bezgwintowa głowa śruby. Otwór heksagonalny w głowie śruby.</t>
  </si>
  <si>
    <t>Śruby tytanowe, gąbczaste, średnica 4.0 mm dł. 10-60 mm. Otwór heksagonalny w głowie śruby</t>
  </si>
  <si>
    <t>Podkładka pod śruby o średnicy 2.8 mm</t>
  </si>
  <si>
    <t>Druty Kirschnera, nagwintowane, z oliwką, średnica 1.6 mm, długość gwintu 10,15 mm, 1 szt w opakowaniu.</t>
  </si>
  <si>
    <t>Druty Kirschnera, nagwintowane, z oliwką, średnica 2.0 mm, długość gwintu 10,15,20,25,30,35,40 mm, 1 szt w opakowaniu.</t>
  </si>
  <si>
    <t>Implanty do zaopatrywania złamań w obrębie, głowy kości promieniowej, bliższej nasady kości łokciowej oraz dalszej nasady kości ramiennej, pod śruby 2.0 i 2.8 mm. Blokowane - pozwalające na wprowadzenie śruby w zakresie kąta +/- 15 stopni, blokowanie w systemie trójpunktowego bezgwintowego blokowania na docisk</t>
  </si>
  <si>
    <t>Płyty tytanowe, pod śruby 2.0 mm, profil 1.4 mm, anatomicznie ukształtowane, do złamań głowy kości promieniowej, obejmujące 10 otworowe i podpierające 11 otworowe, blokowane.</t>
  </si>
  <si>
    <t>Płyty tytanowe, pod śruby 2.8 mm, zmienny profil 1.6-3.75 mm, anatomicznie ukształtowane, grzbietowe, 3+6 otworowe, w tym 3 śruby do stabilizacji wyrostka dziobiastego,  długość 84 mm oraz 3+6 otworowe, długość 102 mm, prawe i lewe, blokowane</t>
  </si>
  <si>
    <t>Płyty tytanowe, pod śruby 2.8 mm, zmienny profil 1.6-3.75 mm, anatomicznie ukształtowane, grzbietowe, 8+6 otworowe, w tym 3 śruby do stabilizacji wyrostka dziobiastego, długość 131 mm oraz 5+7 otworowe, długość 109 mm, prawe i lewe, blokowane</t>
  </si>
  <si>
    <t>Płyty tytanowe, pod śruby 2.8 mm, zmienny profil 1.6-3.75 mm, anatomicznie ukształtowane, grzbietowe, 11+6 otworowe, w tym 3 śruby do stabilizacji wyrostka dziobiastego, długość 161 mm, prawe i lewe, blokowane.</t>
  </si>
  <si>
    <t>Płyty tytanowe, pod śruby 2.8 mm, zmienny profil 1.6-3.75 mm, anatomicznie ukształtowane, grzbietowe, 13+6 otworowe, w tym 3 śruby do stabilizacji wyrostka dziobiastego, długość 182 mm oraz 11+7 otworowe, długość 167 mm, prawe i lewe, blokowane.</t>
  </si>
  <si>
    <t>Płyty tytanowe, pod śruby 2.8 mm, zmienny profil 1.6-3.75 mm, anatomicznie ukształtowane, grzbietowe, 17+6 otworowe, w tym 3 śruby do stabilizacji wyrostka dziobiastego, długość 214 mm, prawe i lewe, blokowane, sterylne</t>
  </si>
  <si>
    <t>Płyty tytanowe, pod śruby 2.8 mm, zmienny profil 1.6-3.75 mm, anatomicznie ukształtowane, grzbietowe, 3+8 otworowe, w tym 3 śruby do stabilizacji wyrostka dziobiastego, długość 101 mm, prawe i lewe, blokowane.</t>
  </si>
  <si>
    <t>Płyty tytanowe, pod śruby 2.8 mm, zmienny profil 1.6-3.75 mm, anatomicznie ukształtowane, grzbietowe, 8+8 otworowe, w tym 3 śruby do stabilizacji wyrostka dziobiastego, długość 147mm, prawe i lewe, blokowane.</t>
  </si>
  <si>
    <t>Płyty tytanowe, pod śruby 2.8 mm, zmienny profil 1.6-3.75 mm, anatomicznie ukształtowane, grzbietowe, 13+8 otworowe, w tym 3 śruby do stabilizacji wyrostka dziobiastego, długość 199 mm, prawe i lewe, blokowane, sterylne.</t>
  </si>
  <si>
    <t>Płyty tytanowe, pod śruby 2.8 mm, zmienny profil 1.6-3.4 mm, anatomicznie wygięte, krókie, przyśrodkowe i boczne 10 otworowe, tylno-boczne 15 otworowe, prawe i lewe, blokowane</t>
  </si>
  <si>
    <t>Płyty tytanowe, pod śruby 2.8 mm, zmienny profil 1.6-3.4 mm, anatomicznie wygięte, średnie, przyśrodkowe i boczne 12 otworowe, tylno-boczne 17 otworowe, prawe i lewe, blokowane</t>
  </si>
  <si>
    <t>Płyty tytanowe, pod śruby 2.8 mm, zmienny profil 1.6-3.4 mm, anatomicznie wygięte, długie,  przyśrodkowe 17 otworowe, boczne 18 otworowe i tylno-boczne 21 otworowe, prawe i lewe, blokowane</t>
  </si>
  <si>
    <t>Śruby tytanowe, korowe, średnica 2.0 mm dł. 4-30 mm. Otwór heksagonalny w głowie śruby</t>
  </si>
  <si>
    <t>Śruby tytanowe, blokowane, średnica 2.0 mm dł. 6-30 mm. Bezgwintowa głowa śruby. Otwór heksagonalny w głowie śruby</t>
  </si>
  <si>
    <t>Śruba tytanowa, korowa, średnica 2.8 mm, długość 50-75 mm oraz korowe ciągnące dł. 40-60 mm. Otwór heksagonalny w głowie śruby.</t>
  </si>
  <si>
    <t>Śruba tytanowa, blokowana, średnica 2.8 mm, długość 50-75 mm. Bezgwintowa głowa śruby. Otwór heksagonalny w głowie śruby.</t>
  </si>
  <si>
    <t>Podkładka pod śruby 2.8mm.</t>
  </si>
  <si>
    <t>Druty Kirschnera, średnica 1.8 mm, długość 150 mm, 10 szt w opakowaniu</t>
  </si>
  <si>
    <t xml:space="preserve">Śruby tytanowe, kaniulowane, samowiercące, kompresyjne. Średnica 2.2 mm, pod druty Kirschnera 0.8 mm, śruby z krótkim gwintem, dł. 10-30 mm, skok co 1 mm oraz z długim gwintem, dł. 22-40 mm, skok co 2 mm oraz średnica 3.0 mm, pod druty Kirschnera 1.1 mm, śruby z krótkim gwintem, dł. 10-40 mm, skok co 1 i co 2 mm oraz z długim gwintem, dł. 26-40 mm, skok co 2 mm. Otwór heksagonalny w głowie śruby. </t>
  </si>
  <si>
    <t>Druty Kirschnera, średnica 0.8, 1.1 mm, długość 100 mm, 10 szt w opakowaniu.</t>
  </si>
  <si>
    <t>Śruby tytanowe, kaniulowane, samowiercące, kompresyjne - zasada śruby ciągnącej, z głową, średnica 2.2 pod druty Kirschnera 0.8 mm oraz 3.0 mm, pod druty Kirschnera 1.1 mm. Śruby 2.2 mm z krótkim gwintem, dł. 10-40 mm, skok co 1 i co 2 mm oraz z długim gwintem, dł. 20-40 mm, skok co 1 i co 2 mm oraz śruby 3.0 mm, dł. 10-40 mm, skok co 1 i co 2 mm oraz z długim gwintem, dł. 20-40 mm, skok co 1 i co 2 mm. Otwór heksagonalny w głowie śruby.</t>
  </si>
  <si>
    <t xml:space="preserve">Podkładka pod śruby 2.2 i 3.0 mm. </t>
  </si>
  <si>
    <t>Druty Kirschnera, średnica 0.8 i 1.1 mm, długość 100 mm, 10 szt w opakowaniu.</t>
  </si>
  <si>
    <t>Śruby tytanowe, kaniulowane, samowiercące, kompresyjne, średnica 4.0 mm, pod druty Kirschnera 1.25 mm. Śruby z krótkim gwintem i z efektem kompresji, dł. 16-60 mm, skok co 2 i co 5 mm oraz z długim gwintem i z efektem kompresji, dł. 20-60 mm, skok co 2 i co 5 mm oraz z pełnym gwintem, bez efektu kompresji, dł. 16-60 mm, skok co 2 i co 5 mm. Otwór heksagonalny w głowie śruby.</t>
  </si>
  <si>
    <t>Druty Kirschnera, średnica 1.25 mm, długość 200 mm, 1 szt w opakowaniu</t>
  </si>
  <si>
    <t>Śruby tytanowe, kaniulowane, samowiercące, kompresyjne - zasada śruby ciągnącej, z głową, średnica 4.0 mm, pod druty Kirschnera 1.25 mm. Śruby z krótkim gwintem, kompresyjne, dł. 16-60 mm, skok co 2 i co 5 mm oraz z długim gwintem, kompresyjne, dł. 20-60 mm, skok co 2 i co 5 mm oraz z pełnym gwintem, bez efektu kompresji, dł. 16-60 mm, skok co 2 i co 5 mm. Otwór heksagonalny w głowie śruby</t>
  </si>
  <si>
    <t xml:space="preserve">Podkładka pod śruby 4.0 mm. </t>
  </si>
  <si>
    <t>Druty Kirschnera, średnica 1.25 mm, długość 200 mm, 1 szt w opakowaniu.</t>
  </si>
  <si>
    <t xml:space="preserve">Śruby tytanowe, kaniulowane, samowiercące, kompresyjne, średnica 5.0 mm, pod druty Kirschnera 1.6 mm. Śruby z krótkim gwintem i z efektem kompresji, dł. 24-70 mm, skok co 2 i co 5 mm oraz z długim gwintem i z efektem kompresji, dł. 30-70 mm, skok co 2 i co 5 mm oraz z pełnym gwintem, bez efektu kompresji, dł. 24-70 mm, skok co 2 i co 5 mm. Otwór heksagonalny w głowie śruby. </t>
  </si>
  <si>
    <t>Druty Kirschnera, średnica 1.6 mm, długość 200 mm, 10 szt w opakowaniu</t>
  </si>
  <si>
    <t>Śruby tytanowe, kaniulowane, samowiercące, kompresyjne - zasada śruby ciągnącej, z głową, średnica 5.0 mm, pod druty Kirschnera 1.6 mm. Śruby z krótkim gwintem, kompresyjne, dł. 24-70 mm, skok co 2 i co 5 mm oraz z długim gwintem, kompresyjne, dł. 30-70 mm, skok co 2 i co 5 mm oraz z pełnym gwintem, bez efektu kompresji, dł. 24-70 mm, skok co 2 i co 5 mm. Otwór heksagonalny w głowie śruby</t>
  </si>
  <si>
    <t xml:space="preserve">Podkładka pod śruby 5.0 mm </t>
  </si>
  <si>
    <t>Druty Kirschnera, średnica 1.6 mm, długość 200 mm, 10 szt w opakowaniu.</t>
  </si>
  <si>
    <t xml:space="preserve">Śruby tytanowe, kaniulowane, samowiercące, kompresyjne, średnica 7.0 mm, pod druty Kirschnera 2.2 mm. Śruby z krótkim gwintem i z efektem kompresji, dł. 40-140 mm, skok co 5 i co 10 mm oraz z długim gwintem i z efektem kompresji, dł. 40-140 mm, skok co 5 i co 10 mm oraz z pełnym gwintem, bez efektu kompresji, dł. 40-140 mm, skok co 5 i co 10 mm. Otwór heksagonalny w głowie śruby. </t>
  </si>
  <si>
    <t>Druty Kirschnera, średnica 2.2 mm, długość 250 mm, 10 szt w opakowaniu.</t>
  </si>
  <si>
    <t>Śruby tytanowe, kaniulowane, samowiercące, kompresyjne - zasada śruby ciągnącej, z głową, średnica 7.0 mm, pod druty Kirschnera 2.2 mm. Śruby z krótkim gwintem, kompresyjne, dł. 30-140 mm, skok co 5 i co 10 mm oraz z długim gwintem, kompresyjne, dł. 35-140 mm, skok co 5 i co 10 mm oraz z pełnym gwintem, bez efektu kompresji, dł. 30-140 mm, skok co 5 i co 10 mm. Otwór heksagonalny w głowie śruby</t>
  </si>
  <si>
    <t xml:space="preserve">Podkładka pod śruby 7.0 mm. </t>
  </si>
  <si>
    <t>Druty Kirschnera, średnica 2.2 mm, długość 250 mm, 10 szt w opakowaniu</t>
  </si>
  <si>
    <t>Śruby korowe o średnicy 2,0mm z podwójnym  gwintem (redukującym o 50% czas wkręcania) w długościach od 8 do 20mm co 2 mm, z gniazdem samotrzymającym T6 i atraumatycznym samogwintującym końcem. Śruby dla łatwiejszej identyfikacji i sprawnego ewidencjonowania umieszczone w pojedynczych klipsach oznaczonych kodem QR.</t>
  </si>
  <si>
    <t>Śruby o średnicy 2,3mm, blokowane zmienno-kątowo w zakresie stożka o promieniu 15˚ z podwójnym  gwintem (redukującym o 50% czas wkręcania)w długościach od 8 do 20mm co 2 mm, z gniazdem samotrzymającym T6 i atraumatycznym samogwintującym końcem. Śruby dla łatwiejszej identyfikacji i sprawnego ewidencjonowania umieszczone w pojedynczych klipsach oznaczonych kodem QR</t>
  </si>
  <si>
    <t>Jednorazowy zestaw celowniczy ułatwiający pozycjonowanie płyty oraz rozmieszczenie dwóch pierwszych śrub w przypadku artrodezy FCF</t>
  </si>
  <si>
    <t>System płyt i śrub do dalszej nasady kości promieniowej zakładanych od strony dłoniowej i grzbietowej wykonanych ze stopu tytanu Ti6Al4V poddanych anodyzacji typu II . Płyty anatomiczne pod śruby korowe oraz blokowane z podwójnym  gwintem (redukującym o 50% czas wkręcania) o średnicy 2,5 mm oraz 3 mm, w długościach od 8 do 20 mm, co jeden mm oraz od 20 do 30 mm, co 2mm, z gniazdem samotrzymającym T8 i atraumatycznym samogwintującym końcem. Śruby blokowane w zakresie stożka o promieniu 15˚, a także piny blokowane fi 2.0 mm o dł.14-20 mm, co 1 mm oraz 20-30 mm,  co 2mm</t>
  </si>
  <si>
    <t>Płyty dłoniowe dogięte anatomicznie o grubości 2.0 mm, zapewniające ograniczony kontakt z kościa, do złamań przez i poza stawowych, wąskie i szerokie, prawe i lewe z otworami pod druty Kirschnera w części dalszej oraz trzonowej do wstępnej stabilizacji płyty. Płyty o długościach 43, 52 i 71 mm, szerokościach 23, 24.5 i 27 mm, posiadają w części trzonowej podłużny otwór pod śrubę korową do osiowego pozycjonowania płyty, a w części trzonowej wersji najdłuższej naprzemienne rozmieszczenie otworów umożliwiające optymalną dystrybucję sił.</t>
  </si>
  <si>
    <t xml:space="preserve"> Płyty dłoniowe anatomiczne wykonane z pojedynczego bloku stopu tytanu grubości 2.0 do 2.2 mm, zapewniające ograniczony kontakt z kościa, do złamań przez i poza stawowych, wąskie i szerokie, prawe i lewe z otworami pod druty Kirschnera w części dalszej oraz trzonowej do wstępnej stabilizacji płyty. Płyty o długościach 43, 52 i 95 mm, szerokościach 23 i 27 mm, posiadają w części trzonowej podłużny otwór pod śrubę korową do osiowego pozycjonowania płyty, a w części trzonowej wersji najdłuższej naprzemienne rozmieszczenie otworów umożliwiające optymalną dystrybucję sił.</t>
  </si>
  <si>
    <t xml:space="preserve"> Płyty dłoniowe anatomiczne wykonane z pojedynczego bloku stopu tytanu. Płyty o grubości 2.0 do 2.2 mm, zapewniające ograniczony kontakt z kością, do złamań przez i poza stawowych, wąskie i szerokie, prawe i lewe z otworami pod druty kirschnera w części dalszej oraz trzonowej służącymi do wstępnej stabilizacji. Płyty o długościach 35,43,46,52,95 i 136 mm, szerokościach od 19 do 27 mm, posiadają w części trzonowej podłużny otwór pod śrubę korową do osiowego pozycjonowania płyty</t>
  </si>
  <si>
    <t>Płyty dłoniowe anatomiczne wykonane z pojedynczego bloku stopu tytanu. Płyty o grubości 2.2 mm, zapewniające ograniczony kontakt z kością, do złamań przezstawowych zlokalizowanych m.in w okolicach wyrosta rylcowatego dalszej nasady kości promieniowej, wąskie i szerokie, prawe i lewe z otworami pod druty Kirschnera w części dalszej oraz trzonowej służącymi do wstępnej stabilizacji. Płyty o długościach 52 mm i szerokościach 23 i 27 mm, posiadają w części okołostawowej trzy haki do stabilizacji odseparowanych małych fragmentów kostnych, a w części trzonowej podłużny otwór pod śrubę korową do osiowego pozycjonowania płyty</t>
  </si>
  <si>
    <t xml:space="preserve"> Płyty dłoniowe anatomiczne długie do złamań dalszej nasady kości promieniowej wraz ze współistniejącymi złamaniami trzonów tych kości. Płyty domodelowane anatomicznie część trzonowa dopasowana w trzech płaszczyznach do kształtu kości. Płyta o długości 182 mm i szerokości 23 mm, posiada w części trzonowej minimum 23 otwory, w tym cztery podłużne pod śruby korowe</t>
  </si>
  <si>
    <t xml:space="preserve"> Płyta grzbietowa anatomiczna, dwukolumnowa do dalszej nasady kości promieniowej o grubości 1,7 mm, długości 60 mm i szerokościach 30 i 32 mm. Płyta posiada 16 otworów, w tym dwa podłużne pod śrubę korową do osiowego pozycjonowania płyty, a także 6 otworów do wstępnej stabilizacji za pomocą drutów Kirschnera</t>
  </si>
  <si>
    <t>Płyta grzbietowa anatomiczna, prosta (o bocznym wygięciu) do dalszej nasady kości promieniowej o grubości 1,7 mm, długości 52mm i szerokości 7,5 mm. Płyta posiada sześć otworów, w tym jeden podłużny pod śrubę korową do osiowego pozycjonowania płyty, a także dwa otwory do wstępnej stabilizacji za pomocą drutów Kirschnera</t>
  </si>
  <si>
    <t xml:space="preserve"> Płyta grzbietowa w kształcie litery „L” do dalszej nasady kości promieniowej o grubości 1,7 mm, długości 43 mm i szerokości 15 mm. Płyta posiada sześć otworów, w tym jeden podłużny pod śrubę korową do osiowego pozycjonowania płyty a także dwa otwory do wstępnej stabilizacji za pomocą drutów Kirschnera.</t>
  </si>
  <si>
    <t>Płyta w kształcie litery „Y” do dalszej nasady kości łokciowej o grubości 1,7mm i długości 52 mm i szerokości 16 mm. Płyta posiada osiem otworów, w tym jeden podłużny pod śrubę korową do osiowego pozycjonowania płyty, a także dwa otwory do wstępnej stabilizacji za pomocą drutów Kirschnera</t>
  </si>
  <si>
    <t>Mini hak do mocowania małych fragmentów kostnych</t>
  </si>
  <si>
    <t>Śruby korowe z podwójnym  gwintem redukującym o 50% czas wkręcania, o średnicy 2,5 mm,  w długościach od 8 do 20mm co jeden mm oraz od 20 do 30 mm co 2mm, z gniazdem samotrzymającym T8 i atraumatycznym samogwintującym końcem.</t>
  </si>
  <si>
    <t>Śruby korowe  z podwójnym  gwintem redukującym o 50% czas wkręcania o średnicy 3,0 mm  w długościach od 8 do 20mm co jeden mm oraz od 20 do 30mm co 2mm, z gniazdem samotrzymającym T8 i atraumatycznym samogwintującym końcem.</t>
  </si>
  <si>
    <t>Śruby  blokowane z podwójnym  gwintem redukującym o 50% czas wkręcania o średnicy 2,5mm w długościach od 8 do 20mm co jeden mm oraz od 20 do 30mm co 2mm, z gniazdem samotrzymającym T8 i atraumatycznym samogwintującym końcem. Śruby blokowane w zakresie stożka o promieniu 15˚.</t>
  </si>
  <si>
    <t>Śruby  blokowane z podwójnym  gwintem redukującym o 50% czas wkręcania o średnicy 3.0mm w długościach od 8 do 20mm co jeden mm oraz od 20 do 30mm co 2mm, z gniazdem samotrzymającym T8 i atraumatycznym samogwintującym końcem. Śruby blokowane w zakresie stożka o promieniu 15˚</t>
  </si>
  <si>
    <t>Piny blokowane fi 2.0mm o dł.14-20 co 1 mm oraz 20-30 co 2mm.</t>
  </si>
  <si>
    <t>Śruby samowiercące 1,5mm w długościach od 8 do 16mm</t>
  </si>
  <si>
    <t>System płyt i śrub do kości paliczkow oraz śródręcza wykonanych ze stopu tytanu Ti6Al4V poddanych anodyzacji typu II . Implanty występują w systemach o grubościach płyt 0,8 oraz 1,2mm kompatybilne ze śrubami blokowanymi i korowymi o średnicy 1,5mm/2,0mm/2,3mm z podwójnym  gwintem (redukującym o 50% czas wkręcania) i o długościach od 6 do 20mm co jeden mm, z gniazdem samotrzymającym T6 i atraumatycznym samogwintującym końcem. Śruby blokowane w zakresie stożka o promieniu 15 stopni. System posiada również sterylne śruby korowe T5 o średnicy 1,2mm do zastosowania poza płytą. Instrumentariu oraz śruby kodowane kolorami. Śruby dla łatwiejszej identyfikacji i sprawnego ewidencjonowania umieszczone w pojedynczych klipsach oznaczonych kodem QR dostosowanych do poszczególnych kaset</t>
  </si>
  <si>
    <t>Płyty proste o grubości 0,8 lub 1,2mm posiadające od 4 do 7 otworów kompatybilnych ze śrubami blokowanymi i korowymi o średnicach1,5/2,0 i 2,3mm posiadające zależnie od długości od 2 do 4 otworów do wstępnej stabilizacji za pomocą drutów Kirschnera.</t>
  </si>
  <si>
    <t>Z-Plate – płyty w kształcie połączonych liter „Z”  o grubości 0,8 lub 1,2mm posiadające od 9 i 13 otworów kompatybilnych ze śrubami blokowanymi i korowymi o średnicach 1,5/2,0 i 2,3 oraz adekwatnie do długości odpowiednio 4 i 6 otworów do wstępnej stabilizacji za pomocą drutów Kirschnera</t>
  </si>
  <si>
    <t>Płytki siatkowate typu „grid-plate” z podwójnym rzędem otworów o grubości 0,8 lub 1,2mm posiadające od 2/2, 2/3, 2/4, 2/5, 2/6 otworów kompatybilnych ze śrubami blokowanymi i korowymi o średnicach 1,5/2,0 i 2,3 oraz adekwatnie do długości od 2 do 6 otworów do wstępnej stabilizacji za pomocą drutów Kirschnera</t>
  </si>
  <si>
    <t>Płyta  korekcyjna o grubości 0,8 i/lub 1,2mm posiadająca trzy otwory w części trzonowej oraz rozmieszczone poprzecznie w stosunku do nich trzy otwory w dwóch rzędach. Jeden z otworów podłużny, przeznaczony pod śrubę korową, służący do pozycjonowania płyty w płaszczyźnie boczno-przyśrodkowej i powyżej niego dwa otwory pod śruby korowe  lub blokowane. Wszystkie okrągłe otwory z możliwościa wymiennego stosowania śrub o średnicach 1,5/2,0/2,3mm.</t>
  </si>
  <si>
    <t>Płyty w kształcie litery „T” o grubości 0,8 lub 1,2mm posiadające od trzech do minimum pięciu otworów w części trzonowej płty oraz od dwóch do trzech otworów w części poprzecznej a także otwory pod druty Kirschnera do wstępnej stabilizacji płyty. Wszystkie otwory dostosowane do wymiennego stosowania śrub blokowanych lub korowych o średnicach 1,5/2,0/2,3mm</t>
  </si>
  <si>
    <t>Płyty w kształcie litery „Y” o grubości 0,8 lub 1,2mm posiadające od trzech do pięciu otworów w części trzonowej płty (6i 7 otworów w przypadku płyty 1,2mm)oraz dwa otwory w części górnej płyty rozmieszczone symetrycznie  na końcu płyty a także otwory pod druty Kirschnera do wstępnej stabilizacji płyty. Wszystkie otwory dostosowane do wymiennego stosowania śrub blokowanych lub korowych o średnicach 1,5/2,0/2,3mm</t>
  </si>
  <si>
    <t>Płyty w kształcie litery „L” o grubości 0,8 lub 1,2mm posiadające pięć otworów w części trzonowej płyty (w przypadku płyty 1,2mm 6 otworów) oraz jeden otwór bocznie po prawej i lewej stronie w dolnej części płyty a także otwory pod druty Kirschnera do wstępnej stabilizacji płyty. Wszystkie otwory dostosowane do wymiennego stosowania śrub blokowanych lub korowych o średnicach 1,5/2,0/2,3mm</t>
  </si>
  <si>
    <t>Płyta haczykowa o grubości 0,8 mm jednootworowa zakończona dwoma haczykami. Płyta pod śrubę korową lub blokowaną o średnicy 1,5/2,0/2,3mm.</t>
  </si>
  <si>
    <t>Podkładka pod śrubę1,5/2,0/2,3mm o grubości 0,8 lub 1,2mm.</t>
  </si>
  <si>
    <t>Śruby korowe o średnicy 1,5mm z podwójnym  gwintem (redukującym o 50% czas wkręcania) w długościach od 6 do 20mm co jeden mm, z gniazdem samotrzymającym T6 i atraumatycznym samogwintującym końcem. Śruby dla łatwiejszej identyfikacji i sprawnego ewidencjonowania umieszczone w pojedynczych klipsach oznaczonych kodem QR</t>
  </si>
  <si>
    <t>Śruby korowe o średnicy 2,0mm z podwójnym  gwintem (redukującym o 50% czas wkręcania) w długościach od 6 do 20mm co jeden mm, z gniazdem samotrzymającym T6 i atraumatycznym samogwintującym końcem. Śruby dla łatwiejszej identyfikacji i sprawnego ewidencjonowania umieszczone w pojedynczych klipsach oznaczonych kodem QR</t>
  </si>
  <si>
    <t>Śruby korowe o średnicy 2,3mm z podwójnym  gwintem (redukującym o 50% czas wkręcania)w długościach od 6 do 20mm co jeden mm, z gniazdem samotrzymającym T6 i atraumatycznym samogwintującym końcem. Śruby dla łatwiejszej identyfikacji i sprawnego ewidencjonowania umieszczone w pojedynczych klipsach oznaczonych kodem QR.</t>
  </si>
  <si>
    <t>Śruby o średnicy 1,5mm, blokowane zmienno-kątowo w zakresie stożka o promieniu 15˚ z podwójnym  gwintem (redukującym o 50% czas wkręcania)w długościach od 6 do 20mm co jeden mm, z gniazdem samotrzymającym T6 i atraumatycznym samogwintującym końcem. Śruby dla łatwiejszej identyfikacji i sprawnego ewidencjonowania umieszczone w pojedynczych klipsach oznaczonych kodem QR</t>
  </si>
  <si>
    <t>Śruby o średnicy 2,0mm, blokowane zmienno-kątowo w zakresie stożka o promieniu 15˚ z podwójnym  gwintem (redukującym o 50% czas wkręcania)w długościach od 6 do 20mm co jeden mm, z gniazdem samotrzymającym T6 i atraumatycznym samogwintującym końcem. Śruby dla łatwiejszej identyfikacji i sprawnego ewidencjonowania umieszczone w pojedynczych klipsach oznaczonych kodem QR</t>
  </si>
  <si>
    <t>Śruby o średnicy 2,3mm, blokowane zmienno-kątowo w zakresie stożka o promieniu 15˚ z podwójnym  gwintem (redukującym o 50% czas wkręcania)w długościach od 6 do 20mm co jeden mm, z gniazdem samotrzymającym T6 i atraumatycznym samogwintującym końcem. Śruby dla łatwiejszej identyfikacji i sprawnego ewidencjonowania umieszczone w pojedynczych klipsach oznaczonych kodem QR</t>
  </si>
  <si>
    <t>Sterylne śruby korowe o średnicy 1,2mm z gniazdem T5  do zastosowania poza płytą.</t>
  </si>
  <si>
    <t>System płyt i śrub do kości promieniowej i łokciowej służący do osteotomii korekcyjnych oraz skrócenia wzdłuż osi podłużnej kości. Płyty dostosowane do wymiennego zastosowania śrub korowych i blokowanych o średnicach 2,5mm oraz 3.0mm z podwójnym  gwintem (redukującym o 50% czas wkręcania) w długościach od 8 do 20mm co jeden mm oraz od 20 do 30mm co 2mm, z gniazdem samotrzymającym T8 i atraumatycznym samogwintującym końcem. Śruby blokowane w zakresie stożka o promieniu 15˚. Instrumentarium wyposażone w regulowaną prawostronną i lewostronną wersję prowadnicy piły do osteotomii pozwalająceą na wykonanie kontrolowanej korekcji w zakresie do 10mm oraz kleszcze kompresyjne (prawe/lewe) do wstępnego zabezpieczenia kompresji na czas wkręcenia śrub. Płyty wykonane ze stopu tytanu Ti6Al4V poddane anodyzacji typu II</t>
  </si>
  <si>
    <t>Płyty proste do skrócenia kości łokciowej. Płyty siedmiootworowe o długościach 80 i 90mm i szerokości 10mm z wkręconymi  jednorazowymi prowadnicami wierteł.</t>
  </si>
  <si>
    <t>Płyty proste mostujące do skrócenia kości łokciowej. Płyty siedmiootworowe o długościach 80 i 90mm i szerokości 10mm z wkręconymi  jednorazowymi prowadnicami wierteł.</t>
  </si>
  <si>
    <t>Płyty rekonstrukcyjne anatomiczne do osteotomi w obrębie dalszego końca kości promieniowej, wąskie 3/2otwory (szer 21mm) oraz szerokie 4/3 otwory (szer 24mm)</t>
  </si>
  <si>
    <t>Śruby  blokowane z podwójnym  gwintem redukującym o 50% czas wkręcania o średnicy 3.0mm w długościach od 8 do 20mm co jeden mm oraz od 20 do 30mm co 2mm, z gniazdem samotrzymającym T8 i atraumatycznym samogwintującym końcem. Śruby blokowane w zakresie stożka o promieniu 15˚.</t>
  </si>
  <si>
    <t>Proteza międzypaliczkowa (PIP joint)
Proteza składająca się z komponentu bliższego i dalszego w rozmiarach S, M i L. Komponent bliższy wykonany ze stali kobaltowo-chromowej. Powierzchnie elementów osadzonych w kości  pokryte czystym tytanem w celu intensyfikacji procesów osteointegracyjnych. Powierzchnia artykulacji komponentu dalszego wykonana z wysoko usieciowanego polietylenu (UHMWPe).
W celu odtworzenia odpowiednich warunków anatomicznych- napięcia tkanek, komponent dalszy (wkładka polietylenowa) jest dostępny w trzech różnych wysokościach 2,1/3,0 i 4,4mm .
Kondylarne prowadzenie i kształt protezy wymaga minimalnej resekcji tkanek zapewniając optymalne warunki w przypadku potencjalnej rewizji. Przyjazne operatorowi intuicyjne, kodowane kolorami instrumentarium, rozmieszczone w kolejności adekwatnej do sekwencji poszczególnych etapów zabiegu.</t>
  </si>
  <si>
    <t>Komponent dalszy w rozmiarach  S – o wysokościach 2,1mm oraz 3,0mm; M – o wysokościach 2,1mm/ 3,0mm oraz 4,4mm, oraz  L – o wysokościach 2,1mm/ 3,0mm oraz 4,4mm pakowanych pojedynczo, sterylnych.</t>
  </si>
  <si>
    <t>Komponent bliższy w rozmiarach S pakowanych pojedynczo, sterylnych.</t>
  </si>
  <si>
    <t>Komponent bliższy w rozmiarach  M,  pakowanych pojedynczo, sterylnych</t>
  </si>
  <si>
    <t>Komponent bliższy w rozmiarach  L pakowanych pojedynczo, sterylnych</t>
  </si>
  <si>
    <t>PŁYTA DO ARTRODEZY KOŚCI ŚRÓDRĘCZA</t>
  </si>
  <si>
    <t>Płyta w nieregularnym owalnym kształcie do artrodezy kości śródręcza: FCF, STT, SLC, CMC, SC.
Płyta o niskim profilu 3,7mm pozwalająca na minimalną resekcję tkanki kostno-chrzęstnej i optymalnego posadowienia płyty poniżej poziomu kości redukując tym samym ryzyko inpingementu. Płyta posiada 7 otworów wymiennie akceptujących śruby korowe i blokowane o średnicach 2,0 oraz 2,3mm. Zmiennokątowość w zakresie stożka o promieniu 20 stopni pozwala na optymalne rozmieszczenie śrub blokujących a centralny otwór w płycie zapewnia możliwość aplikacji przeszczepu kostnego</t>
  </si>
  <si>
    <t>Śruby korowe o średnicy 2,3mm z podwójnym  gwintem (redukującym o 50% czas wkręcania)w długościach od 8 do 20mm co 2 mm, z gniazdem samotrzymającym T6 i atraumatycznym samogwintującym końcem. Śruby dla łatwiejszej identyfikacji i sprawnego ewidencjonowania umieszczone w pojedynczych klipsach oznaczonych kodem QR</t>
  </si>
  <si>
    <t>Śruby o średnicy 2,0mm, blokowane zmienno-kątowo w zakresie stożka o promieniu 15˚z podwójnym  gwintem (redukującym o 50% czas wkręcania)w długościach od 8 do 20mm co 2 mm, z gniazdem samotrzymającym T6 i atraumatycznym samogwintującym końcem. Śruby dla łatwiejszej identyfikacji i sprawnego ewidencjonowania umieszczone w pojedynczych klipsach oznaczonych kodem QR</t>
  </si>
  <si>
    <t xml:space="preserve">* Zamawiający w zakresie Punktu IV wymaga doastarczenia implantów wraz z instrumentarium w ciągu 72h
* Pozostałe implanty w depozycie ustalone indywidualnie z Zamawiającym </t>
  </si>
  <si>
    <t>Dwumobilna endoproteza stawu nadgarstkowo-śródręcznego. Trzpień tytanowy o anatomicznym przekroju trójpłatkowym, pokryty podwójną powłoką z porowatego tytanu oraz hydroksyapatytu, dostępny w 6 rozmiarach:od 7,5 mm do 10,5 mm z przeskokiem co 1 mm, w długościach od 22 mm do 28 mm.</t>
  </si>
  <si>
    <t>Dwumobilna endoproteza stawu nadgarstkowo-śródręcznego. Szyjka  ze stali nierwdzewnej, dostępna w wersji prostej oraz  z 15° offsetem, w 3 rozmiarach: 6 mm, 8 mm lub 10 mm dla każdej wersji. Szyjka zakończona wkładką z polietylenu o średnicy 7mm, umożliwiającą ruch na główce szyjki do 34° i ruch całkowity w panewce do 112°.</t>
  </si>
  <si>
    <t>Dwumobilna endoproteza stawu nadgarstkowo-śródręcznego. Panewka ze stali nierdzewnej pokryta podwójną powłoką z porowatego tytanu oraz hydroksyapatytu, dostępna w 2 rodzajach: konikalna oraz sferyczna (z pięcioma płetwami antyrotacyjnymi i koroną stabilizacyjną dla lepszego osadzenia w kości). W obu rodzajach dostępne 2 średnice: 9mm oraz 10 mm</t>
  </si>
  <si>
    <t>Szyjka  ze stopu tytanu, dostępna w wersji prostej oraz  z 15° offsetem, w 3 rozmiarach: 6 mm, 8 mm lub 10 mm dla każdej wersji. Szyjka zakończona wkładką z polietylenu wysokousieciowanego  o średnicy 7mm, umożliwiającą ruch na główce szyjki do 34° i ruch całkowity w panewce do 112°</t>
  </si>
  <si>
    <t>Panewka ze stopu tytanu pokryta podwójną powłoką z porowatego tytanu oraz hydroksyapatytu, dostępna w 2 rodzajach: trapezoidalna oraz sferyczna (sferyczna z pięcioma płetwami antyrotacyjnymi i koroną stabilizacyjną dla lepszego osadzenia w kości). W obu rodzajach dostępne 2 średnice: 9 mm oraz 10 mm.</t>
  </si>
  <si>
    <t>Kotwica wbijana do małych stawów, wykonana z nitinolu, z dwiema nićmi z polietylenu o ultrawysokiej masie cząsteczkowej koloru białego o długości 45 cm każda, zakończonych igłami ugiętymi o średnicy 13mm lub 16 mm. Igły zakończone stożkowo. Nici w rozmiarze #2 lub #4. Kotwica o grubości 1 mm, wysokość 3,8 mm, szerokość 3,5 mm. Zestaw dostarczany w sterylnym opakowaniu wraz z szydłem o średnicy 2,0 mm.</t>
  </si>
  <si>
    <t>Tytanowe, kaniulowane śruby kompresyjne dostępne w średnicach:                                                                                                      2,0 mm w długościach od  10 mm do 30 mm ze skokiem co 1 mm                                     2,5 mm w długościach od  10 mm do 28 mm ze skokiem co 2 mm                                       3,0 mm w długościach od  12 mm do 34 mm ze skokiem co 2 mm         3,5 mm w długościach od  18 mm do 40 mm ze skokiem co 2 mm         Śruby samowiercące i samogwintujące. Gwint proksymalny z  nacięciami oraz z dodatkowymi żłobieniami pomiędzy gwintami redukującymi naprężenia przy zagłebianiu w kości korowej. Gniazda śrub gwiazdkowe. Implanty pakowane sterylnie.</t>
  </si>
  <si>
    <t>Tytanowe śruby typu Snap Off dostępne w średnicach:                                                                                                             2,2 mm w długościach od  09 mm do 14 mm ze skokiem co 1 mm                                       2,7 mm w długościach od  11 mm do 14 mm ze skokiem co 1 mm oraz 2,7 mm w długościach od  16 mm do 20 mm ze skokiem co 2 mm.     Śruby samowiercące. Implanty pakowane sterylnie.</t>
  </si>
  <si>
    <t>Silikonowe protezy stawów MCP w  7 rozmiarach z kątem ugięcia 30°  odpowiadającym naturalnemu ugięciu stawu  w stanie spoczynku. Trzpień proksymalny w rozmiarze od 15 mm do 30,7 mm. Trzpień dystalny w rozmiarze od 12 mm do 25 mm</t>
  </si>
  <si>
    <t>Silikonowe protezy stawów międzypaliczkowych bliższych PIP w  6 rozmiarach z kątem ugięcia 15°  odpowiadającym naturalnemu ugięciu stawu  w stanie spoczynku. Trzpień proksymalny w rozmiarze od 11,5 mm do 19 mm. Trzpień dystalny w rozmiarze od 8,5 mm do 16,5 mm.</t>
  </si>
  <si>
    <t>* narzędzia  w kontenerach sterylizacyjnych,  organizacja implantów w  dostarczonych przez Wykonawcę  szafach</t>
  </si>
  <si>
    <t>* narzędzia  w kontenerach sterylizacyjnych,  organizacja implantów w  dostarczonych przez Wykonawcę szafach</t>
  </si>
  <si>
    <t>5. Narzędzia  w kontenerach sterylizacyjnych,  organizacja implantów w  dostarczonych przez Wykonawcę szafach</t>
  </si>
  <si>
    <t xml:space="preserve">*Zamawiający wymaga bezpłatnego użyczenia instrumentarium </t>
  </si>
  <si>
    <t>* depozyt  po 1 sztuce każdej pojemności</t>
  </si>
  <si>
    <t>a</t>
  </si>
  <si>
    <t>b</t>
  </si>
  <si>
    <t>c</t>
  </si>
  <si>
    <t>d</t>
  </si>
  <si>
    <t>rozmiar 2 cm / 3 cm/ 0,6 cm</t>
  </si>
  <si>
    <t>rozmiar 3 cm / 4 cm / 0,6 cm</t>
  </si>
  <si>
    <t>rozmiar o średnicy 1,2 cm / 0,6 cm</t>
  </si>
  <si>
    <t>rozmiar o średnicy 1,5 cm / 0,6 cm</t>
  </si>
  <si>
    <t>rozmiar o średnicy 1,8 cm / 0,6 cm</t>
  </si>
  <si>
    <t>e</t>
  </si>
  <si>
    <t>rozmiar 2 cm / 3 cm / 0,4 cm</t>
  </si>
  <si>
    <t>rozmiar 3 cm / 4 cm / 0,4 cm</t>
  </si>
  <si>
    <t>rozmiar o średnicy 1,2 cm / 0,4 cm</t>
  </si>
  <si>
    <t>rozmiar o średnicy 1,5 cm / 0,4 cm</t>
  </si>
  <si>
    <t>rozmiar o średnicy 1,8 cm / 0,4 cm</t>
  </si>
  <si>
    <t>3 warstwowa membrana do rekonstrukcji warstwy chrzęstno – kostnej w stawie kolanowym i skokowym
Membrana składa się z trzech warstw połączonych ze sobą o grubości 6 mm.
Warstwa wierzchnia składa się w 100% z kolagenu typ I.
Warstwa środkowa składa się w 60% z kolagenu typ I i 40% z HA i Mg.
Warstwa dolna składa się w 30% z kolagenu typ I i 70% z HA i Mg.</t>
  </si>
  <si>
    <t>2 warstwowa membrana do rekonstrukcji warstwy chrzęstno – kostnej w stawie kolanowym i skokowym
Membrana składa się z dwóch warstw połączonych ze sobą o grubości 4 mm.
Warstwa wierzchnia składa się w 100% z kolagenu typ I.
Warstwa dolna składa się w 60% z kolagenu typ I i 40% z HA i Mg</t>
  </si>
  <si>
    <t>Płyta do osteotomii w obrębie dalszej nasady kości udowej, zakładana od strony przyśrodkowej, prawa/lewa. Ilość otworów w trzonie płyty: 4, długość: 121 mm, szerokość: 18 mm, grubość: 4 mm. W części trzonowej i nasadowej otwory dwufunkcyjne kompresyjno-blokujące umożliwiające wprowadzenie śruby blokowanej 5 mm lub korowej 4,5 mm w zależności od potrzeb operatora. Fiksacja śruby blokowanej za pomocą klucza dynamometrycznego 4 Nm.  Możliwości tymczasowej fiksacji za pomocą śruby 5mm. Materiał: stop tytanu.</t>
  </si>
  <si>
    <t xml:space="preserve">Zestaw do pobierania  i separacji komórek macierzystych ze szpiku  kostnego, składający się: </t>
  </si>
  <si>
    <t>Igła przeznaczona do aspiracji szpiku kostnego z masywnym ergonomicznym uchwytem typu „T”. Znakowana co centymetr. Posiadająca skośne ostrze ostrzone w trzech płaszczyznach, z regulowanym ogranicznikiem wkłucia. Produkt sterylny, przeznaczony do jednorazowego użycia.</t>
  </si>
  <si>
    <t>PPS Natrium Citricum 3,13%, 10 ml</t>
  </si>
  <si>
    <t>Zestaw zabiegowy służący do koncetracji komórek macierzystych oraz płytek krwi, pochodzących ze szpiku kostnego pacjenta. Zestaw pozwala na uzyskanie 6 ml substancji – skoncentrowanego aspiratu szpiku kostnego, która w stosunku do aspiratu, zawiera wyższe stężenie mezenchymalnych, multipotencjalnych komórek macierzystych oraz płytek krwi. Zestaw jednorazowy. Zestaw wymaga użycia dedykowanego urządzenia wirującego, które nie zawiera się w przedmiotowym zestawie.</t>
  </si>
  <si>
    <t>Płytka blokowana, anatomiczna do dalszej nasady kości promieniowej, dłoniowa. Wąska lub szeroka,  prawa i lewa.  Część trzonowa z podcięciami w celu ograniczenia kontaktu implantu z kością.</t>
  </si>
  <si>
    <t>Płytka okołoprotezowa kształtowana, tytanowa, blokowana do bliższej nasady kości udowej. Posiadająca poprzeczne otwory w części nasadowej i trzonowej do zastosowania cerklarzu. Wersja lewa i prawa. Wersja nakrętarzowa z hakami i podkrętarzowa bez haków. Otwory z gwintem walcowym na pełnym obwodzie z możliwością dwukierunkowej kompresji. Ta sama barwa płytek i wkrętów blokowanych ułatwiająca identyfikację i dobór implantów. Możliwość zastosowania wkretów zmiennokątowych kobatlowych.</t>
  </si>
  <si>
    <t>Drut do cerklarzu zaciskiem - splot 2x600, materiał: kobalt</t>
  </si>
  <si>
    <t>Wkręt blokowany VA, kobaltowy, samogwintujący, Ø 5,0mm lub 4,0mm z gniazdem typu torks</t>
  </si>
  <si>
    <t>Wkręt okołoprotezowy Ø 5,0 mm, L 10-20mm</t>
  </si>
  <si>
    <t>Wkręt do cerklarzu</t>
  </si>
  <si>
    <t xml:space="preserve"> Cena jedn. netto [zł] </t>
  </si>
  <si>
    <t>Nr katalogowy</t>
  </si>
  <si>
    <t>Stabilizator zewnętrzny do zaopatrywania złamań kości promieniowej / łokciowej / w obrębie nadgarstka. Zestaw zawiera: korpus; 2 klamry szybko-złączki; 2 grotowkręty schanze o śr. 3,0 mm, dł. 70 mm; 2 grotowkręty schanze o śr. 3,0 mm dł. 60 mm gwint 2,5 mm.</t>
  </si>
  <si>
    <t xml:space="preserve">grotowkręty schanza tytanowe śr. 2,5/3,0/60 mm; gwint 12 mm </t>
  </si>
  <si>
    <t>grotowkręty schanza tytanowe śr.3,0/70 mm; gwint 20 mm</t>
  </si>
  <si>
    <t>*poz. 2 oraz poz. 3 są opcjonalne, dla pacjentów tolerujących wyłącznie tytan</t>
  </si>
  <si>
    <t>Element udowy dystalny, resekcyjny, zastępujący kłykcie udowe, lewy i prawy w 2 rozmiarach dla każdej ze stron. Wysokości 50 i 60mm. ROM od -5° do 140°.</t>
  </si>
  <si>
    <t xml:space="preserve">Moduł przedłużający bezcementowy o długościach 25 - 125mm co 5mm. Moduł 55mm obustronnie z męskim stożkiem. </t>
  </si>
  <si>
    <t>Metalowy pin do połączenia elementu udowego resekcyjnego lub zawiasowego z wkładem zawiasowym PE.</t>
  </si>
  <si>
    <t>Polietylenowy element wymienny do resekcyjnego, dystalnego elementu udowego.</t>
  </si>
  <si>
    <t>Element piszczelowy resekcyjny pokryty porowatym tytanem, polerowana powierzchnia artykulacyjna dostosowana do wkładki rotacyjnej. Wysokość 73mm, rozmiar ML 66mm.</t>
  </si>
  <si>
    <t>Proksymalny element udowy, resekcyjny, zastępujący część krętarzową. W opcjach neutralny, 15° prawy, 15° lewy. CCD 135°. Stożek 12/14.</t>
  </si>
  <si>
    <t>Adapter udowy umożliwiający zastosowanie kołnierzy przynasadowych i trzpieni jednocześnie. Rozmiar 0, +5, +10mm.</t>
  </si>
  <si>
    <t>Trzpień resekcyjny, cementowany anatomiczny o długości 150mm w średnicach 12,5 - 18,5mm co 1mm, długości 200mm w średnicach 12,5 - 18,5mm co 2mm.</t>
  </si>
  <si>
    <t>Trzpień resekcyjny cementowany anatomiczny o długości 150mm w średnicach 11 - 17mm co 1mm, długości 200mm w średnicach 11 - 17mm co 2mm.</t>
  </si>
  <si>
    <t>Trzpień resekcyjny, cementowany prosty o długości 100mm w średnicach 11,5 - 13,5mm, długości 125mm w średnicach 13,5 - 18,5mm. Skok średnicy co 1mm.</t>
  </si>
  <si>
    <t>Trzpień resekcyjny cementowany prosty o długości 100mm w średnicach 10 - 12mm, długości 125mm w średnicach 12 - 17mm. Skok średnicy co 1mm.</t>
  </si>
  <si>
    <t>Wkładka polietylenowa rotacyjna wzmocniona metalowym rdzeniem, z możliwością związania protezy do systemu zawiasowego poprzez użycie metalowego pinu, w 3 rozmiarach i grubościach 12, 14, 16, 18, 21, 23, 26, 28 i 31mm dla każdego rozmiaru.</t>
  </si>
  <si>
    <t>Element udowy anatomiczny (prawy i lewy), wykonany ze stopu CoCr, z możliwością zamocowania bezcementowych kołnierzy udowych uzupełniających ubytki kostne wewnątrz przynasady, zapewniających stabilność rotacyjną i progresywnie przenoszących obciążenia poprzez schodkową budowę, z możliwością mocowania trzpieni przedłużających. Dostępny w 3 rozmiarach dla każdej ze stron.</t>
  </si>
  <si>
    <t>Augment udowy o grubości 5 i 10 mm do zawiasowego elementu udowego. Mocowany cementem kostnym.</t>
  </si>
  <si>
    <t>Panewka hemisferyczna, bezcementowa, pokryta porowatym tytanem  o zaawansowanej strukturze 3D, współczynnik tarcia 1,2 oraz 80% porowatość przy średniej wielkości porów 300µm, posiadająca uniwersalny mechanizm osadzania wkładek polietylenowych i ceramicznych. W opcji bezotworowej w średnicach 44 - 66mm co 2mm oraz z możliwością zastosowania 3 śrub mocujących w średnicach 48 - 66mm co 2mm.</t>
  </si>
  <si>
    <t>Wkładka polietylenowa crosslink o średnicy wewnętrznej: 22,225mm neutralna w rozmiarach 38 - 46mm; 28mm neutralna w rozmiarach 44-72mm, z kołnierzem w rozmiarach 48-66mm, lateralizowana 4mm i lateralizowana 4mm z 10-stopniową reorientacją w rozmiarach 48-76mm; 32mm neutralna i z kołnierzem w rozmiarach 52-76mm, lateralizowana 4mm i lateralizowana 4mm z 10- stopniową reorientacją w rozmiarach 48-76mm; 36mm neutralna w rozmiarach 56-76mm oraz lateralizowana 4mm i lateralizowana 4mm z 10-stopniową reorientacją w rozmiarach 52-76mm; 40mm lateralizowana 4mm w rozmiarach 56-60mm.</t>
  </si>
  <si>
    <t>Głowa bipolarna o podwójnej artykulacji (metal - polietylen - metal), posiadająca eliptyczny kształt, o dodatnim mimośrodzie, zapewniająca prawidłowe anatomiczne położenie i właściwe rozmieszczenie działających sił. Dostępna w 23 rozmiarach (39 - 65mm) dla głowy wewnętrznej o średnicy 28mm.</t>
  </si>
  <si>
    <t>Głowa metalowa CoCr o średnicy 22,225mm o długości +4 i +7mm oraz 28mm o długości szyjki +1,5; + 5; +8,5; + 12mm oraz 32mm o długości szyjki +1; +5; + 9; +13mm. Stożek 12/14.</t>
  </si>
  <si>
    <t xml:space="preserve">Głowa metalowa CoCr o średnicy 36mm o długości szyjki -2, +1,5; + 5; +8,5; + 12, +15,5mm oraz 28mm o długości szyjki +1,5; + 5; +8,5. Stożek 12/14 </t>
  </si>
  <si>
    <t>Śruby do kości gąbczastej  6,5 , w długosciach 20-70mm</t>
  </si>
  <si>
    <t>Panewka rewizyjna bezcementowa, hemisferyczna wielootworowa w rozmiarach minimum 48 -70 mm . Pokrycie porowaty tytan struktura 3D.</t>
  </si>
  <si>
    <t xml:space="preserve">Rewizyjny Trzpień-tytanowy, prosty, nieanatomiczny, zwężający się dystalnie, kołnierzowy, pokryty hydroxyapatytem na całej długości, w minimum 5 rozmiarach, od 180mm do 230mm. Dodatkowo posiadające nacięcia w płaszczyźnie AP I ML zwężającej się części dystalnej umożliwiając dopasowanie trzpienia do krzywizny kości. Stożek trzpienia 12/14 </t>
  </si>
  <si>
    <t>Element dystalny trzpienia rewizyjnego, bezcementowy, typu Wagner, o oktagonalnym przekroju poprzecznym, zwężający się dystalnie (2,5° stożek), umożliwiający stabilizację osiową i antyrotacyjną, dostępny w 16 średnicach 14 - 31mm i 4 długościach 140, 190, 240 i 290mm, w opcji prostej lub 3° odchylenia (w zależności od rozmiaru).</t>
  </si>
  <si>
    <t>Element proksymalny trzpieńa rewizyjnego, bezcementowy, wykonany ze stopu tytanu o porowatej powierzchni, CCD 135°. Dostępny w 3 średniceach 20, 24 i 28mm oraz 4 długościach 75, 85, 95 i 105mm, w dwóch opcjach offsetu 40 i 45mm. Umożliwiający ustawienie kąta antewersji w zakresie 360°. Stożek 12/14, szyjka spłaszczona w płaszczyźnie ML. W zestawie śruba łącząca element proksymalny z elementem dystalnym w odpowiedniej długości 75, 85, 95 lub 105mm.</t>
  </si>
  <si>
    <t>Śruba zamienna do połączenia elementu proksymalnego i dystalnego trzpienia rewizyjnego (opcjonalna).</t>
  </si>
  <si>
    <t>Augmenty rewizyjne uzupełniające rozległe ubytki kostne panewki, wykonane z porowatego tytanu o gąbczastej strukturze. Opcja półkolista posiadająca otwory kierunkowe, wzajemnie prostopadłe na śruby blokowane o średnicy 5.5mm oraz podłużny otwór umożliwiający mocowanie implantu panewki do augmentu za pomocą śruby do kości gąbczastej o średnicy 6,5mm przy jednoczesnym zachowaniu swobody konfiguracji. Augmenty w grubościach 10, 15, 20 i 30mm dla panewek w rozmiarach 50 - 72mm. System zawiera dedykowane narzędzia wraz z przymiarami wyposażone w komplet raszpli umożliwiających opracowanie miejsca pod konkretny wymiar implantu.</t>
  </si>
  <si>
    <t>* Zamawiający wymaga bezpłatnego użyczenia instrumentarium (wraz z bezpłatnym serwisem) oraz z przymiarami na czas trwania umowy - depozyt.</t>
  </si>
  <si>
    <t>1.1</t>
  </si>
  <si>
    <t xml:space="preserve">Gwóźdź do bliższej nasady kości udowej, w części proksymalnej o średnicy 15,66mm, blokowany, rekonstrukcyjny do złamań przezkrętarzowych. Gwóźdź o anatomicznym kącie ugięcia 5º (w przypadku gwoździ  długich krzywa ugięcia 1000 mm), z ścięciem po stronie bocznej umożliwiające bardziej anatomiczne dopasowanie implantu w kanale śródszpikowym. Możliwość blokowania statycznego (dla gwoździ długich w dwóch płaszczyznach) lub blokowania dynamicznego w części dalszej.
Dostępne dwie opcje blokowania w części bliższej – z zastosowaniem zwykłej śruby doszyjkowej perforowanej o średnicy 10,35mm z gwintem owalnym lub ostrza heliakalnego perforowanego (spiralno-nożowego) o średnicy 10,35mm, w długości  : od 70 mm do 130 mm z przeskokiem co 5 mm. Mechanizm blokujący implanty doszyjkowe fabrycznie zamontowany w gwoździu umożliwiający blokowanie dynamiczne i statyczne. Implanty doszyjkowe, z anatomicznie dopasowaną końcówką po stronie bocznej, z perforacją umożliwiającą augmentację. 
Gwóźdź wykonany ze stopu tytan-molibden, dostępny w długości  :
- gwoździe krótkie: 170, 200, 235mm (wersja Lewa i Prawa), średnica 9.0; 10.0; 11.0; 12.0mm, kat 125°, 130°, 135°, sterylnie pakowane
</t>
  </si>
  <si>
    <t>1.2</t>
  </si>
  <si>
    <t xml:space="preserve">śruba doszyjkowa i ostrze heliakalne (spiralno-nożowego): perforowane, sterylne  o średnicy 10,35mm, w długości  : od 70 mm do 130 mm z przeskokiem co 5 mmDostępna również wersja sterylna 
</t>
  </si>
  <si>
    <t>1.3</t>
  </si>
  <si>
    <t>Śruby ryglujące z systemem retencji, samogwintujące, tytanowe pakowane sterylnie, z gniazdem gwiazdkowym w rozmiarach: korowe 5.0mm w długości   od 26mm do 100mm</t>
  </si>
  <si>
    <t>1.4</t>
  </si>
  <si>
    <t xml:space="preserve">zaślepka kaniulowana z systemem retencji, sterylna  z gniazdem gwiazdkowym , przedłużenie 0, 5, 10, 15mm (zaślepka 0mm z możliwością wprowadzenia przez rękojeść do wprowadzania gwoździa), sterylnie pakowana. </t>
  </si>
  <si>
    <t>2.1</t>
  </si>
  <si>
    <t xml:space="preserve">Gwóźdź do bliższej nasady kości udowej, w części proksymalnej o średnicy 15,66mm, blokowany, rekonstrukcyjny do złamań przezkrętarzowych. Gwóźdź o anatomicznym kącie ugięcia 5º (w przypadku gwoździ długich krzywa ugięcia 1000 mm), z ścięciem po stronie bocznej umożliwiające bardziej anatomiczne dopasowanie implantu w kanale śródszpikowym. Możliwość blokowania statycznego (dla gwoździ długich w dwóch płaszczyznach) lub blokowania dynamicznego w części dalszej.
Dostępne dwie opcje blokowania w części bliższej – z zastosowaniem zwykłej śruby doszyjkowej perforowanej o średnicy 10,35mm z gwintem owalnym lub ostrza heliakalnego perforowanego (spiralno-nożowego) o średnicy 10,35mm, w długości  : od 70 mm do 130 mm z przeskokiem co 5 mm. Mechanizm blokujący implanty doszyjkowe fabrycznie zamontowany w gwoździu umożliwiający blokowanie dynamiczne i statyczne. Implanty doszyjkowe, z anatomicznie dopasowaną końcówką po stronie bocznej, z perforacją umożliwiającą augmentację. 
gwoździe długie od 260 - 480mm (ze skokiem co 20mm) średnica o średnicy 9.0; 10.0; 11.0; 12.0 i 14.0mm, w wersji prawy i lewy, sterylnie pakowane
 </t>
  </si>
  <si>
    <t>2.2</t>
  </si>
  <si>
    <t>2.3</t>
  </si>
  <si>
    <t>2.4</t>
  </si>
  <si>
    <t>3.1</t>
  </si>
  <si>
    <t>Gwóźdź udowy odkolanowy, blokowany, kaniulowany, tytanowy. Możliwość  wielopłaszczyznowego blokowania  dystalnego i proksymalnego z fabrycznie  wbudowanym polimerem zwiększającym stabilizację śrub blokujących. W części dystalnej podłużny otwór umożliwiający dynamizację. Możliwość zastosowania śrub blokujących standardowych oraz niskoprofilowych. Dostępna opcja tytanowych nakrętek i podkładek do śrub blokujących. Możliwość zastosowania płytki blokującej z wygięciem 5 i 10 stopni ze śrubami zmienno- kątowymi 3,5mm. Zaślepki kaniulowane w długości  od 0mm,5mm,10mm. Średnice gwoździa 9mm, 10mm,11mm.12mm. w długości  od 160mm do 480mm ze skokiem co 20mm. oraz o średnicy 14mm.  w długości od 280mm  do 480 mm ze skokiem co 20 mm. Gwoździe dostępne w dwóch rodzajach ugięcia : standard i periprostetic.  Gwóźdź w wersji sterylnej</t>
  </si>
  <si>
    <t>3.2</t>
  </si>
  <si>
    <t>3.3</t>
  </si>
  <si>
    <t>Zaślepki kaniulowane sterylne o przedłużeniu: 0 mm, 5 mm, 10 mm</t>
  </si>
  <si>
    <t>3.4</t>
  </si>
  <si>
    <t>Podkładka do śruby blokującej, sterylna</t>
  </si>
  <si>
    <t>3.5</t>
  </si>
  <si>
    <t>Nakrętka do śruby blokującej, sterylna</t>
  </si>
  <si>
    <t>3.6</t>
  </si>
  <si>
    <t>Płtyka blokująca z wygięciem 5 i 10 stopni, sterylna</t>
  </si>
  <si>
    <t>3.7</t>
  </si>
  <si>
    <t>Śruby blokowane zmienno - kątowe o średnicy 3,5 mm sterylne, pakowane w tuby o długości od 14mm do 95mm.</t>
  </si>
  <si>
    <t>3.8</t>
  </si>
  <si>
    <t>Śruby blokowane zmienno - kątowe o średnicy 5,0 m o długości od 14mm do 90mm.</t>
  </si>
  <si>
    <t>4.1</t>
  </si>
  <si>
    <t>Gwóźdź tytanowy podudziowy sterylny
-gwóźdź umożliwiający zaopatrzenie złamań w obrębie zarówno dalszej jak i bliższej nasady piszczeli (m.in. wg klasyfikacji AO: 41-A2/A3, 43-A1/A2/A3, 41-C1/C2, 43-C1/C2). Ugięcie proksylane gwożdzia 10,5 stopni. Promień ugięcia gwoździa 1m.Średnica proksymalna gwoździ 11,45mm dla gwoździ 8-11mm i 12mm dla gwoździ o średnicy 13mm. Możliwość wielopłaszczyznowego blokowania proksymalnego i dystalnego z fabrycznie  wbudowanym polimerem zwiększającym stabilizację śrub blokujących. Możliwość kompresji odłamów.
Gwóźdź w rozmiarach od 255mm do 465mm ze skokiem, co 15mm. Średnica gwoździ: 
- gwoździe kaniulowane: 8.0mm, 9.0mm, 10.0mm, 11.0mm, 12.0mm,13mm.</t>
  </si>
  <si>
    <t>4.2</t>
  </si>
  <si>
    <t>Śruby ryglujące z systemem retencji, samogwintujące, tytanowe pakowane sterylnie, z gniazdem gwiazdkowym w rozmiarach: 
- korowe 5.0mm w długości   od 26mm do 100mm
- korowe niskoprofilowe 5.0mm w długości   od 26mm do 82mm
- korowe 4.0mm w długości   od 18mm do 80mm
- korowe niskoprofilowe 4.0mm w długości   od 18mm do 80mm</t>
  </si>
  <si>
    <t>4.3</t>
  </si>
  <si>
    <t>Zaślepki kaniulowane o przedłużeniu: 0 mm, 5 mm, 10 mm, 15mm</t>
  </si>
  <si>
    <t>5.1</t>
  </si>
  <si>
    <t xml:space="preserve">Gwóźdź tytanowy odpiętowy. Gwóźdź anatomiczny umożliwiający wykonanie pełnej artrodezy stawu skokowego. Gwóźdź wygięty pod kątem 12 stopni w części bliższej. Wielopłaszczyznowe blokowanie gwoździa. Możliwość blokowania gwoździa w kości piętowej przy pomocy ostrza spiralno-nożowego i śrub o średnicy 6,0mm blokowanych kątowo przy pomocy zaślepki. Możliwość blokowania śrubą w części bliższej gwoździa śrubami o średnicy  5,0mm prostopadle przez kość piszczelową oraz skośnie przez kość skokową. Otwór dynamizacyjny w części bliższej gwoździa. Ramię celownika umożliwiające blokowanie wszystkich otworów w gwoździu. Średnice gwoździa : 10mm, 12mm,13mm i w długości   150mm,180mm i 240mm. Śruby blokujące z gniazdem gwiazdkowym. </t>
  </si>
  <si>
    <t>5.2</t>
  </si>
  <si>
    <t xml:space="preserve">Śruby ryglujące samogwintujące, tytanowe, z gniazdem gwiazdkowym – w rozmiarach:
korowe 5.0mm w długości   od 26mm do 80mm z przeskokiem, co 2mm i od 85mm  do 100mm z przeskokiem, co 5mm. (do blokowania gwoździ o średnicy od  10.0mm do 13.0 mm)Dostępna również wersja sterylna </t>
  </si>
  <si>
    <t>5.3</t>
  </si>
  <si>
    <t xml:space="preserve">Śruby ryglujące samogwintujące, tytanowe, z gniazdem gwiazdkowym – w rozmiarach:
korowe o średnicy 6,0 mm w długości   od 26mm do 60mm z przeskokiem, co 2mm i od 60mm do 100mm z przeskokiem, co 4-5mm.Dostępna również wersja sterylna </t>
  </si>
  <si>
    <t>5.4</t>
  </si>
  <si>
    <t xml:space="preserve">Ostrze spiralno-nożowe, do gwoździa odpiętowego wersja sterylna </t>
  </si>
  <si>
    <t>5.5</t>
  </si>
  <si>
    <t>Zaślepka gwoździa odpiętowego</t>
  </si>
  <si>
    <t>6.1</t>
  </si>
  <si>
    <t xml:space="preserve">Gwóźdź śródszpikowy ramienny, tytanowy, kaniulowany prosty w wersji  krótkiej i długiej. Istnieje możliwość wielopłaszczyznowego blokowania w części bliższej  i dalszej  gwoździa. Specjalnie zaprojektowane śruby do blokowania w części bliższej charakteryzują się: zaokrągloną końcówką a także gwintem  samotnącym w głowie  śruby ułatwiającym wkręcenie  w kość. Głowę śruby wyposażono także  w cztery otwory  do mocowania szwów i   również specjalny otwór do dodatkowej śruby blokowanej o średnicy 3.5mm,  wkręcanej w celu uzyskania  lepszej stabilizacji złamania głowy kości ramiennej. W części bliższej gwoździa znajdują się otwory do blokowania wypełnione tuleją polietylenową w celu uzyskania pełnej stabilności zespolenia. Otwory  rozłożone są także w czterech różnych  płaszczyznach.  Instrumentarium wyposażono w celownik  z  możliwością śródoperacyjnego  blokowania w części bliższej i dalszej gwoździ krótkich. Gwóźdź występuje w wersji do prawej i lewej ręki. Zaślepka  z gniazdem gwiazdkowym w długości  od 0mm do 15mm. Śruby blokujące w części bliższej o średnicy 4.5mm w kolorze złotym o długości   od 20mm do 60mm ze skokiem co 2mm. Śruby blokujące do dalszej części gwoździa w kolorze niebieskim o średnicy 4.0mm.  
Gwóźdź dostępny w wersji:
gwóźdź krótki - 160 mm w średnicy 8.0mm , 9.5mm, w wersji prawej i lewej ; 
Gwoździe i zaślepki zapakowane sterylnie. </t>
  </si>
  <si>
    <t>6.2</t>
  </si>
  <si>
    <t xml:space="preserve">śruba blokująca samogwintująca, z gniazdem gwiazdkowym, średnica 4.0mm w długości  : od 18mm do 80mm z przeskokiem, co 2mm.Dostępna również wersja sterylna </t>
  </si>
  <si>
    <t>6.3</t>
  </si>
  <si>
    <t xml:space="preserve">Śruby blokujące w części bliższej o średnicy 4.5mm o długości   od 20mm do 60mm ze skokiem co 2mm.Dostępna również wersja sterylna </t>
  </si>
  <si>
    <t>6.4</t>
  </si>
  <si>
    <t xml:space="preserve">Śruby blokowane   3.5mm pakowane w tubach o długości   od 10mm do 55mm, samogwintujące, gniazdo śrubokręta gwiazdkowe , tytanDostępna również wersja sterylna </t>
  </si>
  <si>
    <t>6.5</t>
  </si>
  <si>
    <t xml:space="preserve">Zaślepka gwoździa  o długości   od 0mm do 15mm sterylna </t>
  </si>
  <si>
    <t>7.1</t>
  </si>
  <si>
    <t xml:space="preserve">Gwóźdź śródszpikowy ramienny, tytanowy, kaniulowany prosty w wersji  krótkiej i długiej. Istnieje możliwość wielopłaszczyznowego blokowania w części bliższej  i dalszej  gwoździa. Specjalnie zaprojektowane śruby do blokowania w części bliższej charakteryzują się: zaokrągloną końcówką a także gwintem  samotnącym w głowie  śruby ułatwiającym wkręcenie  w kość. Głowę śruby wyposażono także  w cztery otwory  do mocowania szwów i   również specjalny otwór do dodatkowej śruby blokowanej o średnicy 3.5mm,  wkręcanej w celu uzyskania  lepszej stabilizacji złamania głowy kości ramiennej. W części bliższej gwoździa znajdują się otwory do blokowania wypełnione tuleją polietylenową w celu uzyskania pełnej stabilności zespolenia. Otwory  rozłożone są także w czterech różnych  płaszczyznach.  Instrumentarium wyposażono w celownik  z  możliwością śródoperacyjnego  blokowania w części bliższej i dalszej gwoździ krótkich. Gwóźdź występuje w wersji do prawej i lewej ręki. Zaślepka  z gniazdem gwiazdkowym w długości  od 0mm do 15mm. Śruby blokujące w części bliższej o średnicy 4.5mm w kolorze złotym o długości   od 20mm do 60mm ze skokiem co 2mm. Śruby blokujące do dalszej części gwoździa w kolorze niebieskim o średnicy 4.0mm.  
Gwóźdź dostępny w wersji:
gwóźdź długi - o długości   od 180mm do 315mm w średnich 7.0mm i 8.5mm  
Gwoździe i zaślepki zapakowane sterylnie. </t>
  </si>
  <si>
    <t>7.2</t>
  </si>
  <si>
    <t>7.3</t>
  </si>
  <si>
    <t>7.4</t>
  </si>
  <si>
    <t>7.5</t>
  </si>
  <si>
    <r>
      <rPr>
        <b/>
        <sz val="9"/>
        <rFont val="Tahoma"/>
        <family val="2"/>
        <charset val="238"/>
      </rPr>
      <t>Płytka do złamań trzonu oraz  części dystalnej obojczyka.</t>
    </r>
    <r>
      <rPr>
        <sz val="9"/>
        <rFont val="Tahoma"/>
        <family val="2"/>
        <charset val="238"/>
      </rPr>
      <t xml:space="preserve"> Na trzonie płyty znajdują się otwory dwufunkcyjne, blokująco-kompresyjne z możliwością zastosowania śrub blokującej  lub korowej/gąbczastej o średnicy 3.5/4.0mm.  W głowie płyty znajdują się otwory gwintowane prowadzące śruby blokowane o średnicy 2.4/2.7mm pod różnymi kątami .Zestaw  zawierający  co najmniej 5 rodzajów płyt anatomiczych w co najmnie 3  długościach każda.  Implanty stalowe  wykonane z materiału  dopuszczonego dla rezonansu magnetycznego
  </t>
    </r>
  </si>
  <si>
    <r>
      <rPr>
        <b/>
        <sz val="9"/>
        <rFont val="Tahoma"/>
        <family val="2"/>
        <charset val="238"/>
      </rPr>
      <t xml:space="preserve">Płyta anatomiczna do bliższej nasady kości ramiennej. </t>
    </r>
    <r>
      <rPr>
        <sz val="9"/>
        <rFont val="Tahoma"/>
        <family val="2"/>
        <charset val="238"/>
      </rPr>
      <t>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3.5mm pod różnymi kątami – w różnych kierunkach.   Śruby wprowadzane w głowę kości ramiennej przez płytę za pomocą celownika. Celownik do blokowania przez skórnego dla płyt 3 i 5  otworowych. Instrumentarium wyposażone w przezierne dla promieni RTG ramię celowika umożliwiające przezskórne blokowanie płyty na całej jej długości.
 Implanty stalowe  wykonane z materiału  dopuszczonego dla rezonansu magnetycznego.
Płyty w długości od 210mm do 290mm, posiadają od 9 do 13 otworów w trzonie.</t>
    </r>
  </si>
  <si>
    <t>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tylnobocznej w długości od 75mm  do 153mm przy ilości od 3 do 9  otworów w trzonie płyty z bocznym podparciem lub bez
płytki blokowane od strony przyśrodkowej bez przedłużenia w długości od 69mm  do 186mm. ilości otworów w trzonie od 1 do 10
płytki blokowane od strony przyśrodkowej z przedłużeniem w długości od 72mm  do 189mm. ilości otworów w trzonie od 1 do 10;
płytki od strony bocznej  w długości od 69mm do 199mm , ilość otworów w trzonie od 1 do 11</t>
  </si>
  <si>
    <t xml:space="preserve">Płytki  do dalszej nasady kości ramiennej. W głowie płyty znajdują się zagęszczone otwory zbudowane z czterech kolumn gwintowanych z możliwością zastosowania śrub blokowanych zmienno-kątowo z odchyleniem od osi w każdym kierunku o 15 stopni,  o średnicy 2.7mm z gwintowaną główką lub alternatywnie standardowe śruby korowe o średnicy 2.4mm. Śruby blokujące ze stożkowym gwintem na główce wkręcane za pomocą śrubokręta dynamometrycznego 1.2NM.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1.2/1.5NM ; dynamometr 1.2/1.5NM  z możliwością dołączania do szybko złączki wiertarskiej typu AO lub zewnętrznego uchwytu na końcówki AO .  System płyt współpracuje ze śrubami perforowanymi do augmentacji 3.5mm.  Implanty stalowe wykonane z materiału  dopuszczonego warunkowo dla rezonansu magnetycznego.
W skład systemu wchodzą: 
płytki blokowane od strony: tylnobocznej w długości od 179mm  do 205mm przy ilości od 11 do 13  otworów w trzonie płyty z bocznym podparciem lub bez
</t>
  </si>
  <si>
    <t>Płytka do wyrostka łokciowego . Płyta anatomiczna rekonstrukcyjna o kształcie zmniejszającym kontakt z kością , blokująco - kompresyjna  blokowana zmienno-kątowo. W głowie płyty zagęszczone otwory zbudowane z czterech kolumn gwintowanych z możliwością zastosowania śrub blokowanych zmienno-kątowo z odchyleniem od osi w każdym kierunku  do 15 stopni, o średnicy 2.7mm, z gwintowaną główką lub alternatywnie standardowe śruby korowe o średnicy 2.4mm. Śruby blokujące ze stożkowym gwintem na główce wkręcane za pomocą śrubokręta dynamometrycznego 0.8/1.2NM.  Na trzonie płyty od spodu i bocznie znajdują się podcięcia ułatwiające domodelowanie płyty. Na trzonie również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3.5mm.  Implanty stalowe  wykonane z materiału  dopuszczonego dla rezonansu magnetycznego
Płyty dostępne w długości  od 73mm do 211 mm , przy ilości otworów w trzonie od 2 do 12. Płyty dostępne w trzech wersjach: małym średnim i dużym zakończeniem na wyrostek łokciowy .Płyty prawe i lewe.</t>
  </si>
  <si>
    <r>
      <rPr>
        <b/>
        <sz val="9"/>
        <rFont val="Tahoma"/>
        <family val="2"/>
        <charset val="238"/>
      </rPr>
      <t>Płyta dłoniowa przystawowa</t>
    </r>
    <r>
      <rPr>
        <sz val="9"/>
        <rFont val="Tahoma"/>
        <family val="2"/>
        <charset val="238"/>
      </rPr>
      <t xml:space="preserve"> do dalszej nasady kości promieniowej.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  
Implanty stalowe  wykonane z materiału  dopuszczonego dla rezonansu magnetycznego.
Różne rodzaje płyt w wersji prawa / lewa  :
Płytka dłoniowa specjalistyczna anatomiczna, wielopoziomowa, </t>
    </r>
  </si>
  <si>
    <r>
      <rPr>
        <b/>
        <sz val="9"/>
        <rFont val="Tahoma"/>
        <family val="2"/>
        <charset val="238"/>
      </rPr>
      <t xml:space="preserve">Płyta do dalszej nasady kości piszczelowej. </t>
    </r>
    <r>
      <rPr>
        <sz val="9"/>
        <rFont val="Tahoma"/>
        <family val="2"/>
        <charset val="238"/>
      </rPr>
      <t xml:space="preserve">Płytka anatomiczna o kształcie zmniejszającym kontakt z kością , blokująco-kompresyjna. Na trzonie płyty znajdują się otwory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W głowie płyty znajdują  się: otwory gwintowane prowadzące śruby blokowane o średnicy 3.5mm pod różnymi kątami – w różnych kierunkach.  Kształt otworów na trzonie płyty pozwala także na zastosowanie techniki śruby ciągnącej .   System płyt współpracuje ze śrubami perforowanymi do augmentacji o średnicy 3.5mm. Implanty stalowe wykonane z materiału  dopuszczonego dla rezonansu magnetycznego.
Różne rodzaje plyt:
</t>
    </r>
    <r>
      <rPr>
        <b/>
        <sz val="9"/>
        <rFont val="Tahoma"/>
        <family val="2"/>
        <charset val="238"/>
      </rPr>
      <t>-płyta anatomiczna do dalszej nasady kości piszczelowej od strony  przyśrodkowej</t>
    </r>
    <r>
      <rPr>
        <sz val="9"/>
        <rFont val="Tahoma"/>
        <family val="2"/>
        <charset val="238"/>
      </rPr>
      <t xml:space="preserve">   prawe i lewe.
</t>
    </r>
    <r>
      <rPr>
        <b/>
        <sz val="9"/>
        <rFont val="Tahoma"/>
        <family val="2"/>
        <charset val="238"/>
      </rPr>
      <t xml:space="preserve">-płyty przednioboczne </t>
    </r>
    <r>
      <rPr>
        <sz val="9"/>
        <rFont val="Tahoma"/>
        <family val="2"/>
        <charset val="238"/>
      </rPr>
      <t xml:space="preserve">  prawe i lewe.</t>
    </r>
  </si>
  <si>
    <r>
      <rPr>
        <b/>
        <sz val="9"/>
        <rFont val="Tahoma"/>
        <family val="2"/>
        <charset val="238"/>
      </rPr>
      <t>Śrubopłytka dynamiczna do złamań szyjki kości udowej.</t>
    </r>
    <r>
      <rPr>
        <sz val="9"/>
        <rFont val="Tahoma"/>
        <family val="2"/>
        <charset val="238"/>
      </rPr>
      <t xml:space="preserve"> Kompaktowa konstrukcja złożona z płyty mocowanej do trzonu kości śrubą/śrubami blokowanymi 5mm oraz kompletu śrub szyjkowych przesuwanych dynamicznie w płycie do 20mm. Komplet śrub szyjkowych połączonych stabilnie kątowo złożony ze śruby antyrotacyjnej   i śruby szyjkowej niegwintowanej  . Dostępne płyty z tuleją szyjkową pod kątem 130stopni, z jednym lub dwoma gwintowanymi otworami na trzonie pod śruby blokowane z gwintowaną główką o średnicy 5,0mm. Konstrukcja implantów i narzędzi pozwalająca na zaopatrzenie złamania z wykorzystaniem techniki minimalnie inwazyjnej. Blokowanie wszystkich śrub z użyciem celowników i prowadnic. Zestaw złożony z: Sterylny pakiet zabiegowy złożony z jednej śruby antyrotacyjnej, jednej śruby doszyjkowej niegwintowanej oraz płyty jednootworowej, pakiety dostępne w zakresie długości kompletów śrub od 75 do 130mm, pakowany sterylnie</t>
    </r>
  </si>
  <si>
    <t>*narzędzia  w kontenerach sterylizacyjnych,  organizacja implantów w  dostarczonych przez Wykonawcę szafach</t>
  </si>
  <si>
    <t>narzędzia  w kontenerach sterylizacyjnych,  organizacja implantów w  dostarczonych przez Wykonawcę szafach</t>
  </si>
  <si>
    <t xml:space="preserve">Płytka o kształcie  koniczyny , płyty proste i typu L, T -  blokowana  zmienno-kątowo do złamań i rekonstrukcji w obrębie kości stopy. Płyty wyposażone w trzonie w otwory dwufunkcyjne, blokująco-kompresyjne z możliwością zastosowania pojedynczej śruby blokującej o średnicy 2.7mm lub korowej o średnicy 2.7mm. Otwory blokowane zbudowane z czterech kolumn gwintowanych z min. czterema zwojami gwintu z możliwością  zastosowania śrub  o średnicy 2.4/2.7mm  blokowanych zmienno-kątowo z odchyleniem od osi w każdym kierunku do  15 stopni.  Otwory w płycie współpracują także ze śrubami blokowanymi  2.4/2.7mm . Śruby blokujące  wkręcane za pomocą śrubokręta dynamometrycznego 0.8/1.2NM. W części środkowej płyta wyposażona w dwa specjalne otwory w tym jeden podłużny przeznaczone do kompresji z wykorzystaniem kompresyjnych drutów Kirschnera oraz szczypiec kompresyjnych. Instrumentarium wyposażone w specjalne narzędzia do kompresji z drutami kompresyjnymi, mini rozwieracz kostny do utrzymywania i rozwierania klina oraz narzędzia do kształtowania płyty. Implanty stalowe wykonane z materiału  dopuszczonego dla rezonansu magnetycznego.
Różne rodzaje płyt:
Płyta prosta posiada 2 i 4 otwory –płyta o długości   27mm i 40mm
Płyta L posiada 2 i 4 otwory – płyta o długości   37mm, 44mm i 62mm
Płyta T posiada 2 , 4, 7 otwory –płyta o długości 35mm, 42mm, 60mm, 92mm  
Płyta koniczyna posiada 2 i 4 otwory - płyta o długości  38mm, 45mm, 64mm
Płyty anatomiczne MTP – płyty w rozmiarze małym, średnim (zgięcie grzbietowe 0, 5 i 10 stopni) oraz dużym 
( zgięcie grzbietowe 5 stopni), o długości   : 42mm, 52mm i 57mm
Płyty anatomiczne MTP – płyty w wersji rewizyjnej (zgięcie grzbietowe 0 stopni), długości  53mm
Płyty anatomiczne TMT – płyty w rozmiarze krótkim i  długim, oraz typu T o długości  39mm,43mm i 48mm.
Płyta T posiada 4 otwory ,płyta o długości   42mm, z elementem klinowym podtrzymującym nastawienie kości o szerokości od 0mm do 7mm
Płyty do kości łódkowatej posiadają 11 otworów 
Płyty do kości sześciennej posiadają 11 otworów w wersji prawa / lewa </t>
  </si>
  <si>
    <t xml:space="preserve">Płyta anatomiczna blokowana zmienno-kątowo do kłykci kości udowej wprowadzane techniką minimalnej inwazji. Płytka anatomiczna o kształcie zmniejszającym kontakt z kością, blokująco-kompresyjna do  dalszej nasady kości udowej. Na trzonie płyty otwory dwufunkcyjne   blokująco-kompresyjne z możliwością zastosowania śrub blokujących lub korowych. W głowie płyty otwory prowadzące śruby pod różnymi kątami-w różnych kierunkach śr. 5,0. W części dalszej płyty otwory  do srub  korowych i blokowanych zmienno-katowo 4,5- 5,0 . Płyta do dalszej nasady kości udowej boczna, dł. od 159 do 447mm, </t>
  </si>
  <si>
    <t xml:space="preserve">Płyty proste, rekonstrukcyjnej, blokująco – kompresyjna niskoprofilowe oraz o zmniejszonym kontakcie z kością. Płyta wyposażona w otwory - kompresyjne z możliwością zastosowania śrub blokujących lub korowych. Płyty wyposażone w podłużny otwór blokująco – kompresyjny umożliwia elastyczność pionowego pozycjonowania płytki. Otwory owalne gwintowane z możliwością zastosowania alternatywnie śrub blokowanych w płytce i korowych/gąbczastych 4.5/5.0mm. Płyty w opcjach : proste wąskie,   proste szerokie,   płyty wygięte szerokie  płyty rekonstrukcyjne,  </t>
  </si>
  <si>
    <t>proste wąskie długie - od 13 do 24 otworów</t>
  </si>
  <si>
    <t>proste szerokie - od 6 do 20 otworów
wygiete szerokie - od 6 do 20 otworów</t>
  </si>
  <si>
    <t>śruby korowe 4,5mm od 14mm do 95mm</t>
  </si>
  <si>
    <t>śruby blokowane 5,0 mm</t>
  </si>
  <si>
    <t>Ostrze do piły oscylacyjnej jednorazowe, sterylne o wymiarach: 9.1x0.76x25.4mm; 25x1.37x100mm; 18.6x1.24x105mm; 6,6x 0,64x 26 mm,18x1.27x100mm. Kompatybilne z posiadanym przez Zamawiajacego napędem.</t>
  </si>
  <si>
    <r>
      <t xml:space="preserve">Śruby blokowane stało-kątowo i zmienno-kątowo 3,5mm o długości   od 10mm do 95mm, samogwintujące, </t>
    </r>
    <r>
      <rPr>
        <b/>
        <sz val="9"/>
        <rFont val="Tahoma"/>
        <family val="2"/>
        <charset val="238"/>
      </rPr>
      <t>stal</t>
    </r>
  </si>
  <si>
    <r>
      <t xml:space="preserve">Śruby 3,5mm korowe o długości   od 10mm do 90mm, samogwintujące, </t>
    </r>
    <r>
      <rPr>
        <b/>
        <sz val="9"/>
        <rFont val="Tahoma"/>
        <family val="2"/>
      </rPr>
      <t>stal</t>
    </r>
  </si>
  <si>
    <r>
      <t xml:space="preserve">Śruby blokowane stało-kątowo i zmienno-kątowo 2,7mm o długości od 10mm do 60mm, samogwintujące, </t>
    </r>
    <r>
      <rPr>
        <b/>
        <sz val="9"/>
        <rFont val="Tahoma"/>
        <family val="2"/>
        <charset val="238"/>
      </rPr>
      <t>stal</t>
    </r>
  </si>
  <si>
    <r>
      <t xml:space="preserve">Śruby 2,7mm korowe o długości od 10mm do 60mm, samogwintujące, </t>
    </r>
    <r>
      <rPr>
        <b/>
        <sz val="9"/>
        <rFont val="Tahoma"/>
        <family val="2"/>
        <charset val="238"/>
      </rPr>
      <t xml:space="preserve">stal </t>
    </r>
  </si>
  <si>
    <r>
      <rPr>
        <b/>
        <sz val="9"/>
        <rFont val="Tahoma"/>
        <family val="2"/>
        <charset val="238"/>
      </rPr>
      <t>Płyta anatomiczna do bliższej nasady kości ramiennej.</t>
    </r>
    <r>
      <rPr>
        <sz val="9"/>
        <rFont val="Tahoma"/>
        <family val="2"/>
        <charset val="238"/>
      </rPr>
      <t xml:space="preserve"> 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3.5mm pod różnymi kątami – w różnych kierunkach.   Śruby wprowadzane w głowę kości ramiennej przez płytę za pomocą celownika. Celownik do blokowania przez skórnego dla płyt 3 i 5  otworowych. Instrumentarium wyposażone w przezierne dla promieni RTG ramię celowika umożliwiające przezskórne blokowanie płyty na całej jej długości.
 Implanty stalowe  wykonane z materiału  dopuszczonego dla rezonansu magnetycznego.
Płyty w długości od 90mm do 114mm, posiadają od 3 do 5 otworów w trzonie.</t>
    </r>
  </si>
  <si>
    <r>
      <rPr>
        <b/>
        <sz val="9"/>
        <rFont val="Tahoma"/>
        <family val="2"/>
        <charset val="238"/>
      </rPr>
      <t xml:space="preserve">Płyta anatomiczna do bliższej nasady kości ramiennej. </t>
    </r>
    <r>
      <rPr>
        <sz val="9"/>
        <rFont val="Tahoma"/>
        <family val="2"/>
        <charset val="238"/>
      </rPr>
      <t>Płytka anatomiczna o kształcie zmniejszającym kontakt z kością , blokująco-kompresyjna. Na trzonie płyty znajdują się otwory dwufunkcyjne, blokująco-kompresyjne z możliwością zastosowania pojedynczej śruby blokującej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W głowie płyty znajdują  się otwory gwintowane prowadzące śruby blokowane o średnicy 3.5mm pod różnymi kątami – w różnych kierunkach.   Śruby wprowadzane w głowę kości ramiennej przez płytę za pomocą celownika. Celownik do blokowania przez skórnego dla płyt 3 i 5  otworowych. Instrumentarium wyposażone w przezierne dla promieni RTG ramię celowika umożliwiające przezskórne blokowanie płyty na całej jej długości.
 Implanty stalowe  wykonane z materiału  dopuszczonego dla rezonansu magnetycznego.
Płyty w długości od 110mm do 196mm, posiadają od 3 do 8 otworów w trzonie.</t>
    </r>
  </si>
  <si>
    <r>
      <rPr>
        <b/>
        <sz val="9"/>
        <rFont val="Tahoma"/>
        <family val="2"/>
        <charset val="238"/>
      </rPr>
      <t>Płyta dłoniowa do dalszej nasady kości promieniowej.</t>
    </r>
    <r>
      <rPr>
        <sz val="9"/>
        <rFont val="Tahoma"/>
        <family val="2"/>
        <charset val="238"/>
      </rPr>
      <t xml:space="preserve">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Śruby blokujące ze stożkowym gwintem na główce wkręcane za pomocą śrubokręta dynamometrycznego 0.8/1.2NM.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a także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Implanty stalowe wykonane z materiału  dopuszczonego warunkowo dla rezonansu magnetycznego.
Różne rodzaje płyt w wersji prawa / lewa  :
płytka dłoniowa specjalistyczna anatomiczna, wielopoziomowa, z wyróżnionymi strefami blokowania w głowie do kolumny bocznej, środkowej której  kształt  pozwala na efektywną diagnostykę rtg(trójkątny otwór w środku głowy); otwory pod druty Kirschnera umożliwiające wstępne umocowanie płyty na kości .
Płyty wąskie - w długości od 42mm do 72mm , przy 6 otworów  w głowie i od 2 do 5 otworów  w trzonie 
Płyty standard - w długości od 45mm do 75mm, przy 6 otworów  w głowie i od 2 do 5 otworów  w trzonie 
Płyty szerokie - w długości od 47mm do 77mm, przy 7 otworów  w głowie i od 2 do 5 otworów  w trzonie </t>
    </r>
  </si>
  <si>
    <r>
      <rPr>
        <b/>
        <sz val="9"/>
        <rFont val="Tahoma"/>
        <family val="2"/>
        <charset val="238"/>
      </rPr>
      <t>Płyta dłoniowa do dalszej nasady kości promieniowej.</t>
    </r>
    <r>
      <rPr>
        <sz val="9"/>
        <rFont val="Tahoma"/>
        <family val="2"/>
        <charset val="238"/>
      </rPr>
      <t xml:space="preserve">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Śruby blokujące ze stożkowym gwintem na główce wkręcane za pomocą śrubokręta dynamometrycznego 0.8/1.2NM.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a także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Implanty stalowe wykonane z materiału  dopuszczonego warunkowo dla rezonansu magnetycznego.
Różne rodzaje płyt w wersji prawa / lewa  :
płytka dłoniowa specjalistyczna anatomiczna, wielopoziomowa, z wyróżnionymi strefami blokowania w głowie do kolumny bocznej, środkowej której  kształt  pozwala na efektywną diagnostykę rtg(trójkątny otwór w środku głowy); otwory pod druty Kirschnera umożliwiające wstępne umocowanie płyty na kości .
Płyty wąskie - w długości 105mm , przy 6 otworów  w głowie i 7 otworów  w trzonie 
Płyty standard - w długości od 109mm do 186mm, przy 6 otworów  w głowie i od 7 do 13 otworów  w trzonie 
Płyty szerokie - w długości 110mm, przy 7 otworów  w głowie i 7 otworów  w trzonie </t>
    </r>
  </si>
  <si>
    <r>
      <rPr>
        <b/>
        <sz val="9"/>
        <rFont val="Tahoma"/>
        <family val="2"/>
        <charset val="238"/>
      </rPr>
      <t>Płytki  do bliższego końca kości piszczelowej boczne  blokowane zmienno-kątowo</t>
    </r>
    <r>
      <rPr>
        <sz val="9"/>
        <rFont val="Tahoma"/>
        <family val="2"/>
        <charset val="238"/>
      </rPr>
      <t xml:space="preserve">. Płytka anatomiczna o kształcie zmniejszającym kontakt z kością , blokująco-kompresyjna. Na trzonie płyty znajdują się otwory zbudowane z czterech kolumn gwintowanych z możliwością zastosowania śrub blokowanych zmienno-kątowo z odchyleniem od osi w każdym kierunku do  15 stopni o średnicy 3.5mm lub zwykłych śrub blokowanych o średnicy 3.5mm a także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w dwóch rzędach otwory zbudowane z czterech kolumn gwintowanych z możliwością zastosowania śrub blokowanych zmienno-kątowo z odchyleniem od osi w każdym kierunku do 15 stopni o średnicy 3.5mm, lub zwykłych śrub blokowanych o średnicy 3.5 a także śruby korowe o średnicy 3.5mm.  Średnica rdzenia dla śrub:  blokowanych 3.5mm wynosi 2.9mm;  korowych 3.5mm wynosi  2.4mm. Instrumentarium wyposażone w: wiertła z końcówką typu AO; wkłady śrubokrętów zakończone końcówką typu AO do szybko złączki wiertarskiej typu AO lub dynamometru 0.8/1.5/3.5 Nm ; dynamometr 0.8/1.5/3.5Nm  z możliwością dołączania do szybko złączki wiertarskiej typu AO lub zewnętrznego uchwytu na końcówki AO .  System płyt współpracuje ze śrubami perforowanymi do augmentacji 3.5mm. Implanty stalowe wykonane z materiału  dopuszczonego dla rezonansu magnetycznego. Instrumentarium podstawowe z możliwością rozszerzenia - zestaw do operacji minimalnie inwazyjnych z ramionami celowniczymi radio-przeziernymi do blokowania przezskórnego. 
Różne rodzaje płyt:
</t>
    </r>
    <r>
      <rPr>
        <b/>
        <sz val="9"/>
        <rFont val="Tahoma"/>
        <family val="2"/>
        <charset val="238"/>
      </rPr>
      <t xml:space="preserve">- Płyty z małym i dużym wygięciem boczne, zmienno-kątowe </t>
    </r>
    <r>
      <rPr>
        <sz val="9"/>
        <rFont val="Tahoma"/>
        <family val="2"/>
        <charset val="238"/>
      </rPr>
      <t xml:space="preserve">  płyty prawe i lewe </t>
    </r>
  </si>
  <si>
    <r>
      <rPr>
        <b/>
        <sz val="9"/>
        <rFont val="Tahoma"/>
        <family val="2"/>
        <charset val="238"/>
      </rPr>
      <t>Płytki do dalszego końca kości piszczelowej blokowane zmienno-kątowo</t>
    </r>
    <r>
      <rPr>
        <sz val="9"/>
        <rFont val="Tahoma"/>
        <family val="2"/>
        <charset val="238"/>
      </rPr>
      <t xml:space="preserve">. Płytka anatomiczna o kształcie zmniejszającym kontakt z kością , blokująco-kompresyjna. Na trzonie płyty znajdują się otwory zbudowane z czterech kolumn gwintowanych z możliwością zastosowania śrub blokowanych zmienno-kątowo o średnicy 3.5mm z odchyleniem od osi w każdym kierunku do 15 stopni oraz zwykłych śrub blokowanych o średnicy 3.5mm. Otwory są dwufunkcyjne, blokująco-kompresyjne z możliwością zastosowania pojedynczej śruby blokującej o średnicy 3.5mm lub korowej/gąbczastej o średnicy 3.5/4.0mm.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oraz zwykłych śrub blokowanych 2.7mm . Średnica rdzenia dla śrub:  blokowanych 3.5mm wynosi 2.9mm;  korowych 3.5mm wynosi  2.4mm.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t>
    </r>
    <r>
      <rPr>
        <b/>
        <sz val="9"/>
        <rFont val="Tahoma"/>
        <family val="2"/>
        <charset val="238"/>
      </rPr>
      <t>Różne rodzaje płyt:
- Płyty przyśrodkowe w wersji bez ramienia    prawe i lewe
- Płyty przednio-boczne   prawe i lewe
- Płyty tylnie  typu L i T</t>
    </r>
  </si>
  <si>
    <r>
      <rPr>
        <b/>
        <sz val="9"/>
        <rFont val="Tahoma"/>
        <family val="2"/>
        <charset val="238"/>
      </rPr>
      <t>Płytki do dalszego końca kości strzałkowej boczne blokowane zmienno-kątowo.</t>
    </r>
    <r>
      <rPr>
        <sz val="9"/>
        <rFont val="Tahoma"/>
        <family val="2"/>
        <charset val="238"/>
      </rPr>
      <t xml:space="preserve"> Płytka anatomiczna o kształcie zmniejszającym kontakt z kością , blokująco-kompresyjna. Na trzonie płyty znajdują się otwory zbudowane z czterech kolumn gwintowanych z możliwością zastosowania śrub blokowanych zmienno-kątowo  o średnicy 2.7mm z odchyleniem od osi w każdym kierunku do 15 stopni oraz zwykłych śrub blokowanych o średnicy 2.7mm. Otwory są dwufunkcyjne, blokująco-kompresyjne z możliwością zastosowania pojedynczej śruby blokującej 2.7mm lub korowej/gąbczastej o średnicy 2.7mm. Odpowiedni kształt  otworów w płycie daje możliwość dokonywania kompresji między odłamowej  a podłużny otwór blokująco-kompresyjny  umożliwia  pionowe pozycjonowanie płytki. Kształt otworów na trzonie płyty pozwala także na zastosowanie techniki śruby ciągnącej .W głowie płyty znajdują  się: otwory gwintowane prowadzące śruby blokowane o średnicy 2.7mm pod różnymi kątami – w różnych kierunkach. Otwory zbudowane z czterech kolumn gwintowanych z możliwością  zastosowania śrub blokowanych zmienno-kątowo z odchyleniem od osi w każdym kierunku 15 stopni o średnicy 2.7mm oraz zwykłych śrub blokowanych 2.7mm. Instrumentarium wyposażone w: wiertła z końcówką typu AO; wkłady śrubokrętów zakończone końcówką typu AO do szybko złączki wiertarskiej typu AO lub dynamometru 0.8/1.5NM ; dynamometr 0.8/1.5NM  z możliwością dołączania do szybko złączki wiertarskiej typu AO lub zewnętrznego uchwytu na końcówki AO .  System płyt współpracuje ze śrubami perforowanymi do augmentacji  o średnicy 3.5mm. Implanty stalowe wykonane z materiału  dopuszczonego dla rezonansu magnetycznego.
Różne rodzaje płyt: 
Płyty boczne zmienno-kątowe</t>
    </r>
  </si>
  <si>
    <t>Grotowkręt Schanza Ø 5.0 mm o zwiększonym rdzeniu w pobliżu korówki, co zapewnia uszczelnienie otworu i zapobiega infekcjom o długości 100-250 z różną długością  gwintu: 100mm/30, 125/40mm,150/60mm, 175/60mm, 200/80 oraz 250/80. dedykowane do stabilizatora dużego.  Materiał czysty tytan</t>
  </si>
  <si>
    <t>Grotowkręt Schanza  Ø 6.0 mm zwiększonym rdzeniu w pobliżu korówki, co zapewnia uszczelnienie otworu i zapobiega infekcjom  o długości 100-250mm, z różną wysokością gwintu: 100/30, 125/40, 150/60, 175/60, 200/80 i 250/80, dedykowane do miednicy i stabilizatora dużego, material czysty tytan</t>
  </si>
  <si>
    <t>Grotowkręt Schanza  Ø 4.0 mm zwiększonym rdzeniu w pobliżu korówki, co zapewnia uszczelnienie otworu i zapobiega infekcjom o długości 60-175mm, dedykowane do stabilizatora średniego, material czysty tytan</t>
  </si>
  <si>
    <t>Guzik do mocowania piszczelowego wypukły w kształcie kapelusza tytanowy w czterech rozmiarach średnicy zewnętrznej 11mm, 14mm, 17mm i 20mm oraz odpowiednio w średnicach wewnętrznych 4 mm, 7 mm, 9 mm i 9 mm. Guziki z dwoma otworami z nacięciem podłużnym umożliwiającym założenie pętli oraz w średnicy zewnętrznej 11mm, 14mm, 17mm i 20 mm dodatkowo z jednym lub dwoma otworami na przeprowadzenie nici/taśmy. Implant w wersji sterylnej zapakowany pojedynczo.</t>
  </si>
  <si>
    <t>Drut wiercący z rozkładanym końcem, pozwalającym na wiercenie kanałów w systemie wstecznego wiercenia w średnicach od 6 mm do 12 mm ze skokiem co 0,5 mm (bez rozmiaru 6,5 mm). Wiertło z wycechowaną podziałką oraz gumową nakładką do precyzyjnego zmierzenia długości kanału. Łatwe rozkładanie i składanie wiertła o żądanej średnicy poprzez przekręcanie kółka na rękojeści w dystalnej części. Pakowane pojedynczo, sterylne. Wymiary: Średnica 3,5 mm.</t>
  </si>
  <si>
    <t>Zestaw do MPFL składający się z: 1. przymiaru udowego przeziernego ze znacznikami rentgenowskimi – w celu znalezienia osi obrotu. 2. dwa implanty biokompozytowe wkręcane o średnicy 4,75 z PEEKowym oczkiem do przeprowadzenia przeszczepu. Jednorazowy wkrętak ze znacznikiem pozwalającym na pełną kontrolę i ocenę prawidłowego założenia implantu. Implant umożliwiający śródoperacyjną możliwość kontroli napięcia przeszczepu. 3. Śruba interferencyjna biokompozytowa o średnicy 6mm i długości 23 mm.</t>
  </si>
  <si>
    <t>Implant bezwęzłowy w wersji biokompozytowej oraz PEEK do stabilizacji tkanki w kości, implant kaniulowany, wbijany dostępny w średnicy 3,5 mm x 19,5mm z PEEKowym początkiem do mocowania przeszczepu. Założony na jednorazowy prowadnik ze znacznikiem pozwalającymi na pełną kontrolę i ocenę prawidłowego założenia implantu. Implant umożliwia śródoperacyjną możliwość kontroli napięcia tkanki.</t>
  </si>
  <si>
    <t xml:space="preserve">Płyta LCP do bliższego końca kości udowej, płyta hakowa do kości udowej, z hakiem i podkrętażowa.
Płytka anatomiczna o kształcie zmniejszającym kontakt z kością, blokująco - kompresyjna do bliższej nasady kości udowej. Na trzonie płyty otwory dwufunkcyjne - kompresyjne z możliwością zastosowania śrub blokujących lub korowych/. W głowie płyty otwory prowadzące śruby blokujące pod różnymi kątami – w różnych kierunkach śr. 5.0 i 7,3mm  W części dalszej płytki otwory owalne gwintowane z możliwością zastosowania alternatywnie śrub blokowanych w płytce i korowych/gąbczastych 4.5/5.0. </t>
  </si>
  <si>
    <t>proste wąskie - od 2 do 12 otworów</t>
  </si>
  <si>
    <t>śruby kaniulowane , blokowane 5,0 mm</t>
  </si>
  <si>
    <t>* dot. poz. 7 - bezpłatne użyczenie wirówki w depozycie</t>
  </si>
  <si>
    <t>Tytanowe implant do osteotomii przypodstawnej pierwszej kości śródstopia, płyta w kształcie litery T z klinem od 2mm do 7mm (skok co 0,5mm), płyta bez klina (płaska). Możliwość zastosowania ze śrubami blokowanymi o średnicy 3,0mm.</t>
  </si>
  <si>
    <t>Śruba tytanowa, korowa, średnica 2,4mm (długość 8-40mm), średnica 3,0mm (długość 10-40mm), średnica 3,5mm (długość 10-60mm)</t>
  </si>
  <si>
    <t>Zestaw implantów do augmentacji taśmy zabezpieczającej przy rekonstrukcji więzadeł zawierający: 
- kotwica 3,5mm x 15,8mm
- kotwica 4,75mm x 19,1mm, z taśmą w rozmiarze #2 (szerokość taśmy 2mm, kolor niebieski),
- prowadnica do wiertła (celownik),
- wiertło 2,7mm,
- wiertło kaniulowane 2,7mm,
- wiertło 3.4mm,
- gwintownik do kotwicy 3,5mm, 
- gwintownik do kotwicy 4,75mm,
- drut Kirschnera 1,35mm,
- igła – 2 szt.
- pętla nitinolowa długość 200mm.</t>
  </si>
  <si>
    <t>Kotwica barkowa bezwęzowa do  stabilizacji stożka adaptująca  nić i  taśmę. Kotwica składa się z oddzielnego oczka oraz śruby osadzonych na oddzielnych rękojeściach. Oddzielne oczko o unikalnym kształcie zostało zaprojektowane w taki sposób, by zmieniać pozycję podczas naciągania nici/taśm i dostosować swoje ostateczne położenie do gęstości kości pacjenta. Rozdzielenie elementów systemu umożliwia zmianę wielkości śruby w trakcie
zabiegu bez konieczności wyjmowania oczka oraz ponownego przeciągania nici lub taśm. system prezznaczony do przytwierdzania tkanek miękkich do kości barków.</t>
  </si>
  <si>
    <t>Kotwica z niciowa z plecionki polyestrowej, wbijana, średnica 2.3mm, zaopatrzona w dwie wzmocnione nici typu#2 Force Fiber, implementowana bez konieczności stosowania dodatkowych narzędzi. Rodzaj kotwicy do wybory przez Zamawiającego</t>
  </si>
  <si>
    <t>Kotwica niciowa z plecionki polyestrowej, dedykowana do leczenia niestabilności/stożka rotatorów, średnica 1.4, kodowana kolorem białym , zaopatrzona w jedną wzmocnioną nic typu#2 Force Fiber lub taśmę 1,2mm XBraidTT,  głębokość kanału 21mm uzyskiwana poprzez wiertło wielorazowe lub jednorazowe oraz celowniki proste i kątowe kodowane kolorem białym, średnica po implementacji 3.0mm. Rozmiar oraz rodzaj do wybory przez Zamawiającego.</t>
  </si>
  <si>
    <t>Kotwica niciowa z plecionki polyestrowej, dedykowana do leczenia niestabilności/stożka rotatorów, średnica 2.3mm, kodowana kolorem czarnym, zaopatrzona w dwie lub trzy nici wzmocnione nici typu#2 Force Fiber lub taśmy 2,0mm XBraidTT  głębokość kanału 21mm uzyskiwana poprzez wiertło wielorazowe lub jednorazowe oraz celowniki proste i kątowe kodowane kolorem czarnym, średnica po implementacji 4.0mm. Rozmiar oraz rodzaj do wybory przez Zamawiającego.</t>
  </si>
  <si>
    <t>Tytanowe śruby kotwicowe do zaopatrywania niestabilności, stożkowe osadzone na jednorazowym wprowadzaczu zakończonym rękojeścią, zaopatrzone w nić o grubości #2, średnica zewnętrzna gwintu 3.0mm oraz tytanowe śruby kotwicowe do stożka rotatorów, stożkowe osadzone na jednorazowym wprowadzaczu zakończonym rękojeścią, zaopatrzone w 2 nici o grubości #2. Nici w dwóch kolorach, poprowadzone w dwóch niezależnych oczkach śruby kotwicowej, średnica zewnętrzna gwintu 5.0mm i 6.5mm</t>
  </si>
  <si>
    <t>Igła jednorazowa do przeszywacza artroskopowego</t>
  </si>
  <si>
    <t xml:space="preserve">Guzik do pętli regulowanej w rozmiarach 11,14,20 mm. </t>
  </si>
  <si>
    <t>Podłużna płytka metalowa o rozmiarze 13x4mm trwale bezwęzłowo związana z podwójną  pętlą typu IntelliBraid o wysokiej wytrzymałości na zerwanie z możliwością regulacji ustalanej indywidualnie, płytka z czterema otworami pętla dociągana bez płytki. Regulacja możliwa od strony kości piszczelowej lub udowej, uzyskiwana poprzez naprzemienne ściąganie 2 białych nitek z oczkiem, dla ułatwienia orientacji równomiernego wprowadzania przeszczepu. 
Uzupełnieniem systemu jest płytka wydłużona o 6.8mm (stosowana jako nakładka na płytkę podstawową do zabiegów rewizyjnych).</t>
  </si>
  <si>
    <t>Biowchłanialna śruba interferencyjna (kombinat 25% hydroksyapatytu i 75% (PLLA-kwasu mlekowego, kaniulowana, o średnicach w zakresie 7-12mm i długościach 23, 28 i 35mm</t>
  </si>
  <si>
    <t>* 1) Na czas trwania umowy Wykonawca bezpłatnie użyczy kompletną wieżę artroskopowa w skład której wchodzi: monitor, konsola kamery, źródło światła, konsola artroskopowa, pompa artroskopowa, wózek aparaturowy z ramieniem oraz wysiegnikiem płynów, 2 sztuki shavera, 2 światłowody</t>
  </si>
  <si>
    <t>*2) Na czas trwania umowy Wyknawca użyczy instrumentarium w postaci celownikow, wierteł lub elementu tworzącego kanał poprzez wbicie do implementacji kotwic niciowych</t>
  </si>
  <si>
    <t>*3) Na czas trwania umowy Wykonawca użyczy przeszywacz barkowy oraz śrubokręt do implementacji śrub biosteonowych</t>
  </si>
  <si>
    <t>Kotwica wykonana z PEEK, transparentna dla promieni RTG, kaniulowana na całej długości, gwintowana, wkręcana na jednorazowym, sterylnym podajniku typu trokar. Nie wymaga gwintowania.  Średnice kotwic 5.5 mm oraz 6.5 mm. Kotwica zaopatrzona w dwa szwy poprowadzone w niezależnych oczkach śruby. Kotwice dostępne w wersji z igłami lub bez</t>
  </si>
  <si>
    <r>
      <rPr>
        <b/>
        <sz val="9"/>
        <rFont val="Tahoma"/>
        <family val="2"/>
        <charset val="238"/>
      </rPr>
      <t>Urządzenie do naprawy łąkotki typu ALL-INSIDE,</t>
    </r>
    <r>
      <rPr>
        <sz val="9"/>
        <rFont val="Tahoma"/>
        <family val="2"/>
        <charset val="238"/>
      </rPr>
      <t xml:space="preserve"> zbudowane z przezroczystej rękojeści, elastycznej igły i czarnego suwaka (służącego do wypuszczania implantów na zewnątrz urządzenia - implanty ułożone liniowo, wypuszczane poprzez przesunięcie suwaka w przód), wyposażone w dwa profilowane implanty wykonane z PEEK
do przytrzymywania szwów, wstępnie związanych niebieskim szwem z polietylenu o ultrawysokiej masie cząsteczkowej 2-0, urządzenie wyposażone w ogranicznik głębokości penetracji z zakresem 14-24mm (standardowe ustawienie 20mm), regulacja głębokości uzyskiwana poprzez biały suwak. Urządzenie dostępne z igłą wygięta do góry pod katem 15 stopni i w dół pod katem 9 stopni, oba z możliwością dodatkowego wyginania igły. Pakowany sterylnie.</t>
    </r>
  </si>
  <si>
    <t>ENDOPROTEZA BEZCEMENTOWA STAWU BIODROWEGO</t>
  </si>
  <si>
    <t xml:space="preserve">Trzpień bezcementowy krótki przynasadowy prosty, w dwóch płaszczyznach posiadający kształt klina, wykonany ze stopu tytanowego, w 2/3 bliższych pokryty porowatą okładziną tytanową napylaną próżniowo, produkowany w minimum 10 rozmiarach. Stożek trzpienia 12/14. </t>
  </si>
  <si>
    <t>Trzpień bezcementowy prosty, długi, w dwóch płaszczyznach posiadający kształt klina, wykonany ze stopu tytanowego, w 2/3 bliższych pokryty porowatą okładziną tytanową napylaną próżniowo, produkowany w minimum 10 rozmiarach. Stożek trzpienia 12/14</t>
  </si>
  <si>
    <t>Wkład polietylenowy crosslinkowany, stabilizowany przeciwutleniaczem, o średnicy wewnętrznej 28mm, 32mm i 36mm</t>
  </si>
  <si>
    <t>Panewka bezcementowa typu press-fit wykonana ze stopu tytanu, pokryta tytanową okładziną porowatą napylaną próżniowo typu porus plasma spray , optymalny stosunek artykulacji umożliwiający użycie głowy 36mm w panewce w rozmiarze 50mm. Dwa mechanizmy blokowania wkładek. Panewka umożliwiająca dodatkową stabilizację śrubami, z otworami zaślepionymi fabrycznie. Kodowanie kolorami dla ułatwienia rozpoznania rozmiaru.Panewka dająca opcjonalną możliwość uzycia tytanowej wkładki pozwalającej na uzyskanie efektu dual mobile bearing.  Panewka w rozmiarach średnicy zewnętrznej od mimimum 42mm do minimum 70mm ze skokiem co 2mm.</t>
  </si>
  <si>
    <t xml:space="preserve">Głowa ceramiczna rosnąca o średnicach 28mm, 32mm i 36mm </t>
  </si>
  <si>
    <t>Wkładka panewkowa ceramiczna 28/32/36mm</t>
  </si>
  <si>
    <t>ENDOPROTEZA REWIZYJNA STAWU BIODROWEGO</t>
  </si>
  <si>
    <t>Trzpień rewizyjny przeznaczony do rewizyjnej endoprotezoplastyki stawu biodrowego w wersji bezcementowej. Trzpień endoprotezy tytanowy, modularny złożony z komponentu krętarza i części dystalnej (trzpienia śródszpikowego). Część krętarzowa w dwóch typach (standardowej i szerokiej) o długości od 55mm do 105mm ze skokiem co 10mm – wyposażona w otwór po stronie przyśrodkowej z możliwością regulacji ante/retrotorsji w zakresie +/- 40 stopni. Kąt szyjkowo udowy 135 stopni, offset 44mm. Część dystalna (trzpień) w dwóch wersjach – prosta i zakrzywiona, w grubościach od 14 do 28mm (ze skokiem  co 2mm) i dł. 120, 140, 200 i 260mm. Trzpienie w wersji typu Wagner oraz z możliwością ryglowania dystalnego. Obie części łączone ze sobą za pomocą stożka Morse`a.</t>
  </si>
  <si>
    <t>śruba ryglująca do trzpienia modularnego</t>
  </si>
  <si>
    <t xml:space="preserve">Trzpień bezcementowy wykonany ze stopu tytanu o przekroju okrągłym, zwężający się dystalnie, w kształcie 5-cio stopniowego stożka, matowiony na całej długości i użebrowany wzdłużnie w celu uzyskania stabilizacji rotacyjnej oraz osteointegracji,  w minimum 12 średnicach od 13 do 24mm, kąt szyjkowo-trzonowy 125 i 135 stopni. Stożek głowy 12/14. </t>
  </si>
  <si>
    <t>Wkład polietylenowy crosslinkowany, stabilizowany przeciwutleniaczem, o średnicy 
wewnętrznej 28mm, 32mm i 36mm.</t>
  </si>
  <si>
    <t>Głowa typu Dual Mobility polietylenowa stabilizowana przeciwutleniaczem, o średnicy od 32 do 60mm</t>
  </si>
  <si>
    <t>Panewka rewizyjna bezcementowa stawu biodrowego. Panewka – rewizyjna wykonana z tantalu, o porowatej strukturze, zbliżonej w ujęciu 3D do struktury kości gąbczastej. Implant panewkowy z systemem towarzyszących uzupełnień, pozwalających na zaopatrzenie defektów strukturalnych panewki kostnej i jej otoczenia, w zakresie od I stopnia do IIIB stopnia w klasyfikacji Paprosky`iego.</t>
  </si>
  <si>
    <t>Wkładka polietylenowa cementowana</t>
  </si>
  <si>
    <t>Dodatkowe elementy rewizyjne: elementy rekonstrukcyjne tantalowe - protezy kolumny, dostępne w 4 rozmiarach</t>
  </si>
  <si>
    <t xml:space="preserve">Dodatkowe elementy rewizyjne: elementy rekonstrukcyjne tantalowe - klinowate tantalowe podkładki dostępne w 3 wysokościach 5, 10, 15, </t>
  </si>
  <si>
    <t xml:space="preserve">Elementy uzupełniające ubytki dna panewki, wykonane z tantalu, dostępne w 6 wysokościach, średnice 26, 32, 38mm, </t>
  </si>
  <si>
    <t xml:space="preserve">Koszyki rekonstrukcyjne anatomiczne tytanowe. Dostępne w prawej i lewej konfiguracji, wersje z długim i krótkim ramieniem. Po 10 rozmiarów każdy, w zakresie 48-68mm, </t>
  </si>
  <si>
    <t>Śruby do mocowania, o średnicy 6,5mm i długościach 20 – 60mm,</t>
  </si>
  <si>
    <t>ENDOPROTEZA CEMENTOWANA I BIPOLARNA STAWU BIODROWEGO</t>
  </si>
  <si>
    <t xml:space="preserve">Trzpień cementowany, prosty typu Muller, zwężający się dystalnie, bez kołnierza, stożek szyjki 12/14, spłaszczony w celu zwiększenia stabilności rotacyjnej, rowkowany obustronnie, o kącie CCD - 135 stopni, samocentrujący (nie wymaga centralizera). Trzpień dostępny w wersji standardowej jak i lateralizowanej o rozmiarach : (7,5mm, 8,75mm, 10mm, 11,25mm, 12,5mm, 13,75mm, 15mm, 16,25mm, 17,5mm) </t>
  </si>
  <si>
    <t>Głowa metalowa w czterech wielkościach długości szyjki w rozmiarze 28 i 32mm.</t>
  </si>
  <si>
    <t>Panewka polietylenowa ze znacznikiem rentgenowskim, średnica wewnętrzna 28 mm lub 32 mm, średnica zewnętrzna 46-58 mm, zmienna co 2 mm</t>
  </si>
  <si>
    <t xml:space="preserve">Głowa Bi-Polarna wykonana z metalowej czaszy i polietylenu w rozmiarach od 38 mm do 60 mm średnicy zewnętrznej ze skokiem co 1 mm. Średnica wewnętrzna 22 i 28mm. </t>
  </si>
  <si>
    <t>Koszyk tytanowy o średnicach 50mm dla panewki o rozmiarze 44mm  i 56 mm dla panewki o rozmiarze 50mm (prawy i lewy). Przystosowany do śrub panewkowych 6,5 mm</t>
  </si>
  <si>
    <t>6s</t>
  </si>
  <si>
    <t>ENDOPROTEZA CEMENTOWANA STAWU KOLANOWEGO
Komponenty udowe i piszczelowe wykonane ze stopu kobaltowo-chromowego, komponenty polietylenowe wykonane ze wzmocnionego polietylenu z wiązaniami krzyżowymi (sterylizacja gamma w atmosferze gazu obojętnego) stabilizowane przeciutleniaczem. Dostępny w dwóch opcjach CR i PS do wyboru śródoperacyjnego:</t>
  </si>
  <si>
    <t xml:space="preserve">komponent udowy anatomiczny w minimum 9 rozmiarach w przedziale od 55 do 80mm,                                                                          opcjonalnie: komponent udowy anatomiczny (lewe, prawe) w minimum 9 rozmiarach z tzw. otwartą klatką Insalla (umożliwiające przeprowadzenie poprzez implant gwoździa wstecznego)      </t>
  </si>
  <si>
    <t>taca piszczelowa polerowana dostępna w 7 rozmiarach w przedziale od 63 do 87mm</t>
  </si>
  <si>
    <t>3 rodzaje wkładek polietylenowych (różne krzywizny powierzchni artykulacji) w 5 grubościach i 5  szerokościach mocowanych do komponentu piszczelowego specjalną zawleczką,                                                                                                                                                        opcjonalnie:  wkładki polietylenowe dostępne w 8 grubościach i 5 szerokościach mocowanych do komponentu piszczelowego specjalną zawleczką</t>
  </si>
  <si>
    <t>Spinka blokująca wkładkę</t>
  </si>
  <si>
    <t>Ostrze oscylacyjne</t>
  </si>
  <si>
    <t>ENDOPROTEZA BEZCEMENTOWA STAWU KOLANOWEGO</t>
  </si>
  <si>
    <t>Komponenty udowe  prawe i  lewe dostępne w opcjach CR i PS  wykonane ze stopu kobaltowo-chromowego przystosowane do implantacji bezcementowej pokryte porowatą okładziną tytanową. Komponent udowy anatomiczny w minimum 9 rozmiarach w przedziale od 55 do 80mm</t>
  </si>
  <si>
    <t xml:space="preserve">Wkłady polietylenowe utwardzane przeciwutleniaczem. 2 rodzaje wkładek polietylenowych dedykowane do implantów CR, oraz 1 rodzaj dla implantów PS  mocowanych do komponentu piszczelowego specjalną zawleczką. Wkłady  w co najmniej 6 grubościach   polietylenu </t>
  </si>
  <si>
    <t xml:space="preserve">Endoproteza jednoprzedziałowa stawu kolanowego.
Komponent udowy ze stopu CoCr w minimum 5 rozmiarach. Komponent piszczelowy ze stopu CoCr w minimum 7 rozmiarach. Możliwość użycia wersji bezcementowej oraz wersji ze stopu TiNbN (antyalergicznej). Wkładka stawowa polietylenowa w minimum 7 grubościach. Wkładka ruchoma poruszająca się swobodnie pomiędzy komponentem udowym i piszczelowym. Komplet 3 ostrzy: oscylacyjne, posuwisto zwrotne i typu brush. </t>
  </si>
  <si>
    <t>Udo cementowane</t>
  </si>
  <si>
    <t>Piszczel cementowana</t>
  </si>
  <si>
    <t>Wkładka</t>
  </si>
  <si>
    <t>Udo bezcementowe</t>
  </si>
  <si>
    <t>Piszczel bezcementowa</t>
  </si>
  <si>
    <t>Udo TiNbN</t>
  </si>
  <si>
    <t>Piszczel TiNbN</t>
  </si>
  <si>
    <t>Ostrze typu keel</t>
  </si>
  <si>
    <t>ENDOPROTEZA REWIZYJNA STAWU KOLANOWEGO</t>
  </si>
  <si>
    <t>Komponent udowy anatomiczny w minimum 9 rozmiarach wykonany ze stopu CoCr  z możliwością dokręcenia trzpieni przedłużających oraz klinów wyrównujących ubytki kostne.</t>
  </si>
  <si>
    <t xml:space="preserve">Komponent piszczelowy uniwersalny ze stopu CoCr polerowany w wersji fixed bearing i mobile bearing o nierównej powierzchni uniesionej na środku dopasowanej do wkładki piszczelowej w co najmniej 7 rozmiarach, z możliwością dokręcenia trzpieni  przedłużających oraz klinów wyrównujących ubytki kostne. </t>
  </si>
  <si>
    <t>Wkładka stawowa polietylenowa mobile bearing, osadzana na centralnym bolcu wychodzącym z tacy piszczelowej w co najmniej 6 grubościach dla każdego rozmiaru części piszczelowej oraz typu fixed bearing mocowana do komponentu piszczelowego specjalną zawleczką .</t>
  </si>
  <si>
    <t>Kołnierz (tuleia) bezcementowa wykonana ze sprasowanego tytanu o strukturze gąbki do wypełnienia ubytków w piszczeli oraz adaptera offsetowego.</t>
  </si>
  <si>
    <t>Trzpień udowy i piszczelowy w co najmniej 2 długościach i 7 średnicach</t>
  </si>
  <si>
    <t>Stabilizator piszczelowy derotacyjny</t>
  </si>
  <si>
    <t>Bloczek udowy w co najmniej 2 wysokościach</t>
  </si>
  <si>
    <t>Bloczek piszczelowy w co najmniej 3 wysokościach</t>
  </si>
  <si>
    <t>Adaptor offsetowy</t>
  </si>
  <si>
    <t>Endoproteza rewizyjna zawiasowa stawu kolanowego.
Endoproteza cementowa kłykciowa, część udowa z chromokobaltu, anatomiczna w 5 rozmiarach, mechanizm zawiasowy zamontowany fabrycznie w protezie, część piszczelowa z chromokobaltu, uniwersalna w 6 rozmiarach; wkładki rotacyjne z polietylenu o zwiększonej odporności na ścieranie, w wysokościach : 12, 14, 17, 20, 23 i 26 mm; proteza z możliwością zastosowania przedłużek standardowych i offsetowych (w długościach od 100mm do 200mm), a także klinów i podkładek. System musi posiadać możliwość założenia kołnierza uzupełniającego nasadę uda i piszczeli wykonanego z tantalu. Komponent rzepki polietylenowy.
Cement kostny z Gentamycyną i Klindamycyną 1x40g, mieszalnik do mieszania próżniowego podwójny, zestaw do płukania pulsacyjnego zasilany bateryjnie.
Ostrze do piły oscylacyjnej.</t>
  </si>
  <si>
    <t>Komponent udowy cementowany</t>
  </si>
  <si>
    <t>Komponent piszczelowy cementowany</t>
  </si>
  <si>
    <t>Wkładka stawowa polietylenowa</t>
  </si>
  <si>
    <t>Trzpień udowy i piszczelowy</t>
  </si>
  <si>
    <t>Podkładka udowa</t>
  </si>
  <si>
    <t>Podkładka piszczelowa</t>
  </si>
  <si>
    <t>Stożek rewizyjny Trabecular Metal udowy</t>
  </si>
  <si>
    <t>Stożek rewizyjny Trabecular Metal piszczelowy</t>
  </si>
  <si>
    <t>Pulse Lavage</t>
  </si>
  <si>
    <t>Zestaw do mieszania próżniowego pojedynczy, składający się z pojemnika z długą dyszą służącego jednocześnie do mieszania próżniowego i podawania cementu do kanału szpikowego, pojemnika z krótką dyszą służącą jednocześnie do mieszania próżniowego i podawania cementu do panewki.</t>
  </si>
  <si>
    <t>Zestaw do mieszania próżniowego podwójny, składający się z pojemnika z długą dyszą służącego jednocześnie do mieszania próżniowego i podawania cementu do kanału szpikowego, pojemnika z krótką dyszą służącą jednocześnie do mieszania próżniowego i podawania cementu do panewki</t>
  </si>
  <si>
    <t>Cement 1 x 40g z gentamycyną</t>
  </si>
  <si>
    <t>Cement 2 x 40g z gentamycyną</t>
  </si>
  <si>
    <t>Cement 1 x 40g z gentamycyną i clindamycyną</t>
  </si>
  <si>
    <t xml:space="preserve">Test oznaczający poziom α-defensyn do wykrywania okołoprotezowego zakażenia stawów. </t>
  </si>
  <si>
    <t>I + II - DEPOZYT</t>
  </si>
  <si>
    <t>POZOSTAŁE: NA WEZWANIE 48H</t>
  </si>
  <si>
    <t xml:space="preserve">Proteza do całkowitej odbudowy stawu śródstopno-paliczkowego I (MTP I). Proteza 5-elementowa, elementy mocujące implant w kości pokryte materiałem wspomagającym osteointegrację. Implant głowy w min. 3 rozmiarach. Implant wkładki w min. 9 rozmiarach. Implant komponent paliczka w min. 3 rozmiarach. Komponenet mocujący do paliczka i kości śródstopia w min. 3 rozmiarach. </t>
  </si>
  <si>
    <t>implant - głowa kości śródstopia</t>
  </si>
  <si>
    <t>implant - wkładka paliczka</t>
  </si>
  <si>
    <t>implant - komponent paliczka</t>
  </si>
  <si>
    <t>implant - komponent mocujący do śródstopia</t>
  </si>
  <si>
    <t>implant - komponent mocujący do paliczka</t>
  </si>
  <si>
    <r>
      <rPr>
        <b/>
        <sz val="11"/>
        <color rgb="FF000000"/>
        <rFont val="Tahoma"/>
        <family val="2"/>
        <charset val="238"/>
      </rPr>
      <t>Płyta dłoniowa do dalszej nasady kości promieniowej.</t>
    </r>
    <r>
      <rPr>
        <sz val="11"/>
        <color rgb="FF000000"/>
        <rFont val="Tahoma"/>
        <family val="2"/>
        <charset val="238"/>
      </rPr>
      <t xml:space="preserve">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Śruby blokujące ze stożkowym gwintem na główce wkręcane za pomocą śrubokręta dynamometrycznego 0.8/1.2NM.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a także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Implanty tytanowe. Wykonane z materiału  dopuszczonego warunkowo dla rezonansu magnetycznego.
Różne rodzaje płyt w wersji prawa/lewa:
</t>
    </r>
    <r>
      <rPr>
        <b/>
        <sz val="11"/>
        <color rgb="FF000000"/>
        <rFont val="Tahoma"/>
        <family val="2"/>
        <charset val="238"/>
      </rPr>
      <t>płyta dłoniowa pozastawowa posiada w głowie  4 i 5 otworów, w trzonie od 3 do 5 otworów.</t>
    </r>
  </si>
  <si>
    <r>
      <t xml:space="preserve">Płyta dłoniowa do dalszej nasady kości promieniowej.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Śruby blokujące ze stożkowym gwintem na główce wkręcane za pomocą śrubokręta dynamometrycznego 0.8/1.2NM.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a także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Implanty tytanowe wykonane z materiału  dopuszczonego warunkowo dla rezonansu magnetycznego.
Różne rodzaje płyt w wersji prawa / lewa  :
</t>
    </r>
    <r>
      <rPr>
        <b/>
        <sz val="11"/>
        <color rgb="FF000000"/>
        <rFont val="Tahoma"/>
        <family val="2"/>
      </rPr>
      <t xml:space="preserve">płytka dłoniowa specjalistyczna anatomiczna, wielopoziomowa, z wyróżnionymi strefami blokowania w głowie do kolumny bocznej, środkowej której  kształt  pozwala na efektywną diagnostykę rtg(trójkątny otwór w środku głowy); otwory pod druty Kirschnera umożliwiające wstępne umocowanie płyty na kości .
Płyty wąskie - w długości 105mm , przy 6 otworów  w głowie i 7 otworów  w trzonie 
Płyty standard - w długości od 109mm do 186mm, przy 6 otworów  w głowie i od 7 do 13 otworów  w trzonie 
Płyty szerokie - w długości 110mm, przy 7 otworów  w głowie i 7 otworów  w trzonie 
 </t>
    </r>
  </si>
  <si>
    <r>
      <t>Płyta dłoniowa do dalszej nasady kości promieniowej.</t>
    </r>
    <r>
      <rPr>
        <sz val="11"/>
        <color rgb="FF000000"/>
        <rFont val="Tahoma"/>
        <family val="2"/>
        <charset val="238"/>
      </rPr>
      <t xml:space="preserve">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Śruby blokujące ze stożkowym gwintem na główce wkręcane za pomocą śrubokręta dynamometrycznego 0.8/1.2NM.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a także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Implanty tytanowe. Wykonane z materiału  dopuszczonego warunkowo dla rezonansu magnetycznego.
Różne rodzaje płyt w wersji prawa / lewa  :
</t>
    </r>
    <r>
      <rPr>
        <b/>
        <sz val="11"/>
        <color rgb="FF000000"/>
        <rFont val="Tahoma"/>
        <family val="2"/>
        <charset val="238"/>
      </rPr>
      <t xml:space="preserve">płytka dłoniowa specjalistyczna anatomiczna, wielopoziomowa, z wysunięciem poza linię podziału; otwory pod druty Kirschnera umożliwiające wstępne umocowanie płyty na kości .
długość 57mm , 6-7 otworów  w głowie i 5 otworów  w trzonie </t>
    </r>
  </si>
  <si>
    <r>
      <t>Płyta dłoniowa/ grzbietowa  do dalszej nasady kości promieniowej.</t>
    </r>
    <r>
      <rPr>
        <sz val="11"/>
        <color rgb="FF000000"/>
        <rFont val="Tahoma"/>
        <family val="2"/>
        <charset val="238"/>
      </rPr>
      <t xml:space="preserve"> Płytka anatomiczna o kształcie zmniejszającym kontakt z kością, blokująco-kompresyjna do dalszej nasady kości promieniowej.  Na głowie i trzonie płyty  znajdują się zagęszczone otwory blokująco kompresyjne,  zbudowane z czterech gwintowanych kolumn z możliwością zastosowania w nich  śrub blokowanych zmienno-kątowo z odchyleniem od osi w każdym kierunku do 15 stopni,  o średnicy 2.4/2.7mm z gwintowaną główką lub alternatywnie standardowych śrub korowych o średnicy 2.4/2.7mm. Śruby blokujące ze stożkowym gwintem na główce wkręcane za pomocą śrubokręta dynamometrycznego 0.8/1.2NM. Odpowiedni kształt  otworów w płycie daje możliwość dokonywania kompresji między odłamowej  a podłużny otwór blokująco-kompresyjny  umożliwia  pionowe pozycjonowanie płytki. Kształt otworów na trzonie płyty pozwala także na zastosowanie techniki śruby ciągnącej . Instrumentarium wyposażone w celownik w kształcie lejka określający maksymalne odchylenie kierunku śruby od osi a także w: wiertła z końcówką typu AO; wkłady śrubokrętów zakończone końcówką typu AO do szybko złączki wiertarskiej typu AO lub dynamometru 0.8NM ; dynamometr 0.8NM  z możliwością dołączania do szybko złączki wiertarskiej typu AO lub zewnętrznego uchwytu na końcówki AO.  Implanty tytanowe. Wykonane z materiału  dopuszczonego warunkowo dla rezonansu magnetycznego.
Różne rodzaje płyt w wersji prawa / lewa  :
</t>
    </r>
    <r>
      <rPr>
        <b/>
        <sz val="11"/>
        <color rgb="FF000000"/>
        <rFont val="Tahoma"/>
        <family val="2"/>
        <charset val="238"/>
      </rPr>
      <t xml:space="preserve">płyta grzbietowa typu: L proste, skośne, w głowie od 2-3 otworów , w trzonie od 3-5 otworów w długości  od 37mm i 51 mm oraz  41mm i 55mm ; typu T w głowie 3 otwory , w trzonie od 3-5 otworów, w  długości  od 37mm i 51 mm ;
płyty do kolumny promieniowej w trzonie od 5,6 otworów w długości  46 mm i 57mm;
płyty do kolumny pośredniej w głowie 2 otwory , w trzonie 3-4 w długości  od 41mm i 49 mm </t>
    </r>
  </si>
  <si>
    <t>Pakiet 23 - Implant do korekcji stopy płasko-koślawej nabytej - DEPOZYT+INSTRUMENTARIUM</t>
  </si>
  <si>
    <t>Pakiet 24 -  Materiał do uzupełnienia tkanki kostnej z możliwością wiązania antybiotyków - do leczenia infekcji tkanek miękkich i kości - DEPOZYT</t>
  </si>
  <si>
    <t>Pakiet 25 - Asortyment uzupełniający do chirurgii stopy + instrumentarium</t>
  </si>
  <si>
    <t>Pakiet 26 - Elementy zużywalne kompatybilne z systemem artroskopowym firmy Stryker*</t>
  </si>
  <si>
    <t>Pakiet 27 - Asortyment do zabiegów przy infekcji okołoprotezowej - na żądanie do zabiegu 48h</t>
  </si>
  <si>
    <t>Pakiet 28 - Uniwersalna proteza ścięgna</t>
  </si>
  <si>
    <t>Pakiet 29 - Endoproteza nadgarstka - DEPOZYT + INSTRUMENTARIUM</t>
  </si>
  <si>
    <t>Pakiet 30 - Implant przeznaczony do artroplastyki małych stawów ręki lub stóp u pacjentów cierpiących na RZS lub chorobę zwyrodnieniową stawów*</t>
  </si>
  <si>
    <t xml:space="preserve">Pakiet 31- Dwumobilna endoproteza stawu nadgarstkowo-śródręcznego CMC1 </t>
  </si>
  <si>
    <t>Pakiet 32 - Mini kotwice do małych stawów i śruby tytanowe</t>
  </si>
  <si>
    <t>Pakiet 33 - Silikonowe protezy stawów MCP i PIP</t>
  </si>
  <si>
    <t>Pakiet nr 34 - Płyty dłoniowe</t>
  </si>
  <si>
    <t>Załącznik 1.34</t>
  </si>
  <si>
    <t>Pakiet 35 - System tytanowych gwoździ elastycznych + instrumentarium w użyczenie* DEPOZYT</t>
  </si>
  <si>
    <t>Pakiet 36  - Ostrza do piły oscylacyjnej kompatybilne z napędem Stryker - depozyt</t>
  </si>
  <si>
    <t>Pakiet nr 37 - Rekonstrukcja powierzchni  stawowych -  na żadanie 48 h  implanty +  instrumentarium</t>
  </si>
  <si>
    <t>Pakiet nr 38 - Piny do osteostyntezy, kotwice tytanowe</t>
  </si>
  <si>
    <t>Pakiet 39 - Implanty uzupełniające w zakresie chirurgii stopy i stawów *- instrumentarium i depozyt , wezwanie 48h</t>
  </si>
  <si>
    <t>Załącznik nr 1.39</t>
  </si>
  <si>
    <t>Pakiet nr 40 - Płyty do artrodezy kości śródręcza - DEPOZYT + instrumentarium*</t>
  </si>
  <si>
    <t xml:space="preserve">śruba doszyjkowa i ostrze heliakalne (spiralno-nożowego): perforowane, sterylne  o średnicy 10,35mm, w długości  : od 70 mm do 130 mm z przeskokiem co 5 mmDostępna również wersja sterylna </t>
  </si>
  <si>
    <t xml:space="preserve">Śruby blokowane   3.5mm pakowane w tubach o długości   od 10mm do 55mm, samogwintujące, gniazdo śrubokręta gwiazdkowe , tytan. Dostępna również wersja sterylna </t>
  </si>
  <si>
    <t>Igła jednorazowego użytku do szycia ścięgien stożka rotatorów, kompatybilna z urządzeniem „Scorpion”. Igła pakowana sterylne z nicią i plastikową rurka do przesuwania szwów *</t>
  </si>
  <si>
    <t>Pakiet nr 41 - Stabilizator zewnętrzny nadgarstka + instrumentarium - zamówienie 48h</t>
  </si>
  <si>
    <t xml:space="preserve">* Zamawiający wymaga bezpłatnego użyczenia instrumentarium (wraz z bezpłatnym serwisem) oraz z przymiarami na czas trwania umowy </t>
  </si>
  <si>
    <t>Pakiet nr 42 - Proteza całkowita MTP I + instrumentarium na zamówienie 48h</t>
  </si>
  <si>
    <t>* do pkt. 16) bezpłatne użyczenie urządzenia do wprowadzania i przeciągania nici do szwów</t>
  </si>
  <si>
    <r>
      <t xml:space="preserve">Wykonawca utworzy bank w/w implantów w zakresie najcześciej stosowanych rozmiarów implantów - </t>
    </r>
    <r>
      <rPr>
        <b/>
        <sz val="9"/>
        <color rgb="FFFF0000"/>
        <rFont val="Tahoma"/>
        <family val="2"/>
        <charset val="238"/>
      </rPr>
      <t>ilości i rozmiary zostaną ustalone pomiędzy stronami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</si>
</sst>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zł&quot;_-;\-* #,##0.00\ &quot;zł&quot;_-;_-* &quot;-&quot;??\ &quot;zł&quot;_-;_-@_-"/>
    <numFmt numFmtId="43" formatCode="_-* #,##0.00\ _z_ł_-;\-* #,##0.00\ _z_ł_-;_-* &quot;-&quot;??\ _z_ł_-;_-@_-"/>
    <numFmt numFmtId="164" formatCode="_-* #,##0.00_-;\-* #,##0.00_-;_-* &quot;-&quot;??_-;_-@_-"/>
    <numFmt numFmtId="165" formatCode="_-* #,##0.00&quot; zł&quot;_-;\-* #,##0.00&quot; zł&quot;_-;_-* \-??&quot; zł&quot;_-;_-@_-"/>
    <numFmt numFmtId="166" formatCode="#,##0.00&quot; zł&quot;"/>
    <numFmt numFmtId="167" formatCode="#,##0.00\ &quot;zł&quot;"/>
    <numFmt numFmtId="168" formatCode="_-* #,##0.00\ [$zł-415]_-;\-* #,##0.00\ [$zł-415]_-;_-* &quot;-&quot;??\ [$zł-415]_-;_-@_-"/>
    <numFmt numFmtId="169" formatCode="#,##0.00\ [$zł-415];[Red]\-#,##0.00\ [$zł-415]"/>
    <numFmt numFmtId="170" formatCode="\ #,##0.00&quot; zł &quot;;\-#,##0.00&quot; zł &quot;;&quot; -&quot;#&quot; zł &quot;;@\ "/>
    <numFmt numFmtId="171" formatCode="0_ ;[Red]\-0\ "/>
    <numFmt numFmtId="172" formatCode="[$-F400]h:mm:ss\ AM/PM"/>
  </numFmts>
  <fonts count="33">
    <font>
      <sz val="11"/>
      <color theme="1"/>
      <name val="Calibri"/>
      <family val="2"/>
      <charset val="238"/>
      <scheme val="minor"/>
    </font>
    <font>
      <sz val="9"/>
      <color theme="1"/>
      <name val="Tahoma"/>
      <family val="2"/>
      <charset val="238"/>
    </font>
    <font>
      <sz val="11"/>
      <color theme="1"/>
      <name val="Calibri"/>
      <family val="2"/>
      <charset val="238"/>
      <scheme val="minor"/>
    </font>
    <font>
      <sz val="9"/>
      <name val="Tahoma"/>
      <family val="2"/>
      <charset val="238"/>
    </font>
    <font>
      <b/>
      <sz val="9"/>
      <name val="Tahoma"/>
      <family val="2"/>
      <charset val="238"/>
    </font>
    <font>
      <sz val="8"/>
      <name val="Tahoma"/>
      <family val="2"/>
      <charset val="238"/>
    </font>
    <font>
      <sz val="9"/>
      <color rgb="FFFF0000"/>
      <name val="Tahoma"/>
      <family val="2"/>
      <charset val="238"/>
    </font>
    <font>
      <b/>
      <sz val="9"/>
      <color theme="1"/>
      <name val="Tahoma"/>
      <family val="2"/>
      <charset val="238"/>
    </font>
    <font>
      <sz val="11"/>
      <color rgb="FFFF0000"/>
      <name val="Calibri"/>
      <family val="2"/>
      <charset val="238"/>
      <scheme val="minor"/>
    </font>
    <font>
      <sz val="11"/>
      <color theme="1"/>
      <name val="Tahoma"/>
      <family val="2"/>
      <charset val="238"/>
    </font>
    <font>
      <sz val="9"/>
      <color indexed="8"/>
      <name val="Tahoma"/>
      <family val="2"/>
      <charset val="238"/>
    </font>
    <font>
      <b/>
      <sz val="9"/>
      <color rgb="FFFF0000"/>
      <name val="Tahoma"/>
      <family val="2"/>
      <charset val="238"/>
    </font>
    <font>
      <sz val="9"/>
      <name val="Arial2"/>
      <charset val="238"/>
    </font>
    <font>
      <sz val="11"/>
      <color theme="1"/>
      <name val="Calibri"/>
      <family val="2"/>
      <scheme val="minor"/>
    </font>
    <font>
      <sz val="11"/>
      <name val="Calibri"/>
      <family val="2"/>
      <charset val="238"/>
      <scheme val="minor"/>
    </font>
    <font>
      <b/>
      <sz val="11"/>
      <name val="Calibri"/>
      <family val="2"/>
      <charset val="238"/>
      <scheme val="minor"/>
    </font>
    <font>
      <strike/>
      <sz val="9"/>
      <name val="Tahoma"/>
      <family val="2"/>
      <charset val="238"/>
    </font>
    <font>
      <sz val="11"/>
      <color indexed="8"/>
      <name val="Calibri"/>
      <family val="2"/>
      <charset val="238"/>
    </font>
    <font>
      <sz val="9"/>
      <name val="Arial"/>
      <family val="2"/>
      <charset val="238"/>
    </font>
    <font>
      <b/>
      <i/>
      <sz val="9"/>
      <name val="Tahoma"/>
      <family val="2"/>
      <charset val="238"/>
    </font>
    <font>
      <sz val="9"/>
      <name val="Calibri"/>
      <family val="2"/>
      <charset val="238"/>
      <scheme val="minor"/>
    </font>
    <font>
      <b/>
      <sz val="12"/>
      <color theme="1"/>
      <name val="Tahoma"/>
      <family val="2"/>
      <charset val="238"/>
    </font>
    <font>
      <sz val="11"/>
      <color rgb="FF000000"/>
      <name val="Tahoma"/>
      <family val="2"/>
      <charset val="238"/>
    </font>
    <font>
      <b/>
      <sz val="11"/>
      <color rgb="FF000000"/>
      <name val="Tahoma"/>
      <family val="2"/>
      <charset val="238"/>
    </font>
    <font>
      <sz val="12"/>
      <color theme="1"/>
      <name val="Tahoma"/>
      <family val="2"/>
      <charset val="238"/>
    </font>
    <font>
      <sz val="12"/>
      <name val="Tahoma"/>
      <family val="2"/>
      <charset val="238"/>
    </font>
    <font>
      <b/>
      <sz val="11"/>
      <color theme="1"/>
      <name val="Tahoma"/>
      <family val="2"/>
      <charset val="238"/>
    </font>
    <font>
      <b/>
      <sz val="16"/>
      <color theme="1"/>
      <name val="Tahoma"/>
      <family val="2"/>
      <charset val="238"/>
    </font>
    <font>
      <sz val="10"/>
      <color theme="1"/>
      <name val="Arial"/>
      <family val="2"/>
      <charset val="238"/>
    </font>
    <font>
      <sz val="10"/>
      <name val="Calibri"/>
      <family val="2"/>
      <charset val="238"/>
      <scheme val="minor"/>
    </font>
    <font>
      <b/>
      <sz val="9"/>
      <name val="Tahoma"/>
      <family val="2"/>
    </font>
    <font>
      <sz val="10"/>
      <name val="Arial CE"/>
      <charset val="238"/>
    </font>
    <font>
      <b/>
      <sz val="11"/>
      <color rgb="FF000000"/>
      <name val="Tahoma"/>
      <family val="2"/>
    </font>
  </fonts>
  <fills count="6">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indexed="26"/>
      </patternFill>
    </fill>
  </fills>
  <borders count="89">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8"/>
      </bottom>
      <diagonal/>
    </border>
    <border>
      <left style="thin">
        <color indexed="64"/>
      </left>
      <right/>
      <top/>
      <bottom style="thin">
        <color indexed="64"/>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8"/>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8"/>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xf numFmtId="44" fontId="13" fillId="0" borderId="0" applyFont="0" applyFill="0" applyBorder="0" applyAlignment="0" applyProtection="0"/>
    <xf numFmtId="44" fontId="13" fillId="0" borderId="0" applyFont="0" applyFill="0" applyBorder="0" applyAlignment="0" applyProtection="0"/>
    <xf numFmtId="0" fontId="17" fillId="0" borderId="0"/>
    <xf numFmtId="164" fontId="2" fillId="0" borderId="0" applyFont="0" applyFill="0" applyBorder="0" applyAlignment="0" applyProtection="0"/>
    <xf numFmtId="44" fontId="2" fillId="0" borderId="0" applyFont="0" applyFill="0" applyBorder="0" applyAlignment="0" applyProtection="0"/>
    <xf numFmtId="172" fontId="31" fillId="0" borderId="0"/>
    <xf numFmtId="0" fontId="13" fillId="0" borderId="0"/>
  </cellStyleXfs>
  <cellXfs count="836">
    <xf numFmtId="0" fontId="0" fillId="0" borderId="0" xfId="0"/>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165" fontId="3" fillId="0" borderId="2" xfId="1" applyNumberFormat="1"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left" vertical="center" wrapText="1"/>
    </xf>
    <xf numFmtId="44" fontId="3" fillId="2" borderId="2" xfId="1" applyFont="1" applyFill="1" applyBorder="1" applyAlignment="1">
      <alignment horizontal="center" vertical="center" wrapText="1"/>
    </xf>
    <xf numFmtId="43" fontId="3" fillId="2" borderId="2" xfId="0" applyNumberFormat="1"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3" fontId="4" fillId="0" borderId="0" xfId="0" applyNumberFormat="1" applyFont="1" applyAlignment="1">
      <alignment vertical="center"/>
    </xf>
    <xf numFmtId="0" fontId="3" fillId="0" borderId="0" xfId="0" applyFont="1" applyAlignment="1">
      <alignment vertical="center"/>
    </xf>
    <xf numFmtId="166" fontId="4" fillId="0" borderId="10" xfId="0" applyNumberFormat="1" applyFont="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166" fontId="4" fillId="0" borderId="0" xfId="0" applyNumberFormat="1" applyFont="1" applyAlignment="1">
      <alignment vertical="center"/>
    </xf>
    <xf numFmtId="0" fontId="3" fillId="0" borderId="10" xfId="0" applyFont="1" applyBorder="1" applyAlignment="1">
      <alignment horizontal="center" vertical="center" wrapText="1"/>
    </xf>
    <xf numFmtId="0" fontId="3" fillId="0" borderId="13" xfId="0" applyFont="1" applyBorder="1" applyAlignment="1">
      <alignment horizontal="center" vertical="center"/>
    </xf>
    <xf numFmtId="0" fontId="5" fillId="0" borderId="10" xfId="0" applyFont="1" applyBorder="1" applyAlignment="1">
      <alignment horizontal="center" vertical="center" wrapText="1"/>
    </xf>
    <xf numFmtId="0" fontId="5" fillId="2" borderId="10" xfId="0" applyFont="1" applyFill="1" applyBorder="1" applyAlignment="1">
      <alignment horizontal="center" vertical="center" wrapText="1"/>
    </xf>
    <xf numFmtId="165" fontId="5" fillId="0" borderId="10" xfId="1" applyNumberFormat="1" applyFont="1" applyFill="1" applyBorder="1" applyAlignment="1" applyProtection="1">
      <alignment horizontal="center" vertical="center" wrapText="1"/>
    </xf>
    <xf numFmtId="0" fontId="5" fillId="0" borderId="13" xfId="0" applyFont="1" applyBorder="1" applyAlignment="1">
      <alignment horizontal="center" vertical="center" wrapText="1"/>
    </xf>
    <xf numFmtId="0" fontId="0" fillId="0" borderId="0" xfId="0"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165" fontId="4" fillId="2" borderId="2" xfId="1" applyNumberFormat="1" applyFont="1" applyFill="1" applyBorder="1" applyAlignment="1" applyProtection="1">
      <alignment horizontal="left" vertical="center"/>
    </xf>
    <xf numFmtId="165" fontId="4" fillId="2" borderId="3" xfId="1" applyNumberFormat="1" applyFont="1" applyFill="1" applyBorder="1" applyAlignment="1" applyProtection="1">
      <alignment horizontal="left" vertical="center"/>
    </xf>
    <xf numFmtId="166" fontId="4" fillId="2" borderId="2" xfId="0" applyNumberFormat="1" applyFont="1" applyFill="1" applyBorder="1" applyAlignment="1">
      <alignment horizontal="center" vertical="center"/>
    </xf>
    <xf numFmtId="166" fontId="4" fillId="2" borderId="5" xfId="0" applyNumberFormat="1" applyFont="1" applyFill="1" applyBorder="1" applyAlignment="1">
      <alignment vertical="center"/>
    </xf>
    <xf numFmtId="0" fontId="3" fillId="0" borderId="0" xfId="0" applyFont="1" applyAlignment="1">
      <alignment vertical="center" wrapText="1"/>
    </xf>
    <xf numFmtId="165" fontId="3" fillId="0" borderId="0" xfId="1" applyNumberFormat="1" applyFont="1" applyFill="1" applyBorder="1" applyAlignment="1" applyProtection="1">
      <alignment horizontal="center" vertical="center"/>
    </xf>
    <xf numFmtId="0" fontId="3" fillId="0" borderId="0" xfId="0" applyFont="1" applyAlignment="1">
      <alignment horizontal="left" vertical="center"/>
    </xf>
    <xf numFmtId="0" fontId="7" fillId="0" borderId="0" xfId="0" applyFont="1" applyAlignment="1">
      <alignment vertical="center"/>
    </xf>
    <xf numFmtId="44" fontId="3" fillId="0" borderId="2" xfId="0" applyNumberFormat="1" applyFont="1" applyBorder="1" applyAlignment="1">
      <alignment horizontal="center" vertical="center" wrapText="1"/>
    </xf>
    <xf numFmtId="165" fontId="3" fillId="0" borderId="25" xfId="1" applyNumberFormat="1"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7" xfId="0" applyFont="1" applyBorder="1" applyAlignment="1">
      <alignment horizontal="left" vertical="center" wrapText="1"/>
    </xf>
    <xf numFmtId="165" fontId="3" fillId="0" borderId="29" xfId="1" applyNumberFormat="1" applyFont="1" applyFill="1" applyBorder="1" applyAlignment="1" applyProtection="1">
      <alignment horizontal="center" vertical="center" wrapText="1"/>
    </xf>
    <xf numFmtId="9" fontId="5" fillId="2" borderId="2" xfId="0" applyNumberFormat="1" applyFont="1" applyFill="1" applyBorder="1" applyAlignment="1">
      <alignment horizontal="center" vertical="center" wrapText="1"/>
    </xf>
    <xf numFmtId="44" fontId="3" fillId="0" borderId="2" xfId="1" applyFont="1" applyFill="1" applyBorder="1" applyAlignment="1">
      <alignment horizontal="center" vertical="center" wrapText="1"/>
    </xf>
    <xf numFmtId="44" fontId="3" fillId="2" borderId="3" xfId="1" applyFont="1" applyFill="1" applyBorder="1" applyAlignment="1">
      <alignment horizontal="center" vertical="center" wrapText="1"/>
    </xf>
    <xf numFmtId="44" fontId="3" fillId="0" borderId="3" xfId="0" applyNumberFormat="1" applyFont="1" applyBorder="1" applyAlignment="1">
      <alignment horizontal="center" vertical="center" wrapText="1"/>
    </xf>
    <xf numFmtId="165" fontId="3" fillId="0" borderId="3" xfId="1" applyNumberFormat="1" applyFont="1" applyFill="1" applyBorder="1" applyAlignment="1" applyProtection="1">
      <alignment horizontal="center" vertical="center" wrapText="1"/>
    </xf>
    <xf numFmtId="165" fontId="3" fillId="0" borderId="2" xfId="1" applyNumberFormat="1" applyFont="1" applyFill="1" applyBorder="1" applyAlignment="1" applyProtection="1">
      <alignment vertical="center" wrapText="1"/>
    </xf>
    <xf numFmtId="44" fontId="3" fillId="2" borderId="2" xfId="1" applyFont="1" applyFill="1" applyBorder="1" applyAlignment="1">
      <alignment vertical="center" wrapText="1"/>
    </xf>
    <xf numFmtId="44" fontId="3" fillId="0" borderId="2" xfId="0" applyNumberFormat="1" applyFont="1" applyBorder="1" applyAlignment="1">
      <alignment vertical="center" wrapText="1"/>
    </xf>
    <xf numFmtId="0" fontId="3" fillId="0" borderId="2" xfId="0" applyFont="1" applyBorder="1" applyAlignment="1">
      <alignment vertical="center" wrapText="1"/>
    </xf>
    <xf numFmtId="9" fontId="3" fillId="2" borderId="2" xfId="0" applyNumberFormat="1" applyFont="1" applyFill="1" applyBorder="1" applyAlignment="1">
      <alignment horizontal="center" vertical="center" wrapText="1"/>
    </xf>
    <xf numFmtId="9" fontId="3" fillId="2" borderId="3" xfId="0" applyNumberFormat="1" applyFont="1" applyFill="1" applyBorder="1" applyAlignment="1">
      <alignment horizontal="center" vertical="center" wrapText="1"/>
    </xf>
    <xf numFmtId="43" fontId="3" fillId="2" borderId="3"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43" fontId="3" fillId="0" borderId="3" xfId="0" applyNumberFormat="1" applyFont="1" applyBorder="1" applyAlignment="1">
      <alignment horizontal="center" vertical="center" wrapText="1"/>
    </xf>
    <xf numFmtId="0" fontId="3" fillId="0" borderId="3" xfId="0" applyFont="1" applyBorder="1" applyAlignment="1">
      <alignment vertical="center" wrapText="1"/>
    </xf>
    <xf numFmtId="44" fontId="4" fillId="0" borderId="10" xfId="0" applyNumberFormat="1" applyFont="1" applyBorder="1" applyAlignment="1">
      <alignment horizontal="center" vertical="center"/>
    </xf>
    <xf numFmtId="167" fontId="3" fillId="0" borderId="2" xfId="4" applyNumberFormat="1" applyFont="1" applyFill="1" applyBorder="1" applyAlignment="1">
      <alignment horizontal="center" vertical="center" wrapText="1"/>
    </xf>
    <xf numFmtId="167" fontId="3" fillId="0" borderId="10" xfId="4" applyNumberFormat="1" applyFont="1" applyFill="1" applyBorder="1" applyAlignment="1">
      <alignment horizontal="center" vertical="center" wrapText="1"/>
    </xf>
    <xf numFmtId="44" fontId="4" fillId="0" borderId="2" xfId="1" applyFont="1" applyFill="1" applyBorder="1" applyAlignment="1">
      <alignment horizontal="center" vertical="center" wrapText="1"/>
    </xf>
    <xf numFmtId="165" fontId="4" fillId="0" borderId="8" xfId="1" applyNumberFormat="1" applyFont="1" applyFill="1" applyBorder="1" applyAlignment="1" applyProtection="1">
      <alignment horizontal="left" vertical="center"/>
    </xf>
    <xf numFmtId="165" fontId="4" fillId="0" borderId="3" xfId="1" applyNumberFormat="1" applyFont="1" applyFill="1" applyBorder="1" applyAlignment="1" applyProtection="1">
      <alignment horizontal="left" vertical="center"/>
    </xf>
    <xf numFmtId="166" fontId="4" fillId="0" borderId="2" xfId="0" applyNumberFormat="1" applyFont="1" applyBorder="1" applyAlignment="1">
      <alignment horizontal="center" vertical="center"/>
    </xf>
    <xf numFmtId="166" fontId="4" fillId="0" borderId="5" xfId="0" applyNumberFormat="1" applyFont="1" applyBorder="1" applyAlignment="1">
      <alignment vertical="center"/>
    </xf>
    <xf numFmtId="0" fontId="4" fillId="0" borderId="7" xfId="0" applyFont="1" applyBorder="1" applyAlignment="1">
      <alignment horizontal="left" vertical="center"/>
    </xf>
    <xf numFmtId="166" fontId="3" fillId="0" borderId="0" xfId="0" applyNumberFormat="1" applyFont="1" applyAlignment="1">
      <alignment vertical="center"/>
    </xf>
    <xf numFmtId="0" fontId="14" fillId="0" borderId="0" xfId="0" applyFont="1"/>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165" fontId="3" fillId="0" borderId="33" xfId="1" applyNumberFormat="1" applyFont="1" applyFill="1" applyBorder="1" applyAlignment="1" applyProtection="1">
      <alignment horizontal="center" vertical="center" wrapText="1"/>
    </xf>
    <xf numFmtId="165" fontId="3" fillId="0" borderId="34" xfId="1" applyNumberFormat="1" applyFont="1" applyFill="1" applyBorder="1" applyAlignment="1" applyProtection="1">
      <alignment horizontal="center" vertical="center" wrapText="1"/>
    </xf>
    <xf numFmtId="44" fontId="3" fillId="0" borderId="0" xfId="1" applyFont="1" applyFill="1" applyBorder="1" applyAlignment="1">
      <alignment horizontal="center" vertical="center"/>
    </xf>
    <xf numFmtId="0" fontId="3" fillId="0" borderId="35" xfId="0" applyFont="1" applyBorder="1" applyAlignment="1">
      <alignment horizontal="left" vertical="center" wrapText="1"/>
    </xf>
    <xf numFmtId="44" fontId="4" fillId="0" borderId="26" xfId="1" applyFont="1" applyFill="1" applyBorder="1" applyAlignment="1">
      <alignment horizontal="center" vertical="center" wrapText="1"/>
    </xf>
    <xf numFmtId="9" fontId="4" fillId="0" borderId="20" xfId="2" applyFont="1" applyFill="1" applyBorder="1" applyAlignment="1" applyProtection="1">
      <alignment vertical="center" wrapText="1"/>
    </xf>
    <xf numFmtId="167" fontId="3" fillId="0" borderId="35" xfId="1" applyNumberFormat="1" applyFont="1" applyFill="1" applyBorder="1" applyAlignment="1" applyProtection="1">
      <alignment vertical="center" wrapText="1"/>
    </xf>
    <xf numFmtId="44" fontId="3" fillId="0" borderId="35" xfId="1" applyFont="1" applyFill="1" applyBorder="1" applyAlignment="1">
      <alignment horizontal="center" vertical="center" wrapText="1"/>
    </xf>
    <xf numFmtId="165" fontId="3" fillId="0" borderId="0" xfId="1" applyNumberFormat="1" applyFont="1" applyFill="1" applyBorder="1" applyAlignment="1" applyProtection="1">
      <alignment horizontal="center" vertical="center" wrapText="1"/>
    </xf>
    <xf numFmtId="44" fontId="3" fillId="0" borderId="0" xfId="1" applyFont="1" applyFill="1" applyBorder="1" applyAlignment="1">
      <alignment horizontal="center" vertical="center" wrapText="1"/>
    </xf>
    <xf numFmtId="44" fontId="4" fillId="0" borderId="35" xfId="1" applyFont="1" applyFill="1" applyBorder="1" applyAlignment="1">
      <alignment horizontal="center" vertical="center" wrapText="1"/>
    </xf>
    <xf numFmtId="9" fontId="5" fillId="2" borderId="34" xfId="0" applyNumberFormat="1" applyFont="1" applyFill="1" applyBorder="1" applyAlignment="1">
      <alignment horizontal="center" vertical="center" wrapText="1"/>
    </xf>
    <xf numFmtId="165" fontId="3" fillId="0" borderId="26" xfId="1" applyNumberFormat="1" applyFont="1" applyFill="1" applyBorder="1" applyAlignment="1" applyProtection="1">
      <alignment horizontal="center" vertical="center" wrapText="1"/>
    </xf>
    <xf numFmtId="165" fontId="3" fillId="0" borderId="49" xfId="1" applyNumberFormat="1" applyFont="1" applyFill="1" applyBorder="1" applyAlignment="1" applyProtection="1">
      <alignment horizontal="center" vertical="center" wrapText="1"/>
    </xf>
    <xf numFmtId="165" fontId="3" fillId="0" borderId="50" xfId="1" applyNumberFormat="1" applyFont="1" applyFill="1" applyBorder="1" applyAlignment="1" applyProtection="1">
      <alignment horizontal="center" vertical="center" wrapText="1"/>
    </xf>
    <xf numFmtId="165" fontId="3" fillId="0" borderId="53" xfId="1" applyNumberFormat="1" applyFont="1" applyFill="1" applyBorder="1" applyAlignment="1" applyProtection="1">
      <alignment horizontal="center" vertical="center" wrapText="1"/>
    </xf>
    <xf numFmtId="165" fontId="3" fillId="0" borderId="55" xfId="1" applyNumberFormat="1" applyFont="1" applyFill="1" applyBorder="1" applyAlignment="1" applyProtection="1">
      <alignment horizontal="center" vertical="center" wrapText="1"/>
    </xf>
    <xf numFmtId="44" fontId="3" fillId="0" borderId="26" xfId="1" applyFont="1" applyFill="1" applyBorder="1" applyAlignment="1">
      <alignment horizontal="center" vertical="center"/>
    </xf>
    <xf numFmtId="9" fontId="3" fillId="0" borderId="2"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9" xfId="0" applyFont="1" applyBorder="1" applyAlignment="1">
      <alignment horizontal="left" vertical="center" wrapText="1"/>
    </xf>
    <xf numFmtId="44" fontId="12" fillId="0" borderId="10" xfId="0" applyNumberFormat="1" applyFont="1" applyBorder="1" applyAlignment="1">
      <alignment horizontal="center" vertical="center" wrapText="1"/>
    </xf>
    <xf numFmtId="0" fontId="5" fillId="0" borderId="0" xfId="0" applyFont="1" applyAlignment="1">
      <alignment horizontal="center" vertical="center" wrapText="1"/>
    </xf>
    <xf numFmtId="44" fontId="4" fillId="0" borderId="10" xfId="0" applyNumberFormat="1" applyFont="1" applyBorder="1" applyAlignment="1">
      <alignment horizontal="center" vertical="center" wrapText="1"/>
    </xf>
    <xf numFmtId="0" fontId="3" fillId="0" borderId="0" xfId="0" applyFont="1" applyAlignment="1">
      <alignment horizontal="center" vertical="center" wrapText="1"/>
    </xf>
    <xf numFmtId="0" fontId="14" fillId="0" borderId="0" xfId="0" applyFont="1" applyAlignment="1">
      <alignment vertical="center"/>
    </xf>
    <xf numFmtId="0" fontId="3" fillId="0" borderId="0" xfId="0" applyFont="1" applyAlignment="1">
      <alignment horizontal="left" vertical="center" wrapText="1"/>
    </xf>
    <xf numFmtId="0" fontId="15" fillId="0" borderId="0" xfId="0" applyFont="1" applyAlignment="1">
      <alignment vertical="center"/>
    </xf>
    <xf numFmtId="0" fontId="3" fillId="0" borderId="35" xfId="0" applyFont="1" applyBorder="1" applyAlignment="1">
      <alignment vertical="center" wrapText="1"/>
    </xf>
    <xf numFmtId="9" fontId="12" fillId="0" borderId="24" xfId="0" applyNumberFormat="1" applyFont="1" applyBorder="1" applyAlignment="1">
      <alignment horizontal="center" vertical="center" wrapText="1"/>
    </xf>
    <xf numFmtId="0" fontId="14" fillId="0" borderId="10" xfId="0" applyFont="1" applyBorder="1"/>
    <xf numFmtId="0" fontId="14" fillId="0" borderId="35" xfId="0" applyFont="1" applyBorder="1"/>
    <xf numFmtId="0" fontId="12" fillId="0" borderId="34" xfId="0" applyFont="1" applyBorder="1" applyAlignment="1">
      <alignment horizontal="left" vertical="center" wrapText="1"/>
    </xf>
    <xf numFmtId="0" fontId="12" fillId="0" borderId="34" xfId="0" applyFont="1" applyBorder="1" applyAlignment="1">
      <alignment horizontal="center" vertical="center" wrapText="1"/>
    </xf>
    <xf numFmtId="4" fontId="12" fillId="0" borderId="50" xfId="0" applyNumberFormat="1" applyFont="1" applyBorder="1" applyAlignment="1">
      <alignment horizontal="center" vertical="center" wrapText="1"/>
    </xf>
    <xf numFmtId="0" fontId="3" fillId="0" borderId="34" xfId="0" applyFont="1" applyBorder="1" applyAlignment="1">
      <alignment horizontal="left" vertical="center" wrapText="1"/>
    </xf>
    <xf numFmtId="165" fontId="4" fillId="0" borderId="2" xfId="1" applyNumberFormat="1" applyFont="1" applyFill="1" applyBorder="1" applyAlignment="1" applyProtection="1">
      <alignment horizontal="left" vertical="center"/>
    </xf>
    <xf numFmtId="0" fontId="3" fillId="0" borderId="0" xfId="0" applyFont="1"/>
    <xf numFmtId="0" fontId="3" fillId="0" borderId="33" xfId="0" applyFont="1" applyBorder="1" applyAlignment="1">
      <alignment horizontal="left" vertical="center" wrapText="1"/>
    </xf>
    <xf numFmtId="0" fontId="3" fillId="0" borderId="46" xfId="0" applyFont="1" applyBorder="1" applyAlignment="1">
      <alignment horizontal="center" vertical="center" wrapText="1"/>
    </xf>
    <xf numFmtId="9" fontId="5" fillId="0" borderId="27" xfId="0" applyNumberFormat="1" applyFont="1" applyBorder="1" applyAlignment="1">
      <alignment horizontal="center" vertical="center" wrapText="1"/>
    </xf>
    <xf numFmtId="165" fontId="4" fillId="0" borderId="28" xfId="1" applyNumberFormat="1" applyFont="1" applyFill="1" applyBorder="1" applyAlignment="1" applyProtection="1">
      <alignment horizontal="left" vertical="center"/>
    </xf>
    <xf numFmtId="166" fontId="4" fillId="0" borderId="10" xfId="0" applyNumberFormat="1" applyFont="1" applyBorder="1" applyAlignment="1">
      <alignment horizontal="center" vertical="center"/>
    </xf>
    <xf numFmtId="0" fontId="3" fillId="0" borderId="2" xfId="3" applyFont="1" applyBorder="1" applyAlignment="1">
      <alignment horizontal="center" vertical="center" wrapText="1"/>
    </xf>
    <xf numFmtId="167" fontId="3" fillId="0" borderId="2" xfId="3" applyNumberFormat="1" applyFont="1" applyBorder="1" applyAlignment="1">
      <alignment horizontal="center" vertical="center" wrapText="1"/>
    </xf>
    <xf numFmtId="0" fontId="3" fillId="0" borderId="6" xfId="3" applyFont="1" applyBorder="1" applyAlignment="1">
      <alignment horizontal="center" vertical="center" wrapText="1"/>
    </xf>
    <xf numFmtId="0" fontId="3" fillId="0" borderId="10" xfId="3" applyFont="1" applyBorder="1" applyAlignment="1">
      <alignment vertical="center" wrapText="1"/>
    </xf>
    <xf numFmtId="49" fontId="3" fillId="0" borderId="10" xfId="3" applyNumberFormat="1" applyFont="1" applyBorder="1" applyAlignment="1">
      <alignment horizontal="center" vertical="center" wrapText="1"/>
    </xf>
    <xf numFmtId="1" fontId="3" fillId="0" borderId="10" xfId="3" applyNumberFormat="1" applyFont="1" applyBorder="1" applyAlignment="1" applyProtection="1">
      <alignment horizontal="center" vertical="center" wrapText="1"/>
      <protection locked="0"/>
    </xf>
    <xf numFmtId="167" fontId="3" fillId="0" borderId="10" xfId="3" applyNumberFormat="1" applyFont="1" applyBorder="1" applyAlignment="1">
      <alignment horizontal="center" vertical="center"/>
    </xf>
    <xf numFmtId="9" fontId="3" fillId="0" borderId="10" xfId="3" applyNumberFormat="1" applyFont="1" applyBorder="1" applyAlignment="1">
      <alignment horizontal="center" vertical="center"/>
    </xf>
    <xf numFmtId="167" fontId="3" fillId="0" borderId="14" xfId="3" applyNumberFormat="1" applyFont="1" applyBorder="1" applyAlignment="1">
      <alignment horizontal="center" vertical="center" wrapText="1"/>
    </xf>
    <xf numFmtId="49" fontId="3" fillId="0" borderId="13" xfId="3" applyNumberFormat="1" applyFont="1" applyBorder="1" applyAlignment="1">
      <alignment horizontal="center" vertical="center" wrapText="1"/>
    </xf>
    <xf numFmtId="167" fontId="3" fillId="0" borderId="13" xfId="3" applyNumberFormat="1" applyFont="1" applyBorder="1" applyAlignment="1">
      <alignment horizontal="center" vertical="center"/>
    </xf>
    <xf numFmtId="0" fontId="3" fillId="0" borderId="46" xfId="3" applyFont="1" applyBorder="1" applyAlignment="1">
      <alignment horizontal="left" vertical="center" wrapText="1"/>
    </xf>
    <xf numFmtId="49" fontId="3" fillId="0" borderId="10" xfId="0" applyNumberFormat="1" applyFont="1" applyBorder="1" applyAlignment="1">
      <alignment horizontal="center" vertical="center" wrapText="1"/>
    </xf>
    <xf numFmtId="167" fontId="3" fillId="0" borderId="10" xfId="0" applyNumberFormat="1" applyFont="1" applyBorder="1" applyAlignment="1">
      <alignment horizontal="center" vertical="center"/>
    </xf>
    <xf numFmtId="9" fontId="3" fillId="0" borderId="10" xfId="0" applyNumberFormat="1" applyFont="1" applyBorder="1" applyAlignment="1">
      <alignment horizontal="center" vertical="center"/>
    </xf>
    <xf numFmtId="1" fontId="3" fillId="0" borderId="26" xfId="3" applyNumberFormat="1" applyFont="1" applyBorder="1" applyAlignment="1" applyProtection="1">
      <alignment horizontal="center" vertical="center" wrapText="1"/>
      <protection locked="0"/>
    </xf>
    <xf numFmtId="9" fontId="3" fillId="0" borderId="26" xfId="3" applyNumberFormat="1" applyFont="1" applyBorder="1" applyAlignment="1">
      <alignment horizontal="center" vertical="center"/>
    </xf>
    <xf numFmtId="1" fontId="3" fillId="0" borderId="13" xfId="3" applyNumberFormat="1" applyFont="1" applyBorder="1" applyAlignment="1" applyProtection="1">
      <alignment horizontal="center" vertical="center" wrapText="1"/>
      <protection locked="0"/>
    </xf>
    <xf numFmtId="0" fontId="4" fillId="0" borderId="0" xfId="3" applyFont="1"/>
    <xf numFmtId="49" fontId="3" fillId="0" borderId="10" xfId="3" applyNumberFormat="1" applyFont="1" applyBorder="1" applyAlignment="1">
      <alignment horizontal="center" vertical="center"/>
    </xf>
    <xf numFmtId="0" fontId="4" fillId="0" borderId="10" xfId="3" applyFont="1" applyBorder="1" applyAlignment="1">
      <alignment horizontal="left" vertical="center"/>
    </xf>
    <xf numFmtId="0" fontId="3" fillId="0" borderId="2" xfId="3" applyFont="1" applyBorder="1" applyAlignment="1">
      <alignment horizontal="center" vertical="center"/>
    </xf>
    <xf numFmtId="0" fontId="3" fillId="0" borderId="0" xfId="3" applyFont="1"/>
    <xf numFmtId="0" fontId="3" fillId="0" borderId="2" xfId="3" applyFont="1" applyBorder="1"/>
    <xf numFmtId="0" fontId="3" fillId="0" borderId="10" xfId="3" applyFont="1" applyBorder="1" applyAlignment="1">
      <alignment horizontal="center" vertical="center"/>
    </xf>
    <xf numFmtId="0" fontId="3" fillId="0" borderId="10" xfId="3" applyFont="1" applyBorder="1" applyAlignment="1">
      <alignment horizontal="left" vertical="center" wrapText="1"/>
    </xf>
    <xf numFmtId="167" fontId="3" fillId="0" borderId="14" xfId="3" applyNumberFormat="1" applyFont="1" applyBorder="1" applyAlignment="1">
      <alignment horizontal="center" vertical="center"/>
    </xf>
    <xf numFmtId="0" fontId="3" fillId="0" borderId="10" xfId="3" applyFont="1" applyBorder="1" applyAlignment="1">
      <alignment horizontal="left" vertical="top" wrapText="1"/>
    </xf>
    <xf numFmtId="0" fontId="3" fillId="0" borderId="13" xfId="3" applyFont="1" applyBorder="1" applyAlignment="1">
      <alignment horizontal="center" vertical="center"/>
    </xf>
    <xf numFmtId="0" fontId="3" fillId="0" borderId="0" xfId="3" applyFont="1" applyAlignment="1">
      <alignment horizontal="center" vertical="center"/>
    </xf>
    <xf numFmtId="0" fontId="3" fillId="0" borderId="10" xfId="3" applyFont="1" applyBorder="1" applyAlignment="1">
      <alignment vertical="top" wrapText="1"/>
    </xf>
    <xf numFmtId="0" fontId="3" fillId="0" borderId="34" xfId="3" applyFont="1" applyBorder="1"/>
    <xf numFmtId="0" fontId="3" fillId="0" borderId="10" xfId="0" applyFont="1" applyBorder="1" applyAlignment="1">
      <alignment horizontal="center" vertical="center"/>
    </xf>
    <xf numFmtId="0" fontId="3" fillId="0" borderId="10" xfId="0" applyFont="1" applyBorder="1" applyAlignment="1">
      <alignment horizontal="left" vertical="center" wrapText="1"/>
    </xf>
    <xf numFmtId="167" fontId="3" fillId="0" borderId="14" xfId="0" applyNumberFormat="1" applyFont="1" applyBorder="1" applyAlignment="1">
      <alignment horizontal="center" vertical="center"/>
    </xf>
    <xf numFmtId="0" fontId="3" fillId="0" borderId="2" xfId="0" applyFont="1" applyBorder="1"/>
    <xf numFmtId="0" fontId="3" fillId="0" borderId="46" xfId="0" applyFont="1" applyBorder="1" applyAlignment="1">
      <alignment horizontal="center" vertical="center"/>
    </xf>
    <xf numFmtId="0" fontId="3" fillId="0" borderId="26" xfId="3" applyFont="1" applyBorder="1" applyAlignment="1">
      <alignment horizontal="center" vertical="center" wrapText="1"/>
    </xf>
    <xf numFmtId="49" fontId="3" fillId="0" borderId="24" xfId="3" applyNumberFormat="1" applyFont="1" applyBorder="1" applyAlignment="1">
      <alignment horizontal="left" vertical="top" wrapText="1"/>
    </xf>
    <xf numFmtId="0" fontId="3" fillId="0" borderId="26" xfId="3" applyFont="1" applyBorder="1" applyAlignment="1">
      <alignment horizontal="center" vertical="center"/>
    </xf>
    <xf numFmtId="167" fontId="3" fillId="0" borderId="26" xfId="3" applyNumberFormat="1" applyFont="1" applyBorder="1" applyAlignment="1">
      <alignment horizontal="center" vertical="center"/>
    </xf>
    <xf numFmtId="167" fontId="3" fillId="0" borderId="24" xfId="3" applyNumberFormat="1" applyFont="1" applyBorder="1" applyAlignment="1">
      <alignment horizontal="center" vertical="center"/>
    </xf>
    <xf numFmtId="0" fontId="3" fillId="0" borderId="27" xfId="3" applyFont="1" applyBorder="1"/>
    <xf numFmtId="0" fontId="3" fillId="0" borderId="13" xfId="3" applyFont="1" applyBorder="1" applyAlignment="1">
      <alignment horizontal="center" vertical="center" wrapText="1"/>
    </xf>
    <xf numFmtId="49" fontId="3" fillId="0" borderId="16" xfId="3" applyNumberFormat="1" applyFont="1" applyBorder="1" applyAlignment="1">
      <alignment horizontal="left" vertical="top" wrapText="1"/>
    </xf>
    <xf numFmtId="49" fontId="3" fillId="0" borderId="10" xfId="3" applyNumberFormat="1" applyFont="1" applyBorder="1" applyAlignment="1">
      <alignment horizontal="left" vertical="top" wrapText="1"/>
    </xf>
    <xf numFmtId="167" fontId="4" fillId="0" borderId="10" xfId="3" applyNumberFormat="1" applyFont="1" applyBorder="1" applyAlignment="1">
      <alignment horizontal="center" vertical="center"/>
    </xf>
    <xf numFmtId="167" fontId="3" fillId="0" borderId="0" xfId="3" applyNumberFormat="1" applyFont="1" applyAlignment="1">
      <alignment horizontal="center" vertical="center"/>
    </xf>
    <xf numFmtId="0" fontId="3" fillId="0" borderId="0" xfId="3" applyFont="1" applyAlignment="1">
      <alignment horizontal="center"/>
    </xf>
    <xf numFmtId="0" fontId="3" fillId="0" borderId="26" xfId="0" applyFont="1" applyBorder="1" applyAlignment="1">
      <alignment horizontal="center" vertical="center"/>
    </xf>
    <xf numFmtId="2" fontId="3" fillId="0" borderId="26" xfId="0" applyNumberFormat="1" applyFont="1" applyBorder="1" applyAlignment="1">
      <alignment horizontal="left" vertical="center" wrapText="1"/>
    </xf>
    <xf numFmtId="2" fontId="3" fillId="0" borderId="26" xfId="0" applyNumberFormat="1" applyFont="1" applyBorder="1" applyAlignment="1">
      <alignment horizontal="center" vertical="center" wrapText="1"/>
    </xf>
    <xf numFmtId="2" fontId="3" fillId="0" borderId="26" xfId="0" applyNumberFormat="1" applyFont="1" applyBorder="1" applyAlignment="1">
      <alignment horizontal="center" vertical="center"/>
    </xf>
    <xf numFmtId="0" fontId="3" fillId="0" borderId="35" xfId="0" applyFont="1" applyBorder="1" applyAlignment="1">
      <alignment horizontal="center" vertical="center"/>
    </xf>
    <xf numFmtId="2" fontId="3" fillId="0" borderId="35" xfId="0" applyNumberFormat="1" applyFont="1" applyBorder="1" applyAlignment="1">
      <alignment horizontal="left" vertical="center" wrapText="1"/>
    </xf>
    <xf numFmtId="2" fontId="3" fillId="0" borderId="35" xfId="0" applyNumberFormat="1" applyFont="1" applyBorder="1" applyAlignment="1">
      <alignment horizontal="center" vertical="center" wrapText="1"/>
    </xf>
    <xf numFmtId="44" fontId="4" fillId="0" borderId="35" xfId="0" applyNumberFormat="1" applyFont="1" applyBorder="1" applyAlignment="1">
      <alignment horizontal="right" vertical="center" wrapText="1"/>
    </xf>
    <xf numFmtId="0" fontId="4" fillId="0" borderId="0" xfId="3" applyFont="1" applyAlignment="1">
      <alignment horizontal="center"/>
    </xf>
    <xf numFmtId="0" fontId="3" fillId="0" borderId="35" xfId="0" applyFont="1" applyBorder="1"/>
    <xf numFmtId="0" fontId="3" fillId="0" borderId="35" xfId="3" applyFont="1" applyBorder="1" applyAlignment="1">
      <alignment horizontal="center" vertical="center" wrapText="1"/>
    </xf>
    <xf numFmtId="0" fontId="3" fillId="0" borderId="42" xfId="3" applyFont="1" applyBorder="1" applyAlignment="1">
      <alignment horizontal="center" vertical="center"/>
    </xf>
    <xf numFmtId="0" fontId="3" fillId="0" borderId="0" xfId="0" applyFont="1" applyAlignment="1">
      <alignment horizontal="center"/>
    </xf>
    <xf numFmtId="0" fontId="3" fillId="0" borderId="35" xfId="0" applyFont="1" applyBorder="1" applyAlignment="1">
      <alignment horizontal="center"/>
    </xf>
    <xf numFmtId="9" fontId="3" fillId="0" borderId="26" xfId="1" applyNumberFormat="1" applyFont="1" applyFill="1" applyBorder="1" applyAlignment="1">
      <alignment horizontal="center" vertical="center"/>
    </xf>
    <xf numFmtId="9" fontId="3" fillId="0" borderId="26" xfId="2" applyFont="1" applyFill="1" applyBorder="1" applyAlignment="1">
      <alignment vertical="center"/>
    </xf>
    <xf numFmtId="0" fontId="3" fillId="0" borderId="26" xfId="0" applyFont="1" applyBorder="1"/>
    <xf numFmtId="0" fontId="3" fillId="0" borderId="24" xfId="0" applyFont="1" applyBorder="1"/>
    <xf numFmtId="168" fontId="3" fillId="0" borderId="26" xfId="0" applyNumberFormat="1" applyFont="1" applyBorder="1" applyAlignment="1">
      <alignment horizontal="center" vertical="center"/>
    </xf>
    <xf numFmtId="0" fontId="3" fillId="0" borderId="35" xfId="3" applyFont="1" applyBorder="1"/>
    <xf numFmtId="0" fontId="3" fillId="0" borderId="33" xfId="3" applyFont="1" applyBorder="1"/>
    <xf numFmtId="44" fontId="4" fillId="0" borderId="35" xfId="0" applyNumberFormat="1" applyFont="1" applyBorder="1" applyAlignment="1">
      <alignment vertical="center"/>
    </xf>
    <xf numFmtId="0" fontId="14" fillId="0" borderId="35" xfId="0" applyFont="1" applyBorder="1" applyAlignment="1">
      <alignment horizontal="center" vertical="center"/>
    </xf>
    <xf numFmtId="0" fontId="14" fillId="0" borderId="35" xfId="0" applyFont="1" applyBorder="1" applyAlignment="1">
      <alignment vertical="center"/>
    </xf>
    <xf numFmtId="0" fontId="14"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3" fillId="0" borderId="49" xfId="0" applyFont="1" applyBorder="1" applyAlignment="1">
      <alignment horizontal="left" vertical="center" wrapText="1"/>
    </xf>
    <xf numFmtId="0" fontId="6" fillId="0" borderId="2" xfId="0" applyFont="1" applyBorder="1" applyAlignment="1">
      <alignment horizontal="center" vertical="center" wrapText="1"/>
    </xf>
    <xf numFmtId="0" fontId="3" fillId="0" borderId="49" xfId="0" applyFont="1" applyBorder="1" applyAlignment="1">
      <alignment horizontal="center" vertical="center" wrapText="1"/>
    </xf>
    <xf numFmtId="166" fontId="4" fillId="0" borderId="26" xfId="0" applyNumberFormat="1" applyFont="1" applyBorder="1" applyAlignment="1">
      <alignment horizontal="center" vertical="center"/>
    </xf>
    <xf numFmtId="166" fontId="4" fillId="0" borderId="26" xfId="0" applyNumberFormat="1" applyFont="1" applyBorder="1" applyAlignment="1">
      <alignment vertical="center"/>
    </xf>
    <xf numFmtId="0" fontId="3" fillId="0" borderId="51" xfId="0" applyFont="1" applyBorder="1" applyAlignment="1">
      <alignment vertical="center" wrapText="1"/>
    </xf>
    <xf numFmtId="0" fontId="3" fillId="0" borderId="52" xfId="0" applyFont="1" applyBorder="1" applyAlignment="1">
      <alignment vertical="center" wrapText="1"/>
    </xf>
    <xf numFmtId="44" fontId="3" fillId="0" borderId="49" xfId="1" applyFont="1" applyFill="1" applyBorder="1" applyAlignment="1">
      <alignment horizontal="center" vertical="center" wrapText="1"/>
    </xf>
    <xf numFmtId="9" fontId="5" fillId="0" borderId="49" xfId="0" applyNumberFormat="1" applyFont="1" applyBorder="1" applyAlignment="1">
      <alignment horizontal="center" vertical="center" wrapText="1"/>
    </xf>
    <xf numFmtId="44" fontId="3" fillId="0" borderId="49"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9" xfId="0" applyFont="1" applyBorder="1" applyAlignment="1">
      <alignment vertical="center" wrapText="1"/>
    </xf>
    <xf numFmtId="165" fontId="4" fillId="0" borderId="0" xfId="1" applyNumberFormat="1" applyFont="1" applyFill="1" applyBorder="1" applyAlignment="1" applyProtection="1">
      <alignment horizontal="center" vertical="center"/>
    </xf>
    <xf numFmtId="0" fontId="3" fillId="0" borderId="10" xfId="0" applyFont="1" applyBorder="1" applyAlignment="1">
      <alignment vertical="center" wrapText="1"/>
    </xf>
    <xf numFmtId="0" fontId="10" fillId="0" borderId="10" xfId="0" applyFont="1" applyBorder="1" applyAlignment="1">
      <alignment horizontal="center" vertical="center" wrapText="1"/>
    </xf>
    <xf numFmtId="3" fontId="10" fillId="0" borderId="10" xfId="0" applyNumberFormat="1" applyFont="1" applyBorder="1" applyAlignment="1">
      <alignment horizontal="center" vertical="center" wrapText="1"/>
    </xf>
    <xf numFmtId="44" fontId="10" fillId="0" borderId="10" xfId="1" applyFont="1" applyFill="1" applyBorder="1" applyAlignment="1">
      <alignment horizontal="center" vertical="center" wrapText="1"/>
    </xf>
    <xf numFmtId="44" fontId="3" fillId="0" borderId="10" xfId="1" applyFont="1" applyFill="1" applyBorder="1" applyAlignment="1">
      <alignment horizontal="center" vertical="center" wrapText="1"/>
    </xf>
    <xf numFmtId="9" fontId="3" fillId="0" borderId="10" xfId="0" applyNumberFormat="1" applyFont="1" applyBorder="1" applyAlignment="1">
      <alignment horizontal="center" vertical="center" wrapText="1"/>
    </xf>
    <xf numFmtId="44" fontId="3" fillId="0" borderId="10" xfId="0" applyNumberFormat="1" applyFont="1" applyBorder="1" applyAlignment="1">
      <alignment horizontal="center" vertical="center"/>
    </xf>
    <xf numFmtId="166" fontId="3" fillId="0" borderId="10" xfId="0" applyNumberFormat="1" applyFont="1" applyBorder="1" applyAlignment="1">
      <alignment horizontal="center" vertical="center" wrapText="1"/>
    </xf>
    <xf numFmtId="0" fontId="3" fillId="0" borderId="10" xfId="0" applyFont="1" applyBorder="1" applyAlignment="1">
      <alignment vertical="center"/>
    </xf>
    <xf numFmtId="9" fontId="5" fillId="0" borderId="2" xfId="2" applyFont="1" applyFill="1" applyBorder="1" applyAlignment="1">
      <alignment horizontal="center" vertical="center" wrapText="1"/>
    </xf>
    <xf numFmtId="0" fontId="4" fillId="0" borderId="10" xfId="0" applyFont="1" applyBorder="1" applyAlignment="1">
      <alignment horizontal="left" vertical="center" wrapText="1"/>
    </xf>
    <xf numFmtId="9" fontId="3" fillId="0" borderId="4" xfId="0" applyNumberFormat="1" applyFont="1" applyBorder="1" applyAlignment="1">
      <alignment horizontal="center" vertical="center" wrapText="1"/>
    </xf>
    <xf numFmtId="44" fontId="3" fillId="0" borderId="10" xfId="0" applyNumberFormat="1" applyFont="1" applyBorder="1" applyAlignment="1">
      <alignment horizontal="center" vertical="center" wrapText="1"/>
    </xf>
    <xf numFmtId="0" fontId="4" fillId="0" borderId="14" xfId="0" applyFont="1" applyBorder="1" applyAlignment="1">
      <alignment horizontal="left" vertical="center" wrapText="1"/>
    </xf>
    <xf numFmtId="165" fontId="4" fillId="0" borderId="0" xfId="1" applyNumberFormat="1" applyFont="1" applyFill="1" applyBorder="1" applyAlignment="1" applyProtection="1">
      <alignment horizontal="left" vertical="center"/>
    </xf>
    <xf numFmtId="166" fontId="4" fillId="0" borderId="0" xfId="0" applyNumberFormat="1" applyFont="1" applyAlignment="1">
      <alignment horizontal="center" vertical="center"/>
    </xf>
    <xf numFmtId="0" fontId="3" fillId="0" borderId="45"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vertical="center" wrapText="1"/>
    </xf>
    <xf numFmtId="170" fontId="4" fillId="0" borderId="26" xfId="0" applyNumberFormat="1" applyFont="1" applyBorder="1" applyAlignment="1">
      <alignment vertical="center" wrapText="1"/>
    </xf>
    <xf numFmtId="0" fontId="8" fillId="0" borderId="0" xfId="0" applyFont="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49" fontId="4" fillId="3" borderId="10" xfId="3" applyNumberFormat="1" applyFont="1" applyFill="1" applyBorder="1" applyAlignment="1">
      <alignment horizontal="center" vertical="center"/>
    </xf>
    <xf numFmtId="0" fontId="3" fillId="3" borderId="0" xfId="3" applyFont="1" applyFill="1"/>
    <xf numFmtId="0" fontId="4" fillId="3" borderId="10" xfId="3" applyFont="1" applyFill="1" applyBorder="1" applyAlignment="1">
      <alignment horizontal="center" vertical="center"/>
    </xf>
    <xf numFmtId="0" fontId="4" fillId="3" borderId="26" xfId="0" applyFont="1" applyFill="1" applyBorder="1" applyAlignment="1">
      <alignment horizontal="center" vertical="center"/>
    </xf>
    <xf numFmtId="0" fontId="3" fillId="3" borderId="0" xfId="0" applyFont="1" applyFill="1"/>
    <xf numFmtId="0" fontId="4" fillId="3" borderId="2" xfId="0" applyFont="1" applyFill="1" applyBorder="1" applyAlignment="1">
      <alignment horizontal="center" vertical="center" wrapText="1"/>
    </xf>
    <xf numFmtId="0" fontId="15" fillId="3" borderId="0" xfId="0" applyFont="1" applyFill="1" applyAlignment="1">
      <alignment vertical="center"/>
    </xf>
    <xf numFmtId="0" fontId="3" fillId="0" borderId="51" xfId="0" applyFont="1" applyBorder="1" applyAlignment="1">
      <alignment horizontal="left" vertical="center" wrapText="1"/>
    </xf>
    <xf numFmtId="43" fontId="3" fillId="0" borderId="49" xfId="0" applyNumberFormat="1" applyFont="1" applyBorder="1" applyAlignment="1">
      <alignment horizontal="center" vertical="center" wrapText="1"/>
    </xf>
    <xf numFmtId="44" fontId="3" fillId="0" borderId="60" xfId="0" applyNumberFormat="1" applyFont="1" applyBorder="1" applyAlignment="1">
      <alignment horizontal="center" vertical="center" wrapText="1"/>
    </xf>
    <xf numFmtId="44" fontId="4" fillId="0" borderId="0" xfId="1" applyFont="1" applyFill="1" applyBorder="1" applyAlignment="1">
      <alignment horizontal="right" vertical="center" wrapText="1"/>
    </xf>
    <xf numFmtId="44" fontId="12" fillId="0" borderId="61" xfId="0" applyNumberFormat="1" applyFont="1" applyBorder="1" applyAlignment="1">
      <alignment horizontal="center" vertical="center" wrapText="1"/>
    </xf>
    <xf numFmtId="44" fontId="4" fillId="0" borderId="0" xfId="0" applyNumberFormat="1" applyFont="1" applyAlignment="1">
      <alignment horizontal="center" vertical="center" wrapText="1"/>
    </xf>
    <xf numFmtId="166" fontId="4" fillId="0" borderId="5" xfId="0" applyNumberFormat="1" applyFont="1" applyBorder="1" applyAlignment="1">
      <alignment horizontal="center" vertical="center"/>
    </xf>
    <xf numFmtId="0" fontId="3" fillId="0" borderId="50" xfId="3" applyFont="1" applyBorder="1" applyAlignment="1">
      <alignment horizontal="center" vertical="center" wrapText="1"/>
    </xf>
    <xf numFmtId="167" fontId="4" fillId="0" borderId="0" xfId="3" applyNumberFormat="1" applyFont="1" applyAlignment="1">
      <alignment horizontal="center" vertical="center"/>
    </xf>
    <xf numFmtId="167" fontId="3" fillId="0" borderId="49" xfId="3" applyNumberFormat="1" applyFont="1" applyBorder="1" applyAlignment="1">
      <alignment horizontal="center" vertical="center" wrapText="1"/>
    </xf>
    <xf numFmtId="167" fontId="3" fillId="0" borderId="49" xfId="3" applyNumberFormat="1" applyFont="1" applyBorder="1" applyAlignment="1">
      <alignment horizontal="center" vertical="center"/>
    </xf>
    <xf numFmtId="0" fontId="3" fillId="0" borderId="52" xfId="0" applyFont="1" applyBorder="1"/>
    <xf numFmtId="167" fontId="3" fillId="0" borderId="61" xfId="0" applyNumberFormat="1" applyFont="1" applyBorder="1" applyAlignment="1">
      <alignment horizontal="center" vertical="center"/>
    </xf>
    <xf numFmtId="0" fontId="3" fillId="0" borderId="25" xfId="3" applyFont="1" applyBorder="1"/>
    <xf numFmtId="0" fontId="3" fillId="0" borderId="52" xfId="3" applyFont="1" applyBorder="1"/>
    <xf numFmtId="167" fontId="3" fillId="0" borderId="61" xfId="3" applyNumberFormat="1" applyFont="1" applyBorder="1" applyAlignment="1">
      <alignment horizontal="center" vertical="center"/>
    </xf>
    <xf numFmtId="0" fontId="3" fillId="0" borderId="61" xfId="0" applyFont="1" applyBorder="1" applyAlignment="1">
      <alignment horizontal="center" vertical="center" wrapText="1"/>
    </xf>
    <xf numFmtId="0" fontId="3" fillId="0" borderId="60" xfId="0" applyFont="1" applyBorder="1" applyAlignment="1">
      <alignment horizontal="center" vertical="center" wrapText="1"/>
    </xf>
    <xf numFmtId="44" fontId="3" fillId="0" borderId="61" xfId="0" applyNumberFormat="1" applyFont="1" applyBorder="1" applyAlignment="1">
      <alignment horizontal="center" vertical="center" wrapText="1"/>
    </xf>
    <xf numFmtId="44" fontId="3" fillId="0" borderId="5" xfId="0" applyNumberFormat="1" applyFont="1" applyBorder="1" applyAlignment="1">
      <alignment horizontal="center" vertical="center" wrapText="1"/>
    </xf>
    <xf numFmtId="0" fontId="5" fillId="0" borderId="64" xfId="0" applyFont="1" applyBorder="1" applyAlignment="1">
      <alignment horizontal="center" vertical="center" wrapText="1"/>
    </xf>
    <xf numFmtId="44" fontId="3" fillId="0" borderId="61" xfId="0" applyNumberFormat="1" applyFont="1" applyBorder="1" applyAlignment="1">
      <alignment horizontal="center" vertical="center"/>
    </xf>
    <xf numFmtId="44" fontId="4" fillId="0" borderId="0" xfId="0" applyNumberFormat="1" applyFont="1" applyAlignment="1">
      <alignment horizontal="center" vertical="center"/>
    </xf>
    <xf numFmtId="166" fontId="4" fillId="2" borderId="5" xfId="0" applyNumberFormat="1" applyFont="1" applyFill="1" applyBorder="1" applyAlignment="1">
      <alignment horizontal="center" vertical="center"/>
    </xf>
    <xf numFmtId="170" fontId="4" fillId="0" borderId="0" xfId="0" applyNumberFormat="1" applyFont="1" applyAlignment="1">
      <alignment vertical="center" wrapText="1"/>
    </xf>
    <xf numFmtId="0" fontId="3" fillId="0" borderId="65" xfId="0" applyFont="1" applyBorder="1" applyAlignment="1">
      <alignment horizontal="center" vertical="center"/>
    </xf>
    <xf numFmtId="166" fontId="4" fillId="0" borderId="61" xfId="0" applyNumberFormat="1" applyFont="1" applyBorder="1" applyAlignment="1">
      <alignment vertical="center"/>
    </xf>
    <xf numFmtId="44" fontId="3" fillId="0" borderId="49" xfId="0" applyNumberFormat="1" applyFont="1" applyBorder="1" applyAlignment="1">
      <alignment vertical="center" wrapText="1"/>
    </xf>
    <xf numFmtId="43" fontId="3" fillId="0" borderId="60" xfId="0" applyNumberFormat="1" applyFont="1" applyBorder="1" applyAlignment="1">
      <alignment horizontal="center" vertical="center" wrapText="1"/>
    </xf>
    <xf numFmtId="0" fontId="5" fillId="0" borderId="61" xfId="0" applyFont="1" applyBorder="1" applyAlignment="1">
      <alignment horizontal="center" vertical="center" wrapText="1"/>
    </xf>
    <xf numFmtId="165" fontId="5" fillId="0" borderId="61" xfId="1" applyNumberFormat="1" applyFont="1" applyFill="1" applyBorder="1" applyAlignment="1" applyProtection="1">
      <alignment horizontal="center" vertical="center" wrapText="1"/>
    </xf>
    <xf numFmtId="0" fontId="3" fillId="0" borderId="61" xfId="0" applyFont="1" applyBorder="1" applyAlignment="1">
      <alignment vertical="center" wrapText="1"/>
    </xf>
    <xf numFmtId="3" fontId="3" fillId="0" borderId="61" xfId="0" applyNumberFormat="1" applyFont="1" applyBorder="1" applyAlignment="1">
      <alignment horizontal="center" vertical="center" wrapText="1"/>
    </xf>
    <xf numFmtId="44" fontId="3" fillId="0" borderId="61" xfId="1" applyFont="1" applyFill="1" applyBorder="1" applyAlignment="1">
      <alignment horizontal="center" vertical="center" wrapText="1"/>
    </xf>
    <xf numFmtId="9" fontId="3" fillId="0" borderId="61" xfId="0" applyNumberFormat="1" applyFont="1" applyBorder="1" applyAlignment="1">
      <alignment horizontal="center" vertical="center" wrapText="1"/>
    </xf>
    <xf numFmtId="166" fontId="3" fillId="0" borderId="61" xfId="0" applyNumberFormat="1" applyFont="1" applyBorder="1" applyAlignment="1">
      <alignment horizontal="center" vertical="center" wrapText="1"/>
    </xf>
    <xf numFmtId="0" fontId="3" fillId="0" borderId="61" xfId="0" applyFont="1" applyBorder="1" applyAlignment="1">
      <alignment vertical="center"/>
    </xf>
    <xf numFmtId="0" fontId="3" fillId="0" borderId="64" xfId="0" applyFont="1" applyBorder="1" applyAlignment="1">
      <alignment horizontal="center" vertical="center"/>
    </xf>
    <xf numFmtId="44" fontId="4" fillId="0" borderId="61" xfId="0" applyNumberFormat="1" applyFont="1" applyBorder="1" applyAlignment="1">
      <alignment horizontal="center" vertical="center"/>
    </xf>
    <xf numFmtId="0" fontId="3" fillId="0" borderId="22" xfId="0" applyFont="1" applyBorder="1" applyAlignment="1">
      <alignment horizontal="center" vertical="center"/>
    </xf>
    <xf numFmtId="44" fontId="4" fillId="0" borderId="26" xfId="0" applyNumberFormat="1" applyFont="1" applyBorder="1" applyAlignment="1">
      <alignment horizontal="center" vertical="center"/>
    </xf>
    <xf numFmtId="0" fontId="10" fillId="0" borderId="61" xfId="0" applyFont="1" applyBorder="1" applyAlignment="1">
      <alignment horizontal="center" vertical="center" wrapText="1"/>
    </xf>
    <xf numFmtId="44" fontId="10" fillId="0" borderId="61" xfId="1" applyFont="1" applyFill="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vertical="center"/>
    </xf>
    <xf numFmtId="44" fontId="3" fillId="0" borderId="66" xfId="0" applyNumberFormat="1" applyFont="1" applyBorder="1" applyAlignment="1">
      <alignment horizontal="center" vertical="center" wrapText="1"/>
    </xf>
    <xf numFmtId="0" fontId="14" fillId="0" borderId="68" xfId="0" applyFont="1" applyBorder="1" applyAlignment="1">
      <alignment vertical="center"/>
    </xf>
    <xf numFmtId="0" fontId="3" fillId="0" borderId="70" xfId="0" applyFont="1" applyBorder="1" applyAlignment="1">
      <alignment horizontal="center" vertical="center" wrapText="1"/>
    </xf>
    <xf numFmtId="0" fontId="5" fillId="0" borderId="70" xfId="0" applyFont="1" applyBorder="1" applyAlignment="1">
      <alignment horizontal="center" vertical="center" wrapText="1"/>
    </xf>
    <xf numFmtId="165" fontId="5" fillId="0" borderId="70" xfId="1" applyNumberFormat="1" applyFont="1" applyFill="1" applyBorder="1" applyAlignment="1" applyProtection="1">
      <alignment horizontal="center" vertical="center" wrapText="1"/>
    </xf>
    <xf numFmtId="0" fontId="5" fillId="0" borderId="71" xfId="0" applyFont="1" applyBorder="1" applyAlignment="1">
      <alignment horizontal="center" vertical="center" wrapText="1"/>
    </xf>
    <xf numFmtId="0" fontId="3" fillId="0" borderId="70" xfId="0" applyFont="1" applyBorder="1" applyAlignment="1">
      <alignment vertical="center" wrapText="1"/>
    </xf>
    <xf numFmtId="3" fontId="3" fillId="0" borderId="70" xfId="0" applyNumberFormat="1" applyFont="1" applyBorder="1" applyAlignment="1">
      <alignment horizontal="center" vertical="center" wrapText="1"/>
    </xf>
    <xf numFmtId="44" fontId="3" fillId="0" borderId="70" xfId="1" applyFont="1" applyFill="1" applyBorder="1" applyAlignment="1">
      <alignment horizontal="center" vertical="center" wrapText="1"/>
    </xf>
    <xf numFmtId="9" fontId="3" fillId="0" borderId="70" xfId="0" applyNumberFormat="1" applyFont="1" applyBorder="1" applyAlignment="1">
      <alignment horizontal="center" vertical="center" wrapText="1"/>
    </xf>
    <xf numFmtId="44" fontId="3" fillId="0" borderId="70" xfId="0" applyNumberFormat="1" applyFont="1" applyBorder="1" applyAlignment="1">
      <alignment horizontal="center" vertical="center"/>
    </xf>
    <xf numFmtId="166" fontId="3" fillId="0" borderId="70" xfId="0" applyNumberFormat="1" applyFont="1" applyBorder="1" applyAlignment="1">
      <alignment horizontal="center" vertical="center" wrapText="1"/>
    </xf>
    <xf numFmtId="0" fontId="3" fillId="0" borderId="70" xfId="0" applyFont="1" applyBorder="1" applyAlignment="1">
      <alignment vertical="center"/>
    </xf>
    <xf numFmtId="166" fontId="4" fillId="0" borderId="70" xfId="0" applyNumberFormat="1" applyFont="1" applyBorder="1" applyAlignment="1">
      <alignment vertical="center"/>
    </xf>
    <xf numFmtId="0" fontId="3" fillId="0" borderId="71" xfId="0" applyFont="1" applyBorder="1" applyAlignment="1">
      <alignment horizontal="center" vertical="center"/>
    </xf>
    <xf numFmtId="44" fontId="4" fillId="0" borderId="70" xfId="0" applyNumberFormat="1" applyFont="1" applyBorder="1" applyAlignment="1">
      <alignment horizontal="center" vertical="center"/>
    </xf>
    <xf numFmtId="0" fontId="3" fillId="0" borderId="0" xfId="0" applyFont="1" applyFill="1" applyAlignment="1">
      <alignment vertical="center"/>
    </xf>
    <xf numFmtId="0" fontId="3" fillId="0" borderId="2" xfId="0" applyFont="1" applyFill="1" applyBorder="1" applyAlignment="1">
      <alignment horizontal="center" vertical="center" wrapText="1"/>
    </xf>
    <xf numFmtId="0" fontId="9" fillId="0" borderId="0" xfId="0" applyFont="1" applyFill="1" applyAlignment="1">
      <alignment vertical="center"/>
    </xf>
    <xf numFmtId="0" fontId="4" fillId="0" borderId="0" xfId="0" applyFont="1" applyFill="1" applyAlignment="1">
      <alignment vertical="center"/>
    </xf>
    <xf numFmtId="1" fontId="3" fillId="0" borderId="26" xfId="0" applyNumberFormat="1" applyFont="1" applyFill="1" applyBorder="1" applyAlignment="1">
      <alignment horizontal="center" vertical="center" wrapText="1"/>
    </xf>
    <xf numFmtId="0" fontId="3" fillId="0" borderId="34"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4" fillId="0" borderId="0" xfId="0" applyFont="1" applyFill="1" applyAlignment="1">
      <alignment vertical="center"/>
    </xf>
    <xf numFmtId="0" fontId="3" fillId="0" borderId="49" xfId="0" applyFont="1" applyFill="1" applyBorder="1" applyAlignment="1">
      <alignment horizontal="center" vertical="center" wrapText="1"/>
    </xf>
    <xf numFmtId="0" fontId="3" fillId="0" borderId="2" xfId="0" applyFont="1" applyFill="1" applyBorder="1" applyAlignment="1">
      <alignment horizontal="left" vertical="center" wrapText="1"/>
    </xf>
    <xf numFmtId="9" fontId="3" fillId="0" borderId="2" xfId="0" applyNumberFormat="1" applyFont="1" applyFill="1" applyBorder="1" applyAlignment="1">
      <alignment horizontal="center" vertical="center" wrapText="1"/>
    </xf>
    <xf numFmtId="44" fontId="3" fillId="0" borderId="2" xfId="0" applyNumberFormat="1" applyFont="1" applyFill="1" applyBorder="1" applyAlignment="1">
      <alignment horizontal="center" vertical="center" wrapText="1"/>
    </xf>
    <xf numFmtId="44" fontId="3" fillId="0" borderId="49" xfId="0" applyNumberFormat="1" applyFont="1" applyFill="1" applyBorder="1" applyAlignment="1">
      <alignment horizontal="center" vertical="center" wrapText="1"/>
    </xf>
    <xf numFmtId="0" fontId="3" fillId="0" borderId="34" xfId="0" applyFont="1" applyFill="1" applyBorder="1" applyAlignment="1">
      <alignment horizontal="left" vertical="center" wrapText="1"/>
    </xf>
    <xf numFmtId="44" fontId="3" fillId="0" borderId="66"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5" xfId="0" applyFont="1" applyFill="1" applyBorder="1" applyAlignment="1">
      <alignment horizontal="center" vertical="center" wrapText="1"/>
    </xf>
    <xf numFmtId="49" fontId="3" fillId="0" borderId="68" xfId="0" applyNumberFormat="1" applyFont="1" applyFill="1" applyBorder="1"/>
    <xf numFmtId="0" fontId="3" fillId="0" borderId="0" xfId="0" applyFont="1" applyFill="1"/>
    <xf numFmtId="166" fontId="4" fillId="0" borderId="2" xfId="0" applyNumberFormat="1" applyFont="1" applyFill="1" applyBorder="1" applyAlignment="1">
      <alignment horizontal="center" vertical="center"/>
    </xf>
    <xf numFmtId="166" fontId="4" fillId="0" borderId="5" xfId="0" applyNumberFormat="1" applyFont="1" applyFill="1" applyBorder="1" applyAlignment="1">
      <alignment horizontal="center" vertical="center"/>
    </xf>
    <xf numFmtId="166" fontId="4" fillId="0" borderId="5" xfId="0" applyNumberFormat="1"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0" fillId="0" borderId="0" xfId="0" applyFill="1" applyAlignment="1">
      <alignment vertical="center"/>
    </xf>
    <xf numFmtId="0" fontId="4" fillId="0" borderId="1" xfId="0" applyFont="1" applyFill="1" applyBorder="1" applyAlignment="1">
      <alignment vertical="center"/>
    </xf>
    <xf numFmtId="0" fontId="4" fillId="0" borderId="35" xfId="0" applyFont="1" applyFill="1" applyBorder="1" applyAlignment="1">
      <alignment vertical="center"/>
    </xf>
    <xf numFmtId="0" fontId="4" fillId="0" borderId="35" xfId="0" applyFont="1" applyFill="1" applyBorder="1" applyAlignment="1">
      <alignment horizontal="center" vertical="center"/>
    </xf>
    <xf numFmtId="0" fontId="4" fillId="0" borderId="61" xfId="0" applyFont="1" applyFill="1" applyBorder="1" applyAlignment="1">
      <alignment vertical="center"/>
    </xf>
    <xf numFmtId="0" fontId="3" fillId="0" borderId="44" xfId="0" applyFont="1" applyFill="1" applyBorder="1"/>
    <xf numFmtId="0" fontId="3" fillId="0" borderId="35" xfId="0" applyFont="1" applyFill="1" applyBorder="1"/>
    <xf numFmtId="0" fontId="1" fillId="0" borderId="0" xfId="0" applyFont="1" applyFill="1" applyAlignment="1">
      <alignment vertical="center"/>
    </xf>
    <xf numFmtId="0" fontId="3" fillId="0" borderId="60" xfId="0" applyFont="1" applyFill="1" applyBorder="1" applyAlignment="1">
      <alignment horizontal="center" vertical="center" wrapText="1"/>
    </xf>
    <xf numFmtId="166" fontId="4" fillId="0" borderId="0" xfId="0" applyNumberFormat="1" applyFont="1" applyFill="1" applyAlignment="1">
      <alignment horizontal="center" vertical="center"/>
    </xf>
    <xf numFmtId="166" fontId="4" fillId="0" borderId="0" xfId="0" applyNumberFormat="1" applyFont="1" applyFill="1" applyAlignment="1">
      <alignment vertical="center"/>
    </xf>
    <xf numFmtId="0" fontId="3" fillId="0" borderId="0" xfId="0" applyFont="1" applyFill="1" applyAlignment="1">
      <alignment vertical="center" wrapText="1"/>
    </xf>
    <xf numFmtId="0" fontId="3" fillId="0" borderId="10" xfId="0" applyFont="1" applyFill="1" applyBorder="1" applyAlignment="1">
      <alignment horizontal="center" vertical="center" wrapText="1"/>
    </xf>
    <xf numFmtId="0" fontId="0" fillId="0" borderId="0" xfId="0" applyFill="1"/>
    <xf numFmtId="0" fontId="3" fillId="0" borderId="70" xfId="0" applyFont="1" applyFill="1" applyBorder="1" applyAlignment="1">
      <alignment horizontal="center" vertical="center" wrapText="1"/>
    </xf>
    <xf numFmtId="0" fontId="3" fillId="0" borderId="73" xfId="0" applyFont="1" applyFill="1" applyBorder="1" applyAlignment="1">
      <alignment vertical="center" wrapText="1"/>
    </xf>
    <xf numFmtId="44" fontId="3" fillId="0" borderId="70" xfId="0" applyNumberFormat="1" applyFont="1" applyFill="1" applyBorder="1" applyAlignment="1">
      <alignment horizontal="center" vertical="center"/>
    </xf>
    <xf numFmtId="166" fontId="3" fillId="0" borderId="70" xfId="0" applyNumberFormat="1" applyFont="1" applyFill="1" applyBorder="1" applyAlignment="1">
      <alignment horizontal="center" vertical="center" wrapText="1"/>
    </xf>
    <xf numFmtId="0" fontId="3" fillId="0" borderId="70" xfId="0" applyFont="1" applyFill="1" applyBorder="1" applyAlignment="1">
      <alignment vertical="center"/>
    </xf>
    <xf numFmtId="0" fontId="14" fillId="0" borderId="0" xfId="0" applyFont="1" applyFill="1"/>
    <xf numFmtId="0" fontId="4" fillId="0" borderId="1" xfId="0" applyFont="1" applyFill="1" applyBorder="1" applyAlignment="1">
      <alignment horizontal="left" vertical="center"/>
    </xf>
    <xf numFmtId="0" fontId="3" fillId="0" borderId="0" xfId="0" applyFont="1" applyAlignment="1">
      <alignment horizontal="center" vertical="center"/>
    </xf>
    <xf numFmtId="0" fontId="4" fillId="0" borderId="7"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3" fillId="0" borderId="3" xfId="0" applyFont="1" applyBorder="1" applyAlignment="1">
      <alignment horizontal="center" vertical="center" wrapText="1"/>
    </xf>
    <xf numFmtId="165" fontId="3" fillId="0" borderId="3" xfId="1" applyNumberFormat="1" applyFont="1" applyFill="1" applyBorder="1" applyAlignment="1" applyProtection="1">
      <alignment horizontal="center" vertical="center" wrapText="1"/>
    </xf>
    <xf numFmtId="44" fontId="4" fillId="0" borderId="1" xfId="0" applyNumberFormat="1" applyFont="1" applyFill="1" applyBorder="1" applyAlignment="1">
      <alignment horizontal="left" vertical="center"/>
    </xf>
    <xf numFmtId="0" fontId="3" fillId="0" borderId="70" xfId="0" applyFont="1" applyFill="1" applyBorder="1" applyAlignment="1">
      <alignment horizontal="left" vertical="center" wrapText="1"/>
    </xf>
    <xf numFmtId="0" fontId="4" fillId="0" borderId="0" xfId="0" applyFont="1" applyFill="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left" vertical="center"/>
    </xf>
    <xf numFmtId="0" fontId="4" fillId="0" borderId="0" xfId="0" applyFont="1" applyAlignment="1">
      <alignment vertical="center"/>
    </xf>
    <xf numFmtId="0" fontId="3" fillId="0" borderId="66" xfId="0" applyFont="1" applyBorder="1" applyAlignment="1">
      <alignment horizontal="center" vertical="center" wrapText="1"/>
    </xf>
    <xf numFmtId="0" fontId="3" fillId="0" borderId="75" xfId="0" applyFont="1" applyBorder="1" applyAlignment="1">
      <alignment horizontal="left" vertical="center" wrapText="1"/>
    </xf>
    <xf numFmtId="9" fontId="5" fillId="2" borderId="74" xfId="0" applyNumberFormat="1" applyFont="1" applyFill="1" applyBorder="1" applyAlignment="1">
      <alignment horizontal="center" vertical="center" wrapText="1"/>
    </xf>
    <xf numFmtId="43" fontId="3" fillId="0" borderId="66" xfId="0" applyNumberFormat="1" applyFont="1" applyBorder="1" applyAlignment="1">
      <alignment horizontal="center" vertical="center" wrapText="1"/>
    </xf>
    <xf numFmtId="165" fontId="4" fillId="0" borderId="25" xfId="1" applyNumberFormat="1" applyFont="1" applyFill="1" applyBorder="1" applyAlignment="1" applyProtection="1">
      <alignment horizontal="left" vertical="center"/>
    </xf>
    <xf numFmtId="0" fontId="3" fillId="0" borderId="66" xfId="0" applyFont="1" applyFill="1" applyBorder="1" applyAlignment="1">
      <alignment horizontal="center" vertical="center" wrapText="1"/>
    </xf>
    <xf numFmtId="165" fontId="3" fillId="0" borderId="66" xfId="1" applyNumberFormat="1" applyFont="1" applyFill="1" applyBorder="1" applyAlignment="1" applyProtection="1">
      <alignment horizontal="center" vertical="center" wrapText="1"/>
    </xf>
    <xf numFmtId="0" fontId="3" fillId="0" borderId="74" xfId="0" applyFont="1" applyBorder="1" applyAlignment="1">
      <alignment horizontal="center" vertical="center" wrapText="1"/>
    </xf>
    <xf numFmtId="165" fontId="3" fillId="0" borderId="74" xfId="1" applyNumberFormat="1" applyFont="1" applyFill="1" applyBorder="1" applyAlignment="1" applyProtection="1">
      <alignment horizontal="center" vertical="center" wrapText="1"/>
    </xf>
    <xf numFmtId="0" fontId="3" fillId="0" borderId="74" xfId="0" applyFont="1" applyBorder="1" applyAlignment="1">
      <alignment horizontal="left" vertical="center" wrapText="1"/>
    </xf>
    <xf numFmtId="43" fontId="3" fillId="2" borderId="74" xfId="0" applyNumberFormat="1" applyFont="1" applyFill="1" applyBorder="1" applyAlignment="1">
      <alignment horizontal="center" vertical="center" wrapText="1"/>
    </xf>
    <xf numFmtId="43" fontId="3" fillId="0" borderId="74" xfId="0" applyNumberFormat="1" applyFont="1" applyBorder="1" applyAlignment="1">
      <alignment horizontal="center" vertical="center" wrapText="1"/>
    </xf>
    <xf numFmtId="0" fontId="4" fillId="3" borderId="74" xfId="0" applyFont="1" applyFill="1" applyBorder="1" applyAlignment="1">
      <alignment horizontal="center" vertical="center" wrapText="1"/>
    </xf>
    <xf numFmtId="44" fontId="3" fillId="2" borderId="3" xfId="1" applyFont="1" applyFill="1" applyBorder="1" applyAlignment="1">
      <alignment horizontal="center" vertical="center" wrapText="1"/>
    </xf>
    <xf numFmtId="9" fontId="3" fillId="2" borderId="3" xfId="0" applyNumberFormat="1" applyFont="1" applyFill="1" applyBorder="1" applyAlignment="1">
      <alignment horizontal="center" vertical="center" wrapText="1"/>
    </xf>
    <xf numFmtId="44" fontId="3" fillId="0" borderId="3" xfId="0" applyNumberFormat="1" applyFont="1" applyBorder="1" applyAlignment="1">
      <alignment horizontal="center" vertical="center" wrapText="1"/>
    </xf>
    <xf numFmtId="43" fontId="3" fillId="2" borderId="66" xfId="0" applyNumberFormat="1" applyFont="1" applyFill="1" applyBorder="1" applyAlignment="1">
      <alignment horizontal="center" vertical="center" wrapText="1"/>
    </xf>
    <xf numFmtId="0" fontId="4" fillId="3" borderId="66" xfId="0" applyFont="1" applyFill="1" applyBorder="1" applyAlignment="1">
      <alignment horizontal="center" vertical="center" wrapText="1"/>
    </xf>
    <xf numFmtId="0" fontId="3" fillId="0" borderId="66" xfId="0" applyFont="1" applyBorder="1" applyAlignment="1">
      <alignment vertical="center" wrapText="1"/>
    </xf>
    <xf numFmtId="0" fontId="3" fillId="2" borderId="66" xfId="0" applyFont="1" applyFill="1" applyBorder="1" applyAlignment="1">
      <alignment horizontal="center" vertical="center" wrapText="1"/>
    </xf>
    <xf numFmtId="44" fontId="3" fillId="2" borderId="66" xfId="1" applyFont="1" applyFill="1" applyBorder="1" applyAlignment="1">
      <alignment vertical="center" wrapText="1"/>
    </xf>
    <xf numFmtId="44" fontId="3" fillId="0" borderId="66" xfId="0" applyNumberFormat="1" applyFont="1" applyBorder="1" applyAlignment="1">
      <alignment vertical="center" wrapText="1"/>
    </xf>
    <xf numFmtId="9" fontId="3" fillId="2" borderId="66" xfId="0" applyNumberFormat="1" applyFont="1" applyFill="1" applyBorder="1" applyAlignment="1">
      <alignment horizontal="center" vertical="center" wrapText="1"/>
    </xf>
    <xf numFmtId="0" fontId="3" fillId="0" borderId="66"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9" fontId="3" fillId="0" borderId="71" xfId="0" applyNumberFormat="1" applyFont="1" applyFill="1" applyBorder="1" applyAlignment="1">
      <alignment horizontal="center" vertical="center" wrapText="1"/>
    </xf>
    <xf numFmtId="0" fontId="3" fillId="0" borderId="70" xfId="0" applyFont="1" applyFill="1" applyBorder="1" applyAlignment="1">
      <alignment vertical="center" wrapText="1"/>
    </xf>
    <xf numFmtId="3" fontId="3" fillId="0" borderId="70" xfId="0" applyNumberFormat="1" applyFont="1" applyFill="1" applyBorder="1" applyAlignment="1">
      <alignment horizontal="center" vertical="center" wrapText="1"/>
    </xf>
    <xf numFmtId="0" fontId="3" fillId="0" borderId="70" xfId="0" applyFont="1" applyBorder="1" applyAlignment="1">
      <alignment horizontal="left" vertical="center" wrapText="1"/>
    </xf>
    <xf numFmtId="165" fontId="3" fillId="0" borderId="66" xfId="8" applyNumberFormat="1" applyFont="1" applyFill="1" applyBorder="1" applyAlignment="1" applyProtection="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left" vertical="center"/>
    </xf>
    <xf numFmtId="0" fontId="11" fillId="0" borderId="0" xfId="0" applyFont="1" applyAlignment="1">
      <alignment horizontal="left" vertical="center" wrapText="1"/>
    </xf>
    <xf numFmtId="0" fontId="4" fillId="0" borderId="0" xfId="0" applyFont="1" applyAlignment="1">
      <alignment vertical="center"/>
    </xf>
    <xf numFmtId="0" fontId="3" fillId="2" borderId="74"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28" fillId="0" borderId="0" xfId="0" applyFont="1" applyAlignment="1">
      <alignment horizontal="left" vertical="center" wrapText="1"/>
    </xf>
    <xf numFmtId="0" fontId="3" fillId="0" borderId="77" xfId="0" applyFont="1" applyBorder="1" applyAlignment="1">
      <alignment horizontal="center" vertical="center" wrapText="1"/>
    </xf>
    <xf numFmtId="0" fontId="3" fillId="2" borderId="70" xfId="0" applyFont="1" applyFill="1" applyBorder="1" applyAlignment="1">
      <alignment horizontal="center" vertical="center" wrapText="1"/>
    </xf>
    <xf numFmtId="0" fontId="3" fillId="2" borderId="27" xfId="0" applyFont="1" applyFill="1" applyBorder="1" applyAlignment="1">
      <alignment horizontal="center" vertical="center" wrapText="1"/>
    </xf>
    <xf numFmtId="165" fontId="3" fillId="0" borderId="27" xfId="1" applyNumberFormat="1" applyFont="1" applyFill="1" applyBorder="1" applyAlignment="1" applyProtection="1">
      <alignment vertical="center" wrapText="1"/>
    </xf>
    <xf numFmtId="0" fontId="3" fillId="0" borderId="27" xfId="0" applyFont="1" applyBorder="1" applyAlignment="1">
      <alignment vertical="center" wrapText="1"/>
    </xf>
    <xf numFmtId="0" fontId="3" fillId="0" borderId="27" xfId="0" applyFont="1" applyBorder="1" applyAlignment="1">
      <alignment horizontal="center" vertical="center" wrapText="1"/>
    </xf>
    <xf numFmtId="165" fontId="3" fillId="0" borderId="66" xfId="1" applyNumberFormat="1" applyFont="1" applyFill="1" applyBorder="1" applyAlignment="1" applyProtection="1">
      <alignment vertical="center" wrapText="1"/>
    </xf>
    <xf numFmtId="0" fontId="3" fillId="0" borderId="76" xfId="0" applyFont="1" applyBorder="1" applyAlignment="1">
      <alignment horizontal="left" vertical="center"/>
    </xf>
    <xf numFmtId="0" fontId="3" fillId="0" borderId="75" xfId="0" applyFont="1" applyBorder="1" applyAlignment="1">
      <alignment horizontal="left" vertical="center"/>
    </xf>
    <xf numFmtId="0" fontId="3" fillId="0" borderId="69" xfId="0" applyFont="1" applyBorder="1" applyAlignment="1">
      <alignment horizontal="left" vertical="center"/>
    </xf>
    <xf numFmtId="165" fontId="4" fillId="2" borderId="66" xfId="1" applyNumberFormat="1" applyFont="1" applyFill="1" applyBorder="1" applyAlignment="1" applyProtection="1">
      <alignment horizontal="left" vertical="center"/>
    </xf>
    <xf numFmtId="165" fontId="4" fillId="2" borderId="74" xfId="1" applyNumberFormat="1" applyFont="1" applyFill="1" applyBorder="1" applyAlignment="1" applyProtection="1">
      <alignment horizontal="left" vertical="center"/>
    </xf>
    <xf numFmtId="166" fontId="4" fillId="2" borderId="66" xfId="0" applyNumberFormat="1" applyFont="1" applyFill="1" applyBorder="1" applyAlignment="1">
      <alignment horizontal="center" vertical="center"/>
    </xf>
    <xf numFmtId="166" fontId="4" fillId="2" borderId="77" xfId="0" applyNumberFormat="1" applyFont="1" applyFill="1" applyBorder="1" applyAlignment="1">
      <alignment vertical="center"/>
    </xf>
    <xf numFmtId="0" fontId="4" fillId="0" borderId="0" xfId="0" applyFont="1" applyAlignment="1">
      <alignment vertical="center" wrapText="1"/>
    </xf>
    <xf numFmtId="0" fontId="4" fillId="0" borderId="0" xfId="0" applyFont="1" applyAlignment="1">
      <alignment vertical="center"/>
    </xf>
    <xf numFmtId="44" fontId="3" fillId="0" borderId="66" xfId="1" applyFont="1" applyFill="1" applyBorder="1" applyAlignment="1">
      <alignment horizontal="center" vertical="center" wrapText="1"/>
    </xf>
    <xf numFmtId="9" fontId="3" fillId="0" borderId="66" xfId="0" applyNumberFormat="1" applyFont="1" applyBorder="1" applyAlignment="1">
      <alignment horizontal="center" vertical="center" wrapText="1"/>
    </xf>
    <xf numFmtId="0" fontId="3" fillId="0" borderId="70" xfId="0" applyFont="1" applyBorder="1" applyAlignment="1">
      <alignment vertical="top" wrapText="1"/>
    </xf>
    <xf numFmtId="1" fontId="3" fillId="0" borderId="70" xfId="0" applyNumberFormat="1" applyFont="1" applyFill="1" applyBorder="1" applyAlignment="1">
      <alignment horizontal="center" vertical="center" wrapText="1"/>
    </xf>
    <xf numFmtId="0" fontId="3" fillId="0" borderId="71" xfId="0" applyFont="1" applyBorder="1" applyAlignment="1">
      <alignment vertical="top" wrapText="1"/>
    </xf>
    <xf numFmtId="0" fontId="3" fillId="0" borderId="71" xfId="0" applyFont="1" applyBorder="1" applyAlignment="1">
      <alignment horizontal="center" vertical="center" wrapText="1"/>
    </xf>
    <xf numFmtId="1" fontId="3" fillId="0" borderId="71" xfId="0" applyNumberFormat="1" applyFont="1" applyFill="1" applyBorder="1" applyAlignment="1">
      <alignment horizontal="center" vertical="center" wrapText="1"/>
    </xf>
    <xf numFmtId="167" fontId="4" fillId="0" borderId="70" xfId="1" applyNumberFormat="1" applyFont="1" applyFill="1" applyBorder="1" applyAlignment="1">
      <alignment horizontal="right" vertical="center"/>
    </xf>
    <xf numFmtId="44" fontId="4" fillId="0" borderId="70" xfId="1" applyFont="1" applyFill="1" applyBorder="1" applyAlignment="1">
      <alignment horizontal="right" vertical="center" wrapText="1"/>
    </xf>
    <xf numFmtId="0" fontId="3" fillId="0" borderId="66" xfId="0" applyFont="1" applyFill="1" applyBorder="1" applyAlignment="1">
      <alignment horizontal="left" vertical="center" wrapText="1"/>
    </xf>
    <xf numFmtId="44" fontId="3" fillId="0" borderId="66" xfId="1" applyFont="1" applyFill="1" applyBorder="1" applyAlignment="1" applyProtection="1">
      <alignment horizontal="center" vertical="center" wrapText="1"/>
    </xf>
    <xf numFmtId="9" fontId="3" fillId="0" borderId="66" xfId="0" applyNumberFormat="1" applyFont="1" applyFill="1" applyBorder="1" applyAlignment="1">
      <alignment horizontal="center" vertical="center" wrapText="1"/>
    </xf>
    <xf numFmtId="0" fontId="3" fillId="0" borderId="74" xfId="0" applyFont="1" applyFill="1" applyBorder="1" applyAlignment="1">
      <alignment horizontal="center" vertical="center" wrapText="1"/>
    </xf>
    <xf numFmtId="0" fontId="3" fillId="0" borderId="70" xfId="0" applyFont="1" applyFill="1" applyBorder="1" applyAlignment="1">
      <alignment vertical="top" wrapText="1"/>
    </xf>
    <xf numFmtId="44" fontId="3" fillId="0" borderId="70" xfId="0" applyNumberFormat="1" applyFont="1" applyFill="1" applyBorder="1" applyAlignment="1">
      <alignment horizontal="center" vertical="center" wrapText="1"/>
    </xf>
    <xf numFmtId="49" fontId="3" fillId="0" borderId="70" xfId="0" applyNumberFormat="1" applyFont="1" applyFill="1" applyBorder="1"/>
    <xf numFmtId="165" fontId="4" fillId="0" borderId="66" xfId="1" applyNumberFormat="1" applyFont="1" applyFill="1" applyBorder="1" applyAlignment="1" applyProtection="1">
      <alignment horizontal="left" vertical="center"/>
    </xf>
    <xf numFmtId="165" fontId="4" fillId="0" borderId="74" xfId="1" applyNumberFormat="1" applyFont="1" applyFill="1" applyBorder="1" applyAlignment="1" applyProtection="1">
      <alignment horizontal="left" vertical="center"/>
    </xf>
    <xf numFmtId="166" fontId="4" fillId="0" borderId="66"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66" xfId="0" applyFont="1" applyBorder="1" applyAlignment="1">
      <alignment horizontal="center" vertical="center" wrapText="1"/>
    </xf>
    <xf numFmtId="9" fontId="5" fillId="0" borderId="66" xfId="0" applyNumberFormat="1" applyFont="1" applyBorder="1" applyAlignment="1">
      <alignment horizontal="center" vertical="center" wrapText="1"/>
    </xf>
    <xf numFmtId="0" fontId="29" fillId="0" borderId="0" xfId="0" applyFont="1" applyAlignment="1">
      <alignment horizontal="center" vertical="center" wrapText="1"/>
    </xf>
    <xf numFmtId="0" fontId="3" fillId="0" borderId="80" xfId="0" applyFont="1" applyBorder="1" applyAlignment="1">
      <alignment horizontal="left" vertical="center" wrapText="1"/>
    </xf>
    <xf numFmtId="0" fontId="3" fillId="0" borderId="80" xfId="0" applyFont="1" applyBorder="1" applyAlignment="1">
      <alignment horizontal="center" vertical="center" wrapText="1"/>
    </xf>
    <xf numFmtId="166" fontId="4" fillId="0" borderId="70" xfId="0" applyNumberFormat="1" applyFont="1" applyBorder="1" applyAlignment="1">
      <alignment horizontal="center" vertical="center"/>
    </xf>
    <xf numFmtId="0" fontId="15" fillId="4" borderId="0" xfId="0" applyFont="1" applyFill="1" applyAlignment="1">
      <alignment vertical="center"/>
    </xf>
    <xf numFmtId="44" fontId="3" fillId="0" borderId="0" xfId="0" applyNumberFormat="1" applyFont="1" applyBorder="1" applyAlignment="1">
      <alignment horizontal="center" vertical="center" wrapText="1"/>
    </xf>
    <xf numFmtId="49" fontId="3" fillId="0" borderId="70" xfId="3" applyNumberFormat="1" applyFont="1" applyBorder="1" applyAlignment="1">
      <alignment horizontal="center" vertical="center"/>
    </xf>
    <xf numFmtId="49" fontId="3" fillId="0" borderId="70" xfId="3" applyNumberFormat="1" applyFont="1" applyBorder="1" applyAlignment="1">
      <alignment horizontal="center" vertical="center" wrapText="1"/>
    </xf>
    <xf numFmtId="0" fontId="3" fillId="0" borderId="70" xfId="3" applyFont="1" applyBorder="1" applyAlignment="1">
      <alignment horizontal="center" vertical="center"/>
    </xf>
    <xf numFmtId="167" fontId="3" fillId="0" borderId="70" xfId="3" applyNumberFormat="1" applyFont="1" applyBorder="1" applyAlignment="1">
      <alignment horizontal="center" vertical="center"/>
    </xf>
    <xf numFmtId="9" fontId="3" fillId="0" borderId="70" xfId="3" applyNumberFormat="1" applyFont="1" applyBorder="1" applyAlignment="1">
      <alignment horizontal="center" vertical="center"/>
    </xf>
    <xf numFmtId="167" fontId="3" fillId="0" borderId="66" xfId="3" applyNumberFormat="1" applyFont="1" applyBorder="1" applyAlignment="1">
      <alignment horizontal="center" vertical="center"/>
    </xf>
    <xf numFmtId="0" fontId="3" fillId="0" borderId="66" xfId="3" applyFont="1" applyBorder="1"/>
    <xf numFmtId="0" fontId="3" fillId="0" borderId="66" xfId="3" applyFont="1" applyBorder="1" applyAlignment="1">
      <alignment horizontal="center" vertical="center"/>
    </xf>
    <xf numFmtId="0" fontId="3" fillId="0" borderId="0" xfId="3" applyFont="1" applyBorder="1" applyAlignment="1">
      <alignment horizontal="center" vertical="center"/>
    </xf>
    <xf numFmtId="49" fontId="3" fillId="0" borderId="71" xfId="3" applyNumberFormat="1" applyFont="1" applyBorder="1" applyAlignment="1">
      <alignment horizontal="center" vertical="center" wrapText="1"/>
    </xf>
    <xf numFmtId="167" fontId="3" fillId="0" borderId="71" xfId="3" applyNumberFormat="1"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35" xfId="0" applyFont="1" applyFill="1" applyBorder="1" applyAlignment="1">
      <alignment horizontal="center" vertical="center"/>
    </xf>
    <xf numFmtId="0" fontId="3" fillId="0" borderId="69"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Alignment="1">
      <alignment vertical="center"/>
    </xf>
    <xf numFmtId="0" fontId="3" fillId="0" borderId="78" xfId="0" applyFont="1" applyBorder="1" applyAlignment="1">
      <alignment vertical="top" wrapText="1"/>
    </xf>
    <xf numFmtId="0" fontId="3" fillId="0" borderId="26" xfId="0" applyFont="1" applyBorder="1" applyAlignment="1">
      <alignment vertical="top" wrapText="1"/>
    </xf>
    <xf numFmtId="0" fontId="3" fillId="0" borderId="79" xfId="0" applyFont="1" applyBorder="1" applyAlignment="1">
      <alignment vertical="top" wrapText="1"/>
    </xf>
    <xf numFmtId="0" fontId="3" fillId="0" borderId="0" xfId="0" applyFont="1" applyBorder="1" applyAlignment="1">
      <alignment vertical="top" wrapText="1"/>
    </xf>
    <xf numFmtId="49" fontId="3" fillId="0" borderId="46" xfId="0" applyNumberFormat="1" applyFont="1" applyBorder="1" applyAlignment="1">
      <alignment horizontal="center" vertical="center" wrapText="1"/>
    </xf>
    <xf numFmtId="167" fontId="3" fillId="0" borderId="46" xfId="0" applyNumberFormat="1" applyFont="1" applyBorder="1" applyAlignment="1">
      <alignment horizontal="center" vertical="center"/>
    </xf>
    <xf numFmtId="0" fontId="3" fillId="0" borderId="34" xfId="0" applyFont="1" applyBorder="1"/>
    <xf numFmtId="0" fontId="3" fillId="0" borderId="70" xfId="3" applyFont="1" applyBorder="1" applyAlignment="1">
      <alignment horizontal="left" vertical="center" wrapText="1"/>
    </xf>
    <xf numFmtId="0" fontId="3" fillId="0" borderId="70" xfId="3" applyFont="1" applyBorder="1" applyAlignment="1">
      <alignment horizontal="left" vertical="top" wrapText="1"/>
    </xf>
    <xf numFmtId="0" fontId="3" fillId="0" borderId="71" xfId="3" applyFont="1" applyBorder="1" applyAlignment="1">
      <alignment horizontal="center" vertical="center"/>
    </xf>
    <xf numFmtId="0" fontId="3" fillId="0" borderId="70" xfId="3" applyFont="1" applyBorder="1" applyAlignment="1">
      <alignment vertical="top" wrapText="1"/>
    </xf>
    <xf numFmtId="0" fontId="3" fillId="0" borderId="38" xfId="6" applyFont="1" applyFill="1" applyBorder="1" applyAlignment="1">
      <alignment horizontal="center" vertical="center" wrapText="1"/>
    </xf>
    <xf numFmtId="0" fontId="3" fillId="0" borderId="35" xfId="6" applyFont="1" applyFill="1" applyBorder="1" applyAlignment="1">
      <alignment horizontal="left" vertical="center" wrapText="1"/>
    </xf>
    <xf numFmtId="0" fontId="3" fillId="0" borderId="35" xfId="6" applyFont="1" applyFill="1" applyBorder="1" applyAlignment="1">
      <alignment horizontal="center" vertical="center" wrapText="1"/>
    </xf>
    <xf numFmtId="0" fontId="3" fillId="0" borderId="35" xfId="3" applyFont="1" applyFill="1" applyBorder="1" applyAlignment="1">
      <alignment horizontal="center" vertical="center"/>
    </xf>
    <xf numFmtId="167" fontId="3" fillId="0" borderId="35" xfId="3" applyNumberFormat="1" applyFont="1" applyFill="1" applyBorder="1" applyAlignment="1">
      <alignment horizontal="center" vertical="center"/>
    </xf>
    <xf numFmtId="9" fontId="3" fillId="0" borderId="35" xfId="3" applyNumberFormat="1" applyFont="1" applyFill="1" applyBorder="1" applyAlignment="1">
      <alignment horizontal="center" vertical="center"/>
    </xf>
    <xf numFmtId="167" fontId="3" fillId="0" borderId="61" xfId="3" applyNumberFormat="1" applyFont="1" applyFill="1" applyBorder="1" applyAlignment="1">
      <alignment horizontal="center" vertical="center"/>
    </xf>
    <xf numFmtId="0" fontId="3" fillId="0" borderId="35" xfId="0" applyFont="1" applyFill="1" applyBorder="1" applyAlignment="1">
      <alignment vertical="center"/>
    </xf>
    <xf numFmtId="0" fontId="3" fillId="0" borderId="37" xfId="0" applyFont="1" applyFill="1" applyBorder="1" applyAlignment="1">
      <alignment horizontal="center" vertical="center" wrapText="1"/>
    </xf>
    <xf numFmtId="44" fontId="4" fillId="0" borderId="2" xfId="0" applyNumberFormat="1" applyFont="1" applyBorder="1" applyAlignment="1">
      <alignment horizontal="center" vertical="center" wrapText="1"/>
    </xf>
    <xf numFmtId="0" fontId="3" fillId="0" borderId="28" xfId="0" applyFont="1" applyFill="1" applyBorder="1" applyAlignment="1">
      <alignment horizontal="center" vertical="center" wrapText="1"/>
    </xf>
    <xf numFmtId="0" fontId="15" fillId="0" borderId="0" xfId="0" applyFont="1" applyFill="1" applyAlignment="1">
      <alignment vertical="center"/>
    </xf>
    <xf numFmtId="0" fontId="3" fillId="0" borderId="35" xfId="0" applyFont="1" applyFill="1" applyBorder="1" applyAlignment="1">
      <alignment horizontal="left" vertical="center" wrapText="1"/>
    </xf>
    <xf numFmtId="167" fontId="3" fillId="0" borderId="35" xfId="0" applyNumberFormat="1" applyFont="1" applyFill="1" applyBorder="1" applyAlignment="1">
      <alignment vertical="center"/>
    </xf>
    <xf numFmtId="9" fontId="3" fillId="0" borderId="35" xfId="0" applyNumberFormat="1" applyFont="1" applyFill="1" applyBorder="1" applyAlignment="1">
      <alignment horizontal="center" vertical="center" wrapText="1"/>
    </xf>
    <xf numFmtId="44" fontId="3" fillId="0" borderId="35" xfId="0" applyNumberFormat="1" applyFont="1" applyFill="1" applyBorder="1" applyAlignment="1">
      <alignment horizontal="center" vertical="center" wrapText="1"/>
    </xf>
    <xf numFmtId="44" fontId="3" fillId="0" borderId="61" xfId="0" applyNumberFormat="1"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9" xfId="0" applyFont="1" applyFill="1" applyBorder="1" applyAlignment="1">
      <alignment horizontal="center" vertical="center" wrapText="1"/>
    </xf>
    <xf numFmtId="166" fontId="4" fillId="0" borderId="63" xfId="0" applyNumberFormat="1" applyFont="1" applyFill="1" applyBorder="1" applyAlignment="1">
      <alignment vertical="center"/>
    </xf>
    <xf numFmtId="166" fontId="4" fillId="0" borderId="35" xfId="0" applyNumberFormat="1" applyFont="1" applyFill="1" applyBorder="1" applyAlignment="1">
      <alignment vertical="center"/>
    </xf>
    <xf numFmtId="0" fontId="3" fillId="0" borderId="63" xfId="0" applyFont="1" applyFill="1" applyBorder="1" applyAlignment="1">
      <alignment vertical="center"/>
    </xf>
    <xf numFmtId="0" fontId="3" fillId="0" borderId="35" xfId="0" applyFont="1" applyFill="1" applyBorder="1" applyAlignment="1">
      <alignment horizontal="left" vertical="center"/>
    </xf>
    <xf numFmtId="167" fontId="3" fillId="0" borderId="70" xfId="0" applyNumberFormat="1" applyFont="1" applyFill="1" applyBorder="1" applyAlignment="1">
      <alignment vertical="center"/>
    </xf>
    <xf numFmtId="0" fontId="3" fillId="0" borderId="35" xfId="0" applyFont="1" applyFill="1" applyBorder="1" applyAlignment="1">
      <alignment vertical="center" wrapText="1"/>
    </xf>
    <xf numFmtId="4" fontId="3" fillId="0" borderId="35" xfId="0" applyNumberFormat="1" applyFont="1" applyFill="1" applyBorder="1" applyAlignment="1">
      <alignment horizontal="right" vertical="center"/>
    </xf>
    <xf numFmtId="0" fontId="3" fillId="0" borderId="35" xfId="0" applyFont="1" applyFill="1" applyBorder="1" applyAlignment="1">
      <alignment horizontal="justify" vertical="center" wrapText="1"/>
    </xf>
    <xf numFmtId="0" fontId="3" fillId="0" borderId="68" xfId="0" applyFont="1" applyFill="1" applyBorder="1" applyAlignment="1">
      <alignment horizontal="left" vertical="center" wrapText="1"/>
    </xf>
    <xf numFmtId="0" fontId="4" fillId="0" borderId="35" xfId="0" applyFont="1" applyFill="1" applyBorder="1" applyAlignment="1">
      <alignment horizontal="center" vertical="center" wrapText="1"/>
    </xf>
    <xf numFmtId="167" fontId="4" fillId="0" borderId="35" xfId="0" applyNumberFormat="1" applyFont="1" applyFill="1" applyBorder="1" applyAlignment="1">
      <alignment vertical="center"/>
    </xf>
    <xf numFmtId="44" fontId="4" fillId="0" borderId="35" xfId="0" applyNumberFormat="1" applyFont="1" applyFill="1" applyBorder="1" applyAlignment="1">
      <alignment horizontal="center" vertical="center" wrapText="1"/>
    </xf>
    <xf numFmtId="44" fontId="4"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3" fillId="0" borderId="0" xfId="0" applyFont="1" applyFill="1" applyAlignment="1">
      <alignment horizontal="center" vertical="center" wrapText="1"/>
    </xf>
    <xf numFmtId="9" fontId="3" fillId="0" borderId="0" xfId="0" applyNumberFormat="1" applyFont="1" applyFill="1" applyAlignment="1">
      <alignment horizontal="center" vertical="center" wrapText="1"/>
    </xf>
    <xf numFmtId="0" fontId="16" fillId="0" borderId="0" xfId="0" applyFont="1" applyFill="1" applyAlignment="1">
      <alignment vertical="center"/>
    </xf>
    <xf numFmtId="0" fontId="3" fillId="0" borderId="66" xfId="0" quotePrefix="1" applyFont="1" applyBorder="1" applyAlignment="1">
      <alignment horizontal="left" vertical="center" wrapText="1"/>
    </xf>
    <xf numFmtId="0" fontId="3" fillId="0" borderId="61" xfId="0" applyFont="1" applyFill="1" applyBorder="1" applyAlignment="1">
      <alignment vertical="center" wrapText="1"/>
    </xf>
    <xf numFmtId="0" fontId="3" fillId="0" borderId="35" xfId="7" applyNumberFormat="1" applyFont="1" applyFill="1" applyBorder="1" applyAlignment="1" applyProtection="1">
      <alignment horizontal="center" vertical="center"/>
    </xf>
    <xf numFmtId="44" fontId="3" fillId="0" borderId="55" xfId="7" applyNumberFormat="1" applyFont="1" applyFill="1" applyBorder="1" applyAlignment="1" applyProtection="1">
      <alignment horizontal="center" vertical="center"/>
    </xf>
    <xf numFmtId="0" fontId="3" fillId="0" borderId="80" xfId="0" applyFont="1" applyFill="1" applyBorder="1" applyAlignment="1">
      <alignment horizontal="center" vertical="center"/>
    </xf>
    <xf numFmtId="44" fontId="3" fillId="0" borderId="80" xfId="1" applyFont="1" applyFill="1" applyBorder="1" applyAlignment="1">
      <alignment horizontal="center" vertical="center"/>
    </xf>
    <xf numFmtId="9" fontId="3" fillId="0" borderId="80" xfId="0" applyNumberFormat="1" applyFont="1" applyBorder="1" applyAlignment="1">
      <alignment horizontal="center" vertical="center"/>
    </xf>
    <xf numFmtId="169" fontId="3" fillId="0" borderId="80" xfId="0" applyNumberFormat="1" applyFont="1" applyBorder="1" applyAlignment="1">
      <alignment vertical="center"/>
    </xf>
    <xf numFmtId="171" fontId="3" fillId="0" borderId="80" xfId="0" applyNumberFormat="1" applyFont="1" applyBorder="1" applyAlignment="1">
      <alignment horizontal="center" vertical="center"/>
    </xf>
    <xf numFmtId="0" fontId="3" fillId="0" borderId="39" xfId="0" applyFont="1" applyBorder="1" applyAlignment="1">
      <alignment horizontal="center" vertical="center"/>
    </xf>
    <xf numFmtId="0" fontId="3" fillId="0" borderId="80" xfId="0" applyFont="1" applyBorder="1" applyAlignment="1">
      <alignment horizontal="center" vertical="center"/>
    </xf>
    <xf numFmtId="44" fontId="3" fillId="0" borderId="62" xfId="1" applyFont="1" applyFill="1" applyBorder="1" applyAlignment="1">
      <alignment horizontal="center" vertical="center"/>
    </xf>
    <xf numFmtId="171" fontId="3" fillId="0" borderId="80" xfId="0" applyNumberFormat="1" applyFont="1" applyBorder="1" applyAlignment="1">
      <alignment horizontal="center" vertical="center" wrapText="1"/>
    </xf>
    <xf numFmtId="0" fontId="3" fillId="0" borderId="65" xfId="0" applyFont="1" applyBorder="1" applyAlignment="1">
      <alignment horizontal="center" vertical="center" wrapText="1"/>
    </xf>
    <xf numFmtId="49" fontId="3" fillId="0" borderId="80" xfId="0" applyNumberFormat="1" applyFont="1" applyBorder="1" applyAlignment="1">
      <alignment horizontal="center" vertical="center" wrapText="1"/>
    </xf>
    <xf numFmtId="44" fontId="3" fillId="0" borderId="55" xfId="1" applyFont="1" applyFill="1" applyBorder="1" applyAlignment="1">
      <alignment vertical="center"/>
    </xf>
    <xf numFmtId="44" fontId="3" fillId="0" borderId="80" xfId="1" applyFont="1" applyFill="1" applyBorder="1" applyAlignment="1">
      <alignment vertical="center"/>
    </xf>
    <xf numFmtId="0" fontId="3" fillId="0" borderId="55" xfId="0" applyFont="1" applyFill="1" applyBorder="1" applyAlignment="1">
      <alignment horizontal="center" vertical="center"/>
    </xf>
    <xf numFmtId="44" fontId="3" fillId="0" borderId="55" xfId="1" applyFont="1" applyFill="1" applyBorder="1" applyAlignment="1">
      <alignment horizontal="center" vertical="center"/>
    </xf>
    <xf numFmtId="9" fontId="3" fillId="0" borderId="65" xfId="0" applyNumberFormat="1" applyFont="1" applyBorder="1" applyAlignment="1">
      <alignment horizontal="center" vertical="center"/>
    </xf>
    <xf numFmtId="49" fontId="3" fillId="0" borderId="80" xfId="0" applyNumberFormat="1" applyFont="1" applyBorder="1" applyAlignment="1">
      <alignment horizontal="center" vertical="center"/>
    </xf>
    <xf numFmtId="0" fontId="3" fillId="0" borderId="55" xfId="0" applyFont="1" applyBorder="1" applyAlignment="1">
      <alignment horizontal="center" vertical="center"/>
    </xf>
    <xf numFmtId="169" fontId="3" fillId="0" borderId="80" xfId="0" applyNumberFormat="1" applyFont="1" applyBorder="1" applyAlignment="1">
      <alignment horizontal="center" vertical="center" wrapText="1"/>
    </xf>
    <xf numFmtId="9" fontId="3" fillId="0" borderId="65" xfId="0" applyNumberFormat="1" applyFont="1" applyFill="1" applyBorder="1" applyAlignment="1">
      <alignment horizontal="center" vertical="center"/>
    </xf>
    <xf numFmtId="169" fontId="3" fillId="0" borderId="80"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169" fontId="3" fillId="0" borderId="26" xfId="0" applyNumberFormat="1" applyFont="1" applyFill="1" applyBorder="1" applyAlignment="1">
      <alignment horizontal="center" vertical="center" wrapText="1"/>
    </xf>
    <xf numFmtId="49" fontId="3" fillId="0" borderId="80" xfId="0" applyNumberFormat="1" applyFont="1" applyFill="1" applyBorder="1" applyAlignment="1">
      <alignment horizontal="center" vertical="center" wrapText="1"/>
    </xf>
    <xf numFmtId="0" fontId="3" fillId="0" borderId="80" xfId="0" applyFont="1" applyFill="1" applyBorder="1" applyAlignment="1">
      <alignment horizontal="left" vertical="center" wrapText="1"/>
    </xf>
    <xf numFmtId="44" fontId="3" fillId="0" borderId="80" xfId="1" applyFont="1" applyFill="1" applyBorder="1" applyAlignment="1" applyProtection="1">
      <alignment horizontal="center" vertical="center" wrapText="1"/>
    </xf>
    <xf numFmtId="0" fontId="3" fillId="0" borderId="80" xfId="6" applyFont="1" applyBorder="1" applyAlignment="1">
      <alignment vertical="center" wrapText="1"/>
    </xf>
    <xf numFmtId="49" fontId="3" fillId="4" borderId="26" xfId="9" applyNumberFormat="1" applyFont="1" applyFill="1" applyBorder="1" applyAlignment="1">
      <alignment horizontal="center" vertical="center"/>
    </xf>
    <xf numFmtId="49" fontId="3" fillId="4" borderId="26" xfId="9" applyNumberFormat="1" applyFont="1" applyFill="1" applyBorder="1" applyAlignment="1">
      <alignment horizontal="center" vertical="center" wrapText="1"/>
    </xf>
    <xf numFmtId="0" fontId="3" fillId="0" borderId="22" xfId="0" applyFont="1" applyBorder="1" applyAlignment="1">
      <alignment vertical="center" wrapText="1"/>
    </xf>
    <xf numFmtId="0" fontId="3" fillId="0" borderId="81" xfId="0" applyFont="1" applyBorder="1" applyAlignment="1">
      <alignment horizontal="center" vertical="center"/>
    </xf>
    <xf numFmtId="0" fontId="3" fillId="0" borderId="80" xfId="0" applyFont="1" applyBorder="1" applyAlignment="1">
      <alignment vertical="center" wrapText="1"/>
    </xf>
    <xf numFmtId="0" fontId="5" fillId="0" borderId="2" xfId="0" applyFont="1" applyFill="1" applyBorder="1" applyAlignment="1">
      <alignment horizontal="center" vertical="center" wrapText="1"/>
    </xf>
    <xf numFmtId="43" fontId="3" fillId="0" borderId="66" xfId="0" applyNumberFormat="1" applyFont="1" applyFill="1" applyBorder="1" applyAlignment="1">
      <alignment horizontal="center" vertical="center" wrapText="1"/>
    </xf>
    <xf numFmtId="9" fontId="5" fillId="0" borderId="66" xfId="0" applyNumberFormat="1" applyFont="1" applyFill="1" applyBorder="1" applyAlignment="1">
      <alignment horizontal="center" vertical="center" wrapText="1"/>
    </xf>
    <xf numFmtId="43" fontId="3" fillId="0" borderId="49" xfId="0" applyNumberFormat="1" applyFont="1" applyFill="1" applyBorder="1" applyAlignment="1">
      <alignment horizontal="center" vertical="center" wrapText="1"/>
    </xf>
    <xf numFmtId="0" fontId="4" fillId="0" borderId="7" xfId="0" applyFont="1" applyFill="1" applyBorder="1" applyAlignment="1">
      <alignment horizontal="left" vertical="center"/>
    </xf>
    <xf numFmtId="0" fontId="3" fillId="0" borderId="50" xfId="0" applyFont="1" applyBorder="1" applyAlignment="1">
      <alignment horizontal="center" vertical="center" wrapText="1"/>
    </xf>
    <xf numFmtId="44" fontId="12" fillId="0" borderId="80" xfId="0" applyNumberFormat="1" applyFont="1" applyBorder="1" applyAlignment="1">
      <alignment horizontal="center" vertical="center" wrapText="1"/>
    </xf>
    <xf numFmtId="0" fontId="14" fillId="0" borderId="80" xfId="0" applyFont="1" applyBorder="1"/>
    <xf numFmtId="0" fontId="3" fillId="0" borderId="76" xfId="0" applyFont="1" applyBorder="1" applyAlignment="1">
      <alignment horizontal="center" vertical="center" wrapText="1"/>
    </xf>
    <xf numFmtId="44" fontId="12" fillId="0" borderId="70" xfId="0" applyNumberFormat="1" applyFont="1" applyBorder="1" applyAlignment="1">
      <alignment horizontal="center" vertical="center" wrapText="1"/>
    </xf>
    <xf numFmtId="0" fontId="14" fillId="0" borderId="70" xfId="0" applyFont="1" applyBorder="1"/>
    <xf numFmtId="44" fontId="12" fillId="0" borderId="30" xfId="0" applyNumberFormat="1" applyFont="1" applyBorder="1" applyAlignment="1">
      <alignment horizontal="center" vertical="center" wrapText="1"/>
    </xf>
    <xf numFmtId="0" fontId="12" fillId="0" borderId="66" xfId="0" applyFont="1" applyBorder="1" applyAlignment="1">
      <alignment horizontal="left" vertical="center" wrapText="1"/>
    </xf>
    <xf numFmtId="0" fontId="12" fillId="0" borderId="66" xfId="0" applyFont="1" applyBorder="1" applyAlignment="1">
      <alignment horizontal="center" vertical="center" wrapText="1"/>
    </xf>
    <xf numFmtId="0" fontId="12" fillId="0" borderId="66" xfId="0" applyFont="1" applyFill="1" applyBorder="1" applyAlignment="1">
      <alignment horizontal="center" vertical="center" wrapText="1"/>
    </xf>
    <xf numFmtId="4" fontId="12" fillId="0" borderId="66" xfId="0" applyNumberFormat="1" applyFont="1" applyBorder="1" applyAlignment="1">
      <alignment horizontal="center" vertical="center" wrapText="1"/>
    </xf>
    <xf numFmtId="0" fontId="12" fillId="0" borderId="27" xfId="0" applyFont="1" applyBorder="1" applyAlignment="1">
      <alignment horizontal="left" vertical="center" wrapText="1"/>
    </xf>
    <xf numFmtId="0" fontId="12" fillId="0" borderId="27" xfId="0" applyFont="1" applyBorder="1" applyAlignment="1">
      <alignment horizontal="center" vertical="center" wrapText="1"/>
    </xf>
    <xf numFmtId="0" fontId="12" fillId="0" borderId="27" xfId="0" applyFont="1" applyFill="1" applyBorder="1" applyAlignment="1">
      <alignment horizontal="center" vertical="center" wrapText="1"/>
    </xf>
    <xf numFmtId="4" fontId="12" fillId="0" borderId="27" xfId="0" applyNumberFormat="1" applyFont="1" applyBorder="1" applyAlignment="1">
      <alignment horizontal="center" vertical="center" wrapText="1"/>
    </xf>
    <xf numFmtId="0" fontId="12" fillId="0" borderId="70" xfId="0" applyFont="1" applyBorder="1" applyAlignment="1">
      <alignment horizontal="left" vertical="center" wrapText="1"/>
    </xf>
    <xf numFmtId="0" fontId="12" fillId="0" borderId="70" xfId="0" applyFont="1" applyBorder="1" applyAlignment="1">
      <alignment horizontal="center" vertical="center" wrapText="1"/>
    </xf>
    <xf numFmtId="0" fontId="12" fillId="0" borderId="70" xfId="0" applyFont="1" applyFill="1" applyBorder="1" applyAlignment="1">
      <alignment horizontal="center" vertical="center" wrapText="1"/>
    </xf>
    <xf numFmtId="4" fontId="12" fillId="0" borderId="70" xfId="0" applyNumberFormat="1" applyFont="1" applyBorder="1" applyAlignment="1">
      <alignment horizontal="center" vertical="center" wrapText="1"/>
    </xf>
    <xf numFmtId="0" fontId="12" fillId="0" borderId="70" xfId="0" applyFont="1" applyBorder="1" applyAlignment="1">
      <alignment vertical="center" wrapText="1"/>
    </xf>
    <xf numFmtId="0" fontId="18" fillId="0" borderId="70" xfId="0" applyFont="1" applyBorder="1" applyAlignment="1">
      <alignment vertical="center" wrapText="1"/>
    </xf>
    <xf numFmtId="4" fontId="12" fillId="0" borderId="76" xfId="0" applyNumberFormat="1" applyFont="1" applyBorder="1" applyAlignment="1">
      <alignment horizontal="center" vertical="center" wrapText="1"/>
    </xf>
    <xf numFmtId="44" fontId="12" fillId="0" borderId="82" xfId="0" applyNumberFormat="1" applyFont="1" applyBorder="1" applyAlignment="1">
      <alignment horizontal="center" vertical="center" wrapText="1"/>
    </xf>
    <xf numFmtId="0" fontId="14" fillId="0" borderId="82" xfId="0" applyFont="1" applyBorder="1"/>
    <xf numFmtId="0" fontId="4" fillId="3" borderId="12"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3" fillId="0" borderId="49" xfId="0" applyFont="1" applyFill="1" applyBorder="1" applyAlignment="1">
      <alignment vertical="center" wrapText="1"/>
    </xf>
    <xf numFmtId="0" fontId="3" fillId="0" borderId="49" xfId="0" applyFont="1" applyFill="1" applyBorder="1" applyAlignment="1">
      <alignment horizontal="left" vertical="center" wrapText="1"/>
    </xf>
    <xf numFmtId="9" fontId="4" fillId="0" borderId="2" xfId="0" applyNumberFormat="1" applyFont="1" applyBorder="1" applyAlignment="1">
      <alignment horizontal="center" vertical="center" wrapText="1"/>
    </xf>
    <xf numFmtId="44" fontId="3" fillId="0" borderId="34" xfId="1" applyNumberFormat="1" applyFont="1" applyFill="1" applyBorder="1" applyAlignment="1" applyProtection="1">
      <alignment horizontal="center" vertical="center" wrapText="1"/>
    </xf>
    <xf numFmtId="44" fontId="3" fillId="0" borderId="49" xfId="0" applyNumberFormat="1" applyFont="1" applyFill="1" applyBorder="1" applyAlignment="1">
      <alignment vertical="center" wrapText="1"/>
    </xf>
    <xf numFmtId="9" fontId="3" fillId="0" borderId="49" xfId="0" applyNumberFormat="1" applyFon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1"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2" fontId="3" fillId="0" borderId="82" xfId="0" applyNumberFormat="1" applyFont="1" applyBorder="1" applyAlignment="1">
      <alignment horizontal="center" vertical="center"/>
    </xf>
    <xf numFmtId="44" fontId="3" fillId="0" borderId="26" xfId="1" applyNumberFormat="1" applyFont="1" applyFill="1" applyBorder="1" applyAlignment="1">
      <alignment horizontal="center" vertical="center"/>
    </xf>
    <xf numFmtId="44" fontId="4" fillId="0" borderId="26" xfId="1" applyNumberFormat="1" applyFont="1" applyFill="1" applyBorder="1" applyAlignment="1">
      <alignment horizontal="center" vertical="center"/>
    </xf>
    <xf numFmtId="0" fontId="3" fillId="2" borderId="49"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3" fillId="0" borderId="60" xfId="0" applyFont="1" applyBorder="1" applyAlignment="1">
      <alignment vertical="center" wrapText="1"/>
    </xf>
    <xf numFmtId="165" fontId="3" fillId="0" borderId="49" xfId="1" applyNumberFormat="1" applyFont="1" applyFill="1" applyBorder="1" applyAlignment="1" applyProtection="1">
      <alignment vertical="center" wrapText="1"/>
    </xf>
    <xf numFmtId="44" fontId="3" fillId="2" borderId="49" xfId="1" applyFont="1" applyFill="1" applyBorder="1" applyAlignment="1">
      <alignment vertical="center" wrapText="1"/>
    </xf>
    <xf numFmtId="9" fontId="5" fillId="2" borderId="49" xfId="0" applyNumberFormat="1" applyFont="1" applyFill="1" applyBorder="1" applyAlignment="1">
      <alignment horizontal="center" vertical="center" wrapText="1"/>
    </xf>
    <xf numFmtId="165" fontId="4" fillId="2" borderId="49" xfId="1" applyNumberFormat="1" applyFont="1" applyFill="1" applyBorder="1" applyAlignment="1" applyProtection="1">
      <alignment horizontal="left" vertical="center"/>
    </xf>
    <xf numFmtId="165" fontId="4" fillId="2" borderId="60" xfId="1" applyNumberFormat="1" applyFont="1" applyFill="1" applyBorder="1" applyAlignment="1" applyProtection="1">
      <alignment horizontal="left" vertical="center"/>
    </xf>
    <xf numFmtId="166" fontId="4" fillId="2" borderId="49" xfId="0" applyNumberFormat="1" applyFont="1" applyFill="1" applyBorder="1" applyAlignment="1">
      <alignment horizontal="center" vertical="center"/>
    </xf>
    <xf numFmtId="166" fontId="4" fillId="2" borderId="57" xfId="0" applyNumberFormat="1" applyFont="1" applyFill="1" applyBorder="1" applyAlignment="1">
      <alignment vertical="center"/>
    </xf>
    <xf numFmtId="166" fontId="4" fillId="2" borderId="58" xfId="0" applyNumberFormat="1" applyFont="1" applyFill="1" applyBorder="1" applyAlignment="1">
      <alignment vertical="center"/>
    </xf>
    <xf numFmtId="0" fontId="3" fillId="0" borderId="0" xfId="0" applyFont="1" applyFill="1" applyAlignment="1">
      <alignment horizontal="center" vertical="center"/>
    </xf>
    <xf numFmtId="0" fontId="3" fillId="0" borderId="82" xfId="0" applyFont="1" applyBorder="1" applyAlignment="1">
      <alignment horizontal="left" vertical="center" wrapText="1"/>
    </xf>
    <xf numFmtId="9" fontId="5" fillId="0" borderId="2" xfId="0" applyNumberFormat="1" applyFont="1" applyFill="1" applyBorder="1" applyAlignment="1">
      <alignment horizontal="center" vertical="center" wrapText="1"/>
    </xf>
    <xf numFmtId="0" fontId="4" fillId="0" borderId="0" xfId="0" applyFont="1" applyFill="1" applyAlignment="1">
      <alignment vertical="center" wrapText="1"/>
    </xf>
    <xf numFmtId="44" fontId="3" fillId="2" borderId="70" xfId="0" applyNumberFormat="1" applyFont="1" applyFill="1" applyBorder="1" applyAlignment="1">
      <alignment horizontal="center" vertical="center" wrapText="1"/>
    </xf>
    <xf numFmtId="9" fontId="3" fillId="2" borderId="70" xfId="0" applyNumberFormat="1" applyFont="1" applyFill="1" applyBorder="1" applyAlignment="1">
      <alignment horizontal="center" vertical="center" wrapText="1"/>
    </xf>
    <xf numFmtId="0" fontId="9" fillId="0" borderId="0" xfId="10" applyFont="1"/>
    <xf numFmtId="0" fontId="21" fillId="0" borderId="0" xfId="10" applyFont="1" applyAlignment="1">
      <alignment vertical="center"/>
    </xf>
    <xf numFmtId="44" fontId="9" fillId="0" borderId="0" xfId="8" applyFont="1"/>
    <xf numFmtId="0" fontId="21" fillId="0" borderId="0" xfId="10" applyFont="1" applyAlignment="1">
      <alignment horizontal="center" vertical="center"/>
    </xf>
    <xf numFmtId="0" fontId="9" fillId="0" borderId="83" xfId="10" applyFont="1" applyBorder="1" applyAlignment="1">
      <alignment horizontal="center" vertical="center" wrapText="1"/>
    </xf>
    <xf numFmtId="0" fontId="22" fillId="0" borderId="83" xfId="10" applyFont="1" applyBorder="1" applyAlignment="1">
      <alignment horizontal="center" vertical="center" wrapText="1"/>
    </xf>
    <xf numFmtId="44" fontId="9" fillId="0" borderId="83" xfId="8" applyFont="1" applyBorder="1" applyAlignment="1">
      <alignment horizontal="center" vertical="center" wrapText="1"/>
    </xf>
    <xf numFmtId="0" fontId="22" fillId="0" borderId="83" xfId="10" applyFont="1" applyBorder="1" applyAlignment="1">
      <alignment vertical="center" wrapText="1"/>
    </xf>
    <xf numFmtId="0" fontId="24" fillId="4" borderId="83" xfId="10" applyFont="1" applyFill="1" applyBorder="1" applyAlignment="1">
      <alignment horizontal="center" vertical="center" wrapText="1"/>
    </xf>
    <xf numFmtId="167" fontId="9" fillId="0" borderId="83" xfId="10" applyNumberFormat="1" applyFont="1" applyBorder="1" applyAlignment="1">
      <alignment horizontal="center" vertical="center" wrapText="1"/>
    </xf>
    <xf numFmtId="9" fontId="9" fillId="0" borderId="83" xfId="10" applyNumberFormat="1" applyFont="1" applyBorder="1" applyAlignment="1">
      <alignment horizontal="center" vertical="center" wrapText="1"/>
    </xf>
    <xf numFmtId="49" fontId="25" fillId="4" borderId="83" xfId="10" applyNumberFormat="1" applyFont="1" applyFill="1" applyBorder="1" applyAlignment="1">
      <alignment horizontal="center" vertical="center" wrapText="1"/>
    </xf>
    <xf numFmtId="0" fontId="23" fillId="0" borderId="83" xfId="10" applyFont="1" applyBorder="1" applyAlignment="1">
      <alignment vertical="center" wrapText="1"/>
    </xf>
    <xf numFmtId="0" fontId="22" fillId="4" borderId="83" xfId="10" applyFont="1" applyFill="1" applyBorder="1" applyAlignment="1">
      <alignment vertical="center" wrapText="1"/>
    </xf>
    <xf numFmtId="0" fontId="9" fillId="4" borderId="83" xfId="10" applyFont="1" applyFill="1" applyBorder="1" applyAlignment="1">
      <alignment horizontal="center" vertical="center" wrapText="1"/>
    </xf>
    <xf numFmtId="44" fontId="9" fillId="4" borderId="83" xfId="8" applyFont="1" applyFill="1" applyBorder="1" applyAlignment="1">
      <alignment horizontal="center" vertical="center" wrapText="1"/>
    </xf>
    <xf numFmtId="167" fontId="9" fillId="4" borderId="83" xfId="10" applyNumberFormat="1" applyFont="1" applyFill="1" applyBorder="1" applyAlignment="1">
      <alignment horizontal="center" vertical="center" wrapText="1"/>
    </xf>
    <xf numFmtId="0" fontId="9" fillId="4" borderId="0" xfId="10" applyFont="1" applyFill="1"/>
    <xf numFmtId="167" fontId="26" fillId="0" borderId="83" xfId="10" applyNumberFormat="1" applyFont="1" applyBorder="1" applyAlignment="1">
      <alignment horizontal="center" vertical="center" wrapText="1"/>
    </xf>
    <xf numFmtId="0" fontId="26" fillId="0" borderId="83" xfId="10" applyFont="1" applyBorder="1" applyAlignment="1">
      <alignment vertical="center" wrapText="1"/>
    </xf>
    <xf numFmtId="167" fontId="26" fillId="0" borderId="83" xfId="10" applyNumberFormat="1" applyFont="1" applyBorder="1" applyAlignment="1">
      <alignment horizontal="center" vertical="center"/>
    </xf>
    <xf numFmtId="0" fontId="26" fillId="0" borderId="0" xfId="10" applyFont="1" applyAlignment="1">
      <alignment horizontal="right" vertical="center" wrapText="1"/>
    </xf>
    <xf numFmtId="44" fontId="26" fillId="0" borderId="0" xfId="8" applyFont="1" applyBorder="1" applyAlignment="1">
      <alignment horizontal="right" vertical="center" wrapText="1"/>
    </xf>
    <xf numFmtId="167" fontId="27" fillId="0" borderId="0" xfId="10" applyNumberFormat="1" applyFont="1"/>
    <xf numFmtId="167" fontId="27" fillId="0" borderId="0" xfId="10" applyNumberFormat="1" applyFont="1" applyAlignment="1">
      <alignment horizontal="center"/>
    </xf>
    <xf numFmtId="0" fontId="9" fillId="0" borderId="0" xfId="10" applyFont="1" applyAlignment="1">
      <alignment horizontal="center"/>
    </xf>
    <xf numFmtId="0" fontId="26" fillId="0" borderId="0" xfId="10" applyFont="1" applyAlignment="1">
      <alignment horizontal="right" vertical="center"/>
    </xf>
    <xf numFmtId="0" fontId="4" fillId="0" borderId="1" xfId="0" applyFont="1" applyFill="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center" vertical="center"/>
    </xf>
    <xf numFmtId="0" fontId="4" fillId="0" borderId="1" xfId="0" applyFont="1" applyBorder="1" applyAlignment="1">
      <alignment horizontal="left" vertical="center"/>
    </xf>
    <xf numFmtId="0" fontId="3" fillId="0" borderId="0" xfId="0" applyFont="1" applyAlignment="1">
      <alignment vertical="center"/>
    </xf>
    <xf numFmtId="44" fontId="3" fillId="0" borderId="26" xfId="1" applyFont="1" applyFill="1" applyBorder="1" applyAlignment="1">
      <alignment horizontal="center" vertical="center"/>
    </xf>
    <xf numFmtId="44" fontId="3" fillId="0" borderId="0" xfId="0" applyNumberFormat="1" applyFont="1" applyFill="1" applyAlignment="1">
      <alignment vertical="center"/>
    </xf>
    <xf numFmtId="0" fontId="3" fillId="0" borderId="33"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3" fillId="0" borderId="63" xfId="0" applyFont="1" applyFill="1" applyBorder="1" applyAlignment="1">
      <alignment horizontal="left" vertical="center"/>
    </xf>
    <xf numFmtId="44" fontId="3" fillId="0" borderId="0" xfId="7" applyNumberFormat="1" applyFont="1" applyFill="1" applyBorder="1" applyAlignment="1" applyProtection="1">
      <alignment horizontal="center" vertical="center"/>
    </xf>
    <xf numFmtId="0" fontId="3" fillId="0" borderId="63" xfId="0" applyFont="1" applyFill="1" applyBorder="1"/>
    <xf numFmtId="44" fontId="3" fillId="0" borderId="86" xfId="7" applyNumberFormat="1" applyFont="1" applyFill="1" applyBorder="1" applyAlignment="1" applyProtection="1">
      <alignment horizontal="center" vertical="center"/>
    </xf>
    <xf numFmtId="44" fontId="3" fillId="0" borderId="70" xfId="7" applyNumberFormat="1" applyFont="1" applyFill="1" applyBorder="1" applyAlignment="1" applyProtection="1">
      <alignment horizontal="center" vertical="center"/>
    </xf>
    <xf numFmtId="44" fontId="3" fillId="0" borderId="24" xfId="7" applyNumberFormat="1" applyFont="1" applyFill="1" applyBorder="1" applyAlignment="1" applyProtection="1">
      <alignment horizontal="center" vertical="center"/>
    </xf>
    <xf numFmtId="0" fontId="3" fillId="0" borderId="43" xfId="0" applyFont="1" applyFill="1" applyBorder="1" applyAlignment="1">
      <alignment horizontal="left" vertical="center" wrapText="1"/>
    </xf>
    <xf numFmtId="0" fontId="3" fillId="0" borderId="43" xfId="7" applyNumberFormat="1" applyFont="1" applyFill="1" applyBorder="1" applyAlignment="1" applyProtection="1">
      <alignment horizontal="center" vertical="center"/>
    </xf>
    <xf numFmtId="44" fontId="3" fillId="0" borderId="56" xfId="7" applyNumberFormat="1" applyFont="1" applyFill="1" applyBorder="1" applyAlignment="1" applyProtection="1">
      <alignment horizontal="center" vertical="center"/>
    </xf>
    <xf numFmtId="9" fontId="3" fillId="0" borderId="43" xfId="7" applyNumberFormat="1" applyFont="1" applyFill="1" applyBorder="1" applyAlignment="1" applyProtection="1">
      <alignment horizontal="center" vertical="center"/>
    </xf>
    <xf numFmtId="9" fontId="3" fillId="0" borderId="0" xfId="7" applyNumberFormat="1" applyFont="1" applyFill="1" applyBorder="1" applyAlignment="1" applyProtection="1">
      <alignment horizontal="center" vertical="center"/>
    </xf>
    <xf numFmtId="164" fontId="3" fillId="0" borderId="0" xfId="7" applyFont="1" applyFill="1" applyBorder="1" applyAlignment="1" applyProtection="1">
      <alignment horizontal="center" vertical="center"/>
    </xf>
    <xf numFmtId="44" fontId="3" fillId="0" borderId="0" xfId="0" applyNumberFormat="1" applyFont="1" applyFill="1"/>
    <xf numFmtId="0" fontId="3" fillId="0" borderId="68" xfId="0" applyFont="1" applyFill="1" applyBorder="1" applyAlignment="1">
      <alignment vertical="center"/>
    </xf>
    <xf numFmtId="0" fontId="3" fillId="0" borderId="35" xfId="0" applyFont="1" applyFill="1" applyBorder="1" applyAlignment="1">
      <alignment vertical="top" wrapText="1"/>
    </xf>
    <xf numFmtId="1" fontId="3" fillId="0" borderId="35" xfId="0" applyNumberFormat="1" applyFont="1" applyFill="1" applyBorder="1" applyAlignment="1">
      <alignment horizontal="center" vertical="center" wrapText="1"/>
    </xf>
    <xf numFmtId="49" fontId="3" fillId="0" borderId="34" xfId="0" applyNumberFormat="1" applyFont="1" applyFill="1" applyBorder="1"/>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3" fontId="3" fillId="0" borderId="10" xfId="0" applyNumberFormat="1" applyFont="1" applyBorder="1" applyAlignment="1">
      <alignment horizontal="center" vertical="center" wrapText="1"/>
    </xf>
    <xf numFmtId="0" fontId="3" fillId="2" borderId="85" xfId="0" applyFont="1" applyFill="1" applyBorder="1" applyAlignment="1">
      <alignment horizontal="center" vertical="center" wrapText="1"/>
    </xf>
    <xf numFmtId="166" fontId="4" fillId="2" borderId="84" xfId="0" applyNumberFormat="1" applyFont="1" applyFill="1" applyBorder="1" applyAlignment="1">
      <alignment vertical="center"/>
    </xf>
    <xf numFmtId="0" fontId="3" fillId="0" borderId="69" xfId="0" applyFont="1" applyBorder="1" applyAlignment="1">
      <alignment horizontal="center" vertical="center" wrapText="1"/>
    </xf>
    <xf numFmtId="0" fontId="3" fillId="0" borderId="68" xfId="0" applyFont="1" applyBorder="1" applyAlignment="1">
      <alignment horizontal="center" vertical="center" wrapText="1"/>
    </xf>
    <xf numFmtId="166" fontId="4" fillId="0" borderId="21" xfId="0" applyNumberFormat="1" applyFont="1" applyBorder="1" applyAlignment="1">
      <alignment horizontal="center" vertical="center"/>
    </xf>
    <xf numFmtId="166" fontId="4" fillId="0" borderId="87" xfId="0" applyNumberFormat="1" applyFont="1" applyBorder="1" applyAlignment="1">
      <alignment vertical="center"/>
    </xf>
    <xf numFmtId="0" fontId="3" fillId="0" borderId="63" xfId="0" applyFont="1" applyFill="1" applyBorder="1" applyAlignment="1">
      <alignment horizontal="center" vertical="center"/>
    </xf>
    <xf numFmtId="0" fontId="22" fillId="0" borderId="70" xfId="10" applyFont="1" applyBorder="1" applyAlignment="1">
      <alignment horizontal="center" vertical="center" wrapText="1"/>
    </xf>
    <xf numFmtId="167" fontId="9" fillId="0" borderId="70" xfId="10" applyNumberFormat="1" applyFont="1" applyBorder="1" applyAlignment="1">
      <alignment horizontal="center" vertical="center" wrapText="1"/>
    </xf>
    <xf numFmtId="167" fontId="9" fillId="4" borderId="70" xfId="10" applyNumberFormat="1" applyFont="1" applyFill="1" applyBorder="1" applyAlignment="1">
      <alignment horizontal="center" vertical="center" wrapText="1"/>
    </xf>
    <xf numFmtId="167" fontId="26" fillId="0" borderId="88" xfId="10" applyNumberFormat="1" applyFont="1" applyBorder="1" applyAlignment="1">
      <alignment horizontal="center" vertical="center"/>
    </xf>
    <xf numFmtId="167" fontId="26" fillId="0" borderId="87" xfId="10" applyNumberFormat="1" applyFont="1" applyBorder="1" applyAlignment="1">
      <alignment horizontal="center" vertical="center"/>
    </xf>
    <xf numFmtId="167" fontId="27" fillId="0" borderId="87" xfId="10" applyNumberFormat="1" applyFont="1" applyBorder="1" applyAlignment="1">
      <alignment horizontal="center"/>
    </xf>
    <xf numFmtId="0" fontId="3" fillId="0" borderId="0" xfId="0" applyFont="1" applyFill="1" applyAlignment="1">
      <alignment horizontal="center" vertical="center"/>
    </xf>
    <xf numFmtId="0" fontId="3" fillId="0" borderId="66" xfId="0" applyFont="1" applyFill="1" applyBorder="1" applyAlignment="1">
      <alignment vertical="center" wrapText="1"/>
    </xf>
    <xf numFmtId="43" fontId="3" fillId="0" borderId="74" xfId="0" applyNumberFormat="1" applyFont="1" applyFill="1" applyBorder="1" applyAlignment="1">
      <alignment horizontal="center" vertical="center" wrapText="1"/>
    </xf>
    <xf numFmtId="44" fontId="4" fillId="0" borderId="0" xfId="0" applyNumberFormat="1" applyFont="1" applyFill="1" applyAlignment="1">
      <alignment horizontal="center" vertical="center"/>
    </xf>
    <xf numFmtId="167" fontId="9" fillId="0" borderId="83" xfId="10" applyNumberFormat="1" applyFont="1" applyFill="1" applyBorder="1" applyAlignment="1">
      <alignment horizontal="center" vertical="center" wrapText="1"/>
    </xf>
    <xf numFmtId="44" fontId="3" fillId="0" borderId="66" xfId="0" applyNumberFormat="1" applyFont="1" applyFill="1" applyBorder="1" applyAlignment="1">
      <alignment vertical="center" wrapText="1"/>
    </xf>
    <xf numFmtId="171" fontId="3" fillId="0" borderId="80" xfId="0" applyNumberFormat="1" applyFont="1" applyFill="1" applyBorder="1" applyAlignment="1">
      <alignment horizontal="center" vertical="center" wrapText="1"/>
    </xf>
    <xf numFmtId="44" fontId="3" fillId="0" borderId="61" xfId="0" applyNumberFormat="1" applyFont="1" applyFill="1" applyBorder="1" applyAlignment="1">
      <alignment horizontal="center" vertical="center"/>
    </xf>
    <xf numFmtId="167" fontId="3" fillId="0" borderId="49" xfId="3"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70"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3" fillId="0" borderId="76" xfId="0" applyFont="1" applyFill="1" applyBorder="1" applyAlignment="1">
      <alignment horizontal="left" vertical="center"/>
    </xf>
    <xf numFmtId="0" fontId="3" fillId="0" borderId="75" xfId="0" applyFont="1" applyFill="1" applyBorder="1" applyAlignment="1">
      <alignment horizontal="left" vertical="center"/>
    </xf>
    <xf numFmtId="0" fontId="3" fillId="0" borderId="69" xfId="0" applyFont="1" applyFill="1" applyBorder="1" applyAlignment="1">
      <alignment horizontal="left" vertic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28" xfId="0" applyFont="1" applyBorder="1" applyAlignment="1">
      <alignment horizontal="left" vertical="center"/>
    </xf>
    <xf numFmtId="0" fontId="3" fillId="0" borderId="1" xfId="0" applyFont="1" applyBorder="1" applyAlignment="1">
      <alignment horizontal="left" vertical="center"/>
    </xf>
    <xf numFmtId="0" fontId="3" fillId="0" borderId="25" xfId="0" applyFont="1" applyBorder="1" applyAlignment="1">
      <alignment horizontal="left" vertical="center"/>
    </xf>
    <xf numFmtId="0" fontId="4" fillId="0" borderId="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3" borderId="21" xfId="3" applyFont="1" applyFill="1" applyBorder="1" applyAlignment="1">
      <alignment horizontal="left" vertical="center"/>
    </xf>
    <xf numFmtId="0" fontId="4" fillId="3" borderId="0" xfId="3" applyFont="1" applyFill="1" applyAlignment="1">
      <alignment horizontal="left" vertical="center"/>
    </xf>
    <xf numFmtId="0" fontId="4" fillId="3" borderId="32" xfId="3" applyFont="1" applyFill="1" applyBorder="1" applyAlignment="1">
      <alignment horizontal="left" vertical="center"/>
    </xf>
    <xf numFmtId="0" fontId="4" fillId="3" borderId="21" xfId="3" applyFont="1" applyFill="1" applyBorder="1" applyAlignment="1">
      <alignment horizontal="left" vertical="center" wrapText="1"/>
    </xf>
    <xf numFmtId="0" fontId="4" fillId="3" borderId="0" xfId="3" applyFont="1" applyFill="1" applyAlignment="1">
      <alignment horizontal="left" vertical="center" wrapText="1"/>
    </xf>
    <xf numFmtId="0" fontId="4" fillId="3" borderId="32" xfId="3"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62"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3" borderId="28"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76"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3" borderId="69"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0" borderId="28" xfId="0" applyFont="1" applyBorder="1" applyAlignment="1">
      <alignment horizontal="left" vertical="center"/>
    </xf>
    <xf numFmtId="0" fontId="4" fillId="0" borderId="2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0" xfId="0" applyFont="1" applyFill="1" applyAlignment="1">
      <alignment horizontal="left" vertical="center"/>
    </xf>
    <xf numFmtId="0" fontId="4" fillId="0" borderId="42" xfId="0" applyFont="1" applyFill="1" applyBorder="1" applyAlignment="1">
      <alignment horizontal="center" vertical="center" wrapText="1"/>
    </xf>
    <xf numFmtId="0" fontId="4" fillId="0" borderId="41" xfId="0" applyFont="1" applyFill="1" applyBorder="1" applyAlignment="1">
      <alignment horizontal="center" vertical="center" wrapText="1"/>
    </xf>
    <xf numFmtId="44" fontId="3" fillId="0" borderId="0" xfId="0" applyNumberFormat="1"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55"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68" xfId="0" applyFont="1" applyFill="1" applyBorder="1" applyAlignment="1">
      <alignment horizontal="center" vertical="center"/>
    </xf>
    <xf numFmtId="0" fontId="4" fillId="0" borderId="5" xfId="0" applyFont="1" applyBorder="1" applyAlignment="1">
      <alignment horizontal="left" vertical="center" wrapText="1"/>
    </xf>
    <xf numFmtId="0" fontId="11" fillId="0" borderId="0" xfId="0" applyFont="1" applyAlignment="1">
      <alignment horizontal="left"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0" xfId="0" applyFont="1" applyAlignment="1">
      <alignment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9" xfId="0" applyFont="1" applyBorder="1" applyAlignment="1">
      <alignment horizontal="center" vertical="center" wrapText="1"/>
    </xf>
    <xf numFmtId="0" fontId="4" fillId="0" borderId="40" xfId="0" applyFont="1" applyFill="1" applyBorder="1" applyAlignment="1">
      <alignment horizontal="center"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1" xfId="0" applyFont="1" applyBorder="1" applyAlignment="1">
      <alignment horizontal="right" vertical="center" wrapText="1"/>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31" xfId="0" applyFont="1" applyBorder="1" applyAlignment="1">
      <alignment horizontal="left" vertical="center"/>
    </xf>
    <xf numFmtId="0" fontId="4" fillId="0" borderId="31" xfId="0" applyFont="1" applyBorder="1" applyAlignment="1">
      <alignment horizontal="center" vertical="center"/>
    </xf>
    <xf numFmtId="0" fontId="3" fillId="0" borderId="80" xfId="0" applyFont="1" applyFill="1" applyBorder="1" applyAlignment="1">
      <alignment horizontal="center" vertical="center"/>
    </xf>
    <xf numFmtId="0" fontId="3" fillId="0" borderId="80" xfId="0" applyFont="1" applyBorder="1" applyAlignment="1">
      <alignment horizontal="center" vertical="center"/>
    </xf>
    <xf numFmtId="0" fontId="3" fillId="0" borderId="64"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44" fontId="3" fillId="0" borderId="64" xfId="1" applyFont="1" applyFill="1" applyBorder="1" applyAlignment="1">
      <alignment horizontal="center" vertical="center"/>
    </xf>
    <xf numFmtId="44" fontId="3" fillId="0" borderId="22" xfId="1" applyFont="1" applyFill="1" applyBorder="1" applyAlignment="1">
      <alignment horizontal="center" vertical="center"/>
    </xf>
    <xf numFmtId="44" fontId="3" fillId="0" borderId="26" xfId="1" applyFont="1" applyFill="1" applyBorder="1" applyAlignment="1">
      <alignment horizontal="center" vertical="center"/>
    </xf>
    <xf numFmtId="9" fontId="3" fillId="0" borderId="80" xfId="0" applyNumberFormat="1" applyFont="1" applyBorder="1" applyAlignment="1">
      <alignment horizontal="center" vertical="center"/>
    </xf>
    <xf numFmtId="169" fontId="3" fillId="0" borderId="64" xfId="0" applyNumberFormat="1" applyFont="1" applyBorder="1" applyAlignment="1">
      <alignment horizontal="center" vertical="center"/>
    </xf>
    <xf numFmtId="169" fontId="3" fillId="0" borderId="22" xfId="0" applyNumberFormat="1" applyFont="1" applyBorder="1" applyAlignment="1">
      <alignment horizontal="center" vertical="center"/>
    </xf>
    <xf numFmtId="169" fontId="3" fillId="0" borderId="26" xfId="0" applyNumberFormat="1" applyFont="1" applyBorder="1" applyAlignment="1">
      <alignment horizontal="center" vertical="center"/>
    </xf>
    <xf numFmtId="0" fontId="4" fillId="0" borderId="0" xfId="0" applyFont="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6" fillId="0" borderId="83" xfId="10" applyFont="1" applyBorder="1" applyAlignment="1">
      <alignment horizontal="center" vertical="center" wrapText="1"/>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68" xfId="0" applyFont="1" applyBorder="1" applyAlignment="1">
      <alignment horizontal="center" vertical="center"/>
    </xf>
    <xf numFmtId="0" fontId="3" fillId="0" borderId="24"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0" xfId="0" applyFont="1" applyFill="1" applyBorder="1" applyAlignment="1">
      <alignment horizontal="center" vertical="center"/>
    </xf>
    <xf numFmtId="0" fontId="6" fillId="0" borderId="76"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76" xfId="0" applyFont="1" applyFill="1" applyBorder="1" applyAlignment="1">
      <alignment horizontal="center" vertical="center" wrapText="1"/>
    </xf>
    <xf numFmtId="0" fontId="4" fillId="5" borderId="76" xfId="0" applyNumberFormat="1" applyFont="1" applyFill="1" applyBorder="1" applyAlignment="1">
      <alignment horizontal="left" vertical="center" wrapText="1"/>
    </xf>
    <xf numFmtId="0" fontId="4" fillId="5" borderId="75" xfId="0" applyNumberFormat="1" applyFont="1" applyFill="1" applyBorder="1" applyAlignment="1">
      <alignment horizontal="left" vertical="center" wrapText="1"/>
    </xf>
    <xf numFmtId="0" fontId="4" fillId="5" borderId="69" xfId="0" applyNumberFormat="1" applyFont="1" applyFill="1" applyBorder="1" applyAlignment="1">
      <alignment horizontal="left" vertical="center" wrapText="1"/>
    </xf>
    <xf numFmtId="0" fontId="3" fillId="2" borderId="50" xfId="0" applyFont="1" applyFill="1" applyBorder="1" applyAlignment="1">
      <alignment horizontal="center" vertical="center" wrapText="1"/>
    </xf>
    <xf numFmtId="0" fontId="3" fillId="2" borderId="75"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cellXfs>
  <cellStyles count="11">
    <cellStyle name="Dziesiętny" xfId="7" builtinId="3"/>
    <cellStyle name="Normal 2" xfId="6"/>
    <cellStyle name="Normal_09KAT System 6 wzor" xfId="9"/>
    <cellStyle name="Normalny" xfId="0" builtinId="0"/>
    <cellStyle name="Normalny 2" xfId="3"/>
    <cellStyle name="Normalny 3" xfId="10"/>
    <cellStyle name="Procentowy" xfId="2" builtinId="5"/>
    <cellStyle name="Walutowy" xfId="1" builtinId="4"/>
    <cellStyle name="Walutowy 2" xfId="4"/>
    <cellStyle name="Walutowy 3" xfId="5"/>
    <cellStyle name="Walutowy 4"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1</xdr:row>
      <xdr:rowOff>304800</xdr:rowOff>
    </xdr:to>
    <xdr:sp macro="" textlink="">
      <xdr:nvSpPr>
        <xdr:cNvPr id="2" name="AutoShape 1" descr="DePuy Orthopaedics | DePuy Synthes">
          <a:extLst>
            <a:ext uri="{FF2B5EF4-FFF2-40B4-BE49-F238E27FC236}">
              <a16:creationId xmlns="" xmlns:a16="http://schemas.microsoft.com/office/drawing/2014/main" id="{D77456E8-46E1-E196-51E6-05F2DB3AE6BB}"/>
            </a:ext>
          </a:extLst>
        </xdr:cNvPr>
        <xdr:cNvSpPr>
          <a:spLocks noChangeAspect="1" noChangeArrowheads="1"/>
        </xdr:cNvSpPr>
      </xdr:nvSpPr>
      <xdr:spPr bwMode="auto">
        <a:xfrm>
          <a:off x="434340" y="42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xdr:row>
      <xdr:rowOff>0</xdr:rowOff>
    </xdr:from>
    <xdr:ext cx="304800" cy="304800"/>
    <xdr:sp macro="" textlink="">
      <xdr:nvSpPr>
        <xdr:cNvPr id="3" name="AutoShape 1" descr="DePuy Orthopaedics | DePuy Synthes">
          <a:extLst>
            <a:ext uri="{FF2B5EF4-FFF2-40B4-BE49-F238E27FC236}">
              <a16:creationId xmlns:a16="http://schemas.microsoft.com/office/drawing/2014/main" xmlns="" id="{3672BEF7-2592-4B93-957A-DE6362FA796D}"/>
            </a:ext>
          </a:extLst>
        </xdr:cNvPr>
        <xdr:cNvSpPr>
          <a:spLocks noChangeAspect="1" noChangeArrowheads="1"/>
        </xdr:cNvSpPr>
      </xdr:nvSpPr>
      <xdr:spPr bwMode="auto">
        <a:xfrm>
          <a:off x="434340" y="42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80" zoomScaleNormal="100" zoomScaleSheetLayoutView="80" workbookViewId="0">
      <selection activeCell="G76" sqref="G76:H82"/>
    </sheetView>
  </sheetViews>
  <sheetFormatPr defaultRowHeight="11.4"/>
  <cols>
    <col min="1" max="1" width="4" style="13" customWidth="1"/>
    <col min="2" max="2" width="64.21875" style="13" customWidth="1"/>
    <col min="3" max="3" width="4.88671875" style="13" customWidth="1"/>
    <col min="4" max="4" width="9.109375" style="301" customWidth="1"/>
    <col min="5" max="5" width="12.33203125" style="13" customWidth="1"/>
    <col min="6" max="6" width="16.44140625" style="13" customWidth="1"/>
    <col min="7" max="7" width="7.33203125" style="13" customWidth="1"/>
    <col min="8" max="9" width="18.5546875" style="13" customWidth="1"/>
    <col min="10" max="10" width="18.6640625" style="13" customWidth="1"/>
    <col min="11" max="11" width="18" style="13" customWidth="1"/>
    <col min="12" max="16384" width="8.88671875" style="13"/>
  </cols>
  <sheetData>
    <row r="1" spans="1:11">
      <c r="K1" s="415" t="s">
        <v>154</v>
      </c>
    </row>
    <row r="2" spans="1:11" s="301" customFormat="1">
      <c r="A2" s="690" t="s">
        <v>355</v>
      </c>
      <c r="B2" s="690"/>
      <c r="C2" s="690"/>
      <c r="D2" s="690"/>
      <c r="E2" s="690"/>
      <c r="F2" s="690"/>
      <c r="G2" s="690"/>
      <c r="H2" s="690"/>
      <c r="I2" s="690"/>
      <c r="J2" s="690"/>
      <c r="K2" s="690"/>
    </row>
    <row r="3" spans="1:11" ht="45.6">
      <c r="A3" s="360" t="s">
        <v>0</v>
      </c>
      <c r="B3" s="360" t="s">
        <v>1</v>
      </c>
      <c r="C3" s="360" t="s">
        <v>2</v>
      </c>
      <c r="D3" s="365" t="s">
        <v>90</v>
      </c>
      <c r="E3" s="366" t="s">
        <v>3</v>
      </c>
      <c r="F3" s="360" t="s">
        <v>4</v>
      </c>
      <c r="G3" s="360" t="s">
        <v>5</v>
      </c>
      <c r="H3" s="360" t="s">
        <v>6</v>
      </c>
      <c r="I3" s="360" t="s">
        <v>424</v>
      </c>
      <c r="J3" s="360" t="s">
        <v>166</v>
      </c>
      <c r="K3" s="360" t="s">
        <v>7</v>
      </c>
    </row>
    <row r="4" spans="1:11" ht="69.599999999999994" customHeight="1">
      <c r="A4" s="360">
        <v>1</v>
      </c>
      <c r="B4" s="383" t="s">
        <v>85</v>
      </c>
      <c r="C4" s="360" t="s">
        <v>8</v>
      </c>
      <c r="D4" s="365">
        <v>100</v>
      </c>
      <c r="E4" s="366"/>
      <c r="F4" s="416">
        <f t="shared" ref="F4:F44" si="0">D4*E4</f>
        <v>0</v>
      </c>
      <c r="G4" s="417"/>
      <c r="H4" s="285"/>
      <c r="I4" s="285"/>
      <c r="J4" s="360"/>
      <c r="K4" s="360"/>
    </row>
    <row r="5" spans="1:11" ht="64.2" customHeight="1">
      <c r="A5" s="360">
        <v>2</v>
      </c>
      <c r="B5" s="383" t="s">
        <v>124</v>
      </c>
      <c r="C5" s="360" t="s">
        <v>8</v>
      </c>
      <c r="D5" s="365">
        <v>50</v>
      </c>
      <c r="E5" s="366"/>
      <c r="F5" s="416">
        <f t="shared" si="0"/>
        <v>0</v>
      </c>
      <c r="G5" s="417"/>
      <c r="H5" s="285"/>
      <c r="I5" s="285"/>
      <c r="J5" s="360"/>
      <c r="K5" s="360"/>
    </row>
    <row r="6" spans="1:11" ht="49.95" customHeight="1">
      <c r="A6" s="360">
        <v>3</v>
      </c>
      <c r="B6" s="383" t="s">
        <v>83</v>
      </c>
      <c r="C6" s="360" t="s">
        <v>8</v>
      </c>
      <c r="D6" s="365">
        <v>150</v>
      </c>
      <c r="E6" s="366"/>
      <c r="F6" s="416">
        <f t="shared" si="0"/>
        <v>0</v>
      </c>
      <c r="G6" s="417"/>
      <c r="H6" s="315"/>
      <c r="I6" s="285"/>
      <c r="J6" s="360"/>
      <c r="K6" s="360"/>
    </row>
    <row r="7" spans="1:11" ht="34.200000000000003" customHeight="1">
      <c r="A7" s="360">
        <v>4</v>
      </c>
      <c r="B7" s="383" t="s">
        <v>140</v>
      </c>
      <c r="C7" s="360" t="s">
        <v>8</v>
      </c>
      <c r="D7" s="365">
        <v>10</v>
      </c>
      <c r="E7" s="366"/>
      <c r="F7" s="416">
        <f t="shared" si="0"/>
        <v>0</v>
      </c>
      <c r="G7" s="417"/>
      <c r="H7" s="285"/>
      <c r="I7" s="285"/>
      <c r="J7" s="360"/>
      <c r="K7" s="360"/>
    </row>
    <row r="8" spans="1:11" ht="45.6">
      <c r="A8" s="360">
        <v>5</v>
      </c>
      <c r="B8" s="383" t="s">
        <v>86</v>
      </c>
      <c r="C8" s="360" t="s">
        <v>8</v>
      </c>
      <c r="D8" s="365">
        <v>100</v>
      </c>
      <c r="E8" s="366"/>
      <c r="F8" s="416">
        <f t="shared" si="0"/>
        <v>0</v>
      </c>
      <c r="G8" s="417"/>
      <c r="H8" s="285"/>
      <c r="I8" s="285"/>
      <c r="J8" s="360"/>
      <c r="K8" s="360"/>
    </row>
    <row r="9" spans="1:11" ht="57.75" customHeight="1">
      <c r="A9" s="360">
        <v>6</v>
      </c>
      <c r="B9" s="383" t="s">
        <v>87</v>
      </c>
      <c r="C9" s="360" t="s">
        <v>8</v>
      </c>
      <c r="D9" s="365">
        <v>100</v>
      </c>
      <c r="E9" s="366"/>
      <c r="F9" s="416">
        <f t="shared" si="0"/>
        <v>0</v>
      </c>
      <c r="G9" s="417"/>
      <c r="H9" s="285"/>
      <c r="I9" s="285"/>
      <c r="J9" s="360"/>
      <c r="K9" s="360"/>
    </row>
    <row r="10" spans="1:11" s="301" customFormat="1" ht="17.25" customHeight="1">
      <c r="A10" s="365">
        <v>7</v>
      </c>
      <c r="B10" s="425" t="s">
        <v>84</v>
      </c>
      <c r="C10" s="365" t="s">
        <v>8</v>
      </c>
      <c r="D10" s="365">
        <v>300</v>
      </c>
      <c r="E10" s="366"/>
      <c r="F10" s="416">
        <f t="shared" si="0"/>
        <v>0</v>
      </c>
      <c r="G10" s="427"/>
      <c r="H10" s="285"/>
      <c r="I10" s="315"/>
      <c r="J10" s="365"/>
      <c r="K10" s="365"/>
    </row>
    <row r="11" spans="1:11" ht="64.2" customHeight="1">
      <c r="A11" s="360">
        <v>8</v>
      </c>
      <c r="B11" s="383" t="s">
        <v>168</v>
      </c>
      <c r="C11" s="360" t="s">
        <v>8</v>
      </c>
      <c r="D11" s="365">
        <v>50</v>
      </c>
      <c r="E11" s="366"/>
      <c r="F11" s="416">
        <f t="shared" si="0"/>
        <v>0</v>
      </c>
      <c r="G11" s="417"/>
      <c r="H11" s="285"/>
      <c r="I11" s="285"/>
      <c r="J11" s="360"/>
      <c r="K11" s="360"/>
    </row>
    <row r="12" spans="1:11" ht="49.95" customHeight="1">
      <c r="A12" s="360">
        <v>9</v>
      </c>
      <c r="B12" s="383" t="s">
        <v>402</v>
      </c>
      <c r="C12" s="360" t="s">
        <v>8</v>
      </c>
      <c r="D12" s="365">
        <v>50</v>
      </c>
      <c r="E12" s="366"/>
      <c r="F12" s="416">
        <f t="shared" si="0"/>
        <v>0</v>
      </c>
      <c r="G12" s="417"/>
      <c r="H12" s="285"/>
      <c r="I12" s="285"/>
      <c r="J12" s="283"/>
      <c r="K12" s="360"/>
    </row>
    <row r="13" spans="1:11" ht="79.8">
      <c r="A13" s="360">
        <v>10</v>
      </c>
      <c r="B13" s="418" t="s">
        <v>349</v>
      </c>
      <c r="C13" s="89" t="s">
        <v>96</v>
      </c>
      <c r="D13" s="305">
        <v>5</v>
      </c>
      <c r="E13" s="366"/>
      <c r="F13" s="416">
        <f t="shared" si="0"/>
        <v>0</v>
      </c>
      <c r="G13" s="417"/>
      <c r="H13" s="285"/>
      <c r="I13" s="285"/>
      <c r="J13" s="284"/>
      <c r="K13" s="297"/>
    </row>
    <row r="14" spans="1:11" ht="49.95" customHeight="1">
      <c r="A14" s="360">
        <v>11</v>
      </c>
      <c r="B14" s="418" t="s">
        <v>350</v>
      </c>
      <c r="C14" s="287" t="s">
        <v>96</v>
      </c>
      <c r="D14" s="419">
        <v>5</v>
      </c>
      <c r="E14" s="366"/>
      <c r="F14" s="416">
        <f t="shared" si="0"/>
        <v>0</v>
      </c>
      <c r="G14" s="417"/>
      <c r="H14" s="285"/>
      <c r="I14" s="285"/>
      <c r="J14" s="284"/>
      <c r="K14" s="297"/>
    </row>
    <row r="15" spans="1:11" ht="57">
      <c r="A15" s="360">
        <v>12</v>
      </c>
      <c r="B15" s="418" t="s">
        <v>169</v>
      </c>
      <c r="C15" s="287" t="s">
        <v>96</v>
      </c>
      <c r="D15" s="419">
        <v>5</v>
      </c>
      <c r="E15" s="366"/>
      <c r="F15" s="416">
        <f t="shared" si="0"/>
        <v>0</v>
      </c>
      <c r="G15" s="417"/>
      <c r="H15" s="285"/>
      <c r="I15" s="285"/>
      <c r="J15" s="284"/>
      <c r="K15" s="297"/>
    </row>
    <row r="16" spans="1:11" ht="79.8">
      <c r="A16" s="360">
        <v>13</v>
      </c>
      <c r="B16" s="418" t="s">
        <v>348</v>
      </c>
      <c r="C16" s="287" t="s">
        <v>96</v>
      </c>
      <c r="D16" s="419">
        <v>5</v>
      </c>
      <c r="E16" s="366"/>
      <c r="F16" s="416">
        <f t="shared" si="0"/>
        <v>0</v>
      </c>
      <c r="G16" s="417"/>
      <c r="H16" s="285"/>
      <c r="I16" s="285"/>
      <c r="J16" s="284"/>
      <c r="K16" s="297"/>
    </row>
    <row r="17" spans="1:11" ht="68.400000000000006">
      <c r="A17" s="360">
        <v>14</v>
      </c>
      <c r="B17" s="418" t="s">
        <v>351</v>
      </c>
      <c r="C17" s="287" t="s">
        <v>96</v>
      </c>
      <c r="D17" s="419">
        <v>5</v>
      </c>
      <c r="E17" s="366"/>
      <c r="F17" s="416">
        <f t="shared" si="0"/>
        <v>0</v>
      </c>
      <c r="G17" s="417"/>
      <c r="H17" s="285"/>
      <c r="I17" s="285"/>
      <c r="J17" s="284"/>
      <c r="K17" s="297"/>
    </row>
    <row r="18" spans="1:11" ht="22.8">
      <c r="A18" s="360">
        <v>15</v>
      </c>
      <c r="B18" s="418" t="s">
        <v>170</v>
      </c>
      <c r="C18" s="287" t="s">
        <v>96</v>
      </c>
      <c r="D18" s="419">
        <v>5</v>
      </c>
      <c r="E18" s="366"/>
      <c r="F18" s="416">
        <f t="shared" si="0"/>
        <v>0</v>
      </c>
      <c r="G18" s="417"/>
      <c r="H18" s="285"/>
      <c r="I18" s="285"/>
      <c r="J18" s="284"/>
      <c r="K18" s="297"/>
    </row>
    <row r="19" spans="1:11" ht="22.8">
      <c r="A19" s="360">
        <v>16</v>
      </c>
      <c r="B19" s="418" t="s">
        <v>171</v>
      </c>
      <c r="C19" s="287" t="s">
        <v>96</v>
      </c>
      <c r="D19" s="419">
        <v>5</v>
      </c>
      <c r="E19" s="366"/>
      <c r="F19" s="416">
        <f t="shared" si="0"/>
        <v>0</v>
      </c>
      <c r="G19" s="417"/>
      <c r="H19" s="285"/>
      <c r="I19" s="285"/>
      <c r="J19" s="284"/>
      <c r="K19" s="297"/>
    </row>
    <row r="20" spans="1:11" s="301" customFormat="1" ht="34.200000000000003">
      <c r="A20" s="365">
        <v>17</v>
      </c>
      <c r="B20" s="429" t="s">
        <v>172</v>
      </c>
      <c r="C20" s="340" t="s">
        <v>96</v>
      </c>
      <c r="D20" s="419">
        <v>5</v>
      </c>
      <c r="E20" s="366"/>
      <c r="F20" s="416">
        <f t="shared" si="0"/>
        <v>0</v>
      </c>
      <c r="G20" s="427"/>
      <c r="H20" s="285"/>
      <c r="I20" s="315"/>
      <c r="J20" s="661"/>
      <c r="K20" s="344"/>
    </row>
    <row r="21" spans="1:11" s="301" customFormat="1" ht="22.8">
      <c r="A21" s="365">
        <v>18</v>
      </c>
      <c r="B21" s="429" t="s">
        <v>173</v>
      </c>
      <c r="C21" s="340" t="s">
        <v>96</v>
      </c>
      <c r="D21" s="419">
        <v>5</v>
      </c>
      <c r="E21" s="366"/>
      <c r="F21" s="416">
        <f t="shared" si="0"/>
        <v>0</v>
      </c>
      <c r="G21" s="427"/>
      <c r="H21" s="285"/>
      <c r="I21" s="315"/>
      <c r="J21" s="661"/>
      <c r="K21" s="344"/>
    </row>
    <row r="22" spans="1:11" ht="34.200000000000003">
      <c r="A22" s="360">
        <v>19</v>
      </c>
      <c r="B22" s="418" t="s">
        <v>174</v>
      </c>
      <c r="C22" s="287" t="s">
        <v>96</v>
      </c>
      <c r="D22" s="419">
        <v>5</v>
      </c>
      <c r="E22" s="366"/>
      <c r="F22" s="416">
        <f t="shared" si="0"/>
        <v>0</v>
      </c>
      <c r="G22" s="417"/>
      <c r="H22" s="285"/>
      <c r="I22" s="285"/>
      <c r="J22" s="284"/>
      <c r="K22" s="297"/>
    </row>
    <row r="23" spans="1:11" ht="22.8">
      <c r="A23" s="360">
        <v>20</v>
      </c>
      <c r="B23" s="418" t="s">
        <v>175</v>
      </c>
      <c r="C23" s="287" t="s">
        <v>96</v>
      </c>
      <c r="D23" s="419">
        <v>5</v>
      </c>
      <c r="E23" s="366"/>
      <c r="F23" s="416">
        <f t="shared" si="0"/>
        <v>0</v>
      </c>
      <c r="G23" s="417"/>
      <c r="H23" s="285"/>
      <c r="I23" s="285"/>
      <c r="J23" s="284"/>
      <c r="K23" s="297"/>
    </row>
    <row r="24" spans="1:11" ht="34.200000000000003">
      <c r="A24" s="360">
        <v>21</v>
      </c>
      <c r="B24" s="418" t="s">
        <v>176</v>
      </c>
      <c r="C24" s="287" t="s">
        <v>96</v>
      </c>
      <c r="D24" s="419">
        <v>5</v>
      </c>
      <c r="E24" s="366"/>
      <c r="F24" s="416">
        <f t="shared" si="0"/>
        <v>0</v>
      </c>
      <c r="G24" s="417"/>
      <c r="H24" s="285"/>
      <c r="I24" s="285"/>
      <c r="J24" s="284"/>
      <c r="K24" s="297"/>
    </row>
    <row r="25" spans="1:11" ht="45.6">
      <c r="A25" s="360">
        <v>22</v>
      </c>
      <c r="B25" s="418" t="s">
        <v>177</v>
      </c>
      <c r="C25" s="287" t="s">
        <v>96</v>
      </c>
      <c r="D25" s="419">
        <v>5</v>
      </c>
      <c r="E25" s="366"/>
      <c r="F25" s="416">
        <f t="shared" si="0"/>
        <v>0</v>
      </c>
      <c r="G25" s="417"/>
      <c r="H25" s="285"/>
      <c r="I25" s="285"/>
      <c r="J25" s="284"/>
      <c r="K25" s="297"/>
    </row>
    <row r="26" spans="1:11" ht="45.6">
      <c r="A26" s="360">
        <v>23</v>
      </c>
      <c r="B26" s="418" t="s">
        <v>178</v>
      </c>
      <c r="C26" s="287" t="s">
        <v>179</v>
      </c>
      <c r="D26" s="419">
        <v>5</v>
      </c>
      <c r="E26" s="366"/>
      <c r="F26" s="416">
        <f t="shared" si="0"/>
        <v>0</v>
      </c>
      <c r="G26" s="417"/>
      <c r="H26" s="285"/>
      <c r="I26" s="285"/>
      <c r="J26" s="284"/>
      <c r="K26" s="297"/>
    </row>
    <row r="27" spans="1:11" ht="34.200000000000003">
      <c r="A27" s="360">
        <v>24</v>
      </c>
      <c r="B27" s="418" t="s">
        <v>180</v>
      </c>
      <c r="C27" s="287" t="s">
        <v>96</v>
      </c>
      <c r="D27" s="419">
        <v>5</v>
      </c>
      <c r="E27" s="366"/>
      <c r="F27" s="416">
        <f t="shared" si="0"/>
        <v>0</v>
      </c>
      <c r="G27" s="417"/>
      <c r="H27" s="285"/>
      <c r="I27" s="285"/>
      <c r="J27" s="284"/>
      <c r="K27" s="297"/>
    </row>
    <row r="28" spans="1:11" ht="45.6">
      <c r="A28" s="360">
        <v>25</v>
      </c>
      <c r="B28" s="418" t="s">
        <v>181</v>
      </c>
      <c r="C28" s="287" t="s">
        <v>96</v>
      </c>
      <c r="D28" s="419">
        <v>5</v>
      </c>
      <c r="E28" s="366"/>
      <c r="F28" s="416">
        <f t="shared" si="0"/>
        <v>0</v>
      </c>
      <c r="G28" s="417"/>
      <c r="H28" s="285"/>
      <c r="I28" s="285"/>
      <c r="J28" s="284"/>
      <c r="K28" s="297"/>
    </row>
    <row r="29" spans="1:11" ht="45.6">
      <c r="A29" s="360">
        <v>26</v>
      </c>
      <c r="B29" s="418" t="s">
        <v>182</v>
      </c>
      <c r="C29" s="287" t="s">
        <v>96</v>
      </c>
      <c r="D29" s="419">
        <v>5</v>
      </c>
      <c r="E29" s="366"/>
      <c r="F29" s="416">
        <f t="shared" si="0"/>
        <v>0</v>
      </c>
      <c r="G29" s="417"/>
      <c r="H29" s="285"/>
      <c r="I29" s="285"/>
      <c r="J29" s="284"/>
      <c r="K29" s="297"/>
    </row>
    <row r="30" spans="1:11" ht="57">
      <c r="A30" s="360">
        <v>27</v>
      </c>
      <c r="B30" s="420" t="s">
        <v>183</v>
      </c>
      <c r="C30" s="421" t="s">
        <v>8</v>
      </c>
      <c r="D30" s="422">
        <v>5</v>
      </c>
      <c r="E30" s="366"/>
      <c r="F30" s="416">
        <f t="shared" si="0"/>
        <v>0</v>
      </c>
      <c r="G30" s="417"/>
      <c r="H30" s="285"/>
      <c r="I30" s="285"/>
      <c r="J30" s="284"/>
      <c r="K30" s="297"/>
    </row>
    <row r="31" spans="1:11" ht="22.8">
      <c r="A31" s="360">
        <v>28</v>
      </c>
      <c r="B31" s="418" t="s">
        <v>640</v>
      </c>
      <c r="C31" s="421" t="s">
        <v>8</v>
      </c>
      <c r="D31" s="422">
        <v>1</v>
      </c>
      <c r="E31" s="366"/>
      <c r="F31" s="416">
        <f t="shared" si="0"/>
        <v>0</v>
      </c>
      <c r="G31" s="417"/>
      <c r="H31" s="285"/>
      <c r="I31" s="285"/>
      <c r="J31" s="284"/>
      <c r="K31" s="297"/>
    </row>
    <row r="32" spans="1:11" ht="23.4" thickBot="1">
      <c r="A32" s="360">
        <v>29</v>
      </c>
      <c r="B32" s="464" t="s">
        <v>641</v>
      </c>
      <c r="C32" s="421" t="s">
        <v>8</v>
      </c>
      <c r="D32" s="422">
        <v>1</v>
      </c>
      <c r="E32" s="366"/>
      <c r="F32" s="416">
        <f t="shared" si="0"/>
        <v>0</v>
      </c>
      <c r="G32" s="417"/>
      <c r="H32" s="285"/>
      <c r="I32" s="285"/>
      <c r="J32" s="284"/>
      <c r="K32" s="297"/>
    </row>
    <row r="33" spans="1:12" ht="22.8">
      <c r="A33" s="360">
        <v>30</v>
      </c>
      <c r="B33" s="465" t="s">
        <v>642</v>
      </c>
      <c r="C33" s="421" t="s">
        <v>8</v>
      </c>
      <c r="D33" s="422">
        <v>1</v>
      </c>
      <c r="E33" s="366"/>
      <c r="F33" s="416">
        <f t="shared" si="0"/>
        <v>0</v>
      </c>
      <c r="G33" s="417"/>
      <c r="H33" s="285"/>
      <c r="I33" s="285"/>
      <c r="J33" s="284"/>
      <c r="K33" s="297"/>
    </row>
    <row r="34" spans="1:12">
      <c r="A34" s="360">
        <v>31</v>
      </c>
      <c r="B34" s="418" t="s">
        <v>643</v>
      </c>
      <c r="C34" s="421" t="s">
        <v>8</v>
      </c>
      <c r="D34" s="422">
        <v>1</v>
      </c>
      <c r="E34" s="366"/>
      <c r="F34" s="416">
        <f t="shared" si="0"/>
        <v>0</v>
      </c>
      <c r="G34" s="417"/>
      <c r="H34" s="285"/>
      <c r="I34" s="285"/>
      <c r="J34" s="284"/>
      <c r="K34" s="297"/>
    </row>
    <row r="35" spans="1:12" ht="34.200000000000003">
      <c r="A35" s="360">
        <v>32</v>
      </c>
      <c r="B35" s="418" t="s">
        <v>644</v>
      </c>
      <c r="C35" s="421" t="s">
        <v>8</v>
      </c>
      <c r="D35" s="422">
        <v>1</v>
      </c>
      <c r="E35" s="366"/>
      <c r="F35" s="416">
        <f t="shared" si="0"/>
        <v>0</v>
      </c>
      <c r="G35" s="417"/>
      <c r="H35" s="285"/>
      <c r="I35" s="285"/>
      <c r="J35" s="284"/>
      <c r="K35" s="297"/>
    </row>
    <row r="36" spans="1:12" ht="22.8">
      <c r="A36" s="360">
        <v>33</v>
      </c>
      <c r="B36" s="418" t="s">
        <v>645</v>
      </c>
      <c r="C36" s="421" t="s">
        <v>8</v>
      </c>
      <c r="D36" s="422">
        <v>1</v>
      </c>
      <c r="E36" s="366"/>
      <c r="F36" s="416">
        <f t="shared" si="0"/>
        <v>0</v>
      </c>
      <c r="G36" s="417"/>
      <c r="H36" s="285"/>
      <c r="I36" s="285"/>
      <c r="J36" s="284"/>
      <c r="K36" s="297"/>
    </row>
    <row r="37" spans="1:12" ht="23.4" thickBot="1">
      <c r="A37" s="360">
        <v>34</v>
      </c>
      <c r="B37" s="418" t="s">
        <v>646</v>
      </c>
      <c r="C37" s="421" t="s">
        <v>8</v>
      </c>
      <c r="D37" s="422">
        <v>1</v>
      </c>
      <c r="E37" s="366"/>
      <c r="F37" s="416">
        <f t="shared" si="0"/>
        <v>0</v>
      </c>
      <c r="G37" s="417"/>
      <c r="H37" s="285"/>
      <c r="I37" s="285"/>
      <c r="J37" s="284"/>
      <c r="K37" s="297"/>
    </row>
    <row r="38" spans="1:12" ht="23.4" thickBot="1">
      <c r="A38" s="360">
        <v>35</v>
      </c>
      <c r="B38" s="466" t="s">
        <v>647</v>
      </c>
      <c r="C38" s="421" t="s">
        <v>8</v>
      </c>
      <c r="D38" s="422">
        <v>1</v>
      </c>
      <c r="E38" s="366"/>
      <c r="F38" s="416">
        <f t="shared" si="0"/>
        <v>0</v>
      </c>
      <c r="G38" s="417"/>
      <c r="H38" s="285"/>
      <c r="I38" s="285"/>
      <c r="J38" s="284"/>
      <c r="K38" s="297"/>
    </row>
    <row r="39" spans="1:12" ht="22.8">
      <c r="A39" s="360">
        <v>36</v>
      </c>
      <c r="B39" s="418" t="s">
        <v>648</v>
      </c>
      <c r="C39" s="421" t="s">
        <v>8</v>
      </c>
      <c r="D39" s="422">
        <v>1</v>
      </c>
      <c r="E39" s="366"/>
      <c r="F39" s="416">
        <f t="shared" si="0"/>
        <v>0</v>
      </c>
      <c r="G39" s="417"/>
      <c r="H39" s="285"/>
      <c r="I39" s="285"/>
      <c r="J39" s="284"/>
      <c r="K39" s="297"/>
    </row>
    <row r="40" spans="1:12" ht="22.8">
      <c r="A40" s="360">
        <v>37</v>
      </c>
      <c r="B40" s="418" t="s">
        <v>649</v>
      </c>
      <c r="C40" s="421" t="s">
        <v>8</v>
      </c>
      <c r="D40" s="422">
        <v>1</v>
      </c>
      <c r="E40" s="366"/>
      <c r="F40" s="416">
        <f t="shared" si="0"/>
        <v>0</v>
      </c>
      <c r="G40" s="417"/>
      <c r="H40" s="285"/>
      <c r="I40" s="285"/>
      <c r="J40" s="284"/>
      <c r="K40" s="297"/>
    </row>
    <row r="41" spans="1:12" ht="22.8">
      <c r="A41" s="360">
        <v>38</v>
      </c>
      <c r="B41" s="418" t="s">
        <v>650</v>
      </c>
      <c r="C41" s="421" t="s">
        <v>8</v>
      </c>
      <c r="D41" s="422">
        <v>1</v>
      </c>
      <c r="E41" s="366"/>
      <c r="F41" s="416">
        <f t="shared" si="0"/>
        <v>0</v>
      </c>
      <c r="G41" s="417"/>
      <c r="H41" s="285"/>
      <c r="I41" s="285"/>
      <c r="J41" s="284"/>
      <c r="K41" s="297"/>
    </row>
    <row r="42" spans="1:12" ht="45.6">
      <c r="A42" s="360">
        <v>39</v>
      </c>
      <c r="B42" s="418" t="s">
        <v>651</v>
      </c>
      <c r="C42" s="421" t="s">
        <v>8</v>
      </c>
      <c r="D42" s="422">
        <v>1</v>
      </c>
      <c r="E42" s="366"/>
      <c r="F42" s="416">
        <f t="shared" si="0"/>
        <v>0</v>
      </c>
      <c r="G42" s="417"/>
      <c r="H42" s="285"/>
      <c r="I42" s="285"/>
      <c r="J42" s="284"/>
      <c r="K42" s="297"/>
    </row>
    <row r="43" spans="1:12" ht="57">
      <c r="A43" s="360">
        <v>40</v>
      </c>
      <c r="B43" s="418" t="s">
        <v>652</v>
      </c>
      <c r="C43" s="421" t="s">
        <v>8</v>
      </c>
      <c r="D43" s="422">
        <v>1</v>
      </c>
      <c r="E43" s="366"/>
      <c r="F43" s="416">
        <f t="shared" si="0"/>
        <v>0</v>
      </c>
      <c r="G43" s="417"/>
      <c r="H43" s="285"/>
      <c r="I43" s="285"/>
      <c r="J43" s="284"/>
      <c r="K43" s="297"/>
    </row>
    <row r="44" spans="1:12" ht="22.8">
      <c r="A44" s="360">
        <v>41</v>
      </c>
      <c r="B44" s="418" t="s">
        <v>653</v>
      </c>
      <c r="C44" s="421" t="s">
        <v>8</v>
      </c>
      <c r="D44" s="422">
        <v>1</v>
      </c>
      <c r="E44" s="366"/>
      <c r="F44" s="416">
        <f t="shared" si="0"/>
        <v>0</v>
      </c>
      <c r="G44" s="417"/>
      <c r="H44" s="285"/>
      <c r="I44" s="285"/>
      <c r="J44" s="284"/>
      <c r="K44" s="297"/>
    </row>
    <row r="45" spans="1:12">
      <c r="A45" s="691" t="s">
        <v>53</v>
      </c>
      <c r="B45" s="691"/>
      <c r="C45" s="691"/>
      <c r="D45" s="691"/>
      <c r="E45" s="691"/>
      <c r="F45" s="423">
        <f>SUM(F4:F44)</f>
        <v>0</v>
      </c>
      <c r="G45" s="417"/>
      <c r="H45" s="424">
        <f>SUM(H4:H44)</f>
        <v>0</v>
      </c>
      <c r="I45" s="243"/>
    </row>
    <row r="46" spans="1:12" s="304" customFormat="1" ht="24" customHeight="1">
      <c r="B46" s="304" t="s">
        <v>449</v>
      </c>
    </row>
    <row r="47" spans="1:12" ht="58.2" customHeight="1">
      <c r="B47" s="692" t="s">
        <v>89</v>
      </c>
      <c r="C47" s="692"/>
      <c r="D47" s="692"/>
      <c r="E47" s="692"/>
      <c r="F47" s="692"/>
      <c r="G47" s="692"/>
      <c r="H47" s="414"/>
      <c r="I47" s="414"/>
      <c r="J47" s="414"/>
      <c r="K47" s="414"/>
      <c r="L47" s="414"/>
    </row>
    <row r="48" spans="1:12">
      <c r="B48" s="415" t="s">
        <v>601</v>
      </c>
    </row>
  </sheetData>
  <mergeCells count="3">
    <mergeCell ref="A2:K2"/>
    <mergeCell ref="A45:E45"/>
    <mergeCell ref="B47:G47"/>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2" manualBreakCount="2">
    <brk id="16" max="12" man="1"/>
    <brk id="49" max="12" man="1"/>
  </rowBreaks>
  <colBreaks count="1" manualBreakCount="1">
    <brk id="11" max="4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Normal="100" zoomScaleSheetLayoutView="100" workbookViewId="0">
      <selection activeCell="G76" sqref="G76:H82"/>
    </sheetView>
  </sheetViews>
  <sheetFormatPr defaultColWidth="8.88671875" defaultRowHeight="14.4"/>
  <cols>
    <col min="1" max="1" width="3.88671875" style="326" customWidth="1"/>
    <col min="2" max="2" width="77.44140625" style="326" customWidth="1"/>
    <col min="3" max="3" width="6.109375" style="326" customWidth="1"/>
    <col min="4" max="4" width="10.33203125" style="326" customWidth="1"/>
    <col min="5" max="5" width="12.109375" style="326" customWidth="1"/>
    <col min="6" max="6" width="14.44140625" style="326" customWidth="1"/>
    <col min="7" max="7" width="7.33203125" style="326" customWidth="1"/>
    <col min="8" max="9" width="14" style="326" customWidth="1"/>
    <col min="10" max="10" width="12.6640625" style="326" customWidth="1"/>
    <col min="11" max="11" width="12" style="326" customWidth="1"/>
    <col min="12" max="16384" width="8.88671875" style="326"/>
  </cols>
  <sheetData>
    <row r="1" spans="1:11">
      <c r="A1" s="301"/>
      <c r="B1" s="301"/>
      <c r="C1" s="301"/>
      <c r="D1" s="301"/>
      <c r="E1" s="301"/>
      <c r="F1" s="301"/>
      <c r="G1" s="301"/>
      <c r="H1" s="301"/>
      <c r="I1" s="301"/>
      <c r="J1" s="301"/>
      <c r="K1" s="304" t="s">
        <v>162</v>
      </c>
    </row>
    <row r="2" spans="1:11">
      <c r="A2" s="690" t="s">
        <v>364</v>
      </c>
      <c r="B2" s="690"/>
      <c r="C2" s="690"/>
      <c r="D2" s="690"/>
      <c r="E2" s="690"/>
      <c r="F2" s="690"/>
      <c r="G2" s="690"/>
      <c r="H2" s="690"/>
      <c r="I2" s="690"/>
      <c r="J2" s="690"/>
      <c r="K2" s="690"/>
    </row>
    <row r="3" spans="1:11" ht="42" customHeight="1">
      <c r="A3" s="302" t="s">
        <v>0</v>
      </c>
      <c r="B3" s="302" t="s">
        <v>1</v>
      </c>
      <c r="C3" s="302" t="s">
        <v>2</v>
      </c>
      <c r="D3" s="302" t="s">
        <v>90</v>
      </c>
      <c r="E3" s="3" t="s">
        <v>3</v>
      </c>
      <c r="F3" s="302" t="s">
        <v>4</v>
      </c>
      <c r="G3" s="547" t="s">
        <v>5</v>
      </c>
      <c r="H3" s="302" t="s">
        <v>6</v>
      </c>
      <c r="I3" s="309" t="s">
        <v>424</v>
      </c>
      <c r="J3" s="302" t="s">
        <v>166</v>
      </c>
      <c r="K3" s="302" t="s">
        <v>7</v>
      </c>
    </row>
    <row r="4" spans="1:11" ht="34.200000000000003">
      <c r="A4" s="302">
        <v>1</v>
      </c>
      <c r="B4" s="310" t="s">
        <v>281</v>
      </c>
      <c r="C4" s="302" t="s">
        <v>8</v>
      </c>
      <c r="D4" s="302">
        <v>200</v>
      </c>
      <c r="E4" s="3"/>
      <c r="F4" s="43">
        <f>D4*E4</f>
        <v>0</v>
      </c>
      <c r="G4" s="606"/>
      <c r="H4" s="312"/>
      <c r="I4" s="313"/>
      <c r="J4" s="302"/>
      <c r="K4" s="302"/>
    </row>
    <row r="5" spans="1:11" ht="30" customHeight="1">
      <c r="A5" s="302">
        <v>2</v>
      </c>
      <c r="B5" s="310" t="s">
        <v>143</v>
      </c>
      <c r="C5" s="302" t="s">
        <v>8</v>
      </c>
      <c r="D5" s="302">
        <v>40</v>
      </c>
      <c r="E5" s="3"/>
      <c r="F5" s="43">
        <f t="shared" ref="F5:F6" si="0">D5*E5</f>
        <v>0</v>
      </c>
      <c r="G5" s="606"/>
      <c r="H5" s="312"/>
      <c r="I5" s="313"/>
      <c r="J5" s="302"/>
      <c r="K5" s="302"/>
    </row>
    <row r="6" spans="1:11" ht="30" customHeight="1">
      <c r="A6" s="302">
        <v>3</v>
      </c>
      <c r="B6" s="425" t="s">
        <v>398</v>
      </c>
      <c r="C6" s="365" t="s">
        <v>8</v>
      </c>
      <c r="D6" s="365">
        <v>40</v>
      </c>
      <c r="E6" s="366"/>
      <c r="F6" s="43">
        <f t="shared" si="0"/>
        <v>0</v>
      </c>
      <c r="G6" s="606"/>
      <c r="H6" s="312"/>
      <c r="I6" s="313"/>
      <c r="J6" s="309"/>
      <c r="K6" s="309"/>
    </row>
    <row r="7" spans="1:11" ht="23.4" customHeight="1">
      <c r="A7" s="711" t="s">
        <v>9</v>
      </c>
      <c r="B7" s="712"/>
      <c r="C7" s="712"/>
      <c r="D7" s="712"/>
      <c r="E7" s="713"/>
      <c r="F7" s="112">
        <f>SUM(F4:F6)</f>
        <v>0</v>
      </c>
      <c r="G7" s="62"/>
      <c r="H7" s="321">
        <f>SUM(H4:H6)</f>
        <v>0</v>
      </c>
      <c r="I7" s="322"/>
      <c r="J7" s="323"/>
      <c r="K7" s="323"/>
    </row>
    <row r="8" spans="1:11" s="308" customFormat="1">
      <c r="A8" s="301"/>
      <c r="B8" s="607" t="s">
        <v>160</v>
      </c>
      <c r="C8" s="604"/>
      <c r="D8" s="604"/>
      <c r="E8" s="33"/>
      <c r="F8" s="604"/>
      <c r="G8" s="604"/>
      <c r="H8" s="604"/>
      <c r="I8" s="604"/>
      <c r="J8" s="301"/>
      <c r="K8" s="301"/>
    </row>
    <row r="9" spans="1:11">
      <c r="A9" s="301"/>
      <c r="B9" s="709"/>
      <c r="C9" s="709"/>
      <c r="D9" s="709"/>
      <c r="E9" s="709"/>
      <c r="F9" s="709"/>
      <c r="G9" s="709"/>
      <c r="H9" s="709"/>
      <c r="I9" s="709"/>
      <c r="J9" s="709"/>
      <c r="K9" s="709"/>
    </row>
    <row r="10" spans="1:11">
      <c r="A10" s="301"/>
      <c r="B10" s="709"/>
      <c r="C10" s="709"/>
      <c r="D10" s="709"/>
      <c r="E10" s="709"/>
      <c r="F10" s="604"/>
      <c r="G10" s="604"/>
      <c r="H10" s="325"/>
      <c r="I10" s="325"/>
      <c r="J10" s="325"/>
      <c r="K10" s="325"/>
    </row>
    <row r="11" spans="1:11">
      <c r="A11" s="301"/>
      <c r="B11" s="709"/>
      <c r="C11" s="709"/>
      <c r="D11" s="709"/>
      <c r="E11" s="709"/>
      <c r="F11" s="604"/>
      <c r="G11" s="604"/>
      <c r="H11" s="710" t="s">
        <v>69</v>
      </c>
      <c r="I11" s="710"/>
      <c r="J11" s="710"/>
      <c r="K11" s="710"/>
    </row>
  </sheetData>
  <mergeCells count="6">
    <mergeCell ref="B11:E11"/>
    <mergeCell ref="H11:K11"/>
    <mergeCell ref="A2:K2"/>
    <mergeCell ref="A7:E7"/>
    <mergeCell ref="B9:K9"/>
    <mergeCell ref="B10:E10"/>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Normal="100" zoomScaleSheetLayoutView="100" workbookViewId="0">
      <selection activeCell="G76" sqref="G76:H82"/>
    </sheetView>
  </sheetViews>
  <sheetFormatPr defaultColWidth="8.88671875" defaultRowHeight="13.8"/>
  <cols>
    <col min="1" max="1" width="4.5546875" style="10" customWidth="1"/>
    <col min="2" max="2" width="77.44140625" style="10" customWidth="1"/>
    <col min="3" max="3" width="6.44140625" style="10" customWidth="1"/>
    <col min="4" max="4" width="10" style="303" customWidth="1"/>
    <col min="5" max="5" width="11.6640625" style="10" customWidth="1"/>
    <col min="6" max="6" width="14.5546875" style="10" customWidth="1"/>
    <col min="7" max="7" width="7.33203125" style="10" customWidth="1"/>
    <col min="8" max="9" width="15" style="10" customWidth="1"/>
    <col min="10" max="10" width="16.33203125" style="10" customWidth="1"/>
    <col min="11" max="11" width="15.88671875" style="10" customWidth="1"/>
    <col min="12" max="16384" width="8.88671875" style="10"/>
  </cols>
  <sheetData>
    <row r="1" spans="1:11">
      <c r="A1" s="13"/>
      <c r="B1" s="13"/>
      <c r="C1" s="13"/>
      <c r="D1" s="301"/>
      <c r="E1" s="13"/>
      <c r="F1" s="13"/>
      <c r="G1" s="13"/>
      <c r="H1" s="13"/>
      <c r="I1" s="13"/>
      <c r="J1" s="13"/>
      <c r="K1" s="27" t="s">
        <v>163</v>
      </c>
    </row>
    <row r="2" spans="1:11" s="303" customFormat="1">
      <c r="A2" s="690" t="s">
        <v>365</v>
      </c>
      <c r="B2" s="690"/>
      <c r="C2" s="690"/>
      <c r="D2" s="690"/>
      <c r="E2" s="690"/>
      <c r="F2" s="690"/>
      <c r="G2" s="690"/>
      <c r="H2" s="690"/>
      <c r="I2" s="690"/>
      <c r="J2" s="690"/>
      <c r="K2" s="690"/>
    </row>
    <row r="3" spans="1:11" ht="30.6">
      <c r="A3" s="1" t="s">
        <v>0</v>
      </c>
      <c r="B3" s="1" t="s">
        <v>1</v>
      </c>
      <c r="C3" s="1" t="s">
        <v>2</v>
      </c>
      <c r="D3" s="302" t="s">
        <v>90</v>
      </c>
      <c r="E3" s="3" t="s">
        <v>3</v>
      </c>
      <c r="F3" s="2" t="s">
        <v>4</v>
      </c>
      <c r="G3" s="4" t="s">
        <v>5</v>
      </c>
      <c r="H3" s="1" t="s">
        <v>6</v>
      </c>
      <c r="I3" s="197" t="s">
        <v>424</v>
      </c>
      <c r="J3" s="1" t="s">
        <v>167</v>
      </c>
      <c r="K3" s="1" t="s">
        <v>7</v>
      </c>
    </row>
    <row r="4" spans="1:11" ht="79.8">
      <c r="A4" s="1">
        <v>1</v>
      </c>
      <c r="B4" s="5" t="s">
        <v>62</v>
      </c>
      <c r="C4" s="1" t="s">
        <v>8</v>
      </c>
      <c r="D4" s="302">
        <v>50</v>
      </c>
      <c r="E4" s="3"/>
      <c r="F4" s="7">
        <f>D4*E4</f>
        <v>0</v>
      </c>
      <c r="G4" s="42"/>
      <c r="H4" s="39"/>
      <c r="I4" s="241"/>
      <c r="J4" s="1"/>
      <c r="K4" s="1"/>
    </row>
    <row r="5" spans="1:11" ht="79.8">
      <c r="A5" s="1">
        <v>2</v>
      </c>
      <c r="B5" s="5" t="s">
        <v>63</v>
      </c>
      <c r="C5" s="1" t="s">
        <v>8</v>
      </c>
      <c r="D5" s="302">
        <v>100</v>
      </c>
      <c r="E5" s="3"/>
      <c r="F5" s="7">
        <f>D5*E5</f>
        <v>0</v>
      </c>
      <c r="G5" s="42"/>
      <c r="H5" s="39"/>
      <c r="I5" s="241"/>
      <c r="J5" s="1"/>
      <c r="K5" s="1"/>
    </row>
    <row r="6" spans="1:11" ht="21.6" customHeight="1">
      <c r="A6" s="1" t="s">
        <v>80</v>
      </c>
      <c r="B6" s="65" t="s">
        <v>138</v>
      </c>
      <c r="C6" s="737"/>
      <c r="D6" s="738"/>
      <c r="E6" s="739"/>
      <c r="F6" s="61">
        <f>SUM(F4:F5)</f>
        <v>0</v>
      </c>
      <c r="G6" s="62"/>
      <c r="H6" s="63">
        <f>SUM(H4:H5)</f>
        <v>0</v>
      </c>
      <c r="I6" s="322"/>
      <c r="J6" s="64"/>
      <c r="K6" s="64"/>
    </row>
    <row r="7" spans="1:11">
      <c r="A7" s="13"/>
      <c r="B7" s="693"/>
      <c r="C7" s="693"/>
      <c r="D7" s="693"/>
      <c r="E7" s="693"/>
      <c r="F7" s="693"/>
      <c r="G7" s="693"/>
      <c r="H7" s="693"/>
      <c r="I7" s="693"/>
      <c r="J7" s="693"/>
      <c r="K7" s="693"/>
    </row>
    <row r="8" spans="1:11" ht="22.95" customHeight="1">
      <c r="A8" s="13"/>
      <c r="B8" s="692" t="s">
        <v>282</v>
      </c>
      <c r="C8" s="692"/>
      <c r="D8" s="692"/>
      <c r="E8" s="692"/>
      <c r="F8" s="25"/>
      <c r="G8" s="25"/>
      <c r="H8" s="26"/>
      <c r="I8" s="26"/>
      <c r="J8" s="13"/>
      <c r="K8" s="13"/>
    </row>
    <row r="9" spans="1:11">
      <c r="A9" s="13"/>
      <c r="B9" s="693"/>
      <c r="C9" s="693"/>
      <c r="D9" s="693"/>
      <c r="E9" s="693"/>
      <c r="F9" s="25"/>
      <c r="G9" s="25"/>
      <c r="H9" s="34"/>
      <c r="I9" s="34"/>
      <c r="J9" s="34"/>
      <c r="K9" s="34"/>
    </row>
    <row r="10" spans="1:11">
      <c r="A10" s="13"/>
      <c r="B10" s="693"/>
      <c r="C10" s="693"/>
      <c r="D10" s="693"/>
      <c r="E10" s="693"/>
      <c r="F10" s="25"/>
      <c r="G10" s="25"/>
      <c r="H10" s="694" t="s">
        <v>69</v>
      </c>
      <c r="I10" s="694"/>
      <c r="J10" s="694"/>
      <c r="K10" s="694"/>
    </row>
    <row r="11" spans="1:11">
      <c r="A11" s="13"/>
    </row>
  </sheetData>
  <mergeCells count="7">
    <mergeCell ref="B10:E10"/>
    <mergeCell ref="H10:K10"/>
    <mergeCell ref="A2:K2"/>
    <mergeCell ref="C6:E6"/>
    <mergeCell ref="B7:K7"/>
    <mergeCell ref="B9:E9"/>
    <mergeCell ref="B8:E8"/>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BreakPreview" zoomScale="80" zoomScaleNormal="100" zoomScaleSheetLayoutView="80" workbookViewId="0">
      <selection activeCell="G76" sqref="G76:H82"/>
    </sheetView>
  </sheetViews>
  <sheetFormatPr defaultColWidth="8.88671875" defaultRowHeight="14.4"/>
  <cols>
    <col min="1" max="1" width="4.44140625" style="101" customWidth="1"/>
    <col min="2" max="2" width="77.44140625" style="101" customWidth="1"/>
    <col min="3" max="3" width="6.6640625" style="101" customWidth="1"/>
    <col min="4" max="4" width="8.5546875" style="101" customWidth="1"/>
    <col min="5" max="5" width="12" style="101" customWidth="1"/>
    <col min="6" max="6" width="18.6640625" style="101" customWidth="1"/>
    <col min="7" max="7" width="7.33203125" style="194" customWidth="1"/>
    <col min="8" max="9" width="15.88671875" style="101" customWidth="1"/>
    <col min="10" max="10" width="12.88671875" style="101" customWidth="1"/>
    <col min="11" max="11" width="15.5546875" style="101" bestFit="1" customWidth="1"/>
    <col min="12" max="16384" width="8.88671875" style="101"/>
  </cols>
  <sheetData>
    <row r="1" spans="1:11">
      <c r="A1" s="13"/>
      <c r="B1" s="13"/>
      <c r="C1" s="13"/>
      <c r="D1" s="13"/>
      <c r="E1" s="13"/>
      <c r="F1" s="13"/>
      <c r="G1" s="13"/>
      <c r="H1" s="13"/>
      <c r="I1" s="13"/>
      <c r="J1" s="13"/>
      <c r="K1" s="27" t="s">
        <v>164</v>
      </c>
    </row>
    <row r="2" spans="1:11" s="308" customFormat="1">
      <c r="A2" s="690" t="s">
        <v>366</v>
      </c>
      <c r="B2" s="690"/>
      <c r="C2" s="690"/>
      <c r="D2" s="690"/>
      <c r="E2" s="690"/>
      <c r="F2" s="690"/>
      <c r="G2" s="690"/>
      <c r="H2" s="690"/>
      <c r="I2" s="690"/>
      <c r="J2" s="690"/>
      <c r="K2" s="690"/>
    </row>
    <row r="3" spans="1:11" ht="45.6">
      <c r="A3" s="1" t="s">
        <v>0</v>
      </c>
      <c r="B3" s="1" t="s">
        <v>1</v>
      </c>
      <c r="C3" s="1" t="s">
        <v>2</v>
      </c>
      <c r="D3" s="1" t="s">
        <v>90</v>
      </c>
      <c r="E3" s="3" t="s">
        <v>3</v>
      </c>
      <c r="F3" s="1" t="s">
        <v>4</v>
      </c>
      <c r="G3" s="1" t="s">
        <v>5</v>
      </c>
      <c r="H3" s="1" t="s">
        <v>6</v>
      </c>
      <c r="I3" s="197" t="s">
        <v>424</v>
      </c>
      <c r="J3" s="1" t="s">
        <v>166</v>
      </c>
      <c r="K3" s="1" t="s">
        <v>7</v>
      </c>
    </row>
    <row r="4" spans="1:11" s="103" customFormat="1" ht="55.2" customHeight="1">
      <c r="A4" s="92" t="s">
        <v>79</v>
      </c>
      <c r="B4" s="696" t="s">
        <v>811</v>
      </c>
      <c r="C4" s="697"/>
      <c r="D4" s="697"/>
      <c r="E4" s="697"/>
      <c r="F4" s="697"/>
      <c r="G4" s="697"/>
      <c r="H4" s="697"/>
      <c r="I4" s="698"/>
      <c r="J4" s="697"/>
      <c r="K4" s="699"/>
    </row>
    <row r="5" spans="1:11" ht="34.200000000000003">
      <c r="A5" s="1">
        <v>1</v>
      </c>
      <c r="B5" s="5" t="s">
        <v>812</v>
      </c>
      <c r="C5" s="1" t="s">
        <v>8</v>
      </c>
      <c r="D5" s="302">
        <v>80</v>
      </c>
      <c r="E5" s="71"/>
      <c r="F5" s="43">
        <f>D5*E5</f>
        <v>0</v>
      </c>
      <c r="G5" s="88"/>
      <c r="H5" s="36"/>
      <c r="I5" s="204"/>
      <c r="J5" s="1"/>
      <c r="K5" s="1"/>
    </row>
    <row r="6" spans="1:11" ht="26.4" customHeight="1">
      <c r="A6" s="1">
        <v>2</v>
      </c>
      <c r="B6" s="5" t="s">
        <v>813</v>
      </c>
      <c r="C6" s="1" t="s">
        <v>8</v>
      </c>
      <c r="D6" s="1">
        <v>80</v>
      </c>
      <c r="E6" s="71"/>
      <c r="F6" s="43">
        <f t="shared" ref="F6:F9" si="0">D6*E6</f>
        <v>0</v>
      </c>
      <c r="G6" s="88"/>
      <c r="H6" s="36"/>
      <c r="I6" s="313"/>
      <c r="J6" s="1"/>
      <c r="K6" s="1"/>
    </row>
    <row r="7" spans="1:11" ht="45.6">
      <c r="A7" s="1">
        <v>3</v>
      </c>
      <c r="B7" s="5" t="s">
        <v>814</v>
      </c>
      <c r="C7" s="1" t="s">
        <v>8</v>
      </c>
      <c r="D7" s="1">
        <v>80</v>
      </c>
      <c r="E7" s="71"/>
      <c r="F7" s="43">
        <f t="shared" si="0"/>
        <v>0</v>
      </c>
      <c r="G7" s="88"/>
      <c r="H7" s="36"/>
      <c r="I7" s="204"/>
      <c r="J7" s="1"/>
      <c r="K7" s="1"/>
    </row>
    <row r="8" spans="1:11">
      <c r="A8" s="360">
        <v>4</v>
      </c>
      <c r="B8" s="383" t="s">
        <v>815</v>
      </c>
      <c r="C8" s="360" t="s">
        <v>8</v>
      </c>
      <c r="D8" s="360">
        <v>1</v>
      </c>
      <c r="E8" s="366"/>
      <c r="F8" s="43">
        <f t="shared" si="0"/>
        <v>0</v>
      </c>
      <c r="G8" s="88"/>
      <c r="H8" s="36"/>
      <c r="I8" s="285"/>
      <c r="J8" s="360"/>
      <c r="K8" s="360"/>
    </row>
    <row r="9" spans="1:11">
      <c r="A9" s="1">
        <v>5</v>
      </c>
      <c r="B9" s="5" t="s">
        <v>816</v>
      </c>
      <c r="C9" s="1" t="s">
        <v>8</v>
      </c>
      <c r="D9" s="302">
        <v>80</v>
      </c>
      <c r="E9" s="71"/>
      <c r="F9" s="43">
        <f t="shared" si="0"/>
        <v>0</v>
      </c>
      <c r="G9" s="88"/>
      <c r="H9" s="36"/>
      <c r="I9" s="204"/>
      <c r="J9" s="1"/>
      <c r="K9" s="1"/>
    </row>
    <row r="10" spans="1:11" s="239" customFormat="1">
      <c r="A10" s="238" t="s">
        <v>81</v>
      </c>
      <c r="B10" s="696" t="s">
        <v>817</v>
      </c>
      <c r="C10" s="697"/>
      <c r="D10" s="697"/>
      <c r="E10" s="697"/>
      <c r="F10" s="697"/>
      <c r="G10" s="697"/>
      <c r="H10" s="697"/>
      <c r="I10" s="698"/>
      <c r="J10" s="697"/>
      <c r="K10" s="699"/>
    </row>
    <row r="11" spans="1:11" ht="52.5" customHeight="1">
      <c r="A11" s="1">
        <v>1</v>
      </c>
      <c r="B11" s="5" t="s">
        <v>818</v>
      </c>
      <c r="C11" s="1" t="s">
        <v>8</v>
      </c>
      <c r="D11" s="1">
        <v>5</v>
      </c>
      <c r="E11" s="71"/>
      <c r="F11" s="43">
        <f>D11*E11</f>
        <v>0</v>
      </c>
      <c r="G11" s="88"/>
      <c r="H11" s="36"/>
      <c r="I11" s="204"/>
      <c r="J11" s="1"/>
      <c r="K11" s="1"/>
    </row>
    <row r="12" spans="1:11" ht="34.200000000000003">
      <c r="A12" s="1">
        <v>2</v>
      </c>
      <c r="B12" s="5" t="s">
        <v>67</v>
      </c>
      <c r="C12" s="1" t="s">
        <v>8</v>
      </c>
      <c r="D12" s="1">
        <v>5</v>
      </c>
      <c r="E12" s="71"/>
      <c r="F12" s="43">
        <f t="shared" ref="F12:F15" si="1">D12*E12</f>
        <v>0</v>
      </c>
      <c r="G12" s="88"/>
      <c r="H12" s="36"/>
      <c r="I12" s="204"/>
      <c r="J12" s="1"/>
      <c r="K12" s="1"/>
    </row>
    <row r="13" spans="1:11">
      <c r="A13" s="1">
        <v>3</v>
      </c>
      <c r="B13" s="5" t="s">
        <v>68</v>
      </c>
      <c r="C13" s="1" t="s">
        <v>8</v>
      </c>
      <c r="D13" s="1">
        <v>5</v>
      </c>
      <c r="E13" s="71"/>
      <c r="F13" s="43">
        <f t="shared" si="1"/>
        <v>0</v>
      </c>
      <c r="G13" s="88"/>
      <c r="H13" s="36"/>
      <c r="I13" s="204"/>
      <c r="J13" s="1"/>
      <c r="K13" s="1"/>
    </row>
    <row r="14" spans="1:11" ht="40.799999999999997" customHeight="1">
      <c r="A14" s="1">
        <v>4</v>
      </c>
      <c r="B14" s="114" t="s">
        <v>819</v>
      </c>
      <c r="C14" s="68" t="s">
        <v>8</v>
      </c>
      <c r="D14" s="68">
        <v>5</v>
      </c>
      <c r="E14" s="70"/>
      <c r="F14" s="43">
        <f t="shared" si="1"/>
        <v>0</v>
      </c>
      <c r="G14" s="88"/>
      <c r="H14" s="36"/>
      <c r="I14" s="285"/>
      <c r="J14" s="283"/>
      <c r="K14" s="68"/>
    </row>
    <row r="15" spans="1:11" ht="18" customHeight="1">
      <c r="A15" s="1">
        <v>5</v>
      </c>
      <c r="B15" s="104" t="s">
        <v>816</v>
      </c>
      <c r="C15" s="190" t="s">
        <v>8</v>
      </c>
      <c r="D15" s="190">
        <v>5</v>
      </c>
      <c r="E15" s="70"/>
      <c r="F15" s="43">
        <f t="shared" si="1"/>
        <v>0</v>
      </c>
      <c r="G15" s="88"/>
      <c r="H15" s="36"/>
      <c r="I15" s="285"/>
      <c r="J15" s="286"/>
      <c r="K15" s="191"/>
    </row>
    <row r="16" spans="1:11" s="103" customFormat="1" ht="50.4" customHeight="1">
      <c r="A16" s="577" t="s">
        <v>82</v>
      </c>
      <c r="B16" s="743" t="s">
        <v>820</v>
      </c>
      <c r="C16" s="744"/>
      <c r="D16" s="744"/>
      <c r="E16" s="744"/>
      <c r="F16" s="744"/>
      <c r="G16" s="744"/>
      <c r="H16" s="744"/>
      <c r="I16" s="744"/>
      <c r="J16" s="744"/>
      <c r="K16" s="745"/>
    </row>
    <row r="17" spans="1:11" ht="22.2" customHeight="1">
      <c r="A17" s="1">
        <v>1</v>
      </c>
      <c r="B17" s="5" t="s">
        <v>821</v>
      </c>
      <c r="C17" s="1" t="s">
        <v>8</v>
      </c>
      <c r="D17" s="1">
        <v>150</v>
      </c>
      <c r="E17" s="71"/>
      <c r="F17" s="43">
        <f>D17*E17</f>
        <v>0</v>
      </c>
      <c r="G17" s="88"/>
      <c r="H17" s="36"/>
      <c r="I17" s="204"/>
      <c r="J17" s="1"/>
      <c r="K17" s="1"/>
    </row>
    <row r="18" spans="1:11" ht="22.95" customHeight="1">
      <c r="A18" s="1">
        <v>2</v>
      </c>
      <c r="B18" s="5" t="s">
        <v>822</v>
      </c>
      <c r="C18" s="1" t="s">
        <v>8</v>
      </c>
      <c r="D18" s="302">
        <v>150</v>
      </c>
      <c r="E18" s="71"/>
      <c r="F18" s="43">
        <f t="shared" ref="F18:F25" si="2">D18*E18</f>
        <v>0</v>
      </c>
      <c r="G18" s="88"/>
      <c r="H18" s="36"/>
      <c r="I18" s="204"/>
      <c r="J18" s="1"/>
      <c r="K18" s="1"/>
    </row>
    <row r="19" spans="1:11" ht="23.4" customHeight="1">
      <c r="A19" s="1">
        <v>3</v>
      </c>
      <c r="B19" s="5" t="s">
        <v>823</v>
      </c>
      <c r="C19" s="1" t="s">
        <v>8</v>
      </c>
      <c r="D19" s="1">
        <v>200</v>
      </c>
      <c r="E19" s="71"/>
      <c r="F19" s="43">
        <f t="shared" si="2"/>
        <v>0</v>
      </c>
      <c r="G19" s="88"/>
      <c r="H19" s="36"/>
      <c r="I19" s="204"/>
      <c r="J19" s="1"/>
      <c r="K19" s="1"/>
    </row>
    <row r="20" spans="1:11" ht="21.6" customHeight="1">
      <c r="A20" s="1">
        <v>4</v>
      </c>
      <c r="B20" s="5" t="s">
        <v>824</v>
      </c>
      <c r="C20" s="1" t="s">
        <v>8</v>
      </c>
      <c r="D20" s="1">
        <v>5</v>
      </c>
      <c r="E20" s="71"/>
      <c r="F20" s="43">
        <f t="shared" si="2"/>
        <v>0</v>
      </c>
      <c r="G20" s="88"/>
      <c r="H20" s="36"/>
      <c r="I20" s="204"/>
      <c r="J20" s="1"/>
      <c r="K20" s="1"/>
    </row>
    <row r="21" spans="1:11" ht="24" customHeight="1">
      <c r="A21" s="1">
        <v>5</v>
      </c>
      <c r="B21" s="5" t="s">
        <v>825</v>
      </c>
      <c r="C21" s="1" t="s">
        <v>8</v>
      </c>
      <c r="D21" s="1">
        <v>5</v>
      </c>
      <c r="E21" s="71"/>
      <c r="F21" s="43">
        <f t="shared" si="2"/>
        <v>0</v>
      </c>
      <c r="G21" s="88"/>
      <c r="H21" s="36"/>
      <c r="I21" s="204"/>
      <c r="J21" s="1"/>
      <c r="K21" s="1"/>
    </row>
    <row r="22" spans="1:11">
      <c r="A22" s="1">
        <v>6</v>
      </c>
      <c r="B22" s="5" t="s">
        <v>826</v>
      </c>
      <c r="C22" s="1" t="s">
        <v>8</v>
      </c>
      <c r="D22" s="1">
        <v>5</v>
      </c>
      <c r="E22" s="71"/>
      <c r="F22" s="43">
        <f t="shared" si="2"/>
        <v>0</v>
      </c>
      <c r="G22" s="88"/>
      <c r="H22" s="36"/>
      <c r="I22" s="204"/>
      <c r="J22" s="1"/>
      <c r="K22" s="1"/>
    </row>
    <row r="23" spans="1:11">
      <c r="A23" s="1">
        <v>7</v>
      </c>
      <c r="B23" s="383" t="s">
        <v>827</v>
      </c>
      <c r="C23" s="360" t="s">
        <v>8</v>
      </c>
      <c r="D23" s="360">
        <v>5</v>
      </c>
      <c r="E23" s="366"/>
      <c r="F23" s="43">
        <f t="shared" si="2"/>
        <v>0</v>
      </c>
      <c r="G23" s="88"/>
      <c r="H23" s="36"/>
      <c r="I23" s="285"/>
      <c r="J23" s="360"/>
      <c r="K23" s="360"/>
    </row>
    <row r="24" spans="1:11" ht="14.4" customHeight="1">
      <c r="A24" s="1">
        <v>8</v>
      </c>
      <c r="B24" s="383" t="s">
        <v>342</v>
      </c>
      <c r="C24" s="360" t="s">
        <v>8</v>
      </c>
      <c r="D24" s="360">
        <v>150</v>
      </c>
      <c r="E24" s="366"/>
      <c r="F24" s="43">
        <f t="shared" si="2"/>
        <v>0</v>
      </c>
      <c r="G24" s="88"/>
      <c r="H24" s="36"/>
      <c r="I24" s="285"/>
      <c r="J24" s="360"/>
      <c r="K24" s="360"/>
    </row>
    <row r="25" spans="1:11" ht="16.2" customHeight="1">
      <c r="A25" s="1">
        <v>9</v>
      </c>
      <c r="B25" s="383" t="s">
        <v>828</v>
      </c>
      <c r="C25" s="360" t="s">
        <v>8</v>
      </c>
      <c r="D25" s="360">
        <v>150</v>
      </c>
      <c r="E25" s="366"/>
      <c r="F25" s="43">
        <f t="shared" si="2"/>
        <v>0</v>
      </c>
      <c r="G25" s="88"/>
      <c r="H25" s="36"/>
      <c r="I25" s="285"/>
      <c r="J25" s="360"/>
      <c r="K25" s="360"/>
    </row>
    <row r="26" spans="1:11">
      <c r="A26" s="377" t="s">
        <v>108</v>
      </c>
      <c r="B26" s="746" t="s">
        <v>829</v>
      </c>
      <c r="C26" s="747"/>
      <c r="D26" s="747"/>
      <c r="E26" s="747"/>
      <c r="F26" s="747"/>
      <c r="G26" s="747"/>
      <c r="H26" s="747"/>
      <c r="I26" s="747"/>
      <c r="J26" s="747"/>
      <c r="K26" s="748"/>
    </row>
    <row r="27" spans="1:11" ht="22.8">
      <c r="A27" s="1">
        <v>1</v>
      </c>
      <c r="B27" s="111" t="s">
        <v>830</v>
      </c>
      <c r="C27" s="1" t="s">
        <v>8</v>
      </c>
      <c r="D27" s="1">
        <v>2</v>
      </c>
      <c r="E27" s="71"/>
      <c r="F27" s="43">
        <f>D27*E27</f>
        <v>0</v>
      </c>
      <c r="G27" s="88"/>
      <c r="H27" s="36"/>
      <c r="I27" s="204"/>
      <c r="J27" s="69"/>
      <c r="K27" s="69"/>
    </row>
    <row r="28" spans="1:11" ht="45.6">
      <c r="A28" s="1">
        <v>2</v>
      </c>
      <c r="B28" s="111" t="s">
        <v>831</v>
      </c>
      <c r="C28" s="1" t="s">
        <v>8</v>
      </c>
      <c r="D28" s="1">
        <v>2</v>
      </c>
      <c r="E28" s="71"/>
      <c r="F28" s="43">
        <f t="shared" ref="F28:F35" si="3">D28*E28</f>
        <v>0</v>
      </c>
      <c r="G28" s="88"/>
      <c r="H28" s="36"/>
      <c r="I28" s="204"/>
      <c r="J28" s="69"/>
      <c r="K28" s="69"/>
    </row>
    <row r="29" spans="1:11" ht="34.200000000000003">
      <c r="A29" s="360">
        <v>3</v>
      </c>
      <c r="B29" s="383" t="s">
        <v>832</v>
      </c>
      <c r="C29" s="360" t="s">
        <v>8</v>
      </c>
      <c r="D29" s="360">
        <v>2</v>
      </c>
      <c r="E29" s="366"/>
      <c r="F29" s="43">
        <f t="shared" si="3"/>
        <v>0</v>
      </c>
      <c r="G29" s="88"/>
      <c r="H29" s="36"/>
      <c r="I29" s="285"/>
      <c r="J29" s="360"/>
      <c r="K29" s="360"/>
    </row>
    <row r="30" spans="1:11" ht="22.8">
      <c r="A30" s="360">
        <v>4</v>
      </c>
      <c r="B30" s="383" t="s">
        <v>833</v>
      </c>
      <c r="C30" s="360" t="s">
        <v>8</v>
      </c>
      <c r="D30" s="360">
        <v>2</v>
      </c>
      <c r="E30" s="366"/>
      <c r="F30" s="43">
        <f t="shared" si="3"/>
        <v>0</v>
      </c>
      <c r="G30" s="88"/>
      <c r="H30" s="36"/>
      <c r="I30" s="285"/>
      <c r="J30" s="360"/>
      <c r="K30" s="360"/>
    </row>
    <row r="31" spans="1:11">
      <c r="A31" s="360">
        <v>5</v>
      </c>
      <c r="B31" s="383" t="s">
        <v>834</v>
      </c>
      <c r="C31" s="360" t="s">
        <v>8</v>
      </c>
      <c r="D31" s="360">
        <v>4</v>
      </c>
      <c r="E31" s="366"/>
      <c r="F31" s="43">
        <f t="shared" si="3"/>
        <v>0</v>
      </c>
      <c r="G31" s="88"/>
      <c r="H31" s="36"/>
      <c r="I31" s="285"/>
      <c r="J31" s="360"/>
      <c r="K31" s="360"/>
    </row>
    <row r="32" spans="1:11">
      <c r="A32" s="360">
        <v>6</v>
      </c>
      <c r="B32" s="383" t="s">
        <v>835</v>
      </c>
      <c r="C32" s="360" t="s">
        <v>8</v>
      </c>
      <c r="D32" s="360">
        <v>2</v>
      </c>
      <c r="E32" s="366"/>
      <c r="F32" s="43">
        <f t="shared" si="3"/>
        <v>0</v>
      </c>
      <c r="G32" s="88"/>
      <c r="H32" s="36"/>
      <c r="I32" s="285"/>
      <c r="J32" s="360"/>
      <c r="K32" s="360"/>
    </row>
    <row r="33" spans="1:11">
      <c r="A33" s="360">
        <v>7</v>
      </c>
      <c r="B33" s="383" t="s">
        <v>836</v>
      </c>
      <c r="C33" s="360" t="s">
        <v>8</v>
      </c>
      <c r="D33" s="360">
        <v>2</v>
      </c>
      <c r="E33" s="366"/>
      <c r="F33" s="43">
        <f t="shared" si="3"/>
        <v>0</v>
      </c>
      <c r="G33" s="88"/>
      <c r="H33" s="36"/>
      <c r="I33" s="285"/>
      <c r="J33" s="360"/>
      <c r="K33" s="360"/>
    </row>
    <row r="34" spans="1:11">
      <c r="A34" s="360">
        <v>8</v>
      </c>
      <c r="B34" s="383" t="s">
        <v>837</v>
      </c>
      <c r="C34" s="360" t="s">
        <v>8</v>
      </c>
      <c r="D34" s="360">
        <v>2</v>
      </c>
      <c r="E34" s="366"/>
      <c r="F34" s="43">
        <f t="shared" si="3"/>
        <v>0</v>
      </c>
      <c r="G34" s="88"/>
      <c r="H34" s="36"/>
      <c r="I34" s="285"/>
      <c r="J34" s="360"/>
      <c r="K34" s="360"/>
    </row>
    <row r="35" spans="1:11">
      <c r="A35" s="360">
        <v>9</v>
      </c>
      <c r="B35" s="383" t="s">
        <v>838</v>
      </c>
      <c r="C35" s="360" t="s">
        <v>8</v>
      </c>
      <c r="D35" s="360">
        <v>2</v>
      </c>
      <c r="E35" s="366"/>
      <c r="F35" s="43">
        <f t="shared" si="3"/>
        <v>0</v>
      </c>
      <c r="G35" s="88"/>
      <c r="H35" s="36"/>
      <c r="I35" s="285"/>
      <c r="J35" s="360"/>
      <c r="K35" s="360"/>
    </row>
    <row r="36" spans="1:11" s="103" customFormat="1" ht="75" customHeight="1">
      <c r="A36" s="377" t="s">
        <v>109</v>
      </c>
      <c r="B36" s="749" t="s">
        <v>839</v>
      </c>
      <c r="C36" s="698"/>
      <c r="D36" s="698"/>
      <c r="E36" s="698"/>
      <c r="F36" s="698"/>
      <c r="G36" s="698"/>
      <c r="H36" s="698"/>
      <c r="I36" s="698"/>
      <c r="J36" s="698"/>
      <c r="K36" s="750"/>
    </row>
    <row r="37" spans="1:11">
      <c r="A37" s="309">
        <v>1</v>
      </c>
      <c r="B37" s="578" t="s">
        <v>840</v>
      </c>
      <c r="C37" s="309" t="s">
        <v>8</v>
      </c>
      <c r="D37" s="309">
        <v>1</v>
      </c>
      <c r="E37" s="313"/>
      <c r="F37" s="582">
        <f>D37*E37</f>
        <v>0</v>
      </c>
      <c r="G37" s="583"/>
      <c r="H37" s="582"/>
      <c r="I37" s="578"/>
      <c r="J37" s="578"/>
      <c r="K37" s="578"/>
    </row>
    <row r="38" spans="1:11">
      <c r="A38" s="309">
        <v>2</v>
      </c>
      <c r="B38" s="579" t="s">
        <v>841</v>
      </c>
      <c r="C38" s="309" t="s">
        <v>8</v>
      </c>
      <c r="D38" s="309">
        <v>1</v>
      </c>
      <c r="E38" s="313"/>
      <c r="F38" s="582">
        <f t="shared" ref="F38:F53" si="4">D38*E38</f>
        <v>0</v>
      </c>
      <c r="G38" s="583"/>
      <c r="H38" s="582"/>
      <c r="I38" s="579"/>
      <c r="J38" s="579"/>
      <c r="K38" s="579"/>
    </row>
    <row r="39" spans="1:11">
      <c r="A39" s="309">
        <v>3</v>
      </c>
      <c r="B39" s="579" t="s">
        <v>842</v>
      </c>
      <c r="C39" s="309" t="s">
        <v>8</v>
      </c>
      <c r="D39" s="309">
        <v>1</v>
      </c>
      <c r="E39" s="313"/>
      <c r="F39" s="582">
        <f t="shared" si="4"/>
        <v>0</v>
      </c>
      <c r="G39" s="583"/>
      <c r="H39" s="582"/>
      <c r="I39" s="579"/>
      <c r="J39" s="579"/>
      <c r="K39" s="579"/>
    </row>
    <row r="40" spans="1:11">
      <c r="A40" s="309">
        <v>4</v>
      </c>
      <c r="B40" s="579" t="s">
        <v>843</v>
      </c>
      <c r="C40" s="309" t="s">
        <v>8</v>
      </c>
      <c r="D40" s="309">
        <v>2</v>
      </c>
      <c r="E40" s="313"/>
      <c r="F40" s="582">
        <f t="shared" si="4"/>
        <v>0</v>
      </c>
      <c r="G40" s="583"/>
      <c r="H40" s="582"/>
      <c r="I40" s="579"/>
      <c r="J40" s="579"/>
      <c r="K40" s="579"/>
    </row>
    <row r="41" spans="1:11">
      <c r="A41" s="309">
        <v>5</v>
      </c>
      <c r="B41" s="579" t="s">
        <v>844</v>
      </c>
      <c r="C41" s="309" t="s">
        <v>8</v>
      </c>
      <c r="D41" s="309">
        <v>1</v>
      </c>
      <c r="E41" s="313"/>
      <c r="F41" s="582">
        <f t="shared" si="4"/>
        <v>0</v>
      </c>
      <c r="G41" s="583"/>
      <c r="H41" s="582"/>
      <c r="I41" s="579"/>
      <c r="J41" s="579"/>
      <c r="K41" s="579"/>
    </row>
    <row r="42" spans="1:11">
      <c r="A42" s="309">
        <v>6</v>
      </c>
      <c r="B42" s="579" t="s">
        <v>845</v>
      </c>
      <c r="C42" s="309" t="s">
        <v>8</v>
      </c>
      <c r="D42" s="309">
        <v>1</v>
      </c>
      <c r="E42" s="313"/>
      <c r="F42" s="582">
        <f t="shared" si="4"/>
        <v>0</v>
      </c>
      <c r="G42" s="583"/>
      <c r="H42" s="582"/>
      <c r="I42" s="579"/>
      <c r="J42" s="579"/>
      <c r="K42" s="579"/>
    </row>
    <row r="43" spans="1:11">
      <c r="A43" s="309">
        <v>7</v>
      </c>
      <c r="B43" s="579" t="s">
        <v>846</v>
      </c>
      <c r="C43" s="309" t="s">
        <v>8</v>
      </c>
      <c r="D43" s="309">
        <v>1</v>
      </c>
      <c r="E43" s="313"/>
      <c r="F43" s="582">
        <f t="shared" si="4"/>
        <v>0</v>
      </c>
      <c r="G43" s="583"/>
      <c r="H43" s="582"/>
      <c r="I43" s="579"/>
      <c r="J43" s="579"/>
      <c r="K43" s="579"/>
    </row>
    <row r="44" spans="1:11">
      <c r="A44" s="309">
        <v>8</v>
      </c>
      <c r="B44" s="579" t="s">
        <v>847</v>
      </c>
      <c r="C44" s="309" t="s">
        <v>8</v>
      </c>
      <c r="D44" s="309">
        <v>1</v>
      </c>
      <c r="E44" s="313"/>
      <c r="F44" s="582">
        <f t="shared" si="4"/>
        <v>0</v>
      </c>
      <c r="G44" s="583"/>
      <c r="H44" s="582"/>
      <c r="I44" s="579"/>
      <c r="J44" s="579"/>
      <c r="K44" s="579"/>
    </row>
    <row r="45" spans="1:11">
      <c r="A45" s="309">
        <v>9</v>
      </c>
      <c r="B45" s="579" t="s">
        <v>848</v>
      </c>
      <c r="C45" s="309" t="s">
        <v>8</v>
      </c>
      <c r="D45" s="309">
        <v>1</v>
      </c>
      <c r="E45" s="313"/>
      <c r="F45" s="582">
        <f t="shared" si="4"/>
        <v>0</v>
      </c>
      <c r="G45" s="583"/>
      <c r="H45" s="582"/>
      <c r="I45" s="579"/>
      <c r="J45" s="579"/>
      <c r="K45" s="579"/>
    </row>
    <row r="46" spans="1:11">
      <c r="A46" s="309">
        <v>10</v>
      </c>
      <c r="B46" s="579" t="s">
        <v>816</v>
      </c>
      <c r="C46" s="309" t="s">
        <v>8</v>
      </c>
      <c r="D46" s="309">
        <v>1</v>
      </c>
      <c r="E46" s="313"/>
      <c r="F46" s="582">
        <f t="shared" si="4"/>
        <v>0</v>
      </c>
      <c r="G46" s="583"/>
      <c r="H46" s="582"/>
      <c r="I46" s="579"/>
      <c r="J46" s="579"/>
      <c r="K46" s="579"/>
    </row>
    <row r="47" spans="1:11" ht="34.200000000000003">
      <c r="A47" s="309">
        <v>11</v>
      </c>
      <c r="B47" s="579" t="s">
        <v>849</v>
      </c>
      <c r="C47" s="309" t="s">
        <v>8</v>
      </c>
      <c r="D47" s="309">
        <v>180</v>
      </c>
      <c r="E47" s="313"/>
      <c r="F47" s="582">
        <f t="shared" si="4"/>
        <v>0</v>
      </c>
      <c r="G47" s="583"/>
      <c r="H47" s="582"/>
      <c r="I47" s="579"/>
      <c r="J47" s="579"/>
      <c r="K47" s="579"/>
    </row>
    <row r="48" spans="1:11" ht="34.200000000000003">
      <c r="A48" s="309">
        <v>12</v>
      </c>
      <c r="B48" s="579" t="s">
        <v>850</v>
      </c>
      <c r="C48" s="309" t="s">
        <v>8</v>
      </c>
      <c r="D48" s="309">
        <v>1</v>
      </c>
      <c r="E48" s="313"/>
      <c r="F48" s="582">
        <f t="shared" si="4"/>
        <v>0</v>
      </c>
      <c r="G48" s="583"/>
      <c r="H48" s="582"/>
      <c r="I48" s="579"/>
      <c r="J48" s="579"/>
      <c r="K48" s="579"/>
    </row>
    <row r="49" spans="1:11">
      <c r="A49" s="309">
        <v>13</v>
      </c>
      <c r="B49" s="579" t="s">
        <v>851</v>
      </c>
      <c r="C49" s="309" t="s">
        <v>8</v>
      </c>
      <c r="D49" s="309">
        <v>170</v>
      </c>
      <c r="E49" s="313"/>
      <c r="F49" s="582">
        <f t="shared" si="4"/>
        <v>0</v>
      </c>
      <c r="G49" s="583"/>
      <c r="H49" s="582"/>
      <c r="I49" s="579"/>
      <c r="J49" s="579"/>
      <c r="K49" s="579"/>
    </row>
    <row r="50" spans="1:11">
      <c r="A50" s="309">
        <v>14</v>
      </c>
      <c r="B50" s="579" t="s">
        <v>852</v>
      </c>
      <c r="C50" s="309" t="s">
        <v>8</v>
      </c>
      <c r="D50" s="309">
        <v>10</v>
      </c>
      <c r="E50" s="313"/>
      <c r="F50" s="582">
        <f t="shared" si="4"/>
        <v>0</v>
      </c>
      <c r="G50" s="583"/>
      <c r="H50" s="582"/>
      <c r="I50" s="579"/>
      <c r="J50" s="579"/>
      <c r="K50" s="579"/>
    </row>
    <row r="51" spans="1:11">
      <c r="A51" s="309">
        <v>15</v>
      </c>
      <c r="B51" s="579" t="s">
        <v>853</v>
      </c>
      <c r="C51" s="309" t="s">
        <v>8</v>
      </c>
      <c r="D51" s="309">
        <v>10</v>
      </c>
      <c r="E51" s="313"/>
      <c r="F51" s="582">
        <f t="shared" si="4"/>
        <v>0</v>
      </c>
      <c r="G51" s="583"/>
      <c r="H51" s="582"/>
      <c r="I51" s="579"/>
      <c r="J51" s="579"/>
      <c r="K51" s="579"/>
    </row>
    <row r="52" spans="1:11">
      <c r="A52" s="309">
        <v>16</v>
      </c>
      <c r="B52" s="579" t="s">
        <v>848</v>
      </c>
      <c r="C52" s="309" t="s">
        <v>8</v>
      </c>
      <c r="D52" s="309">
        <v>20</v>
      </c>
      <c r="E52" s="313"/>
      <c r="F52" s="582">
        <f t="shared" si="4"/>
        <v>0</v>
      </c>
      <c r="G52" s="583"/>
      <c r="H52" s="582"/>
      <c r="I52" s="579"/>
      <c r="J52" s="579"/>
      <c r="K52" s="579"/>
    </row>
    <row r="53" spans="1:11">
      <c r="A53" s="309">
        <v>17</v>
      </c>
      <c r="B53" s="5" t="s">
        <v>854</v>
      </c>
      <c r="C53" s="1" t="s">
        <v>8</v>
      </c>
      <c r="D53" s="1">
        <v>10</v>
      </c>
      <c r="E53" s="581"/>
      <c r="F53" s="582">
        <f t="shared" si="4"/>
        <v>0</v>
      </c>
      <c r="G53" s="583"/>
      <c r="H53" s="582"/>
      <c r="I53" s="204"/>
      <c r="J53" s="1"/>
      <c r="K53" s="1"/>
    </row>
    <row r="54" spans="1:11" s="103" customFormat="1" ht="29.4" customHeight="1">
      <c r="A54" s="740" t="s">
        <v>9</v>
      </c>
      <c r="B54" s="741"/>
      <c r="C54" s="741"/>
      <c r="D54" s="741"/>
      <c r="E54" s="742"/>
      <c r="F54" s="112">
        <f>SUM(F5:F9,F11:F15,F17:F25,F27:F35,F37:F53)</f>
        <v>0</v>
      </c>
      <c r="G54" s="580"/>
      <c r="H54" s="63">
        <f>SUM(H5:H9,H11:H15,H17:H25,H27:H35,H37:H53)</f>
        <v>0</v>
      </c>
      <c r="I54" s="246"/>
      <c r="J54" s="64"/>
      <c r="K54" s="64"/>
    </row>
    <row r="55" spans="1:11" ht="44.4" customHeight="1">
      <c r="A55" s="708" t="s">
        <v>453</v>
      </c>
      <c r="B55" s="708"/>
      <c r="C55" s="708"/>
      <c r="D55" s="708"/>
      <c r="E55" s="708"/>
      <c r="F55" s="708"/>
      <c r="G55" s="708"/>
      <c r="H55" s="708"/>
      <c r="I55" s="708"/>
      <c r="J55" s="708"/>
      <c r="K55" s="708"/>
    </row>
    <row r="56" spans="1:11" ht="14.4" customHeight="1">
      <c r="A56" s="692" t="s">
        <v>266</v>
      </c>
      <c r="B56" s="692"/>
      <c r="C56" s="692"/>
      <c r="D56" s="692"/>
      <c r="E56" s="692"/>
      <c r="F56" s="692"/>
      <c r="G56" s="692"/>
      <c r="H56" s="692"/>
      <c r="I56" s="692"/>
      <c r="J56" s="692"/>
      <c r="K56" s="692"/>
    </row>
    <row r="57" spans="1:11">
      <c r="A57" s="13"/>
      <c r="B57" s="693"/>
      <c r="C57" s="693"/>
      <c r="D57" s="693"/>
      <c r="E57" s="693"/>
      <c r="F57" s="26"/>
      <c r="G57" s="26"/>
      <c r="H57" s="34"/>
      <c r="I57" s="34"/>
      <c r="J57" s="34"/>
      <c r="K57" s="34"/>
    </row>
    <row r="58" spans="1:11">
      <c r="A58" s="13"/>
      <c r="B58" s="693"/>
      <c r="C58" s="693"/>
      <c r="D58" s="693"/>
      <c r="E58" s="693"/>
      <c r="F58" s="26"/>
      <c r="G58" s="26"/>
      <c r="H58" s="694" t="s">
        <v>69</v>
      </c>
      <c r="I58" s="694"/>
      <c r="J58" s="694"/>
      <c r="K58" s="694"/>
    </row>
    <row r="60" spans="1:11">
      <c r="B60" s="192"/>
      <c r="C60" s="192"/>
      <c r="D60" s="192"/>
      <c r="E60" s="192"/>
      <c r="F60" s="192"/>
      <c r="G60" s="193"/>
      <c r="H60" s="192"/>
      <c r="I60" s="192"/>
      <c r="J60" s="192"/>
      <c r="K60" s="192"/>
    </row>
    <row r="61" spans="1:11">
      <c r="C61" s="192"/>
      <c r="D61" s="192"/>
      <c r="E61" s="192"/>
      <c r="F61" s="192"/>
      <c r="G61" s="193"/>
      <c r="H61" s="192"/>
      <c r="I61" s="192"/>
      <c r="J61" s="192"/>
      <c r="K61" s="192"/>
    </row>
    <row r="62" spans="1:11">
      <c r="B62" s="192"/>
      <c r="C62" s="192"/>
      <c r="D62" s="192"/>
      <c r="E62" s="192"/>
      <c r="F62" s="192"/>
      <c r="G62" s="193"/>
      <c r="H62" s="192"/>
      <c r="I62" s="192"/>
      <c r="J62" s="192"/>
      <c r="K62" s="192"/>
    </row>
    <row r="63" spans="1:11">
      <c r="B63" s="192"/>
      <c r="C63" s="192"/>
      <c r="D63" s="192"/>
      <c r="E63" s="192"/>
      <c r="F63" s="192"/>
      <c r="G63" s="193"/>
      <c r="H63" s="192"/>
      <c r="I63" s="192"/>
      <c r="J63" s="192"/>
      <c r="K63" s="192"/>
    </row>
  </sheetData>
  <mergeCells count="12">
    <mergeCell ref="B58:E58"/>
    <mergeCell ref="H58:K58"/>
    <mergeCell ref="A2:K2"/>
    <mergeCell ref="A54:E54"/>
    <mergeCell ref="B57:E57"/>
    <mergeCell ref="A55:K55"/>
    <mergeCell ref="B4:K4"/>
    <mergeCell ref="B10:K10"/>
    <mergeCell ref="B16:K16"/>
    <mergeCell ref="A56:K56"/>
    <mergeCell ref="B26:K26"/>
    <mergeCell ref="B36:K36"/>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1" manualBreakCount="1">
    <brk id="25"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view="pageBreakPreview" zoomScaleNormal="100" zoomScaleSheetLayoutView="100" workbookViewId="0">
      <selection activeCell="G76" sqref="G76:H82"/>
    </sheetView>
  </sheetViews>
  <sheetFormatPr defaultColWidth="8.88671875" defaultRowHeight="14.4"/>
  <cols>
    <col min="1" max="1" width="4.6640625" style="101" customWidth="1"/>
    <col min="2" max="2" width="77.44140625" style="101" customWidth="1"/>
    <col min="3" max="3" width="6.88671875" style="101" customWidth="1"/>
    <col min="4" max="4" width="9.6640625" style="308" customWidth="1"/>
    <col min="5" max="5" width="11.6640625" style="101" customWidth="1"/>
    <col min="6" max="6" width="18.5546875" style="101" customWidth="1"/>
    <col min="7" max="7" width="7.33203125" style="101" customWidth="1"/>
    <col min="8" max="9" width="14.6640625" style="101" customWidth="1"/>
    <col min="10" max="10" width="14.109375" style="101" customWidth="1"/>
    <col min="11" max="11" width="16.44140625" style="101" customWidth="1"/>
    <col min="12" max="16384" width="8.88671875" style="101"/>
  </cols>
  <sheetData>
    <row r="1" spans="1:11">
      <c r="A1" s="13"/>
      <c r="B1" s="13"/>
      <c r="C1" s="13"/>
      <c r="D1" s="301"/>
      <c r="E1" s="13"/>
      <c r="F1" s="13"/>
      <c r="G1" s="13"/>
      <c r="H1" s="13"/>
      <c r="I1" s="13"/>
      <c r="J1" s="13"/>
      <c r="K1" s="27" t="s">
        <v>165</v>
      </c>
    </row>
    <row r="2" spans="1:11" s="308" customFormat="1">
      <c r="A2" s="690" t="s">
        <v>367</v>
      </c>
      <c r="B2" s="690"/>
      <c r="C2" s="690"/>
      <c r="D2" s="690"/>
      <c r="E2" s="690"/>
      <c r="F2" s="690"/>
      <c r="G2" s="690"/>
      <c r="H2" s="690"/>
      <c r="I2" s="690"/>
      <c r="J2" s="690"/>
      <c r="K2" s="690"/>
    </row>
    <row r="3" spans="1:11" ht="30.6">
      <c r="A3" s="1" t="s">
        <v>0</v>
      </c>
      <c r="B3" s="1" t="s">
        <v>1</v>
      </c>
      <c r="C3" s="1" t="s">
        <v>2</v>
      </c>
      <c r="D3" s="302" t="s">
        <v>90</v>
      </c>
      <c r="E3" s="3" t="s">
        <v>3</v>
      </c>
      <c r="F3" s="1" t="s">
        <v>4</v>
      </c>
      <c r="G3" s="91" t="s">
        <v>5</v>
      </c>
      <c r="H3" s="1" t="s">
        <v>6</v>
      </c>
      <c r="I3" s="197" t="s">
        <v>424</v>
      </c>
      <c r="J3" s="1" t="s">
        <v>167</v>
      </c>
      <c r="K3" s="1" t="s">
        <v>7</v>
      </c>
    </row>
    <row r="4" spans="1:11" s="308" customFormat="1" ht="84" customHeight="1">
      <c r="A4" s="302">
        <v>1</v>
      </c>
      <c r="B4" s="310" t="s">
        <v>64</v>
      </c>
      <c r="C4" s="302" t="s">
        <v>8</v>
      </c>
      <c r="D4" s="302">
        <v>2</v>
      </c>
      <c r="E4" s="84"/>
      <c r="F4" s="43">
        <f>D4*E4</f>
        <v>0</v>
      </c>
      <c r="G4" s="606"/>
      <c r="H4" s="312"/>
      <c r="I4" s="313"/>
      <c r="J4" s="302"/>
      <c r="K4" s="302"/>
    </row>
    <row r="5" spans="1:11" ht="70.95" customHeight="1">
      <c r="A5" s="1">
        <v>2</v>
      </c>
      <c r="B5" s="5" t="s">
        <v>65</v>
      </c>
      <c r="C5" s="1" t="s">
        <v>8</v>
      </c>
      <c r="D5" s="302">
        <v>5</v>
      </c>
      <c r="E5" s="84"/>
      <c r="F5" s="43">
        <f t="shared" ref="F5:F7" si="0">D5*E5</f>
        <v>0</v>
      </c>
      <c r="G5" s="93"/>
      <c r="H5" s="36"/>
      <c r="I5" s="285"/>
      <c r="J5" s="670"/>
      <c r="K5" s="1"/>
    </row>
    <row r="6" spans="1:11" s="308" customFormat="1" ht="42" customHeight="1">
      <c r="A6" s="665">
        <v>3</v>
      </c>
      <c r="B6" s="666" t="s">
        <v>66</v>
      </c>
      <c r="C6" s="665" t="s">
        <v>8</v>
      </c>
      <c r="D6" s="665">
        <v>5</v>
      </c>
      <c r="E6" s="85"/>
      <c r="F6" s="43">
        <f t="shared" si="0"/>
        <v>0</v>
      </c>
      <c r="G6" s="606"/>
      <c r="H6" s="312"/>
      <c r="I6" s="315"/>
      <c r="J6" s="316"/>
      <c r="K6" s="665"/>
    </row>
    <row r="7" spans="1:11" ht="79.2" customHeight="1">
      <c r="A7" s="18">
        <v>4</v>
      </c>
      <c r="B7" s="152" t="s">
        <v>88</v>
      </c>
      <c r="C7" s="18" t="s">
        <v>8</v>
      </c>
      <c r="D7" s="338">
        <v>20</v>
      </c>
      <c r="E7" s="86"/>
      <c r="F7" s="43">
        <f t="shared" si="0"/>
        <v>0</v>
      </c>
      <c r="G7" s="93"/>
      <c r="H7" s="36"/>
      <c r="I7" s="285"/>
      <c r="J7" s="671"/>
      <c r="K7" s="18"/>
    </row>
    <row r="8" spans="1:11" ht="18.600000000000001" customHeight="1">
      <c r="A8" s="751" t="s">
        <v>9</v>
      </c>
      <c r="B8" s="717"/>
      <c r="C8" s="717"/>
      <c r="D8" s="717"/>
      <c r="E8" s="752"/>
      <c r="F8" s="117">
        <f>SUM(F4:F7)</f>
        <v>0</v>
      </c>
      <c r="G8" s="93"/>
      <c r="H8" s="118">
        <f>SUM(H4:H7)</f>
        <v>0</v>
      </c>
      <c r="I8" s="672"/>
      <c r="J8" s="673"/>
      <c r="K8" s="673"/>
    </row>
    <row r="9" spans="1:11">
      <c r="A9" s="13"/>
      <c r="B9" s="32"/>
      <c r="C9" s="26"/>
      <c r="D9" s="324"/>
      <c r="E9" s="33"/>
      <c r="F9" s="26"/>
      <c r="G9" s="26"/>
      <c r="H9" s="26"/>
      <c r="I9" s="26"/>
      <c r="J9" s="13"/>
      <c r="K9" s="13"/>
    </row>
    <row r="10" spans="1:11">
      <c r="A10" s="13"/>
      <c r="B10" s="693"/>
      <c r="C10" s="693"/>
      <c r="D10" s="693"/>
      <c r="E10" s="693"/>
      <c r="F10" s="26"/>
      <c r="G10" s="26"/>
      <c r="H10" s="694" t="s">
        <v>69</v>
      </c>
      <c r="I10" s="694"/>
      <c r="J10" s="694"/>
      <c r="K10" s="694"/>
    </row>
  </sheetData>
  <mergeCells count="4">
    <mergeCell ref="B10:E10"/>
    <mergeCell ref="H10:K10"/>
    <mergeCell ref="A2:K2"/>
    <mergeCell ref="A8:E8"/>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80" zoomScaleNormal="100" zoomScaleSheetLayoutView="80" workbookViewId="0">
      <selection activeCell="G76" sqref="G76:H82"/>
    </sheetView>
  </sheetViews>
  <sheetFormatPr defaultColWidth="8.88671875" defaultRowHeight="14.4"/>
  <cols>
    <col min="1" max="1" width="4" style="101" customWidth="1"/>
    <col min="2" max="2" width="77.44140625" style="101" customWidth="1"/>
    <col min="3" max="3" width="7.6640625" style="101" customWidth="1"/>
    <col min="4" max="4" width="9.5546875" style="101" customWidth="1"/>
    <col min="5" max="5" width="13" style="101" customWidth="1"/>
    <col min="6" max="6" width="15" style="101" customWidth="1"/>
    <col min="7" max="7" width="7.33203125" style="101" customWidth="1"/>
    <col min="8" max="8" width="15.6640625" style="101" bestFit="1" customWidth="1"/>
    <col min="9" max="9" width="13.6640625" style="101" customWidth="1"/>
    <col min="10" max="10" width="14.44140625" style="101" customWidth="1"/>
    <col min="11" max="11" width="13.44140625" style="101" customWidth="1"/>
    <col min="12" max="16384" width="8.88671875" style="101"/>
  </cols>
  <sheetData>
    <row r="1" spans="1:11">
      <c r="A1" s="13"/>
      <c r="B1" s="13"/>
      <c r="C1" s="13"/>
      <c r="D1" s="13"/>
      <c r="E1" s="13"/>
      <c r="F1" s="13"/>
      <c r="G1" s="13"/>
      <c r="H1" s="13"/>
      <c r="I1" s="13"/>
      <c r="J1" s="13"/>
      <c r="K1" s="27" t="s">
        <v>284</v>
      </c>
    </row>
    <row r="2" spans="1:11" s="308" customFormat="1">
      <c r="A2" s="690" t="s">
        <v>368</v>
      </c>
      <c r="B2" s="690"/>
      <c r="C2" s="690"/>
      <c r="D2" s="690"/>
      <c r="E2" s="690"/>
      <c r="F2" s="690"/>
      <c r="G2" s="690"/>
      <c r="H2" s="690"/>
      <c r="I2" s="690"/>
      <c r="J2" s="690"/>
      <c r="K2" s="690"/>
    </row>
    <row r="3" spans="1:11" ht="30.6">
      <c r="A3" s="1" t="s">
        <v>0</v>
      </c>
      <c r="B3" s="1" t="s">
        <v>1</v>
      </c>
      <c r="C3" s="1" t="s">
        <v>2</v>
      </c>
      <c r="D3" s="1" t="s">
        <v>90</v>
      </c>
      <c r="E3" s="3" t="s">
        <v>3</v>
      </c>
      <c r="F3" s="1" t="s">
        <v>4</v>
      </c>
      <c r="G3" s="91" t="s">
        <v>5</v>
      </c>
      <c r="H3" s="1" t="s">
        <v>6</v>
      </c>
      <c r="I3" s="197" t="s">
        <v>424</v>
      </c>
      <c r="J3" s="1" t="s">
        <v>167</v>
      </c>
      <c r="K3" s="1" t="s">
        <v>7</v>
      </c>
    </row>
    <row r="4" spans="1:11" ht="69" customHeight="1">
      <c r="A4" s="1">
        <v>1</v>
      </c>
      <c r="B4" s="195" t="s">
        <v>416</v>
      </c>
      <c r="C4" s="1" t="s">
        <v>8</v>
      </c>
      <c r="D4" s="1">
        <v>5</v>
      </c>
      <c r="E4" s="3"/>
      <c r="F4" s="43">
        <f>D4*E4</f>
        <v>0</v>
      </c>
      <c r="G4" s="93"/>
      <c r="H4" s="36"/>
      <c r="I4" s="204"/>
      <c r="J4" s="1"/>
      <c r="K4" s="1"/>
    </row>
    <row r="5" spans="1:11" ht="319.2">
      <c r="A5" s="360">
        <v>2</v>
      </c>
      <c r="B5" s="383" t="s">
        <v>737</v>
      </c>
      <c r="C5" s="360" t="s">
        <v>8</v>
      </c>
      <c r="D5" s="360">
        <v>35</v>
      </c>
      <c r="E5" s="366"/>
      <c r="F5" s="43">
        <f t="shared" ref="F5:F9" si="0">D5*E5</f>
        <v>0</v>
      </c>
      <c r="G5" s="93"/>
      <c r="H5" s="36"/>
      <c r="I5" s="285"/>
      <c r="J5" s="360"/>
      <c r="K5" s="360"/>
    </row>
    <row r="6" spans="1:11" ht="34.950000000000003" customHeight="1">
      <c r="A6" s="1">
        <v>3</v>
      </c>
      <c r="B6" s="5" t="s">
        <v>56</v>
      </c>
      <c r="C6" s="1" t="s">
        <v>8</v>
      </c>
      <c r="D6" s="1">
        <v>100</v>
      </c>
      <c r="E6" s="3"/>
      <c r="F6" s="43">
        <f t="shared" si="0"/>
        <v>0</v>
      </c>
      <c r="G6" s="93"/>
      <c r="H6" s="36"/>
      <c r="I6" s="313"/>
      <c r="J6" s="1"/>
      <c r="K6" s="1"/>
    </row>
    <row r="7" spans="1:11" ht="34.950000000000003" customHeight="1">
      <c r="A7" s="360">
        <v>4</v>
      </c>
      <c r="B7" s="195" t="s">
        <v>417</v>
      </c>
      <c r="C7" s="1" t="s">
        <v>8</v>
      </c>
      <c r="D7" s="197">
        <v>20</v>
      </c>
      <c r="E7" s="83"/>
      <c r="F7" s="43">
        <f t="shared" si="0"/>
        <v>0</v>
      </c>
      <c r="G7" s="93"/>
      <c r="H7" s="36"/>
      <c r="I7" s="204"/>
      <c r="J7" s="197"/>
      <c r="K7" s="197"/>
    </row>
    <row r="8" spans="1:11" ht="34.950000000000003" customHeight="1">
      <c r="A8" s="1">
        <v>5</v>
      </c>
      <c r="B8" s="195" t="s">
        <v>418</v>
      </c>
      <c r="C8" s="1" t="s">
        <v>8</v>
      </c>
      <c r="D8" s="197">
        <v>60</v>
      </c>
      <c r="E8" s="83"/>
      <c r="F8" s="43">
        <f t="shared" si="0"/>
        <v>0</v>
      </c>
      <c r="G8" s="93"/>
      <c r="H8" s="36"/>
      <c r="I8" s="204"/>
      <c r="J8" s="197"/>
      <c r="K8" s="197"/>
    </row>
    <row r="9" spans="1:11" ht="41.4" customHeight="1">
      <c r="A9" s="360">
        <v>6</v>
      </c>
      <c r="B9" s="195" t="s">
        <v>419</v>
      </c>
      <c r="C9" s="1" t="s">
        <v>8</v>
      </c>
      <c r="D9" s="1">
        <v>20</v>
      </c>
      <c r="E9" s="3"/>
      <c r="F9" s="43">
        <f t="shared" si="0"/>
        <v>0</v>
      </c>
      <c r="G9" s="93"/>
      <c r="H9" s="36"/>
      <c r="I9" s="204"/>
      <c r="J9" s="1"/>
      <c r="K9" s="1"/>
    </row>
    <row r="10" spans="1:11" ht="24" customHeight="1">
      <c r="A10" s="753" t="s">
        <v>127</v>
      </c>
      <c r="B10" s="754"/>
      <c r="C10" s="754"/>
      <c r="D10" s="754"/>
      <c r="E10" s="755"/>
      <c r="F10" s="112">
        <f>SUM(F4:F9)</f>
        <v>0</v>
      </c>
      <c r="G10" s="93"/>
      <c r="H10" s="484">
        <f>SUM(H4:H9)</f>
        <v>0</v>
      </c>
      <c r="I10" s="246"/>
      <c r="J10" s="64"/>
      <c r="K10" s="64"/>
    </row>
    <row r="11" spans="1:11">
      <c r="A11" s="13"/>
      <c r="B11" s="15" t="s">
        <v>283</v>
      </c>
      <c r="C11" s="26"/>
      <c r="D11" s="26"/>
      <c r="E11" s="33"/>
      <c r="F11" s="26"/>
      <c r="G11" s="26"/>
      <c r="H11" s="26"/>
      <c r="I11" s="26"/>
      <c r="J11" s="13"/>
      <c r="K11" s="13"/>
    </row>
    <row r="12" spans="1:11" ht="12.6" customHeight="1">
      <c r="A12" s="13"/>
      <c r="B12" s="692" t="s">
        <v>602</v>
      </c>
      <c r="C12" s="693"/>
      <c r="D12" s="693"/>
      <c r="E12" s="693"/>
      <c r="F12" s="693"/>
      <c r="G12" s="693"/>
      <c r="H12" s="693"/>
      <c r="I12" s="693"/>
      <c r="J12" s="693"/>
      <c r="K12" s="693"/>
    </row>
    <row r="13" spans="1:11">
      <c r="A13" s="13"/>
      <c r="B13" s="693"/>
      <c r="C13" s="693"/>
      <c r="D13" s="693"/>
      <c r="E13" s="693"/>
      <c r="F13" s="26"/>
      <c r="G13" s="26"/>
      <c r="H13" s="34"/>
      <c r="I13" s="34"/>
      <c r="J13" s="34"/>
      <c r="K13" s="34"/>
    </row>
    <row r="14" spans="1:11">
      <c r="A14" s="13"/>
      <c r="B14" s="693"/>
      <c r="C14" s="693"/>
      <c r="D14" s="693"/>
      <c r="E14" s="693"/>
      <c r="F14" s="26"/>
      <c r="G14" s="26"/>
      <c r="H14" s="694" t="s">
        <v>69</v>
      </c>
      <c r="I14" s="694"/>
      <c r="J14" s="694"/>
      <c r="K14" s="694"/>
    </row>
  </sheetData>
  <mergeCells count="6">
    <mergeCell ref="B14:E14"/>
    <mergeCell ref="H14:K14"/>
    <mergeCell ref="A2:K2"/>
    <mergeCell ref="A10:E10"/>
    <mergeCell ref="B12:K12"/>
    <mergeCell ref="B13:E13"/>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80" zoomScaleNormal="100" zoomScaleSheetLayoutView="80" workbookViewId="0">
      <selection activeCell="G76" sqref="G76:H82"/>
    </sheetView>
  </sheetViews>
  <sheetFormatPr defaultColWidth="8.88671875" defaultRowHeight="11.4"/>
  <cols>
    <col min="1" max="1" width="4.33203125" style="11" customWidth="1"/>
    <col min="2" max="2" width="77.44140625" style="11" customWidth="1"/>
    <col min="3" max="3" width="7.33203125" style="11" customWidth="1"/>
    <col min="4" max="4" width="9.44140625" style="11" customWidth="1"/>
    <col min="5" max="5" width="12.5546875" style="11" customWidth="1"/>
    <col min="6" max="6" width="17.109375" style="11" customWidth="1"/>
    <col min="7" max="7" width="7.33203125" style="11" customWidth="1"/>
    <col min="8" max="9" width="15.88671875" style="11" customWidth="1"/>
    <col min="10" max="10" width="18.109375" style="11" customWidth="1"/>
    <col min="11" max="11" width="22.109375" style="11" customWidth="1"/>
    <col min="12" max="16384" width="8.88671875" style="11"/>
  </cols>
  <sheetData>
    <row r="1" spans="1:11">
      <c r="A1" s="13"/>
      <c r="B1" s="13"/>
      <c r="C1" s="13"/>
      <c r="D1" s="13"/>
      <c r="E1" s="13"/>
      <c r="F1" s="13"/>
      <c r="G1" s="13"/>
      <c r="H1" s="13"/>
      <c r="I1" s="13"/>
      <c r="J1" s="27"/>
      <c r="K1" s="27" t="s">
        <v>370</v>
      </c>
    </row>
    <row r="2" spans="1:11" s="333" customFormat="1">
      <c r="A2" s="690" t="s">
        <v>369</v>
      </c>
      <c r="B2" s="690"/>
      <c r="C2" s="690"/>
      <c r="D2" s="690"/>
      <c r="E2" s="690"/>
      <c r="F2" s="690"/>
      <c r="G2" s="690"/>
      <c r="H2" s="690"/>
      <c r="I2" s="690"/>
      <c r="J2" s="690"/>
      <c r="K2" s="690"/>
    </row>
    <row r="3" spans="1:11" ht="45.6">
      <c r="A3" s="1" t="s">
        <v>0</v>
      </c>
      <c r="B3" s="1" t="s">
        <v>1</v>
      </c>
      <c r="C3" s="1" t="s">
        <v>2</v>
      </c>
      <c r="D3" s="1" t="s">
        <v>90</v>
      </c>
      <c r="E3" s="3" t="s">
        <v>3</v>
      </c>
      <c r="F3" s="1" t="s">
        <v>4</v>
      </c>
      <c r="G3" s="1" t="s">
        <v>5</v>
      </c>
      <c r="H3" s="1" t="s">
        <v>6</v>
      </c>
      <c r="I3" s="197" t="s">
        <v>424</v>
      </c>
      <c r="J3" s="1" t="s">
        <v>166</v>
      </c>
      <c r="K3" s="1" t="s">
        <v>7</v>
      </c>
    </row>
    <row r="4" spans="1:11" ht="45.6">
      <c r="A4" s="1">
        <v>1</v>
      </c>
      <c r="B4" s="5" t="s">
        <v>21</v>
      </c>
      <c r="C4" s="1" t="s">
        <v>8</v>
      </c>
      <c r="D4" s="1">
        <v>50</v>
      </c>
      <c r="E4" s="390"/>
      <c r="F4" s="43">
        <f t="shared" ref="F4:F33" si="0">D4*E4</f>
        <v>0</v>
      </c>
      <c r="G4" s="88"/>
      <c r="H4" s="36"/>
      <c r="I4" s="204"/>
      <c r="J4" s="1"/>
      <c r="K4" s="1"/>
    </row>
    <row r="5" spans="1:11" ht="22.8">
      <c r="A5" s="1">
        <v>2</v>
      </c>
      <c r="B5" s="5" t="s">
        <v>144</v>
      </c>
      <c r="C5" s="1" t="s">
        <v>8</v>
      </c>
      <c r="D5" s="1">
        <v>100</v>
      </c>
      <c r="E5" s="390"/>
      <c r="F5" s="43">
        <f t="shared" si="0"/>
        <v>0</v>
      </c>
      <c r="G5" s="88"/>
      <c r="H5" s="36"/>
      <c r="I5" s="204"/>
      <c r="J5" s="1"/>
      <c r="K5" s="1"/>
    </row>
    <row r="6" spans="1:11" ht="34.200000000000003">
      <c r="A6" s="1">
        <v>3</v>
      </c>
      <c r="B6" s="5" t="s">
        <v>145</v>
      </c>
      <c r="C6" s="1" t="s">
        <v>8</v>
      </c>
      <c r="D6" s="1">
        <v>50</v>
      </c>
      <c r="E6" s="390"/>
      <c r="F6" s="43">
        <f t="shared" si="0"/>
        <v>0</v>
      </c>
      <c r="G6" s="88"/>
      <c r="H6" s="312"/>
      <c r="I6" s="204"/>
      <c r="J6" s="1"/>
      <c r="K6" s="1"/>
    </row>
    <row r="7" spans="1:11" ht="34.200000000000003">
      <c r="A7" s="1">
        <v>4</v>
      </c>
      <c r="B7" s="5" t="s">
        <v>43</v>
      </c>
      <c r="C7" s="1" t="s">
        <v>8</v>
      </c>
      <c r="D7" s="1">
        <v>20</v>
      </c>
      <c r="E7" s="390"/>
      <c r="F7" s="43">
        <f t="shared" si="0"/>
        <v>0</v>
      </c>
      <c r="G7" s="88"/>
      <c r="H7" s="36"/>
      <c r="I7" s="204"/>
      <c r="J7" s="1"/>
      <c r="K7" s="1"/>
    </row>
    <row r="8" spans="1:11" ht="19.95" customHeight="1">
      <c r="A8" s="1">
        <v>5</v>
      </c>
      <c r="B8" s="5" t="s">
        <v>55</v>
      </c>
      <c r="C8" s="1" t="s">
        <v>8</v>
      </c>
      <c r="D8" s="1">
        <v>100</v>
      </c>
      <c r="E8" s="390"/>
      <c r="F8" s="43">
        <f t="shared" si="0"/>
        <v>0</v>
      </c>
      <c r="G8" s="88"/>
      <c r="H8" s="36"/>
      <c r="I8" s="204"/>
      <c r="J8" s="1"/>
      <c r="K8" s="1"/>
    </row>
    <row r="9" spans="1:11" ht="22.8">
      <c r="A9" s="1">
        <v>6</v>
      </c>
      <c r="B9" s="5" t="s">
        <v>44</v>
      </c>
      <c r="C9" s="1" t="s">
        <v>8</v>
      </c>
      <c r="D9" s="1">
        <v>40</v>
      </c>
      <c r="E9" s="390"/>
      <c r="F9" s="43">
        <f t="shared" si="0"/>
        <v>0</v>
      </c>
      <c r="G9" s="88"/>
      <c r="H9" s="36"/>
      <c r="I9" s="204"/>
      <c r="J9" s="1"/>
      <c r="K9" s="1"/>
    </row>
    <row r="10" spans="1:11" ht="22.8">
      <c r="A10" s="1">
        <v>7</v>
      </c>
      <c r="B10" s="5" t="s">
        <v>45</v>
      </c>
      <c r="C10" s="1" t="s">
        <v>8</v>
      </c>
      <c r="D10" s="1">
        <v>100</v>
      </c>
      <c r="E10" s="390"/>
      <c r="F10" s="43">
        <f t="shared" si="0"/>
        <v>0</v>
      </c>
      <c r="G10" s="88"/>
      <c r="H10" s="36"/>
      <c r="I10" s="204"/>
      <c r="J10" s="1"/>
      <c r="K10" s="1"/>
    </row>
    <row r="11" spans="1:11" ht="22.8">
      <c r="A11" s="1">
        <v>8</v>
      </c>
      <c r="B11" s="5" t="s">
        <v>22</v>
      </c>
      <c r="C11" s="1" t="s">
        <v>8</v>
      </c>
      <c r="D11" s="1">
        <v>100</v>
      </c>
      <c r="E11" s="390"/>
      <c r="F11" s="43">
        <f t="shared" si="0"/>
        <v>0</v>
      </c>
      <c r="G11" s="88"/>
      <c r="H11" s="36"/>
      <c r="I11" s="204"/>
      <c r="J11" s="1"/>
      <c r="K11" s="1"/>
    </row>
    <row r="12" spans="1:11">
      <c r="A12" s="1">
        <v>9</v>
      </c>
      <c r="B12" s="5" t="s">
        <v>26</v>
      </c>
      <c r="C12" s="1" t="s">
        <v>8</v>
      </c>
      <c r="D12" s="1">
        <v>200</v>
      </c>
      <c r="E12" s="390"/>
      <c r="F12" s="43">
        <f t="shared" si="0"/>
        <v>0</v>
      </c>
      <c r="G12" s="88"/>
      <c r="H12" s="36"/>
      <c r="I12" s="204"/>
      <c r="J12" s="1"/>
      <c r="K12" s="1"/>
    </row>
    <row r="13" spans="1:11">
      <c r="A13" s="1">
        <v>10</v>
      </c>
      <c r="B13" s="5" t="s">
        <v>27</v>
      </c>
      <c r="C13" s="1" t="s">
        <v>8</v>
      </c>
      <c r="D13" s="1">
        <v>50</v>
      </c>
      <c r="E13" s="390"/>
      <c r="F13" s="43">
        <f t="shared" si="0"/>
        <v>0</v>
      </c>
      <c r="G13" s="88"/>
      <c r="H13" s="36"/>
      <c r="I13" s="204"/>
      <c r="J13" s="1"/>
      <c r="K13" s="1"/>
    </row>
    <row r="14" spans="1:11" ht="22.8">
      <c r="A14" s="1">
        <v>11</v>
      </c>
      <c r="B14" s="5" t="s">
        <v>24</v>
      </c>
      <c r="C14" s="1" t="s">
        <v>8</v>
      </c>
      <c r="D14" s="1">
        <v>40</v>
      </c>
      <c r="E14" s="390"/>
      <c r="F14" s="43">
        <f t="shared" si="0"/>
        <v>0</v>
      </c>
      <c r="G14" s="88"/>
      <c r="H14" s="36"/>
      <c r="I14" s="204"/>
      <c r="J14" s="1"/>
      <c r="K14" s="1"/>
    </row>
    <row r="15" spans="1:11" ht="22.8">
      <c r="A15" s="1">
        <v>12</v>
      </c>
      <c r="B15" s="5" t="s">
        <v>23</v>
      </c>
      <c r="C15" s="1" t="s">
        <v>8</v>
      </c>
      <c r="D15" s="1">
        <v>40</v>
      </c>
      <c r="E15" s="390"/>
      <c r="F15" s="43">
        <f t="shared" si="0"/>
        <v>0</v>
      </c>
      <c r="G15" s="88"/>
      <c r="H15" s="36"/>
      <c r="I15" s="204"/>
      <c r="J15" s="1"/>
      <c r="K15" s="1"/>
    </row>
    <row r="16" spans="1:11">
      <c r="A16" s="1">
        <v>13</v>
      </c>
      <c r="B16" s="5" t="s">
        <v>46</v>
      </c>
      <c r="C16" s="1" t="s">
        <v>8</v>
      </c>
      <c r="D16" s="1">
        <v>40</v>
      </c>
      <c r="E16" s="390"/>
      <c r="F16" s="43">
        <f t="shared" si="0"/>
        <v>0</v>
      </c>
      <c r="G16" s="88"/>
      <c r="H16" s="36"/>
      <c r="I16" s="204"/>
      <c r="J16" s="1"/>
      <c r="K16" s="1"/>
    </row>
    <row r="17" spans="1:11" ht="22.8">
      <c r="A17" s="1">
        <v>14</v>
      </c>
      <c r="B17" s="5" t="s">
        <v>47</v>
      </c>
      <c r="C17" s="1" t="s">
        <v>8</v>
      </c>
      <c r="D17" s="1">
        <v>40</v>
      </c>
      <c r="E17" s="390"/>
      <c r="F17" s="43">
        <f t="shared" si="0"/>
        <v>0</v>
      </c>
      <c r="G17" s="88"/>
      <c r="H17" s="36"/>
      <c r="I17" s="204"/>
      <c r="J17" s="1"/>
      <c r="K17" s="1"/>
    </row>
    <row r="18" spans="1:11" ht="34.200000000000003">
      <c r="A18" s="1">
        <v>15</v>
      </c>
      <c r="B18" s="5" t="s">
        <v>48</v>
      </c>
      <c r="C18" s="1" t="s">
        <v>8</v>
      </c>
      <c r="D18" s="1">
        <v>40</v>
      </c>
      <c r="E18" s="390"/>
      <c r="F18" s="43">
        <f t="shared" si="0"/>
        <v>0</v>
      </c>
      <c r="G18" s="88"/>
      <c r="H18" s="36"/>
      <c r="I18" s="204"/>
      <c r="J18" s="1"/>
      <c r="K18" s="1"/>
    </row>
    <row r="19" spans="1:11">
      <c r="A19" s="1">
        <v>16</v>
      </c>
      <c r="B19" s="5" t="s">
        <v>25</v>
      </c>
      <c r="C19" s="1" t="s">
        <v>8</v>
      </c>
      <c r="D19" s="1">
        <v>50</v>
      </c>
      <c r="E19" s="390"/>
      <c r="F19" s="43">
        <f t="shared" si="0"/>
        <v>0</v>
      </c>
      <c r="G19" s="88"/>
      <c r="H19" s="36"/>
      <c r="I19" s="204"/>
      <c r="J19" s="1"/>
      <c r="K19" s="1"/>
    </row>
    <row r="20" spans="1:11" ht="22.8">
      <c r="A20" s="1">
        <v>17</v>
      </c>
      <c r="B20" s="5" t="s">
        <v>28</v>
      </c>
      <c r="C20" s="1" t="s">
        <v>8</v>
      </c>
      <c r="D20" s="1">
        <v>20</v>
      </c>
      <c r="E20" s="390"/>
      <c r="F20" s="43">
        <f t="shared" si="0"/>
        <v>0</v>
      </c>
      <c r="G20" s="88"/>
      <c r="H20" s="36"/>
      <c r="I20" s="204"/>
      <c r="J20" s="1"/>
      <c r="K20" s="1"/>
    </row>
    <row r="21" spans="1:11" ht="22.8">
      <c r="A21" s="1">
        <v>18</v>
      </c>
      <c r="B21" s="5" t="s">
        <v>49</v>
      </c>
      <c r="C21" s="1" t="s">
        <v>8</v>
      </c>
      <c r="D21" s="302">
        <v>20</v>
      </c>
      <c r="E21" s="390"/>
      <c r="F21" s="43">
        <f t="shared" si="0"/>
        <v>0</v>
      </c>
      <c r="G21" s="88"/>
      <c r="H21" s="36"/>
      <c r="I21" s="204"/>
      <c r="J21" s="1"/>
      <c r="K21" s="1"/>
    </row>
    <row r="22" spans="1:11">
      <c r="A22" s="1">
        <v>19</v>
      </c>
      <c r="B22" s="5" t="s">
        <v>129</v>
      </c>
      <c r="C22" s="1" t="s">
        <v>8</v>
      </c>
      <c r="D22" s="302">
        <v>250</v>
      </c>
      <c r="E22" s="390"/>
      <c r="F22" s="43">
        <f t="shared" si="0"/>
        <v>0</v>
      </c>
      <c r="G22" s="88"/>
      <c r="H22" s="36"/>
      <c r="I22" s="204"/>
      <c r="J22" s="1"/>
      <c r="K22" s="1"/>
    </row>
    <row r="23" spans="1:11" ht="22.8">
      <c r="A23" s="1">
        <v>20</v>
      </c>
      <c r="B23" s="5" t="s">
        <v>230</v>
      </c>
      <c r="C23" s="1" t="s">
        <v>8</v>
      </c>
      <c r="D23" s="302">
        <v>50</v>
      </c>
      <c r="E23" s="390"/>
      <c r="F23" s="43">
        <f t="shared" si="0"/>
        <v>0</v>
      </c>
      <c r="G23" s="88"/>
      <c r="H23" s="36"/>
      <c r="I23" s="204"/>
      <c r="J23" s="1"/>
      <c r="K23" s="1"/>
    </row>
    <row r="24" spans="1:11">
      <c r="A24" s="1">
        <v>21</v>
      </c>
      <c r="B24" s="5" t="s">
        <v>29</v>
      </c>
      <c r="C24" s="1" t="s">
        <v>8</v>
      </c>
      <c r="D24" s="302">
        <v>50</v>
      </c>
      <c r="E24" s="390"/>
      <c r="F24" s="43">
        <f t="shared" si="0"/>
        <v>0</v>
      </c>
      <c r="G24" s="88"/>
      <c r="H24" s="36"/>
      <c r="I24" s="204"/>
      <c r="J24" s="1"/>
      <c r="K24" s="1"/>
    </row>
    <row r="25" spans="1:11">
      <c r="A25" s="1">
        <v>22</v>
      </c>
      <c r="B25" s="5" t="s">
        <v>50</v>
      </c>
      <c r="C25" s="1" t="s">
        <v>51</v>
      </c>
      <c r="D25" s="302">
        <v>10</v>
      </c>
      <c r="E25" s="390"/>
      <c r="F25" s="43">
        <f t="shared" si="0"/>
        <v>0</v>
      </c>
      <c r="G25" s="88"/>
      <c r="H25" s="36"/>
      <c r="I25" s="204"/>
      <c r="J25" s="1"/>
      <c r="K25" s="1"/>
    </row>
    <row r="26" spans="1:11" ht="12.6" customHeight="1">
      <c r="A26" s="1">
        <v>23</v>
      </c>
      <c r="B26" s="5" t="s">
        <v>52</v>
      </c>
      <c r="C26" s="1" t="s">
        <v>51</v>
      </c>
      <c r="D26" s="1">
        <v>10</v>
      </c>
      <c r="E26" s="390"/>
      <c r="F26" s="43">
        <f t="shared" si="0"/>
        <v>0</v>
      </c>
      <c r="G26" s="88"/>
      <c r="H26" s="36"/>
      <c r="I26" s="204"/>
      <c r="J26" s="1"/>
      <c r="K26" s="1"/>
    </row>
    <row r="27" spans="1:11">
      <c r="A27" s="1">
        <v>24</v>
      </c>
      <c r="B27" s="5" t="s">
        <v>130</v>
      </c>
      <c r="C27" s="1" t="s">
        <v>8</v>
      </c>
      <c r="D27" s="1">
        <v>30</v>
      </c>
      <c r="E27" s="390"/>
      <c r="F27" s="43">
        <f t="shared" si="0"/>
        <v>0</v>
      </c>
      <c r="G27" s="88"/>
      <c r="H27" s="36"/>
      <c r="I27" s="204"/>
      <c r="J27" s="1"/>
      <c r="K27" s="1"/>
    </row>
    <row r="28" spans="1:11">
      <c r="A28" s="1">
        <v>25</v>
      </c>
      <c r="B28" s="5" t="s">
        <v>131</v>
      </c>
      <c r="C28" s="1" t="s">
        <v>8</v>
      </c>
      <c r="D28" s="1">
        <v>50</v>
      </c>
      <c r="E28" s="390"/>
      <c r="F28" s="43">
        <f t="shared" si="0"/>
        <v>0</v>
      </c>
      <c r="G28" s="88"/>
      <c r="H28" s="36"/>
      <c r="I28" s="204"/>
      <c r="J28" s="1"/>
      <c r="K28" s="1"/>
    </row>
    <row r="29" spans="1:11" ht="22.8">
      <c r="A29" s="1">
        <v>26</v>
      </c>
      <c r="B29" s="5" t="s">
        <v>132</v>
      </c>
      <c r="C29" s="1" t="s">
        <v>8</v>
      </c>
      <c r="D29" s="1">
        <v>20</v>
      </c>
      <c r="E29" s="390"/>
      <c r="F29" s="43">
        <f t="shared" si="0"/>
        <v>0</v>
      </c>
      <c r="G29" s="88"/>
      <c r="H29" s="36"/>
      <c r="I29" s="204"/>
      <c r="J29" s="1"/>
      <c r="K29" s="1"/>
    </row>
    <row r="30" spans="1:11">
      <c r="A30" s="1">
        <v>27</v>
      </c>
      <c r="B30" s="5" t="s">
        <v>133</v>
      </c>
      <c r="C30" s="1" t="s">
        <v>8</v>
      </c>
      <c r="D30" s="1">
        <v>30</v>
      </c>
      <c r="E30" s="390"/>
      <c r="F30" s="43">
        <f t="shared" si="0"/>
        <v>0</v>
      </c>
      <c r="G30" s="88"/>
      <c r="H30" s="36"/>
      <c r="I30" s="204"/>
      <c r="J30" s="1"/>
      <c r="K30" s="1"/>
    </row>
    <row r="31" spans="1:11">
      <c r="A31" s="1">
        <v>28</v>
      </c>
      <c r="B31" s="152" t="s">
        <v>134</v>
      </c>
      <c r="C31" s="1" t="s">
        <v>8</v>
      </c>
      <c r="D31" s="1">
        <v>20</v>
      </c>
      <c r="E31" s="390"/>
      <c r="F31" s="43">
        <f t="shared" si="0"/>
        <v>0</v>
      </c>
      <c r="G31" s="88"/>
      <c r="H31" s="36"/>
      <c r="I31" s="204"/>
      <c r="J31" s="1"/>
      <c r="K31" s="1"/>
    </row>
    <row r="32" spans="1:11">
      <c r="A32" s="1">
        <v>29</v>
      </c>
      <c r="B32" s="152" t="s">
        <v>135</v>
      </c>
      <c r="C32" s="1" t="s">
        <v>8</v>
      </c>
      <c r="D32" s="1">
        <v>10</v>
      </c>
      <c r="E32" s="390"/>
      <c r="F32" s="43">
        <f t="shared" si="0"/>
        <v>0</v>
      </c>
      <c r="G32" s="88"/>
      <c r="H32" s="36"/>
      <c r="I32" s="204"/>
      <c r="J32" s="1"/>
      <c r="K32" s="1"/>
    </row>
    <row r="33" spans="1:11" ht="34.200000000000003">
      <c r="A33" s="1">
        <v>30</v>
      </c>
      <c r="B33" s="152" t="s">
        <v>136</v>
      </c>
      <c r="C33" s="1" t="s">
        <v>8</v>
      </c>
      <c r="D33" s="1">
        <v>20</v>
      </c>
      <c r="E33" s="390"/>
      <c r="F33" s="43">
        <f t="shared" si="0"/>
        <v>0</v>
      </c>
      <c r="G33" s="88"/>
      <c r="H33" s="36"/>
      <c r="I33" s="204"/>
      <c r="J33" s="1"/>
      <c r="K33" s="1"/>
    </row>
    <row r="34" spans="1:11" ht="22.2" customHeight="1">
      <c r="A34" s="718" t="s">
        <v>9</v>
      </c>
      <c r="B34" s="719"/>
      <c r="C34" s="719"/>
      <c r="D34" s="719"/>
      <c r="E34" s="720"/>
      <c r="F34" s="112">
        <f>SUM(F4:F33)</f>
        <v>0</v>
      </c>
      <c r="G34" s="62"/>
      <c r="H34" s="63">
        <f>SUM(H4:H33)</f>
        <v>0</v>
      </c>
      <c r="I34" s="246"/>
      <c r="J34" s="64"/>
      <c r="K34" s="64"/>
    </row>
    <row r="35" spans="1:11">
      <c r="A35" s="13"/>
      <c r="B35" s="32"/>
      <c r="C35" s="26"/>
      <c r="D35" s="26"/>
      <c r="E35" s="33"/>
      <c r="F35" s="26"/>
      <c r="G35" s="26"/>
      <c r="H35" s="26"/>
      <c r="I35" s="26"/>
      <c r="J35" s="13"/>
      <c r="K35" s="13"/>
    </row>
    <row r="36" spans="1:11">
      <c r="A36" s="13"/>
      <c r="B36" s="15" t="s">
        <v>356</v>
      </c>
      <c r="C36" s="26"/>
      <c r="D36" s="26"/>
      <c r="E36" s="33"/>
      <c r="F36" s="26"/>
      <c r="G36" s="26"/>
      <c r="H36" s="26"/>
      <c r="I36" s="26"/>
      <c r="J36" s="13"/>
      <c r="K36" s="13"/>
    </row>
    <row r="37" spans="1:11">
      <c r="A37" s="13"/>
      <c r="B37" s="693"/>
      <c r="C37" s="693"/>
      <c r="D37" s="693"/>
      <c r="E37" s="693"/>
      <c r="F37" s="26"/>
      <c r="G37" s="26"/>
      <c r="H37" s="34"/>
      <c r="I37" s="34"/>
      <c r="J37" s="34"/>
      <c r="K37" s="34"/>
    </row>
    <row r="38" spans="1:11">
      <c r="A38" s="13"/>
      <c r="B38" s="693"/>
      <c r="C38" s="693"/>
      <c r="D38" s="693"/>
      <c r="E38" s="693"/>
      <c r="F38" s="26"/>
      <c r="G38" s="26"/>
      <c r="H38" s="694" t="s">
        <v>69</v>
      </c>
      <c r="I38" s="694"/>
      <c r="J38" s="694"/>
      <c r="K38" s="694"/>
    </row>
  </sheetData>
  <mergeCells count="5">
    <mergeCell ref="B38:E38"/>
    <mergeCell ref="H38:K38"/>
    <mergeCell ref="A2:K2"/>
    <mergeCell ref="A34:E34"/>
    <mergeCell ref="B37:E37"/>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topLeftCell="B1" zoomScaleNormal="100" zoomScaleSheetLayoutView="100" workbookViewId="0">
      <selection activeCell="G76" sqref="G76:H82"/>
    </sheetView>
  </sheetViews>
  <sheetFormatPr defaultColWidth="8.88671875" defaultRowHeight="14.4"/>
  <cols>
    <col min="1" max="1" width="2.88671875" style="101" customWidth="1"/>
    <col min="2" max="2" width="77.44140625" style="101" customWidth="1"/>
    <col min="3" max="3" width="7.44140625" style="101" customWidth="1"/>
    <col min="4" max="4" width="9.44140625" style="101" customWidth="1"/>
    <col min="5" max="5" width="10.88671875" style="101" bestFit="1" customWidth="1"/>
    <col min="6" max="6" width="16.88671875" style="101" customWidth="1"/>
    <col min="7" max="7" width="7.33203125" style="101" customWidth="1"/>
    <col min="8" max="9" width="15.44140625" style="101" customWidth="1"/>
    <col min="10" max="10" width="14.33203125" style="101" customWidth="1"/>
    <col min="11" max="11" width="15.5546875" style="101" bestFit="1" customWidth="1"/>
    <col min="12" max="16384" width="8.88671875" style="101"/>
  </cols>
  <sheetData>
    <row r="1" spans="1:11">
      <c r="A1" s="13"/>
      <c r="B1" s="13" t="s">
        <v>80</v>
      </c>
      <c r="C1" s="13"/>
      <c r="D1" s="13"/>
      <c r="E1" s="13"/>
      <c r="F1" s="13"/>
      <c r="G1" s="13"/>
      <c r="H1" s="13"/>
      <c r="I1" s="13"/>
      <c r="J1" s="13"/>
      <c r="K1" s="27" t="s">
        <v>372</v>
      </c>
    </row>
    <row r="2" spans="1:11" s="308" customFormat="1">
      <c r="A2" s="690" t="s">
        <v>371</v>
      </c>
      <c r="B2" s="690"/>
      <c r="C2" s="690"/>
      <c r="D2" s="690"/>
      <c r="E2" s="690"/>
      <c r="F2" s="690"/>
      <c r="G2" s="690"/>
      <c r="H2" s="690"/>
      <c r="I2" s="690"/>
      <c r="J2" s="690"/>
      <c r="K2" s="690"/>
    </row>
    <row r="3" spans="1:11" ht="30.6">
      <c r="A3" s="1" t="s">
        <v>0</v>
      </c>
      <c r="B3" s="1" t="s">
        <v>1</v>
      </c>
      <c r="C3" s="1" t="s">
        <v>2</v>
      </c>
      <c r="D3" s="1" t="s">
        <v>90</v>
      </c>
      <c r="E3" s="3" t="s">
        <v>3</v>
      </c>
      <c r="F3" s="1" t="s">
        <v>4</v>
      </c>
      <c r="G3" s="91" t="s">
        <v>5</v>
      </c>
      <c r="H3" s="1" t="s">
        <v>6</v>
      </c>
      <c r="I3" s="197" t="s">
        <v>425</v>
      </c>
      <c r="J3" s="1" t="s">
        <v>166</v>
      </c>
      <c r="K3" s="1" t="s">
        <v>7</v>
      </c>
    </row>
    <row r="4" spans="1:11" ht="159.6">
      <c r="A4" s="1">
        <v>1</v>
      </c>
      <c r="B4" s="5" t="s">
        <v>314</v>
      </c>
      <c r="C4" s="1" t="s">
        <v>8</v>
      </c>
      <c r="D4" s="1">
        <v>20</v>
      </c>
      <c r="E4" s="3"/>
      <c r="F4" s="43">
        <f t="shared" ref="F4:F19" si="0">D4*E4</f>
        <v>0</v>
      </c>
      <c r="G4" s="93"/>
      <c r="H4" s="36"/>
      <c r="I4" s="204"/>
      <c r="J4" s="1"/>
      <c r="K4" s="1"/>
    </row>
    <row r="5" spans="1:11" ht="141.6" customHeight="1">
      <c r="A5" s="1">
        <v>2</v>
      </c>
      <c r="B5" s="5" t="s">
        <v>315</v>
      </c>
      <c r="C5" s="1" t="s">
        <v>8</v>
      </c>
      <c r="D5" s="1">
        <v>10</v>
      </c>
      <c r="E5" s="3"/>
      <c r="F5" s="43">
        <f t="shared" si="0"/>
        <v>0</v>
      </c>
      <c r="G5" s="93"/>
      <c r="H5" s="36"/>
      <c r="I5" s="204"/>
      <c r="J5" s="1"/>
      <c r="K5" s="1"/>
    </row>
    <row r="6" spans="1:11" ht="102.6">
      <c r="A6" s="1">
        <v>3</v>
      </c>
      <c r="B6" s="5" t="s">
        <v>316</v>
      </c>
      <c r="C6" s="1" t="s">
        <v>8</v>
      </c>
      <c r="D6" s="1">
        <v>20</v>
      </c>
      <c r="E6" s="3"/>
      <c r="F6" s="43">
        <f t="shared" si="0"/>
        <v>0</v>
      </c>
      <c r="G6" s="93"/>
      <c r="H6" s="312"/>
      <c r="I6" s="204"/>
      <c r="J6" s="1"/>
      <c r="K6" s="1"/>
    </row>
    <row r="7" spans="1:11" ht="68.400000000000006">
      <c r="A7" s="1">
        <v>4</v>
      </c>
      <c r="B7" s="5" t="s">
        <v>317</v>
      </c>
      <c r="C7" s="1" t="s">
        <v>8</v>
      </c>
      <c r="D7" s="1">
        <v>10</v>
      </c>
      <c r="E7" s="3"/>
      <c r="F7" s="43">
        <f t="shared" si="0"/>
        <v>0</v>
      </c>
      <c r="G7" s="93"/>
      <c r="H7" s="36"/>
      <c r="I7" s="204"/>
      <c r="J7" s="1"/>
      <c r="K7" s="1"/>
    </row>
    <row r="8" spans="1:11" ht="45.6">
      <c r="A8" s="1">
        <v>5</v>
      </c>
      <c r="B8" s="111" t="s">
        <v>318</v>
      </c>
      <c r="C8" s="69" t="s">
        <v>8</v>
      </c>
      <c r="D8" s="69">
        <v>10</v>
      </c>
      <c r="E8" s="71"/>
      <c r="F8" s="43">
        <f t="shared" si="0"/>
        <v>0</v>
      </c>
      <c r="G8" s="93"/>
      <c r="H8" s="36"/>
      <c r="I8" s="204"/>
      <c r="J8" s="69"/>
      <c r="K8" s="69"/>
    </row>
    <row r="9" spans="1:11" ht="34.200000000000003">
      <c r="A9" s="1">
        <v>6</v>
      </c>
      <c r="B9" s="111" t="s">
        <v>319</v>
      </c>
      <c r="C9" s="69" t="s">
        <v>8</v>
      </c>
      <c r="D9" s="69">
        <v>20</v>
      </c>
      <c r="E9" s="71"/>
      <c r="F9" s="43">
        <f t="shared" si="0"/>
        <v>0</v>
      </c>
      <c r="G9" s="93"/>
      <c r="H9" s="36"/>
      <c r="I9" s="204"/>
      <c r="J9" s="69"/>
      <c r="K9" s="69"/>
    </row>
    <row r="10" spans="1:11">
      <c r="A10" s="1">
        <v>7</v>
      </c>
      <c r="B10" s="111" t="s">
        <v>320</v>
      </c>
      <c r="C10" s="69" t="s">
        <v>8</v>
      </c>
      <c r="D10" s="69">
        <v>20</v>
      </c>
      <c r="E10" s="71"/>
      <c r="F10" s="43">
        <f t="shared" si="0"/>
        <v>0</v>
      </c>
      <c r="G10" s="93"/>
      <c r="H10" s="36"/>
      <c r="I10" s="204"/>
      <c r="J10" s="69"/>
      <c r="K10" s="69"/>
    </row>
    <row r="11" spans="1:11" ht="22.8">
      <c r="A11" s="1">
        <v>8</v>
      </c>
      <c r="B11" s="111" t="s">
        <v>321</v>
      </c>
      <c r="C11" s="69" t="s">
        <v>8</v>
      </c>
      <c r="D11" s="69">
        <v>10</v>
      </c>
      <c r="E11" s="71"/>
      <c r="F11" s="43">
        <f t="shared" si="0"/>
        <v>0</v>
      </c>
      <c r="G11" s="93"/>
      <c r="H11" s="36"/>
      <c r="I11" s="204"/>
      <c r="J11" s="69"/>
      <c r="K11" s="69"/>
    </row>
    <row r="12" spans="1:11">
      <c r="A12" s="1">
        <v>9</v>
      </c>
      <c r="B12" s="111" t="s">
        <v>322</v>
      </c>
      <c r="C12" s="69" t="s">
        <v>8</v>
      </c>
      <c r="D12" s="69">
        <v>10</v>
      </c>
      <c r="E12" s="71"/>
      <c r="F12" s="43">
        <f t="shared" si="0"/>
        <v>0</v>
      </c>
      <c r="G12" s="93"/>
      <c r="H12" s="36"/>
      <c r="I12" s="204"/>
      <c r="J12" s="69"/>
      <c r="K12" s="69"/>
    </row>
    <row r="13" spans="1:11" ht="57">
      <c r="A13" s="1">
        <v>10</v>
      </c>
      <c r="B13" s="111" t="s">
        <v>759</v>
      </c>
      <c r="C13" s="69" t="s">
        <v>8</v>
      </c>
      <c r="D13" s="69">
        <v>10</v>
      </c>
      <c r="E13" s="71"/>
      <c r="F13" s="43">
        <f t="shared" si="0"/>
        <v>0</v>
      </c>
      <c r="G13" s="93"/>
      <c r="H13" s="36"/>
      <c r="I13" s="204"/>
      <c r="J13" s="69"/>
      <c r="K13" s="69"/>
    </row>
    <row r="14" spans="1:11" ht="159.6">
      <c r="A14" s="1">
        <v>11</v>
      </c>
      <c r="B14" s="111" t="s">
        <v>323</v>
      </c>
      <c r="C14" s="69" t="s">
        <v>8</v>
      </c>
      <c r="D14" s="69">
        <v>10</v>
      </c>
      <c r="E14" s="71"/>
      <c r="F14" s="43">
        <f t="shared" si="0"/>
        <v>0</v>
      </c>
      <c r="G14" s="93"/>
      <c r="H14" s="36"/>
      <c r="I14" s="204"/>
      <c r="J14" s="69"/>
      <c r="K14" s="69"/>
    </row>
    <row r="15" spans="1:11" ht="57">
      <c r="A15" s="1">
        <v>12</v>
      </c>
      <c r="B15" s="111" t="s">
        <v>760</v>
      </c>
      <c r="C15" s="69" t="s">
        <v>8</v>
      </c>
      <c r="D15" s="69">
        <v>20</v>
      </c>
      <c r="E15" s="71"/>
      <c r="F15" s="43">
        <f t="shared" si="0"/>
        <v>0</v>
      </c>
      <c r="G15" s="93"/>
      <c r="H15" s="36"/>
      <c r="I15" s="204"/>
      <c r="J15" s="69"/>
      <c r="K15" s="69"/>
    </row>
    <row r="16" spans="1:11" ht="68.400000000000006">
      <c r="A16" s="1">
        <v>13</v>
      </c>
      <c r="B16" s="111" t="s">
        <v>761</v>
      </c>
      <c r="C16" s="69" t="s">
        <v>8</v>
      </c>
      <c r="D16" s="69">
        <v>5</v>
      </c>
      <c r="E16" s="71"/>
      <c r="F16" s="43">
        <f t="shared" si="0"/>
        <v>0</v>
      </c>
      <c r="G16" s="93"/>
      <c r="H16" s="36"/>
      <c r="I16" s="204"/>
      <c r="J16" s="69"/>
      <c r="K16" s="69"/>
    </row>
    <row r="17" spans="1:11" ht="57">
      <c r="A17" s="1">
        <v>14</v>
      </c>
      <c r="B17" s="111" t="s">
        <v>762</v>
      </c>
      <c r="C17" s="69" t="s">
        <v>8</v>
      </c>
      <c r="D17" s="69">
        <v>3</v>
      </c>
      <c r="E17" s="71"/>
      <c r="F17" s="43">
        <f t="shared" si="0"/>
        <v>0</v>
      </c>
      <c r="G17" s="93"/>
      <c r="H17" s="36"/>
      <c r="I17" s="204"/>
      <c r="J17" s="69"/>
      <c r="K17" s="69"/>
    </row>
    <row r="18" spans="1:11">
      <c r="A18" s="1">
        <v>15</v>
      </c>
      <c r="B18" s="111" t="s">
        <v>324</v>
      </c>
      <c r="C18" s="69" t="s">
        <v>8</v>
      </c>
      <c r="D18" s="69">
        <v>10</v>
      </c>
      <c r="E18" s="71"/>
      <c r="F18" s="43">
        <f t="shared" si="0"/>
        <v>0</v>
      </c>
      <c r="G18" s="93"/>
      <c r="H18" s="36"/>
      <c r="I18" s="204"/>
      <c r="J18" s="69"/>
      <c r="K18" s="69"/>
    </row>
    <row r="19" spans="1:11" s="308" customFormat="1" ht="37.200000000000003" customHeight="1">
      <c r="A19" s="485">
        <v>16</v>
      </c>
      <c r="B19" s="425" t="s">
        <v>889</v>
      </c>
      <c r="C19" s="365" t="s">
        <v>8</v>
      </c>
      <c r="D19" s="365">
        <v>50</v>
      </c>
      <c r="E19" s="366"/>
      <c r="F19" s="43">
        <f t="shared" si="0"/>
        <v>0</v>
      </c>
      <c r="G19" s="93"/>
      <c r="H19" s="36"/>
      <c r="I19" s="315"/>
      <c r="J19" s="365"/>
      <c r="K19" s="365"/>
    </row>
    <row r="20" spans="1:11" ht="22.2" customHeight="1">
      <c r="A20" s="714" t="s">
        <v>9</v>
      </c>
      <c r="B20" s="715"/>
      <c r="C20" s="715"/>
      <c r="D20" s="715"/>
      <c r="E20" s="716"/>
      <c r="F20" s="117">
        <f>SUM(F4:F19)</f>
        <v>0</v>
      </c>
      <c r="G20" s="116"/>
      <c r="H20" s="198">
        <f>SUM(H4:H19)</f>
        <v>0</v>
      </c>
      <c r="I20" s="198"/>
      <c r="J20" s="199"/>
      <c r="K20" s="199"/>
    </row>
    <row r="21" spans="1:11">
      <c r="A21" s="13"/>
      <c r="B21" s="32"/>
      <c r="C21" s="26"/>
      <c r="D21" s="26"/>
      <c r="E21" s="33"/>
      <c r="F21" s="26"/>
      <c r="G21" s="26"/>
      <c r="H21" s="26"/>
      <c r="I21" s="26"/>
      <c r="J21" s="13"/>
      <c r="K21" s="13"/>
    </row>
    <row r="22" spans="1:11">
      <c r="B22" s="486" t="s">
        <v>893</v>
      </c>
      <c r="C22" s="103"/>
      <c r="D22" s="103"/>
      <c r="E22" s="103"/>
      <c r="F22" s="103"/>
      <c r="G22" s="103"/>
    </row>
    <row r="23" spans="1:11">
      <c r="B23" s="103"/>
      <c r="C23" s="103"/>
      <c r="D23" s="103"/>
      <c r="E23" s="103"/>
      <c r="F23" s="103"/>
      <c r="G23" s="103"/>
    </row>
    <row r="24" spans="1:11">
      <c r="H24" s="101" t="s">
        <v>69</v>
      </c>
    </row>
  </sheetData>
  <mergeCells count="2">
    <mergeCell ref="A2:K2"/>
    <mergeCell ref="A20:E20"/>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abSelected="1" view="pageBreakPreview" topLeftCell="A49" zoomScaleNormal="100" zoomScaleSheetLayoutView="100" workbookViewId="0">
      <selection activeCell="B64" sqref="B64"/>
    </sheetView>
  </sheetViews>
  <sheetFormatPr defaultColWidth="8.88671875" defaultRowHeight="11.4"/>
  <cols>
    <col min="1" max="1" width="5.33203125" style="320" customWidth="1"/>
    <col min="2" max="2" width="58.6640625" style="320" bestFit="1" customWidth="1"/>
    <col min="3" max="4" width="8.88671875" style="320"/>
    <col min="5" max="5" width="9.44140625" style="320" bestFit="1" customWidth="1"/>
    <col min="6" max="6" width="16.6640625" style="320" customWidth="1"/>
    <col min="7" max="7" width="8.88671875" style="320"/>
    <col min="8" max="9" width="15.33203125" style="320" customWidth="1"/>
    <col min="10" max="10" width="16.33203125" style="301" customWidth="1"/>
    <col min="11" max="11" width="15.6640625" style="301" customWidth="1"/>
    <col min="12" max="16384" width="8.88671875" style="320"/>
  </cols>
  <sheetData>
    <row r="1" spans="1:11">
      <c r="A1" s="301"/>
      <c r="B1" s="301"/>
      <c r="C1" s="301"/>
      <c r="D1" s="301"/>
      <c r="E1" s="301"/>
      <c r="F1" s="301"/>
      <c r="G1" s="301"/>
      <c r="H1" s="304"/>
      <c r="I1" s="304"/>
      <c r="K1" s="304" t="s">
        <v>374</v>
      </c>
    </row>
    <row r="2" spans="1:11" s="301" customFormat="1">
      <c r="A2" s="756" t="s">
        <v>373</v>
      </c>
      <c r="B2" s="756"/>
      <c r="C2" s="756"/>
      <c r="D2" s="756"/>
      <c r="E2" s="756"/>
      <c r="F2" s="756"/>
      <c r="G2" s="756"/>
      <c r="H2" s="756"/>
      <c r="I2" s="756"/>
      <c r="J2" s="756"/>
      <c r="K2" s="756"/>
    </row>
    <row r="3" spans="1:11" s="301" customFormat="1" ht="70.5" customHeight="1">
      <c r="A3" s="318" t="s">
        <v>0</v>
      </c>
      <c r="B3" s="318" t="s">
        <v>1</v>
      </c>
      <c r="C3" s="318" t="s">
        <v>2</v>
      </c>
      <c r="D3" s="318" t="s">
        <v>90</v>
      </c>
      <c r="E3" s="76" t="s">
        <v>3</v>
      </c>
      <c r="F3" s="318" t="s">
        <v>4</v>
      </c>
      <c r="G3" s="318" t="s">
        <v>5</v>
      </c>
      <c r="H3" s="318" t="s">
        <v>6</v>
      </c>
      <c r="I3" s="340" t="s">
        <v>424</v>
      </c>
      <c r="J3" s="459" t="s">
        <v>166</v>
      </c>
      <c r="K3" s="306" t="s">
        <v>7</v>
      </c>
    </row>
    <row r="4" spans="1:11" s="301" customFormat="1" ht="68.400000000000006">
      <c r="A4" s="318">
        <v>1</v>
      </c>
      <c r="B4" s="487" t="s">
        <v>186</v>
      </c>
      <c r="C4" s="318" t="s">
        <v>8</v>
      </c>
      <c r="D4" s="318">
        <v>2</v>
      </c>
      <c r="E4" s="488"/>
      <c r="F4" s="77">
        <f t="shared" ref="F4:F35" si="0">D4*E4</f>
        <v>0</v>
      </c>
      <c r="G4" s="489"/>
      <c r="H4" s="490"/>
      <c r="I4" s="491"/>
      <c r="J4" s="492"/>
      <c r="K4" s="306"/>
    </row>
    <row r="5" spans="1:11" s="301" customFormat="1" ht="57">
      <c r="A5" s="318">
        <v>2</v>
      </c>
      <c r="B5" s="487" t="s">
        <v>187</v>
      </c>
      <c r="C5" s="318" t="s">
        <v>8</v>
      </c>
      <c r="D5" s="318">
        <v>5</v>
      </c>
      <c r="E5" s="488"/>
      <c r="F5" s="77">
        <f t="shared" si="0"/>
        <v>0</v>
      </c>
      <c r="G5" s="489"/>
      <c r="H5" s="490"/>
      <c r="I5" s="491"/>
      <c r="J5" s="493"/>
      <c r="K5" s="317"/>
    </row>
    <row r="6" spans="1:11" s="301" customFormat="1" ht="137.4" customHeight="1">
      <c r="A6" s="318">
        <v>3</v>
      </c>
      <c r="B6" s="487" t="s">
        <v>188</v>
      </c>
      <c r="C6" s="318" t="s">
        <v>8</v>
      </c>
      <c r="D6" s="318">
        <v>5</v>
      </c>
      <c r="E6" s="488"/>
      <c r="F6" s="77">
        <f t="shared" si="0"/>
        <v>0</v>
      </c>
      <c r="G6" s="489"/>
      <c r="H6" s="490"/>
      <c r="I6" s="491"/>
      <c r="J6" s="494"/>
      <c r="K6" s="495"/>
    </row>
    <row r="7" spans="1:11" s="301" customFormat="1" ht="22.8">
      <c r="A7" s="318">
        <v>4</v>
      </c>
      <c r="B7" s="487" t="s">
        <v>189</v>
      </c>
      <c r="C7" s="318" t="s">
        <v>8</v>
      </c>
      <c r="D7" s="318">
        <v>5</v>
      </c>
      <c r="E7" s="488"/>
      <c r="F7" s="77">
        <f t="shared" si="0"/>
        <v>0</v>
      </c>
      <c r="G7" s="489"/>
      <c r="H7" s="490"/>
      <c r="I7" s="491"/>
      <c r="J7" s="496"/>
      <c r="K7" s="482"/>
    </row>
    <row r="8" spans="1:11" s="301" customFormat="1" ht="34.799999999999997" customHeight="1">
      <c r="A8" s="318">
        <v>5</v>
      </c>
      <c r="B8" s="487" t="s">
        <v>190</v>
      </c>
      <c r="C8" s="318" t="s">
        <v>8</v>
      </c>
      <c r="D8" s="318">
        <v>5</v>
      </c>
      <c r="E8" s="488"/>
      <c r="F8" s="77">
        <f t="shared" si="0"/>
        <v>0</v>
      </c>
      <c r="G8" s="489"/>
      <c r="H8" s="490"/>
      <c r="I8" s="491"/>
      <c r="J8" s="482"/>
      <c r="K8" s="482"/>
    </row>
    <row r="9" spans="1:11" s="301" customFormat="1" ht="57">
      <c r="A9" s="318">
        <v>6</v>
      </c>
      <c r="B9" s="487" t="s">
        <v>191</v>
      </c>
      <c r="C9" s="318" t="s">
        <v>8</v>
      </c>
      <c r="D9" s="318">
        <v>5</v>
      </c>
      <c r="E9" s="488"/>
      <c r="F9" s="77">
        <f t="shared" si="0"/>
        <v>0</v>
      </c>
      <c r="G9" s="489"/>
      <c r="H9" s="490"/>
      <c r="I9" s="491"/>
      <c r="J9" s="497"/>
      <c r="K9" s="497"/>
    </row>
    <row r="10" spans="1:11" s="301" customFormat="1" ht="45.6">
      <c r="A10" s="318">
        <v>7</v>
      </c>
      <c r="B10" s="487" t="s">
        <v>192</v>
      </c>
      <c r="C10" s="318" t="s">
        <v>8</v>
      </c>
      <c r="D10" s="318">
        <v>30</v>
      </c>
      <c r="E10" s="488"/>
      <c r="F10" s="77">
        <f t="shared" si="0"/>
        <v>0</v>
      </c>
      <c r="G10" s="489"/>
      <c r="H10" s="490"/>
      <c r="I10" s="491"/>
      <c r="J10" s="482"/>
      <c r="K10" s="482"/>
    </row>
    <row r="11" spans="1:11" s="301" customFormat="1" ht="25.2" customHeight="1">
      <c r="A11" s="318">
        <v>8</v>
      </c>
      <c r="B11" s="487" t="s">
        <v>193</v>
      </c>
      <c r="C11" s="318" t="s">
        <v>8</v>
      </c>
      <c r="D11" s="318">
        <v>8</v>
      </c>
      <c r="E11" s="76"/>
      <c r="F11" s="77">
        <f t="shared" si="0"/>
        <v>0</v>
      </c>
      <c r="G11" s="489"/>
      <c r="H11" s="490"/>
      <c r="I11" s="491"/>
      <c r="J11" s="482"/>
      <c r="K11" s="482"/>
    </row>
    <row r="12" spans="1:11" s="301" customFormat="1" ht="45" customHeight="1">
      <c r="A12" s="318">
        <v>9</v>
      </c>
      <c r="B12" s="487" t="s">
        <v>36</v>
      </c>
      <c r="C12" s="318" t="s">
        <v>8</v>
      </c>
      <c r="D12" s="318">
        <v>3</v>
      </c>
      <c r="E12" s="488"/>
      <c r="F12" s="77">
        <f t="shared" si="0"/>
        <v>0</v>
      </c>
      <c r="G12" s="489"/>
      <c r="H12" s="490"/>
      <c r="I12" s="491"/>
      <c r="J12" s="482"/>
      <c r="K12" s="482"/>
    </row>
    <row r="13" spans="1:11" s="301" customFormat="1" ht="57">
      <c r="A13" s="318">
        <v>10</v>
      </c>
      <c r="B13" s="487" t="s">
        <v>285</v>
      </c>
      <c r="C13" s="318" t="s">
        <v>8</v>
      </c>
      <c r="D13" s="318">
        <v>2</v>
      </c>
      <c r="E13" s="488"/>
      <c r="F13" s="77">
        <f t="shared" si="0"/>
        <v>0</v>
      </c>
      <c r="G13" s="489"/>
      <c r="H13" s="490"/>
      <c r="I13" s="491"/>
      <c r="J13" s="482"/>
      <c r="K13" s="482"/>
    </row>
    <row r="14" spans="1:11" s="301" customFormat="1" ht="34.200000000000003">
      <c r="A14" s="318">
        <v>11</v>
      </c>
      <c r="B14" s="487" t="s">
        <v>194</v>
      </c>
      <c r="C14" s="318" t="s">
        <v>96</v>
      </c>
      <c r="D14" s="318">
        <v>2</v>
      </c>
      <c r="E14" s="488"/>
      <c r="F14" s="77">
        <f t="shared" si="0"/>
        <v>0</v>
      </c>
      <c r="G14" s="489"/>
      <c r="H14" s="490"/>
      <c r="I14" s="491"/>
      <c r="J14" s="482"/>
      <c r="K14" s="482"/>
    </row>
    <row r="15" spans="1:11" s="301" customFormat="1" ht="34.200000000000003">
      <c r="A15" s="318">
        <v>12</v>
      </c>
      <c r="B15" s="487" t="s">
        <v>37</v>
      </c>
      <c r="C15" s="318" t="s">
        <v>8</v>
      </c>
      <c r="D15" s="318">
        <v>3</v>
      </c>
      <c r="E15" s="488"/>
      <c r="F15" s="77">
        <f t="shared" si="0"/>
        <v>0</v>
      </c>
      <c r="G15" s="489"/>
      <c r="H15" s="490"/>
      <c r="I15" s="491"/>
      <c r="J15" s="482"/>
      <c r="K15" s="482"/>
    </row>
    <row r="16" spans="1:11" s="301" customFormat="1" ht="34.200000000000003">
      <c r="A16" s="318">
        <v>13</v>
      </c>
      <c r="B16" s="487" t="s">
        <v>38</v>
      </c>
      <c r="C16" s="318" t="s">
        <v>8</v>
      </c>
      <c r="D16" s="318">
        <v>3</v>
      </c>
      <c r="E16" s="488"/>
      <c r="F16" s="77">
        <f t="shared" si="0"/>
        <v>0</v>
      </c>
      <c r="G16" s="489"/>
      <c r="H16" s="490"/>
      <c r="I16" s="491"/>
      <c r="J16" s="482"/>
      <c r="K16" s="482"/>
    </row>
    <row r="17" spans="1:11" s="301" customFormat="1" ht="68.400000000000006">
      <c r="A17" s="318">
        <v>14</v>
      </c>
      <c r="B17" s="487" t="s">
        <v>195</v>
      </c>
      <c r="C17" s="318" t="s">
        <v>96</v>
      </c>
      <c r="D17" s="318">
        <v>2</v>
      </c>
      <c r="E17" s="488"/>
      <c r="F17" s="77">
        <f t="shared" si="0"/>
        <v>0</v>
      </c>
      <c r="G17" s="489"/>
      <c r="H17" s="490"/>
      <c r="I17" s="491"/>
      <c r="J17" s="482"/>
      <c r="K17" s="482"/>
    </row>
    <row r="18" spans="1:11" s="301" customFormat="1" ht="34.200000000000003">
      <c r="A18" s="318">
        <v>15</v>
      </c>
      <c r="B18" s="487" t="s">
        <v>628</v>
      </c>
      <c r="C18" s="318" t="s">
        <v>96</v>
      </c>
      <c r="D18" s="318">
        <v>5</v>
      </c>
      <c r="E18" s="488"/>
      <c r="F18" s="77">
        <f t="shared" si="0"/>
        <v>0</v>
      </c>
      <c r="G18" s="489"/>
      <c r="H18" s="490"/>
      <c r="I18" s="491"/>
      <c r="J18" s="482"/>
      <c r="K18" s="482"/>
    </row>
    <row r="19" spans="1:11" s="301" customFormat="1" ht="79.8">
      <c r="A19" s="318">
        <v>16</v>
      </c>
      <c r="B19" s="354" t="s">
        <v>629</v>
      </c>
      <c r="C19" s="340" t="s">
        <v>8</v>
      </c>
      <c r="D19" s="340">
        <v>10</v>
      </c>
      <c r="E19" s="498"/>
      <c r="F19" s="77">
        <f t="shared" si="0"/>
        <v>0</v>
      </c>
      <c r="G19" s="489"/>
      <c r="H19" s="490"/>
      <c r="I19" s="430"/>
      <c r="J19" s="344"/>
      <c r="K19" s="344"/>
    </row>
    <row r="20" spans="1:11" s="301" customFormat="1">
      <c r="A20" s="318">
        <v>17</v>
      </c>
      <c r="B20" s="354" t="s">
        <v>630</v>
      </c>
      <c r="C20" s="340" t="s">
        <v>8</v>
      </c>
      <c r="D20" s="340">
        <v>30</v>
      </c>
      <c r="E20" s="498"/>
      <c r="F20" s="77">
        <f t="shared" si="0"/>
        <v>0</v>
      </c>
      <c r="G20" s="489"/>
      <c r="H20" s="490"/>
      <c r="I20" s="430"/>
      <c r="J20" s="344"/>
      <c r="K20" s="344"/>
    </row>
    <row r="21" spans="1:11" s="301" customFormat="1" ht="22.8">
      <c r="A21" s="318">
        <v>18</v>
      </c>
      <c r="B21" s="487" t="s">
        <v>196</v>
      </c>
      <c r="C21" s="318" t="s">
        <v>96</v>
      </c>
      <c r="D21" s="318">
        <v>60</v>
      </c>
      <c r="E21" s="488"/>
      <c r="F21" s="77">
        <f t="shared" si="0"/>
        <v>0</v>
      </c>
      <c r="G21" s="489"/>
      <c r="H21" s="490"/>
      <c r="I21" s="491"/>
      <c r="J21" s="482"/>
      <c r="K21" s="482"/>
    </row>
    <row r="22" spans="1:11" s="301" customFormat="1">
      <c r="A22" s="318">
        <v>19</v>
      </c>
      <c r="B22" s="487" t="s">
        <v>197</v>
      </c>
      <c r="C22" s="318" t="s">
        <v>96</v>
      </c>
      <c r="D22" s="318">
        <v>15</v>
      </c>
      <c r="E22" s="488"/>
      <c r="F22" s="77">
        <f t="shared" si="0"/>
        <v>0</v>
      </c>
      <c r="G22" s="489"/>
      <c r="H22" s="490"/>
      <c r="I22" s="491"/>
      <c r="J22" s="482"/>
      <c r="K22" s="482"/>
    </row>
    <row r="23" spans="1:11" s="301" customFormat="1">
      <c r="A23" s="318">
        <v>20</v>
      </c>
      <c r="B23" s="487" t="s">
        <v>198</v>
      </c>
      <c r="C23" s="318" t="s">
        <v>96</v>
      </c>
      <c r="D23" s="318">
        <v>5</v>
      </c>
      <c r="E23" s="488"/>
      <c r="F23" s="77">
        <f t="shared" si="0"/>
        <v>0</v>
      </c>
      <c r="G23" s="489"/>
      <c r="H23" s="490"/>
      <c r="I23" s="491"/>
      <c r="J23" s="482"/>
      <c r="K23" s="482"/>
    </row>
    <row r="24" spans="1:11" s="301" customFormat="1" ht="22.8">
      <c r="A24" s="318">
        <v>21</v>
      </c>
      <c r="B24" s="354" t="s">
        <v>631</v>
      </c>
      <c r="C24" s="340" t="s">
        <v>8</v>
      </c>
      <c r="D24" s="340">
        <v>60</v>
      </c>
      <c r="E24" s="498"/>
      <c r="F24" s="77">
        <f t="shared" si="0"/>
        <v>0</v>
      </c>
      <c r="G24" s="489"/>
      <c r="H24" s="490"/>
      <c r="I24" s="430"/>
      <c r="J24" s="344"/>
      <c r="K24" s="344"/>
    </row>
    <row r="25" spans="1:11" s="301" customFormat="1">
      <c r="A25" s="318">
        <v>22</v>
      </c>
      <c r="B25" s="354" t="s">
        <v>632</v>
      </c>
      <c r="C25" s="340" t="s">
        <v>8</v>
      </c>
      <c r="D25" s="340">
        <v>10</v>
      </c>
      <c r="E25" s="498"/>
      <c r="F25" s="77">
        <f t="shared" si="0"/>
        <v>0</v>
      </c>
      <c r="G25" s="489"/>
      <c r="H25" s="490"/>
      <c r="I25" s="430"/>
      <c r="J25" s="344"/>
      <c r="K25" s="344"/>
    </row>
    <row r="26" spans="1:11" s="301" customFormat="1">
      <c r="A26" s="318">
        <v>23</v>
      </c>
      <c r="B26" s="354" t="s">
        <v>633</v>
      </c>
      <c r="C26" s="340" t="s">
        <v>8</v>
      </c>
      <c r="D26" s="340">
        <v>3</v>
      </c>
      <c r="E26" s="498"/>
      <c r="F26" s="77">
        <f t="shared" si="0"/>
        <v>0</v>
      </c>
      <c r="G26" s="489"/>
      <c r="H26" s="490"/>
      <c r="I26" s="430"/>
      <c r="J26" s="344"/>
      <c r="K26" s="344"/>
    </row>
    <row r="27" spans="1:11" s="301" customFormat="1">
      <c r="A27" s="318">
        <v>24</v>
      </c>
      <c r="B27" s="487" t="s">
        <v>286</v>
      </c>
      <c r="C27" s="318" t="s">
        <v>8</v>
      </c>
      <c r="D27" s="318">
        <v>20</v>
      </c>
      <c r="E27" s="488"/>
      <c r="F27" s="77">
        <f t="shared" si="0"/>
        <v>0</v>
      </c>
      <c r="G27" s="489"/>
      <c r="H27" s="490"/>
      <c r="I27" s="491"/>
      <c r="J27" s="482"/>
      <c r="K27" s="482"/>
    </row>
    <row r="28" spans="1:11" s="301" customFormat="1" ht="22.8">
      <c r="A28" s="318">
        <v>25</v>
      </c>
      <c r="B28" s="487" t="s">
        <v>287</v>
      </c>
      <c r="C28" s="318" t="s">
        <v>8</v>
      </c>
      <c r="D28" s="318">
        <v>10</v>
      </c>
      <c r="E28" s="488"/>
      <c r="F28" s="77">
        <f t="shared" si="0"/>
        <v>0</v>
      </c>
      <c r="G28" s="489"/>
      <c r="H28" s="490"/>
      <c r="I28" s="491"/>
      <c r="J28" s="482"/>
      <c r="K28" s="482"/>
    </row>
    <row r="29" spans="1:11" s="301" customFormat="1">
      <c r="A29" s="318">
        <v>26</v>
      </c>
      <c r="B29" s="487" t="s">
        <v>288</v>
      </c>
      <c r="C29" s="318" t="s">
        <v>8</v>
      </c>
      <c r="D29" s="318">
        <v>5</v>
      </c>
      <c r="E29" s="488"/>
      <c r="F29" s="77">
        <f t="shared" si="0"/>
        <v>0</v>
      </c>
      <c r="G29" s="489"/>
      <c r="H29" s="490"/>
      <c r="I29" s="491"/>
      <c r="J29" s="482"/>
      <c r="K29" s="482"/>
    </row>
    <row r="30" spans="1:11" s="301" customFormat="1">
      <c r="A30" s="318">
        <v>27</v>
      </c>
      <c r="B30" s="487" t="s">
        <v>289</v>
      </c>
      <c r="C30" s="318" t="s">
        <v>8</v>
      </c>
      <c r="D30" s="318">
        <v>200</v>
      </c>
      <c r="E30" s="488"/>
      <c r="F30" s="77">
        <f t="shared" si="0"/>
        <v>0</v>
      </c>
      <c r="G30" s="489"/>
      <c r="H30" s="490"/>
      <c r="I30" s="491"/>
      <c r="J30" s="482"/>
      <c r="K30" s="482"/>
    </row>
    <row r="31" spans="1:11" s="301" customFormat="1">
      <c r="A31" s="318">
        <v>28</v>
      </c>
      <c r="B31" s="487" t="s">
        <v>199</v>
      </c>
      <c r="C31" s="318" t="s">
        <v>96</v>
      </c>
      <c r="D31" s="318">
        <v>20</v>
      </c>
      <c r="E31" s="488"/>
      <c r="F31" s="77">
        <f t="shared" si="0"/>
        <v>0</v>
      </c>
      <c r="G31" s="489"/>
      <c r="H31" s="490"/>
      <c r="I31" s="491"/>
      <c r="J31" s="482"/>
      <c r="K31" s="482"/>
    </row>
    <row r="32" spans="1:11" s="301" customFormat="1">
      <c r="A32" s="318">
        <v>29</v>
      </c>
      <c r="B32" s="487" t="s">
        <v>290</v>
      </c>
      <c r="C32" s="318" t="s">
        <v>8</v>
      </c>
      <c r="D32" s="318">
        <v>3</v>
      </c>
      <c r="E32" s="488"/>
      <c r="F32" s="77">
        <f t="shared" si="0"/>
        <v>0</v>
      </c>
      <c r="G32" s="489"/>
      <c r="H32" s="490"/>
      <c r="I32" s="491"/>
      <c r="J32" s="482"/>
      <c r="K32" s="482"/>
    </row>
    <row r="33" spans="1:11" s="301" customFormat="1" ht="40.950000000000003" customHeight="1">
      <c r="A33" s="318">
        <v>30</v>
      </c>
      <c r="B33" s="487" t="s">
        <v>200</v>
      </c>
      <c r="C33" s="318" t="s">
        <v>96</v>
      </c>
      <c r="D33" s="318">
        <v>60</v>
      </c>
      <c r="E33" s="488"/>
      <c r="F33" s="77">
        <f t="shared" si="0"/>
        <v>0</v>
      </c>
      <c r="G33" s="489"/>
      <c r="H33" s="490"/>
      <c r="I33" s="491"/>
      <c r="J33" s="482"/>
      <c r="K33" s="482"/>
    </row>
    <row r="34" spans="1:11" s="301" customFormat="1" ht="39.6" customHeight="1">
      <c r="A34" s="318">
        <v>31</v>
      </c>
      <c r="B34" s="487" t="s">
        <v>201</v>
      </c>
      <c r="C34" s="318" t="s">
        <v>96</v>
      </c>
      <c r="D34" s="318">
        <v>60</v>
      </c>
      <c r="E34" s="488"/>
      <c r="F34" s="77">
        <f t="shared" si="0"/>
        <v>0</v>
      </c>
      <c r="G34" s="489"/>
      <c r="H34" s="490"/>
      <c r="I34" s="491"/>
      <c r="J34" s="482"/>
      <c r="K34" s="482"/>
    </row>
    <row r="35" spans="1:11" s="301" customFormat="1">
      <c r="A35" s="318">
        <v>32</v>
      </c>
      <c r="B35" s="487" t="s">
        <v>202</v>
      </c>
      <c r="C35" s="318" t="s">
        <v>96</v>
      </c>
      <c r="D35" s="318">
        <v>3</v>
      </c>
      <c r="E35" s="488"/>
      <c r="F35" s="77">
        <f t="shared" si="0"/>
        <v>0</v>
      </c>
      <c r="G35" s="489"/>
      <c r="H35" s="490"/>
      <c r="I35" s="491"/>
      <c r="J35" s="482"/>
      <c r="K35" s="482"/>
    </row>
    <row r="36" spans="1:11" s="301" customFormat="1" ht="22.8">
      <c r="A36" s="318">
        <v>33</v>
      </c>
      <c r="B36" s="487" t="s">
        <v>203</v>
      </c>
      <c r="C36" s="318" t="s">
        <v>8</v>
      </c>
      <c r="D36" s="318">
        <v>15</v>
      </c>
      <c r="E36" s="488"/>
      <c r="F36" s="77">
        <f t="shared" ref="F36:F67" si="1">D36*E36</f>
        <v>0</v>
      </c>
      <c r="G36" s="489"/>
      <c r="H36" s="490"/>
      <c r="I36" s="491"/>
      <c r="J36" s="482"/>
      <c r="K36" s="482"/>
    </row>
    <row r="37" spans="1:11" s="301" customFormat="1" ht="22.8">
      <c r="A37" s="318">
        <v>34</v>
      </c>
      <c r="B37" s="487" t="s">
        <v>204</v>
      </c>
      <c r="C37" s="318" t="s">
        <v>96</v>
      </c>
      <c r="D37" s="318">
        <v>5</v>
      </c>
      <c r="E37" s="488"/>
      <c r="F37" s="77">
        <f t="shared" si="1"/>
        <v>0</v>
      </c>
      <c r="G37" s="489"/>
      <c r="H37" s="490"/>
      <c r="I37" s="491"/>
      <c r="J37" s="482"/>
      <c r="K37" s="482"/>
    </row>
    <row r="38" spans="1:11" s="301" customFormat="1" ht="57">
      <c r="A38" s="318">
        <v>35</v>
      </c>
      <c r="B38" s="487" t="s">
        <v>205</v>
      </c>
      <c r="C38" s="318" t="s">
        <v>96</v>
      </c>
      <c r="D38" s="318">
        <v>4</v>
      </c>
      <c r="E38" s="488"/>
      <c r="F38" s="77">
        <f t="shared" si="1"/>
        <v>0</v>
      </c>
      <c r="G38" s="489"/>
      <c r="H38" s="490"/>
      <c r="I38" s="491"/>
      <c r="J38" s="482"/>
      <c r="K38" s="482"/>
    </row>
    <row r="39" spans="1:11">
      <c r="A39" s="318">
        <v>36</v>
      </c>
      <c r="B39" s="487" t="s">
        <v>291</v>
      </c>
      <c r="C39" s="318" t="s">
        <v>8</v>
      </c>
      <c r="D39" s="318">
        <v>2</v>
      </c>
      <c r="E39" s="76"/>
      <c r="F39" s="77">
        <f t="shared" si="1"/>
        <v>0</v>
      </c>
      <c r="G39" s="489"/>
      <c r="H39" s="490"/>
      <c r="I39" s="491"/>
      <c r="J39" s="482"/>
      <c r="K39" s="482"/>
    </row>
    <row r="40" spans="1:11" ht="22.8">
      <c r="A40" s="318">
        <v>37</v>
      </c>
      <c r="B40" s="499" t="s">
        <v>206</v>
      </c>
      <c r="C40" s="458" t="s">
        <v>96</v>
      </c>
      <c r="D40" s="458">
        <v>5</v>
      </c>
      <c r="E40" s="500"/>
      <c r="F40" s="77">
        <f t="shared" si="1"/>
        <v>0</v>
      </c>
      <c r="G40" s="489"/>
      <c r="H40" s="490"/>
      <c r="I40" s="491"/>
      <c r="J40" s="482"/>
      <c r="K40" s="482"/>
    </row>
    <row r="41" spans="1:11" ht="22.8">
      <c r="A41" s="318">
        <v>38</v>
      </c>
      <c r="B41" s="499" t="s">
        <v>207</v>
      </c>
      <c r="C41" s="458" t="s">
        <v>96</v>
      </c>
      <c r="D41" s="458">
        <v>20</v>
      </c>
      <c r="E41" s="500"/>
      <c r="F41" s="77">
        <f t="shared" si="1"/>
        <v>0</v>
      </c>
      <c r="G41" s="489"/>
      <c r="H41" s="490"/>
      <c r="I41" s="491"/>
      <c r="J41" s="482"/>
      <c r="K41" s="482"/>
    </row>
    <row r="42" spans="1:11">
      <c r="A42" s="318">
        <v>39</v>
      </c>
      <c r="B42" s="499" t="s">
        <v>208</v>
      </c>
      <c r="C42" s="458" t="s">
        <v>96</v>
      </c>
      <c r="D42" s="458">
        <v>5</v>
      </c>
      <c r="E42" s="500"/>
      <c r="F42" s="77">
        <f t="shared" si="1"/>
        <v>0</v>
      </c>
      <c r="G42" s="489"/>
      <c r="H42" s="490"/>
      <c r="I42" s="491"/>
      <c r="J42" s="482"/>
      <c r="K42" s="482"/>
    </row>
    <row r="43" spans="1:11" ht="45.6">
      <c r="A43" s="318">
        <v>40</v>
      </c>
      <c r="B43" s="499" t="s">
        <v>209</v>
      </c>
      <c r="C43" s="458" t="s">
        <v>96</v>
      </c>
      <c r="D43" s="458">
        <v>2</v>
      </c>
      <c r="E43" s="500"/>
      <c r="F43" s="77">
        <f t="shared" si="1"/>
        <v>0</v>
      </c>
      <c r="G43" s="489"/>
      <c r="H43" s="490"/>
      <c r="I43" s="491"/>
      <c r="J43" s="482"/>
      <c r="K43" s="482"/>
    </row>
    <row r="44" spans="1:11">
      <c r="A44" s="318">
        <v>41</v>
      </c>
      <c r="B44" s="499" t="s">
        <v>210</v>
      </c>
      <c r="C44" s="458" t="s">
        <v>96</v>
      </c>
      <c r="D44" s="458">
        <v>6</v>
      </c>
      <c r="E44" s="500"/>
      <c r="F44" s="77">
        <f t="shared" si="1"/>
        <v>0</v>
      </c>
      <c r="G44" s="489"/>
      <c r="H44" s="490"/>
      <c r="I44" s="491"/>
      <c r="J44" s="482"/>
      <c r="K44" s="482"/>
    </row>
    <row r="45" spans="1:11">
      <c r="A45" s="318">
        <v>42</v>
      </c>
      <c r="B45" s="499" t="s">
        <v>211</v>
      </c>
      <c r="C45" s="458" t="s">
        <v>96</v>
      </c>
      <c r="D45" s="458">
        <v>2</v>
      </c>
      <c r="E45" s="500"/>
      <c r="F45" s="77">
        <f t="shared" si="1"/>
        <v>0</v>
      </c>
      <c r="G45" s="489"/>
      <c r="H45" s="490"/>
      <c r="I45" s="491"/>
      <c r="J45" s="482"/>
      <c r="K45" s="482"/>
    </row>
    <row r="46" spans="1:11" s="301" customFormat="1">
      <c r="A46" s="318">
        <v>43</v>
      </c>
      <c r="B46" s="499" t="s">
        <v>212</v>
      </c>
      <c r="C46" s="458" t="s">
        <v>325</v>
      </c>
      <c r="D46" s="458">
        <v>300</v>
      </c>
      <c r="E46" s="500"/>
      <c r="F46" s="77">
        <f t="shared" si="1"/>
        <v>0</v>
      </c>
      <c r="G46" s="489"/>
      <c r="H46" s="490"/>
      <c r="I46" s="491"/>
      <c r="J46" s="482"/>
      <c r="K46" s="482"/>
    </row>
    <row r="47" spans="1:11" s="301" customFormat="1">
      <c r="A47" s="318">
        <v>44</v>
      </c>
      <c r="B47" s="499" t="s">
        <v>231</v>
      </c>
      <c r="C47" s="458" t="s">
        <v>96</v>
      </c>
      <c r="D47" s="458">
        <v>5</v>
      </c>
      <c r="E47" s="500"/>
      <c r="F47" s="77">
        <f t="shared" si="1"/>
        <v>0</v>
      </c>
      <c r="G47" s="489"/>
      <c r="H47" s="490"/>
      <c r="I47" s="491"/>
      <c r="J47" s="482"/>
      <c r="K47" s="482"/>
    </row>
    <row r="48" spans="1:11" s="301" customFormat="1" ht="57">
      <c r="A48" s="318">
        <v>45</v>
      </c>
      <c r="B48" s="501" t="s">
        <v>213</v>
      </c>
      <c r="C48" s="318" t="s">
        <v>96</v>
      </c>
      <c r="D48" s="318">
        <v>20</v>
      </c>
      <c r="E48" s="488"/>
      <c r="F48" s="77">
        <f t="shared" si="1"/>
        <v>0</v>
      </c>
      <c r="G48" s="489"/>
      <c r="H48" s="490"/>
      <c r="I48" s="491"/>
      <c r="J48" s="482"/>
      <c r="K48" s="482"/>
    </row>
    <row r="49" spans="1:11" s="301" customFormat="1" ht="57">
      <c r="A49" s="318">
        <v>46</v>
      </c>
      <c r="B49" s="501" t="s">
        <v>292</v>
      </c>
      <c r="C49" s="318" t="s">
        <v>96</v>
      </c>
      <c r="D49" s="318">
        <v>5</v>
      </c>
      <c r="E49" s="488"/>
      <c r="F49" s="77">
        <f t="shared" si="1"/>
        <v>0</v>
      </c>
      <c r="G49" s="489"/>
      <c r="H49" s="490"/>
      <c r="I49" s="491"/>
      <c r="J49" s="482"/>
      <c r="K49" s="482"/>
    </row>
    <row r="50" spans="1:11" s="301" customFormat="1" ht="57">
      <c r="A50" s="318">
        <v>47</v>
      </c>
      <c r="B50" s="501" t="s">
        <v>293</v>
      </c>
      <c r="C50" s="318" t="s">
        <v>96</v>
      </c>
      <c r="D50" s="318">
        <v>5</v>
      </c>
      <c r="E50" s="488"/>
      <c r="F50" s="77">
        <f t="shared" si="1"/>
        <v>0</v>
      </c>
      <c r="G50" s="489"/>
      <c r="H50" s="490"/>
      <c r="I50" s="491"/>
      <c r="J50" s="482"/>
      <c r="K50" s="482"/>
    </row>
    <row r="51" spans="1:11" s="301" customFormat="1" ht="22.8">
      <c r="A51" s="318">
        <v>48</v>
      </c>
      <c r="B51" s="501" t="s">
        <v>338</v>
      </c>
      <c r="C51" s="318" t="s">
        <v>96</v>
      </c>
      <c r="D51" s="318">
        <v>40</v>
      </c>
      <c r="E51" s="488"/>
      <c r="F51" s="77">
        <f t="shared" si="1"/>
        <v>0</v>
      </c>
      <c r="G51" s="489"/>
      <c r="H51" s="490"/>
      <c r="I51" s="491"/>
      <c r="J51" s="482"/>
      <c r="K51" s="482"/>
    </row>
    <row r="52" spans="1:11" s="301" customFormat="1" ht="22.8">
      <c r="A52" s="318">
        <v>49</v>
      </c>
      <c r="B52" s="501" t="s">
        <v>339</v>
      </c>
      <c r="C52" s="318" t="s">
        <v>96</v>
      </c>
      <c r="D52" s="318">
        <v>20</v>
      </c>
      <c r="E52" s="488"/>
      <c r="F52" s="77">
        <f t="shared" si="1"/>
        <v>0</v>
      </c>
      <c r="G52" s="489"/>
      <c r="H52" s="490"/>
      <c r="I52" s="491"/>
      <c r="J52" s="482"/>
      <c r="K52" s="482"/>
    </row>
    <row r="53" spans="1:11" s="301" customFormat="1" ht="22.8">
      <c r="A53" s="318">
        <v>50</v>
      </c>
      <c r="B53" s="501" t="s">
        <v>340</v>
      </c>
      <c r="C53" s="318" t="s">
        <v>96</v>
      </c>
      <c r="D53" s="318">
        <v>20</v>
      </c>
      <c r="E53" s="488"/>
      <c r="F53" s="77">
        <f t="shared" si="1"/>
        <v>0</v>
      </c>
      <c r="G53" s="489"/>
      <c r="H53" s="490"/>
      <c r="I53" s="491"/>
      <c r="J53" s="482"/>
      <c r="K53" s="482"/>
    </row>
    <row r="54" spans="1:11" s="301" customFormat="1">
      <c r="A54" s="318">
        <v>51</v>
      </c>
      <c r="B54" s="501" t="s">
        <v>334</v>
      </c>
      <c r="C54" s="318" t="s">
        <v>96</v>
      </c>
      <c r="D54" s="318">
        <v>20</v>
      </c>
      <c r="E54" s="488"/>
      <c r="F54" s="77">
        <f t="shared" si="1"/>
        <v>0</v>
      </c>
      <c r="G54" s="489"/>
      <c r="H54" s="490"/>
      <c r="I54" s="491"/>
      <c r="J54" s="482"/>
      <c r="K54" s="482"/>
    </row>
    <row r="55" spans="1:11" s="301" customFormat="1" ht="19.95" customHeight="1">
      <c r="A55" s="318">
        <v>52</v>
      </c>
      <c r="B55" s="502" t="s">
        <v>443</v>
      </c>
      <c r="C55" s="318" t="s">
        <v>96</v>
      </c>
      <c r="D55" s="340">
        <v>50</v>
      </c>
      <c r="E55" s="498"/>
      <c r="F55" s="77">
        <f t="shared" si="1"/>
        <v>0</v>
      </c>
      <c r="G55" s="489"/>
      <c r="H55" s="490"/>
      <c r="I55" s="430"/>
      <c r="J55" s="344"/>
      <c r="K55" s="344"/>
    </row>
    <row r="56" spans="1:11" s="301" customFormat="1" ht="19.2" customHeight="1">
      <c r="A56" s="318">
        <v>53</v>
      </c>
      <c r="B56" s="502" t="s">
        <v>444</v>
      </c>
      <c r="C56" s="318" t="s">
        <v>96</v>
      </c>
      <c r="D56" s="340">
        <v>10</v>
      </c>
      <c r="E56" s="498"/>
      <c r="F56" s="77">
        <f t="shared" si="1"/>
        <v>0</v>
      </c>
      <c r="G56" s="489"/>
      <c r="H56" s="490"/>
      <c r="I56" s="430"/>
      <c r="J56" s="344"/>
      <c r="K56" s="344"/>
    </row>
    <row r="57" spans="1:11" s="301" customFormat="1" ht="18.600000000000001" customHeight="1">
      <c r="A57" s="318">
        <v>54</v>
      </c>
      <c r="B57" s="502" t="s">
        <v>445</v>
      </c>
      <c r="C57" s="318" t="s">
        <v>96</v>
      </c>
      <c r="D57" s="340">
        <v>10</v>
      </c>
      <c r="E57" s="498"/>
      <c r="F57" s="77">
        <f t="shared" si="1"/>
        <v>0</v>
      </c>
      <c r="G57" s="489"/>
      <c r="H57" s="490"/>
      <c r="I57" s="430"/>
      <c r="J57" s="344"/>
      <c r="K57" s="344"/>
    </row>
    <row r="58" spans="1:11" s="301" customFormat="1" ht="22.95" customHeight="1">
      <c r="A58" s="757" t="s">
        <v>138</v>
      </c>
      <c r="B58" s="758"/>
      <c r="C58" s="503"/>
      <c r="D58" s="503"/>
      <c r="E58" s="504"/>
      <c r="F58" s="80">
        <f>SUM(F4:F57)</f>
        <v>0</v>
      </c>
      <c r="G58" s="489"/>
      <c r="H58" s="505">
        <f>SUM(H4:H57)</f>
        <v>0</v>
      </c>
      <c r="I58" s="506"/>
    </row>
    <row r="59" spans="1:11">
      <c r="B59" s="304" t="s">
        <v>30</v>
      </c>
    </row>
    <row r="60" spans="1:11">
      <c r="B60" s="304" t="s">
        <v>31</v>
      </c>
    </row>
    <row r="61" spans="1:11">
      <c r="B61" s="304" t="s">
        <v>894</v>
      </c>
    </row>
    <row r="62" spans="1:11">
      <c r="B62" s="304" t="s">
        <v>33</v>
      </c>
    </row>
    <row r="63" spans="1:11">
      <c r="B63" s="304" t="s">
        <v>34</v>
      </c>
    </row>
    <row r="64" spans="1:11">
      <c r="B64" s="304" t="s">
        <v>35</v>
      </c>
    </row>
    <row r="65" spans="1:11">
      <c r="B65" s="304" t="s">
        <v>139</v>
      </c>
    </row>
    <row r="67" spans="1:11" s="510" customFormat="1" ht="21" customHeight="1">
      <c r="A67" s="507"/>
      <c r="B67" s="456"/>
      <c r="C67" s="508"/>
      <c r="D67" s="508"/>
      <c r="E67" s="78"/>
      <c r="F67" s="79"/>
      <c r="G67" s="509"/>
      <c r="H67" s="759" t="s">
        <v>69</v>
      </c>
      <c r="I67" s="759"/>
      <c r="J67" s="759"/>
      <c r="K67" s="759"/>
    </row>
  </sheetData>
  <mergeCells count="3">
    <mergeCell ref="A2:K2"/>
    <mergeCell ref="A58:B58"/>
    <mergeCell ref="H67:K67"/>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90" zoomScaleNormal="100" zoomScaleSheetLayoutView="90" workbookViewId="0">
      <selection activeCell="G76" sqref="G76:H82"/>
    </sheetView>
  </sheetViews>
  <sheetFormatPr defaultColWidth="8.88671875" defaultRowHeight="14.4"/>
  <cols>
    <col min="1" max="1" width="4.33203125" style="101" customWidth="1"/>
    <col min="2" max="2" width="77.44140625" style="101" customWidth="1"/>
    <col min="3" max="3" width="7.109375" style="101" customWidth="1"/>
    <col min="4" max="4" width="9.33203125" style="101" customWidth="1"/>
    <col min="5" max="5" width="13" style="101" customWidth="1"/>
    <col min="6" max="6" width="17.44140625" style="101" customWidth="1"/>
    <col min="7" max="7" width="7.33203125" style="101" customWidth="1"/>
    <col min="8" max="9" width="15.6640625" style="101" customWidth="1"/>
    <col min="10" max="10" width="12.88671875" style="101" customWidth="1"/>
    <col min="11" max="11" width="15.5546875" style="101" bestFit="1" customWidth="1"/>
    <col min="12" max="16384" width="8.88671875" style="101"/>
  </cols>
  <sheetData>
    <row r="1" spans="1:11">
      <c r="A1" s="13"/>
      <c r="B1" s="13" t="s">
        <v>80</v>
      </c>
      <c r="C1" s="13"/>
      <c r="D1" s="13"/>
      <c r="E1" s="13"/>
      <c r="F1" s="13"/>
      <c r="G1" s="13"/>
      <c r="H1" s="13"/>
      <c r="I1" s="13"/>
      <c r="J1" s="13"/>
      <c r="K1" s="27" t="s">
        <v>376</v>
      </c>
    </row>
    <row r="2" spans="1:11" s="308" customFormat="1">
      <c r="A2" s="690" t="s">
        <v>375</v>
      </c>
      <c r="B2" s="690"/>
      <c r="C2" s="690"/>
      <c r="D2" s="690"/>
      <c r="E2" s="690"/>
      <c r="F2" s="690"/>
      <c r="G2" s="690"/>
      <c r="H2" s="690"/>
      <c r="I2" s="690"/>
      <c r="J2" s="690"/>
      <c r="K2" s="690"/>
    </row>
    <row r="3" spans="1:11" ht="30.6">
      <c r="A3" s="1" t="s">
        <v>0</v>
      </c>
      <c r="B3" s="1" t="s">
        <v>1</v>
      </c>
      <c r="C3" s="1" t="s">
        <v>2</v>
      </c>
      <c r="D3" s="1" t="s">
        <v>90</v>
      </c>
      <c r="E3" s="3" t="s">
        <v>3</v>
      </c>
      <c r="F3" s="1" t="s">
        <v>4</v>
      </c>
      <c r="G3" s="91" t="s">
        <v>5</v>
      </c>
      <c r="H3" s="1" t="s">
        <v>6</v>
      </c>
      <c r="I3" s="197" t="s">
        <v>424</v>
      </c>
      <c r="J3" s="1" t="s">
        <v>167</v>
      </c>
      <c r="K3" s="1" t="s">
        <v>7</v>
      </c>
    </row>
    <row r="4" spans="1:11" ht="79.8">
      <c r="A4" s="1">
        <v>1</v>
      </c>
      <c r="B4" s="5" t="s">
        <v>42</v>
      </c>
      <c r="C4" s="1" t="s">
        <v>8</v>
      </c>
      <c r="D4" s="1">
        <v>20</v>
      </c>
      <c r="E4" s="3"/>
      <c r="F4" s="43">
        <f>D4*E4</f>
        <v>0</v>
      </c>
      <c r="G4" s="93"/>
      <c r="H4" s="36"/>
      <c r="I4" s="204"/>
      <c r="J4" s="1"/>
      <c r="K4" s="1"/>
    </row>
    <row r="5" spans="1:11" ht="79.8">
      <c r="A5" s="360">
        <v>2</v>
      </c>
      <c r="B5" s="383" t="s">
        <v>738</v>
      </c>
      <c r="C5" s="360" t="s">
        <v>8</v>
      </c>
      <c r="D5" s="360">
        <v>20</v>
      </c>
      <c r="E5" s="366"/>
      <c r="F5" s="43">
        <f t="shared" ref="F5:F6" si="0">D5*E5</f>
        <v>0</v>
      </c>
      <c r="G5" s="93"/>
      <c r="H5" s="36"/>
      <c r="I5" s="285"/>
      <c r="J5" s="360"/>
      <c r="K5" s="360"/>
    </row>
    <row r="6" spans="1:11" ht="93" customHeight="1">
      <c r="A6" s="1">
        <v>3</v>
      </c>
      <c r="B6" s="195" t="s">
        <v>763</v>
      </c>
      <c r="C6" s="1" t="s">
        <v>8</v>
      </c>
      <c r="D6" s="1">
        <v>5</v>
      </c>
      <c r="E6" s="3"/>
      <c r="F6" s="43">
        <f t="shared" si="0"/>
        <v>0</v>
      </c>
      <c r="G6" s="93"/>
      <c r="H6" s="36"/>
      <c r="I6" s="313"/>
      <c r="J6" s="1"/>
      <c r="K6" s="1"/>
    </row>
    <row r="7" spans="1:11" ht="68.400000000000006">
      <c r="A7" s="1">
        <v>4</v>
      </c>
      <c r="B7" s="5" t="s">
        <v>739</v>
      </c>
      <c r="C7" s="764"/>
      <c r="D7" s="762"/>
      <c r="E7" s="200"/>
      <c r="F7" s="200"/>
      <c r="G7" s="200"/>
      <c r="H7" s="200"/>
      <c r="I7" s="200"/>
      <c r="J7" s="200"/>
      <c r="K7" s="201"/>
    </row>
    <row r="8" spans="1:11">
      <c r="A8" s="197" t="s">
        <v>120</v>
      </c>
      <c r="B8" s="511" t="s">
        <v>764</v>
      </c>
      <c r="C8" s="197" t="s">
        <v>8</v>
      </c>
      <c r="D8" s="197">
        <v>5</v>
      </c>
      <c r="E8" s="83"/>
      <c r="F8" s="202">
        <f>D8*E8</f>
        <v>0</v>
      </c>
      <c r="G8" s="203"/>
      <c r="H8" s="204"/>
      <c r="I8" s="204"/>
      <c r="J8" s="197"/>
      <c r="K8" s="197"/>
    </row>
    <row r="9" spans="1:11">
      <c r="A9" s="360" t="s">
        <v>121</v>
      </c>
      <c r="B9" s="511" t="s">
        <v>740</v>
      </c>
      <c r="C9" s="360" t="s">
        <v>8</v>
      </c>
      <c r="D9" s="360">
        <v>5</v>
      </c>
      <c r="E9" s="366"/>
      <c r="F9" s="202">
        <f t="shared" ref="F9:F12" si="1">D9*E9</f>
        <v>0</v>
      </c>
      <c r="G9" s="203"/>
      <c r="H9" s="204"/>
      <c r="I9" s="285"/>
      <c r="J9" s="360"/>
      <c r="K9" s="360"/>
    </row>
    <row r="10" spans="1:11" ht="22.8">
      <c r="A10" s="360" t="s">
        <v>122</v>
      </c>
      <c r="B10" s="383" t="s">
        <v>741</v>
      </c>
      <c r="C10" s="360" t="s">
        <v>8</v>
      </c>
      <c r="D10" s="360">
        <v>5</v>
      </c>
      <c r="E10" s="366"/>
      <c r="F10" s="202">
        <f t="shared" si="1"/>
        <v>0</v>
      </c>
      <c r="G10" s="203"/>
      <c r="H10" s="204"/>
      <c r="I10" s="285"/>
      <c r="J10" s="360"/>
      <c r="K10" s="360"/>
    </row>
    <row r="11" spans="1:11" ht="63.6" customHeight="1">
      <c r="A11" s="1">
        <v>5</v>
      </c>
      <c r="B11" s="5" t="s">
        <v>39</v>
      </c>
      <c r="C11" s="1" t="s">
        <v>8</v>
      </c>
      <c r="D11" s="1">
        <v>100</v>
      </c>
      <c r="E11" s="3"/>
      <c r="F11" s="202">
        <f t="shared" si="1"/>
        <v>0</v>
      </c>
      <c r="G11" s="203"/>
      <c r="H11" s="204"/>
      <c r="I11" s="204"/>
      <c r="J11" s="1"/>
      <c r="K11" s="1"/>
    </row>
    <row r="12" spans="1:11" ht="58.2" customHeight="1">
      <c r="A12" s="1">
        <v>6</v>
      </c>
      <c r="B12" s="5" t="s">
        <v>40</v>
      </c>
      <c r="C12" s="1" t="s">
        <v>8</v>
      </c>
      <c r="D12" s="1">
        <v>10</v>
      </c>
      <c r="E12" s="3"/>
      <c r="F12" s="202">
        <f t="shared" si="1"/>
        <v>0</v>
      </c>
      <c r="G12" s="203"/>
      <c r="H12" s="204"/>
      <c r="I12" s="204"/>
      <c r="J12" s="1"/>
      <c r="K12" s="1"/>
    </row>
    <row r="13" spans="1:11" ht="26.4" customHeight="1">
      <c r="A13" s="1">
        <v>7</v>
      </c>
      <c r="B13" s="5" t="s">
        <v>137</v>
      </c>
      <c r="C13" s="760"/>
      <c r="D13" s="761"/>
      <c r="E13" s="761"/>
      <c r="F13" s="761"/>
      <c r="G13" s="761"/>
      <c r="H13" s="761"/>
      <c r="I13" s="762"/>
      <c r="J13" s="761"/>
      <c r="K13" s="763"/>
    </row>
    <row r="14" spans="1:11" ht="26.4" customHeight="1">
      <c r="A14" s="360" t="s">
        <v>120</v>
      </c>
      <c r="B14" s="383" t="s">
        <v>742</v>
      </c>
      <c r="C14" s="360" t="s">
        <v>8</v>
      </c>
      <c r="D14" s="360">
        <v>150</v>
      </c>
      <c r="E14" s="285"/>
      <c r="F14" s="285">
        <f>D14*E14</f>
        <v>0</v>
      </c>
      <c r="G14" s="417"/>
      <c r="H14" s="285"/>
      <c r="I14" s="360"/>
      <c r="J14" s="360"/>
      <c r="K14" s="360"/>
    </row>
    <row r="15" spans="1:11" ht="26.4" customHeight="1">
      <c r="A15" s="360" t="s">
        <v>121</v>
      </c>
      <c r="B15" s="383" t="s">
        <v>743</v>
      </c>
      <c r="C15" s="360" t="s">
        <v>8</v>
      </c>
      <c r="D15" s="360">
        <v>50</v>
      </c>
      <c r="E15" s="285"/>
      <c r="F15" s="285">
        <f t="shared" ref="F15:F17" si="2">D15*E15</f>
        <v>0</v>
      </c>
      <c r="G15" s="417"/>
      <c r="H15" s="285"/>
      <c r="I15" s="360"/>
      <c r="J15" s="360"/>
      <c r="K15" s="360"/>
    </row>
    <row r="16" spans="1:11" ht="16.95" customHeight="1">
      <c r="A16" s="1" t="s">
        <v>123</v>
      </c>
      <c r="B16" s="207" t="s">
        <v>765</v>
      </c>
      <c r="C16" s="1" t="s">
        <v>8</v>
      </c>
      <c r="D16" s="197">
        <v>150</v>
      </c>
      <c r="E16" s="83"/>
      <c r="F16" s="285">
        <f t="shared" si="2"/>
        <v>0</v>
      </c>
      <c r="G16" s="417"/>
      <c r="H16" s="285"/>
      <c r="I16" s="259"/>
      <c r="J16" s="206"/>
      <c r="K16" s="206"/>
    </row>
    <row r="17" spans="1:11" ht="14.4" customHeight="1">
      <c r="A17" s="1" t="s">
        <v>399</v>
      </c>
      <c r="B17" s="207" t="s">
        <v>400</v>
      </c>
      <c r="C17" s="1" t="s">
        <v>8</v>
      </c>
      <c r="D17" s="1">
        <v>25</v>
      </c>
      <c r="E17" s="3"/>
      <c r="F17" s="285">
        <f t="shared" si="2"/>
        <v>0</v>
      </c>
      <c r="G17" s="417"/>
      <c r="H17" s="285"/>
      <c r="I17" s="259"/>
      <c r="J17" s="205"/>
      <c r="K17" s="205"/>
    </row>
    <row r="18" spans="1:11" ht="25.2" customHeight="1">
      <c r="A18" s="740" t="s">
        <v>9</v>
      </c>
      <c r="B18" s="741"/>
      <c r="C18" s="741"/>
      <c r="D18" s="741"/>
      <c r="E18" s="742"/>
      <c r="F18" s="112">
        <f>SUM(F4:F6,F8:F12,F14:F17)</f>
        <v>0</v>
      </c>
      <c r="G18" s="93"/>
      <c r="H18" s="63">
        <f>SUM(H4:H6,H8:H12,H14:H17)</f>
        <v>0</v>
      </c>
      <c r="I18" s="246"/>
      <c r="J18" s="64"/>
      <c r="K18" s="64"/>
    </row>
    <row r="19" spans="1:11">
      <c r="A19" s="13"/>
      <c r="B19" s="32"/>
      <c r="C19" s="26"/>
      <c r="D19" s="26"/>
      <c r="E19" s="33"/>
      <c r="F19" s="26"/>
      <c r="G19" s="26"/>
      <c r="H19" s="26"/>
      <c r="I19" s="26"/>
      <c r="J19" s="13"/>
      <c r="K19" s="13"/>
    </row>
    <row r="20" spans="1:11" s="103" customFormat="1" ht="24" customHeight="1">
      <c r="A20" s="27"/>
      <c r="B20" s="15" t="s">
        <v>420</v>
      </c>
      <c r="C20" s="16"/>
      <c r="D20" s="16"/>
      <c r="E20" s="208"/>
      <c r="F20" s="16"/>
      <c r="G20" s="16"/>
      <c r="H20" s="16"/>
      <c r="I20" s="16"/>
      <c r="J20" s="27"/>
      <c r="K20" s="27"/>
    </row>
    <row r="21" spans="1:11">
      <c r="A21" s="13"/>
      <c r="B21" s="692" t="s">
        <v>604</v>
      </c>
      <c r="C21" s="692"/>
      <c r="D21" s="692"/>
      <c r="E21" s="692"/>
      <c r="F21" s="26"/>
      <c r="G21" s="26"/>
      <c r="H21" s="34"/>
      <c r="I21" s="34"/>
      <c r="J21" s="34"/>
      <c r="K21" s="34"/>
    </row>
    <row r="22" spans="1:11">
      <c r="A22" s="13"/>
      <c r="B22" s="692" t="s">
        <v>602</v>
      </c>
      <c r="C22" s="692"/>
      <c r="D22" s="692"/>
      <c r="E22" s="692"/>
      <c r="F22" s="26"/>
      <c r="G22" s="26"/>
      <c r="H22" s="694" t="s">
        <v>69</v>
      </c>
      <c r="I22" s="694"/>
      <c r="J22" s="694"/>
      <c r="K22" s="694"/>
    </row>
  </sheetData>
  <mergeCells count="7">
    <mergeCell ref="B22:E22"/>
    <mergeCell ref="H22:K22"/>
    <mergeCell ref="A2:K2"/>
    <mergeCell ref="A18:E18"/>
    <mergeCell ref="B21:E21"/>
    <mergeCell ref="C13:K13"/>
    <mergeCell ref="C7:D7"/>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BreakPreview" zoomScaleNormal="100" zoomScaleSheetLayoutView="100" workbookViewId="0">
      <selection activeCell="G76" sqref="G76:H82"/>
    </sheetView>
  </sheetViews>
  <sheetFormatPr defaultColWidth="8.88671875" defaultRowHeight="14.4"/>
  <cols>
    <col min="1" max="1" width="4" style="101" customWidth="1"/>
    <col min="2" max="2" width="77.44140625" style="101" customWidth="1"/>
    <col min="3" max="3" width="7.5546875" style="101" customWidth="1"/>
    <col min="4" max="4" width="9.33203125" style="101" customWidth="1"/>
    <col min="5" max="5" width="10.88671875" style="101" customWidth="1"/>
    <col min="6" max="6" width="16" style="101" customWidth="1"/>
    <col min="7" max="7" width="7.33203125" style="101" customWidth="1"/>
    <col min="8" max="8" width="13.44140625" style="101" bestFit="1" customWidth="1"/>
    <col min="9" max="9" width="13.44140625" style="101" customWidth="1"/>
    <col min="10" max="10" width="14.5546875" style="101" customWidth="1"/>
    <col min="11" max="11" width="15.5546875" style="101" bestFit="1" customWidth="1"/>
    <col min="12" max="16384" width="8.88671875" style="101"/>
  </cols>
  <sheetData>
    <row r="1" spans="1:11">
      <c r="A1" s="13"/>
      <c r="B1" s="13"/>
      <c r="C1" s="13"/>
      <c r="D1" s="13"/>
      <c r="E1" s="13"/>
      <c r="F1" s="13"/>
      <c r="G1" s="13"/>
      <c r="H1" s="13"/>
      <c r="I1" s="13"/>
      <c r="J1" s="13"/>
      <c r="K1" s="27" t="s">
        <v>378</v>
      </c>
    </row>
    <row r="2" spans="1:11" s="308" customFormat="1">
      <c r="A2" s="690" t="s">
        <v>377</v>
      </c>
      <c r="B2" s="690"/>
      <c r="C2" s="690"/>
      <c r="D2" s="690"/>
      <c r="E2" s="690"/>
      <c r="F2" s="690"/>
      <c r="G2" s="690"/>
      <c r="H2" s="690"/>
      <c r="I2" s="690"/>
      <c r="J2" s="690"/>
      <c r="K2" s="690"/>
    </row>
    <row r="3" spans="1:11" ht="45.6">
      <c r="A3" s="1" t="s">
        <v>0</v>
      </c>
      <c r="B3" s="1" t="s">
        <v>1</v>
      </c>
      <c r="C3" s="1" t="s">
        <v>2</v>
      </c>
      <c r="D3" s="1" t="s">
        <v>90</v>
      </c>
      <c r="E3" s="3" t="s">
        <v>3</v>
      </c>
      <c r="F3" s="1" t="s">
        <v>4</v>
      </c>
      <c r="G3" s="1" t="s">
        <v>5</v>
      </c>
      <c r="H3" s="1" t="s">
        <v>6</v>
      </c>
      <c r="I3" s="197" t="s">
        <v>424</v>
      </c>
      <c r="J3" s="1" t="s">
        <v>166</v>
      </c>
      <c r="K3" s="1" t="s">
        <v>7</v>
      </c>
    </row>
    <row r="4" spans="1:11" ht="22.95" customHeight="1">
      <c r="A4" s="1">
        <v>1</v>
      </c>
      <c r="B4" s="605" t="s">
        <v>294</v>
      </c>
      <c r="C4" s="1" t="s">
        <v>8</v>
      </c>
      <c r="D4" s="18">
        <v>5</v>
      </c>
      <c r="E4" s="83"/>
      <c r="F4" s="43">
        <f>D4*E4</f>
        <v>0</v>
      </c>
      <c r="G4" s="88"/>
      <c r="H4" s="36"/>
      <c r="I4" s="204"/>
      <c r="J4" s="1"/>
      <c r="K4" s="1"/>
    </row>
    <row r="5" spans="1:11" ht="45.6">
      <c r="A5" s="1">
        <v>2</v>
      </c>
      <c r="B5" s="605" t="s">
        <v>295</v>
      </c>
      <c r="C5" s="1" t="s">
        <v>8</v>
      </c>
      <c r="D5" s="18">
        <v>5</v>
      </c>
      <c r="E5" s="83"/>
      <c r="F5" s="43">
        <f t="shared" ref="F5:F11" si="0">D5*E5</f>
        <v>0</v>
      </c>
      <c r="G5" s="88"/>
      <c r="H5" s="36"/>
      <c r="I5" s="204"/>
      <c r="J5" s="1"/>
      <c r="K5" s="1"/>
    </row>
    <row r="6" spans="1:11" ht="34.200000000000003">
      <c r="A6" s="1">
        <v>3</v>
      </c>
      <c r="B6" s="605" t="s">
        <v>296</v>
      </c>
      <c r="C6" s="1" t="s">
        <v>8</v>
      </c>
      <c r="D6" s="18">
        <v>5</v>
      </c>
      <c r="E6" s="83"/>
      <c r="F6" s="43">
        <f t="shared" si="0"/>
        <v>0</v>
      </c>
      <c r="G6" s="88"/>
      <c r="H6" s="36"/>
      <c r="I6" s="313"/>
      <c r="J6" s="1"/>
      <c r="K6" s="1"/>
    </row>
    <row r="7" spans="1:11" ht="45.6">
      <c r="A7" s="1">
        <v>4</v>
      </c>
      <c r="B7" s="605" t="s">
        <v>297</v>
      </c>
      <c r="C7" s="1" t="s">
        <v>8</v>
      </c>
      <c r="D7" s="18">
        <v>5</v>
      </c>
      <c r="E7" s="83"/>
      <c r="F7" s="43">
        <f t="shared" si="0"/>
        <v>0</v>
      </c>
      <c r="G7" s="88"/>
      <c r="H7" s="36"/>
      <c r="I7" s="204"/>
      <c r="J7" s="1"/>
      <c r="K7" s="1"/>
    </row>
    <row r="8" spans="1:11" ht="34.200000000000003">
      <c r="A8" s="1">
        <v>5</v>
      </c>
      <c r="B8" s="383" t="s">
        <v>298</v>
      </c>
      <c r="C8" s="1" t="s">
        <v>8</v>
      </c>
      <c r="D8" s="1">
        <v>1</v>
      </c>
      <c r="E8" s="83"/>
      <c r="F8" s="43">
        <f t="shared" si="0"/>
        <v>0</v>
      </c>
      <c r="G8" s="88"/>
      <c r="H8" s="36"/>
      <c r="I8" s="204"/>
      <c r="J8" s="1"/>
      <c r="K8" s="1"/>
    </row>
    <row r="9" spans="1:11" ht="34.200000000000003">
      <c r="A9" s="1">
        <v>6</v>
      </c>
      <c r="B9" s="383" t="s">
        <v>299</v>
      </c>
      <c r="C9" s="1" t="s">
        <v>8</v>
      </c>
      <c r="D9" s="1">
        <v>5</v>
      </c>
      <c r="E9" s="83"/>
      <c r="F9" s="43">
        <f t="shared" si="0"/>
        <v>0</v>
      </c>
      <c r="G9" s="88"/>
      <c r="H9" s="36"/>
      <c r="I9" s="204"/>
      <c r="J9" s="1"/>
      <c r="K9" s="1"/>
    </row>
    <row r="10" spans="1:11" ht="34.200000000000003">
      <c r="A10" s="1">
        <v>7</v>
      </c>
      <c r="B10" s="383" t="s">
        <v>300</v>
      </c>
      <c r="C10" s="1" t="s">
        <v>8</v>
      </c>
      <c r="D10" s="1">
        <v>1</v>
      </c>
      <c r="E10" s="83"/>
      <c r="F10" s="43">
        <f t="shared" si="0"/>
        <v>0</v>
      </c>
      <c r="G10" s="88"/>
      <c r="H10" s="36"/>
      <c r="I10" s="204"/>
      <c r="J10" s="1"/>
      <c r="K10" s="1"/>
    </row>
    <row r="11" spans="1:11">
      <c r="A11" s="1">
        <v>8</v>
      </c>
      <c r="B11" s="383" t="s">
        <v>301</v>
      </c>
      <c r="C11" s="1" t="s">
        <v>8</v>
      </c>
      <c r="D11" s="1">
        <v>2</v>
      </c>
      <c r="E11" s="83"/>
      <c r="F11" s="43">
        <f t="shared" si="0"/>
        <v>0</v>
      </c>
      <c r="G11" s="88"/>
      <c r="H11" s="36"/>
      <c r="I11" s="204"/>
      <c r="J11" s="1"/>
      <c r="K11" s="1"/>
    </row>
    <row r="12" spans="1:11">
      <c r="A12" s="718" t="s">
        <v>9</v>
      </c>
      <c r="B12" s="719"/>
      <c r="C12" s="719"/>
      <c r="D12" s="719"/>
      <c r="E12" s="720"/>
      <c r="F12" s="112">
        <f>SUM(F4:F11)</f>
        <v>0</v>
      </c>
      <c r="G12" s="62"/>
      <c r="H12" s="63">
        <f>SUM(H4:H11)</f>
        <v>0</v>
      </c>
      <c r="I12" s="246"/>
      <c r="J12" s="64"/>
      <c r="K12" s="64"/>
    </row>
    <row r="13" spans="1:11">
      <c r="A13" s="13"/>
      <c r="B13" s="32"/>
      <c r="C13" s="26"/>
      <c r="D13" s="26"/>
      <c r="E13" s="33"/>
      <c r="F13" s="26"/>
      <c r="G13" s="26"/>
      <c r="H13" s="26"/>
      <c r="I13" s="26"/>
      <c r="J13" s="13"/>
      <c r="K13" s="13"/>
    </row>
    <row r="14" spans="1:11">
      <c r="A14" s="13"/>
      <c r="B14" s="692" t="s">
        <v>302</v>
      </c>
      <c r="C14" s="692"/>
      <c r="D14" s="692"/>
      <c r="E14" s="692"/>
      <c r="F14" s="26"/>
      <c r="G14" s="26"/>
      <c r="H14" s="34"/>
      <c r="I14" s="34"/>
      <c r="J14" s="34"/>
      <c r="K14" s="34"/>
    </row>
    <row r="15" spans="1:11">
      <c r="A15" s="13"/>
      <c r="B15" s="693"/>
      <c r="C15" s="693"/>
      <c r="D15" s="693"/>
      <c r="E15" s="693"/>
      <c r="F15" s="26"/>
      <c r="G15" s="26"/>
      <c r="H15" s="694" t="s">
        <v>69</v>
      </c>
      <c r="I15" s="694"/>
      <c r="J15" s="694"/>
      <c r="K15" s="694"/>
    </row>
  </sheetData>
  <mergeCells count="5">
    <mergeCell ref="B14:E14"/>
    <mergeCell ref="B15:E15"/>
    <mergeCell ref="H15:K15"/>
    <mergeCell ref="A2:K2"/>
    <mergeCell ref="A12:E12"/>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BreakPreview" zoomScale="90" zoomScaleNormal="100" zoomScaleSheetLayoutView="90" workbookViewId="0">
      <selection activeCell="G76" sqref="G76:H82"/>
    </sheetView>
  </sheetViews>
  <sheetFormatPr defaultColWidth="8.88671875" defaultRowHeight="14.4"/>
  <cols>
    <col min="1" max="1" width="3.6640625" style="101" customWidth="1"/>
    <col min="2" max="2" width="79.33203125" style="101" customWidth="1"/>
    <col min="3" max="3" width="5.6640625" style="101" customWidth="1"/>
    <col min="4" max="4" width="8.88671875" style="308" customWidth="1"/>
    <col min="5" max="5" width="11.44140625" style="101" customWidth="1"/>
    <col min="6" max="6" width="16.44140625" style="101" customWidth="1"/>
    <col min="7" max="7" width="7.33203125" style="101" customWidth="1"/>
    <col min="8" max="9" width="15.88671875" style="101" customWidth="1"/>
    <col min="10" max="10" width="11.109375" style="101" customWidth="1"/>
    <col min="11" max="11" width="14" style="101" customWidth="1"/>
    <col min="12" max="16384" width="8.88671875" style="101"/>
  </cols>
  <sheetData>
    <row r="1" spans="1:11">
      <c r="A1" s="13"/>
      <c r="B1" s="13" t="s">
        <v>80</v>
      </c>
      <c r="C1" s="13"/>
      <c r="D1" s="301"/>
      <c r="E1" s="13"/>
      <c r="F1" s="13"/>
      <c r="G1" s="13"/>
      <c r="H1" s="13"/>
      <c r="I1" s="13"/>
      <c r="J1" s="13"/>
      <c r="K1" s="27" t="s">
        <v>155</v>
      </c>
    </row>
    <row r="2" spans="1:11" s="308" customFormat="1">
      <c r="A2" s="690" t="s">
        <v>354</v>
      </c>
      <c r="B2" s="690"/>
      <c r="C2" s="690"/>
      <c r="D2" s="690"/>
      <c r="E2" s="690"/>
      <c r="F2" s="690"/>
      <c r="G2" s="690"/>
      <c r="H2" s="690"/>
      <c r="I2" s="690"/>
      <c r="J2" s="690"/>
      <c r="K2" s="690"/>
    </row>
    <row r="3" spans="1:11" ht="30.6">
      <c r="A3" s="1" t="s">
        <v>0</v>
      </c>
      <c r="B3" s="1" t="s">
        <v>1</v>
      </c>
      <c r="C3" s="1" t="s">
        <v>2</v>
      </c>
      <c r="D3" s="302" t="s">
        <v>90</v>
      </c>
      <c r="E3" s="3" t="s">
        <v>3</v>
      </c>
      <c r="F3" s="1" t="s">
        <v>4</v>
      </c>
      <c r="G3" s="91" t="s">
        <v>5</v>
      </c>
      <c r="H3" s="1" t="s">
        <v>6</v>
      </c>
      <c r="I3" s="197" t="s">
        <v>425</v>
      </c>
      <c r="J3" s="1" t="s">
        <v>166</v>
      </c>
      <c r="K3" s="1" t="s">
        <v>7</v>
      </c>
    </row>
    <row r="4" spans="1:11" s="103" customFormat="1">
      <c r="A4" s="92" t="s">
        <v>79</v>
      </c>
      <c r="B4" s="696" t="s">
        <v>784</v>
      </c>
      <c r="C4" s="697"/>
      <c r="D4" s="697"/>
      <c r="E4" s="697"/>
      <c r="F4" s="697"/>
      <c r="G4" s="697"/>
      <c r="H4" s="697"/>
      <c r="I4" s="698"/>
      <c r="J4" s="697"/>
      <c r="K4" s="699"/>
    </row>
    <row r="5" spans="1:11" ht="45" customHeight="1">
      <c r="A5" s="1">
        <v>1</v>
      </c>
      <c r="B5" s="32" t="s">
        <v>785</v>
      </c>
      <c r="C5" s="1" t="s">
        <v>8</v>
      </c>
      <c r="D5" s="302">
        <v>50</v>
      </c>
      <c r="E5" s="71"/>
      <c r="F5" s="43">
        <f>D5*E5</f>
        <v>0</v>
      </c>
      <c r="G5" s="93"/>
      <c r="H5" s="36"/>
      <c r="I5" s="204"/>
      <c r="J5" s="1"/>
      <c r="K5" s="1"/>
    </row>
    <row r="6" spans="1:11" ht="34.200000000000003">
      <c r="A6" s="94">
        <v>2</v>
      </c>
      <c r="B6" s="104" t="s">
        <v>786</v>
      </c>
      <c r="C6" s="95" t="s">
        <v>8</v>
      </c>
      <c r="D6" s="306">
        <v>50</v>
      </c>
      <c r="E6" s="71"/>
      <c r="F6" s="43">
        <f t="shared" ref="F6:F12" si="0">D6*E6</f>
        <v>0</v>
      </c>
      <c r="G6" s="93"/>
      <c r="H6" s="36"/>
      <c r="I6" s="313"/>
      <c r="J6" s="69"/>
      <c r="K6" s="69"/>
    </row>
    <row r="7" spans="1:11">
      <c r="A7" s="1">
        <v>3</v>
      </c>
      <c r="B7" s="104" t="s">
        <v>77</v>
      </c>
      <c r="C7" s="95" t="s">
        <v>8</v>
      </c>
      <c r="D7" s="306">
        <v>150</v>
      </c>
      <c r="E7" s="71"/>
      <c r="F7" s="43">
        <f t="shared" si="0"/>
        <v>0</v>
      </c>
      <c r="G7" s="93"/>
      <c r="H7" s="36"/>
      <c r="I7" s="204"/>
      <c r="J7" s="69"/>
      <c r="K7" s="69"/>
    </row>
    <row r="8" spans="1:11" ht="22.8">
      <c r="A8" s="94">
        <v>4</v>
      </c>
      <c r="B8" s="96" t="s">
        <v>787</v>
      </c>
      <c r="C8" s="1" t="s">
        <v>8</v>
      </c>
      <c r="D8" s="302">
        <v>150</v>
      </c>
      <c r="E8" s="71"/>
      <c r="F8" s="43">
        <f t="shared" si="0"/>
        <v>0</v>
      </c>
      <c r="G8" s="93"/>
      <c r="H8" s="36"/>
      <c r="I8" s="204"/>
      <c r="J8" s="1"/>
      <c r="K8" s="1"/>
    </row>
    <row r="9" spans="1:11" ht="79.8">
      <c r="A9" s="1">
        <v>5</v>
      </c>
      <c r="B9" s="5" t="s">
        <v>788</v>
      </c>
      <c r="C9" s="1" t="s">
        <v>8</v>
      </c>
      <c r="D9" s="302">
        <v>150</v>
      </c>
      <c r="E9" s="71"/>
      <c r="F9" s="43">
        <f t="shared" si="0"/>
        <v>0</v>
      </c>
      <c r="G9" s="93"/>
      <c r="H9" s="36"/>
      <c r="I9" s="204"/>
      <c r="J9" s="1"/>
      <c r="K9" s="1"/>
    </row>
    <row r="10" spans="1:11">
      <c r="A10" s="94">
        <v>6</v>
      </c>
      <c r="B10" s="5" t="s">
        <v>70</v>
      </c>
      <c r="C10" s="1" t="s">
        <v>8</v>
      </c>
      <c r="D10" s="302">
        <v>50</v>
      </c>
      <c r="E10" s="71"/>
      <c r="F10" s="43">
        <f t="shared" si="0"/>
        <v>0</v>
      </c>
      <c r="G10" s="93"/>
      <c r="H10" s="36"/>
      <c r="I10" s="204"/>
      <c r="J10" s="1"/>
      <c r="K10" s="1"/>
    </row>
    <row r="11" spans="1:11">
      <c r="A11" s="1">
        <v>7</v>
      </c>
      <c r="B11" s="5" t="s">
        <v>789</v>
      </c>
      <c r="C11" s="1" t="s">
        <v>8</v>
      </c>
      <c r="D11" s="302">
        <v>30</v>
      </c>
      <c r="E11" s="71"/>
      <c r="F11" s="43">
        <f t="shared" si="0"/>
        <v>0</v>
      </c>
      <c r="G11" s="93"/>
      <c r="H11" s="36"/>
      <c r="I11" s="204"/>
      <c r="J11" s="1"/>
      <c r="K11" s="1"/>
    </row>
    <row r="12" spans="1:11">
      <c r="A12" s="94">
        <v>8</v>
      </c>
      <c r="B12" s="5" t="s">
        <v>790</v>
      </c>
      <c r="C12" s="1" t="s">
        <v>8</v>
      </c>
      <c r="D12" s="302">
        <v>5</v>
      </c>
      <c r="E12" s="71"/>
      <c r="F12" s="43">
        <f t="shared" si="0"/>
        <v>0</v>
      </c>
      <c r="G12" s="93"/>
      <c r="H12" s="36"/>
      <c r="I12" s="204"/>
      <c r="J12" s="1"/>
      <c r="K12" s="1"/>
    </row>
    <row r="13" spans="1:11">
      <c r="A13" s="92" t="s">
        <v>81</v>
      </c>
      <c r="B13" s="700" t="s">
        <v>791</v>
      </c>
      <c r="C13" s="701"/>
      <c r="D13" s="701"/>
      <c r="E13" s="701"/>
      <c r="F13" s="701"/>
      <c r="G13" s="701"/>
      <c r="H13" s="701"/>
      <c r="I13" s="701"/>
      <c r="J13" s="701"/>
      <c r="K13" s="702"/>
    </row>
    <row r="14" spans="1:11" s="67" customFormat="1" ht="91.2">
      <c r="A14" s="555">
        <v>1</v>
      </c>
      <c r="B14" s="567" t="s">
        <v>792</v>
      </c>
      <c r="C14" s="568" t="s">
        <v>10</v>
      </c>
      <c r="D14" s="569">
        <v>2</v>
      </c>
      <c r="E14" s="570"/>
      <c r="F14" s="556">
        <f>D14*E14</f>
        <v>0</v>
      </c>
      <c r="G14" s="105"/>
      <c r="H14" s="97"/>
      <c r="I14" s="244"/>
      <c r="J14" s="106"/>
      <c r="K14" s="106"/>
    </row>
    <row r="15" spans="1:11" s="67" customFormat="1">
      <c r="A15" s="555">
        <v>2</v>
      </c>
      <c r="B15" s="567" t="s">
        <v>793</v>
      </c>
      <c r="C15" s="568" t="s">
        <v>8</v>
      </c>
      <c r="D15" s="569">
        <v>1</v>
      </c>
      <c r="E15" s="570"/>
      <c r="F15" s="556">
        <f t="shared" ref="F15:F29" si="1">D15*E15</f>
        <v>0</v>
      </c>
      <c r="G15" s="105"/>
      <c r="H15" s="97"/>
      <c r="I15" s="244"/>
      <c r="J15" s="107"/>
      <c r="K15" s="107"/>
    </row>
    <row r="16" spans="1:11" s="67" customFormat="1" ht="45.6">
      <c r="A16" s="555">
        <v>3</v>
      </c>
      <c r="B16" s="571" t="s">
        <v>794</v>
      </c>
      <c r="C16" s="568" t="s">
        <v>8</v>
      </c>
      <c r="D16" s="569">
        <v>2</v>
      </c>
      <c r="E16" s="570"/>
      <c r="F16" s="556">
        <f t="shared" si="1"/>
        <v>0</v>
      </c>
      <c r="G16" s="105"/>
      <c r="H16" s="97"/>
      <c r="I16" s="244"/>
      <c r="J16" s="106"/>
      <c r="K16" s="106"/>
    </row>
    <row r="17" spans="1:11" s="67" customFormat="1" ht="34.200000000000003">
      <c r="A17" s="555">
        <v>4</v>
      </c>
      <c r="B17" s="567" t="s">
        <v>76</v>
      </c>
      <c r="C17" s="568" t="s">
        <v>8</v>
      </c>
      <c r="D17" s="569">
        <v>4</v>
      </c>
      <c r="E17" s="570"/>
      <c r="F17" s="556">
        <f t="shared" si="1"/>
        <v>0</v>
      </c>
      <c r="G17" s="105"/>
      <c r="H17" s="97"/>
      <c r="I17" s="244"/>
      <c r="J17" s="106"/>
      <c r="K17" s="106"/>
    </row>
    <row r="18" spans="1:11" s="67" customFormat="1" ht="22.8">
      <c r="A18" s="555">
        <v>5</v>
      </c>
      <c r="B18" s="572" t="s">
        <v>795</v>
      </c>
      <c r="C18" s="568" t="s">
        <v>8</v>
      </c>
      <c r="D18" s="569">
        <v>4</v>
      </c>
      <c r="E18" s="570"/>
      <c r="F18" s="556">
        <f t="shared" si="1"/>
        <v>0</v>
      </c>
      <c r="G18" s="105"/>
      <c r="H18" s="97"/>
      <c r="I18" s="244"/>
      <c r="J18" s="106"/>
      <c r="K18" s="106"/>
    </row>
    <row r="19" spans="1:11" s="67" customFormat="1">
      <c r="A19" s="555">
        <v>6</v>
      </c>
      <c r="B19" s="567" t="s">
        <v>71</v>
      </c>
      <c r="C19" s="568" t="s">
        <v>8</v>
      </c>
      <c r="D19" s="569">
        <v>2</v>
      </c>
      <c r="E19" s="570"/>
      <c r="F19" s="556">
        <f t="shared" si="1"/>
        <v>0</v>
      </c>
      <c r="G19" s="105"/>
      <c r="H19" s="97"/>
      <c r="I19" s="244"/>
      <c r="J19" s="106"/>
      <c r="K19" s="106"/>
    </row>
    <row r="20" spans="1:11" s="67" customFormat="1">
      <c r="A20" s="555">
        <v>7</v>
      </c>
      <c r="B20" s="567" t="s">
        <v>796</v>
      </c>
      <c r="C20" s="568" t="s">
        <v>8</v>
      </c>
      <c r="D20" s="569">
        <v>2</v>
      </c>
      <c r="E20" s="570"/>
      <c r="F20" s="556">
        <f t="shared" si="1"/>
        <v>0</v>
      </c>
      <c r="G20" s="105"/>
      <c r="H20" s="97"/>
      <c r="I20" s="244"/>
      <c r="J20" s="106"/>
      <c r="K20" s="106"/>
    </row>
    <row r="21" spans="1:11" s="67" customFormat="1">
      <c r="A21" s="555">
        <v>8</v>
      </c>
      <c r="B21" s="567" t="s">
        <v>77</v>
      </c>
      <c r="C21" s="568" t="s">
        <v>8</v>
      </c>
      <c r="D21" s="569">
        <v>4</v>
      </c>
      <c r="E21" s="570"/>
      <c r="F21" s="556">
        <f t="shared" si="1"/>
        <v>0</v>
      </c>
      <c r="G21" s="105"/>
      <c r="H21" s="97"/>
      <c r="I21" s="244"/>
      <c r="J21" s="106"/>
      <c r="K21" s="106"/>
    </row>
    <row r="22" spans="1:11" s="67" customFormat="1" ht="22.8">
      <c r="A22" s="555">
        <v>9</v>
      </c>
      <c r="B22" s="567" t="s">
        <v>78</v>
      </c>
      <c r="C22" s="568" t="s">
        <v>8</v>
      </c>
      <c r="D22" s="569">
        <v>1</v>
      </c>
      <c r="E22" s="570"/>
      <c r="F22" s="556">
        <f t="shared" si="1"/>
        <v>0</v>
      </c>
      <c r="G22" s="105"/>
      <c r="H22" s="97"/>
      <c r="I22" s="244"/>
      <c r="J22" s="106"/>
      <c r="K22" s="106"/>
    </row>
    <row r="23" spans="1:11" s="67" customFormat="1" ht="45.6">
      <c r="A23" s="555">
        <v>10</v>
      </c>
      <c r="B23" s="567" t="s">
        <v>797</v>
      </c>
      <c r="C23" s="568" t="s">
        <v>8</v>
      </c>
      <c r="D23" s="569">
        <v>1</v>
      </c>
      <c r="E23" s="570"/>
      <c r="F23" s="556">
        <f t="shared" si="1"/>
        <v>0</v>
      </c>
      <c r="G23" s="105"/>
      <c r="H23" s="97"/>
      <c r="I23" s="244"/>
      <c r="J23" s="106"/>
      <c r="K23" s="106"/>
    </row>
    <row r="24" spans="1:11" s="67" customFormat="1" ht="34.200000000000003" customHeight="1">
      <c r="A24" s="555">
        <v>11</v>
      </c>
      <c r="B24" s="567" t="s">
        <v>798</v>
      </c>
      <c r="C24" s="568" t="s">
        <v>8</v>
      </c>
      <c r="D24" s="569">
        <v>1</v>
      </c>
      <c r="E24" s="570"/>
      <c r="F24" s="556">
        <f t="shared" si="1"/>
        <v>0</v>
      </c>
      <c r="G24" s="105"/>
      <c r="H24" s="97"/>
      <c r="I24" s="244"/>
      <c r="J24" s="106"/>
      <c r="K24" s="106"/>
    </row>
    <row r="25" spans="1:11" s="67" customFormat="1" ht="22.8">
      <c r="A25" s="555">
        <v>12</v>
      </c>
      <c r="B25" s="567" t="s">
        <v>799</v>
      </c>
      <c r="C25" s="568" t="s">
        <v>8</v>
      </c>
      <c r="D25" s="569">
        <v>1</v>
      </c>
      <c r="E25" s="570"/>
      <c r="F25" s="556">
        <f t="shared" si="1"/>
        <v>0</v>
      </c>
      <c r="G25" s="105"/>
      <c r="H25" s="97"/>
      <c r="I25" s="244"/>
      <c r="J25" s="107"/>
      <c r="K25" s="107"/>
    </row>
    <row r="26" spans="1:11" s="67" customFormat="1" ht="22.8">
      <c r="A26" s="555">
        <v>13</v>
      </c>
      <c r="B26" s="567" t="s">
        <v>800</v>
      </c>
      <c r="C26" s="568" t="s">
        <v>8</v>
      </c>
      <c r="D26" s="569">
        <v>1</v>
      </c>
      <c r="E26" s="570"/>
      <c r="F26" s="556">
        <f t="shared" si="1"/>
        <v>0</v>
      </c>
      <c r="G26" s="105"/>
      <c r="H26" s="97"/>
      <c r="I26" s="244"/>
      <c r="J26" s="106"/>
      <c r="K26" s="106"/>
    </row>
    <row r="27" spans="1:11" s="67" customFormat="1" ht="22.8">
      <c r="A27" s="555">
        <v>14</v>
      </c>
      <c r="B27" s="567" t="s">
        <v>801</v>
      </c>
      <c r="C27" s="568" t="s">
        <v>8</v>
      </c>
      <c r="D27" s="569">
        <v>1</v>
      </c>
      <c r="E27" s="570"/>
      <c r="F27" s="556">
        <f t="shared" si="1"/>
        <v>0</v>
      </c>
      <c r="G27" s="105"/>
      <c r="H27" s="97"/>
      <c r="I27" s="556"/>
      <c r="J27" s="557"/>
      <c r="K27" s="557"/>
    </row>
    <row r="28" spans="1:11" s="67" customFormat="1" ht="22.8">
      <c r="A28" s="555">
        <v>15</v>
      </c>
      <c r="B28" s="563" t="s">
        <v>802</v>
      </c>
      <c r="C28" s="564" t="s">
        <v>8</v>
      </c>
      <c r="D28" s="565">
        <v>1</v>
      </c>
      <c r="E28" s="566"/>
      <c r="F28" s="556">
        <f t="shared" si="1"/>
        <v>0</v>
      </c>
      <c r="G28" s="105"/>
      <c r="H28" s="97"/>
      <c r="I28" s="556"/>
      <c r="J28" s="557"/>
      <c r="K28" s="557"/>
    </row>
    <row r="29" spans="1:11" s="67" customFormat="1">
      <c r="A29" s="555">
        <v>16</v>
      </c>
      <c r="B29" s="559" t="s">
        <v>803</v>
      </c>
      <c r="C29" s="560" t="s">
        <v>8</v>
      </c>
      <c r="D29" s="561">
        <v>10</v>
      </c>
      <c r="E29" s="562"/>
      <c r="F29" s="556">
        <f t="shared" si="1"/>
        <v>0</v>
      </c>
      <c r="G29" s="105"/>
      <c r="H29" s="97"/>
      <c r="I29" s="556"/>
      <c r="J29" s="557"/>
      <c r="K29" s="557"/>
    </row>
    <row r="30" spans="1:11" s="67" customFormat="1">
      <c r="A30" s="576" t="s">
        <v>82</v>
      </c>
      <c r="B30" s="703" t="s">
        <v>804</v>
      </c>
      <c r="C30" s="703"/>
      <c r="D30" s="703"/>
      <c r="E30" s="703"/>
      <c r="F30" s="703"/>
      <c r="G30" s="703"/>
      <c r="H30" s="703"/>
      <c r="I30" s="703"/>
      <c r="J30" s="703"/>
      <c r="K30" s="704"/>
    </row>
    <row r="31" spans="1:11" s="67" customFormat="1" ht="45.6">
      <c r="A31" s="555">
        <v>1</v>
      </c>
      <c r="B31" s="559" t="s">
        <v>805</v>
      </c>
      <c r="C31" s="560" t="s">
        <v>8</v>
      </c>
      <c r="D31" s="561">
        <v>5</v>
      </c>
      <c r="E31" s="562"/>
      <c r="F31" s="558">
        <f>D31*E31</f>
        <v>0</v>
      </c>
      <c r="G31" s="105"/>
      <c r="H31" s="556"/>
      <c r="I31" s="556"/>
      <c r="J31" s="557"/>
      <c r="K31" s="557"/>
    </row>
    <row r="32" spans="1:11" s="67" customFormat="1">
      <c r="A32" s="555">
        <v>2</v>
      </c>
      <c r="B32" s="559" t="s">
        <v>806</v>
      </c>
      <c r="C32" s="560" t="s">
        <v>8</v>
      </c>
      <c r="D32" s="561">
        <v>5</v>
      </c>
      <c r="E32" s="562"/>
      <c r="F32" s="558">
        <f t="shared" ref="F32:F36" si="2">D32*E32</f>
        <v>0</v>
      </c>
      <c r="G32" s="105"/>
      <c r="H32" s="556"/>
      <c r="I32" s="574"/>
      <c r="J32" s="575"/>
      <c r="K32" s="575"/>
    </row>
    <row r="33" spans="1:12" s="67" customFormat="1" ht="22.8">
      <c r="A33" s="555">
        <v>3</v>
      </c>
      <c r="B33" s="559" t="s">
        <v>807</v>
      </c>
      <c r="C33" s="560" t="s">
        <v>8</v>
      </c>
      <c r="D33" s="561">
        <v>5</v>
      </c>
      <c r="E33" s="562"/>
      <c r="F33" s="558">
        <f t="shared" si="2"/>
        <v>0</v>
      </c>
      <c r="G33" s="105"/>
      <c r="H33" s="556"/>
      <c r="I33" s="574"/>
      <c r="J33" s="575"/>
      <c r="K33" s="575"/>
    </row>
    <row r="34" spans="1:12" s="67" customFormat="1" ht="22.8">
      <c r="A34" s="552">
        <v>4</v>
      </c>
      <c r="B34" s="559" t="s">
        <v>808</v>
      </c>
      <c r="C34" s="560" t="s">
        <v>8</v>
      </c>
      <c r="D34" s="561">
        <v>5</v>
      </c>
      <c r="E34" s="562"/>
      <c r="F34" s="558">
        <f t="shared" si="2"/>
        <v>0</v>
      </c>
      <c r="G34" s="105"/>
      <c r="H34" s="556"/>
      <c r="I34" s="553"/>
      <c r="J34" s="554"/>
      <c r="K34" s="554"/>
    </row>
    <row r="35" spans="1:12" s="67" customFormat="1" ht="22.8">
      <c r="A35" s="555">
        <v>5</v>
      </c>
      <c r="B35" s="559" t="s">
        <v>809</v>
      </c>
      <c r="C35" s="560" t="s">
        <v>8</v>
      </c>
      <c r="D35" s="561">
        <v>2</v>
      </c>
      <c r="E35" s="573"/>
      <c r="F35" s="558">
        <f t="shared" si="2"/>
        <v>0</v>
      </c>
      <c r="G35" s="105"/>
      <c r="H35" s="556"/>
      <c r="I35" s="574"/>
      <c r="J35" s="575"/>
      <c r="K35" s="575"/>
    </row>
    <row r="36" spans="1:12" s="67" customFormat="1">
      <c r="A36" s="1" t="s">
        <v>810</v>
      </c>
      <c r="B36" s="108" t="s">
        <v>341</v>
      </c>
      <c r="C36" s="109" t="s">
        <v>8</v>
      </c>
      <c r="D36" s="307">
        <v>2</v>
      </c>
      <c r="E36" s="110"/>
      <c r="F36" s="558">
        <f t="shared" si="2"/>
        <v>0</v>
      </c>
      <c r="G36" s="105"/>
      <c r="H36" s="556"/>
      <c r="I36" s="244"/>
      <c r="J36" s="107"/>
      <c r="K36" s="107"/>
    </row>
    <row r="37" spans="1:12" ht="27.6" customHeight="1">
      <c r="A37" s="695" t="s">
        <v>53</v>
      </c>
      <c r="B37" s="695"/>
      <c r="C37" s="695"/>
      <c r="D37" s="695"/>
      <c r="E37" s="695"/>
      <c r="F37" s="60">
        <f>SUM(F5:F12,F14:F29,F31:F36)</f>
        <v>0</v>
      </c>
      <c r="G37" s="98"/>
      <c r="H37" s="99">
        <f>SUM(H5:H12,H14:H29,H31:H36)</f>
        <v>0</v>
      </c>
      <c r="I37" s="245"/>
      <c r="J37" s="100"/>
      <c r="K37" s="100"/>
    </row>
    <row r="38" spans="1:12" s="301" customFormat="1" ht="24" customHeight="1">
      <c r="B38" s="304" t="s">
        <v>449</v>
      </c>
      <c r="C38" s="304"/>
      <c r="D38" s="304"/>
      <c r="E38" s="304"/>
      <c r="F38" s="304"/>
      <c r="G38" s="304"/>
      <c r="H38" s="304"/>
      <c r="I38" s="304"/>
      <c r="J38" s="304"/>
      <c r="K38" s="304"/>
    </row>
    <row r="39" spans="1:12" ht="58.2" customHeight="1">
      <c r="A39" s="13"/>
      <c r="B39" s="692" t="s">
        <v>89</v>
      </c>
      <c r="C39" s="692"/>
      <c r="D39" s="692"/>
      <c r="E39" s="692"/>
      <c r="F39" s="692"/>
      <c r="G39" s="692"/>
      <c r="H39" s="15"/>
      <c r="I39" s="15"/>
      <c r="J39" s="15"/>
      <c r="K39" s="15"/>
      <c r="L39" s="15"/>
    </row>
    <row r="40" spans="1:12">
      <c r="A40" s="13"/>
      <c r="B40" s="692" t="s">
        <v>266</v>
      </c>
      <c r="C40" s="692"/>
      <c r="D40" s="692"/>
      <c r="E40" s="692"/>
      <c r="F40" s="692"/>
      <c r="G40" s="692"/>
      <c r="H40" s="692"/>
      <c r="I40" s="692"/>
      <c r="J40" s="692"/>
      <c r="K40" s="692"/>
    </row>
    <row r="41" spans="1:12">
      <c r="A41" s="13"/>
      <c r="B41" s="693"/>
      <c r="C41" s="693"/>
      <c r="D41" s="693"/>
      <c r="E41" s="693"/>
      <c r="F41" s="693"/>
      <c r="G41" s="693"/>
      <c r="H41" s="693"/>
      <c r="I41" s="693"/>
      <c r="J41" s="693"/>
      <c r="K41" s="693"/>
    </row>
    <row r="42" spans="1:12">
      <c r="A42" s="13"/>
      <c r="B42" s="693"/>
      <c r="C42" s="693"/>
      <c r="D42" s="693"/>
      <c r="E42" s="693"/>
      <c r="F42" s="26"/>
      <c r="G42" s="26"/>
      <c r="H42" s="694" t="s">
        <v>69</v>
      </c>
      <c r="I42" s="694"/>
      <c r="J42" s="694"/>
      <c r="K42" s="694"/>
    </row>
  </sheetData>
  <mergeCells count="10">
    <mergeCell ref="A2:K2"/>
    <mergeCell ref="B40:K40"/>
    <mergeCell ref="B41:K41"/>
    <mergeCell ref="B42:E42"/>
    <mergeCell ref="H42:K42"/>
    <mergeCell ref="B39:G39"/>
    <mergeCell ref="A37:E37"/>
    <mergeCell ref="B4:K4"/>
    <mergeCell ref="B13:K13"/>
    <mergeCell ref="B30:K30"/>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1" manualBreakCount="1">
    <brk id="26"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view="pageBreakPreview" zoomScaleNormal="100" zoomScaleSheetLayoutView="100" workbookViewId="0">
      <selection activeCell="G76" sqref="G76:H82"/>
    </sheetView>
  </sheetViews>
  <sheetFormatPr defaultColWidth="8.88671875" defaultRowHeight="14.4"/>
  <cols>
    <col min="1" max="1" width="4.109375" style="101" customWidth="1"/>
    <col min="2" max="2" width="77.44140625" style="101" customWidth="1"/>
    <col min="3" max="3" width="6.6640625" style="101" customWidth="1"/>
    <col min="4" max="4" width="8.6640625" style="101" customWidth="1"/>
    <col min="5" max="5" width="11.6640625" style="101" customWidth="1"/>
    <col min="6" max="6" width="15.33203125" style="101" customWidth="1"/>
    <col min="7" max="7" width="7.33203125" style="101" customWidth="1"/>
    <col min="8" max="9" width="14.5546875" style="101" customWidth="1"/>
    <col min="10" max="10" width="11.6640625" style="101" customWidth="1"/>
    <col min="11" max="11" width="11.33203125" style="101" customWidth="1"/>
    <col min="12" max="16384" width="8.88671875" style="101"/>
  </cols>
  <sheetData>
    <row r="1" spans="1:11">
      <c r="A1" s="13"/>
      <c r="B1" s="13" t="s">
        <v>80</v>
      </c>
      <c r="C1" s="13"/>
      <c r="D1" s="13"/>
      <c r="E1" s="13"/>
      <c r="F1" s="13"/>
      <c r="G1" s="13"/>
      <c r="H1" s="13"/>
      <c r="I1" s="13"/>
      <c r="J1" s="13"/>
      <c r="K1" s="27" t="s">
        <v>380</v>
      </c>
    </row>
    <row r="2" spans="1:11" s="308" customFormat="1">
      <c r="A2" s="690" t="s">
        <v>379</v>
      </c>
      <c r="B2" s="690"/>
      <c r="C2" s="690"/>
      <c r="D2" s="690"/>
      <c r="E2" s="690"/>
      <c r="F2" s="690"/>
      <c r="G2" s="690"/>
      <c r="H2" s="690"/>
      <c r="I2" s="690"/>
      <c r="J2" s="690"/>
      <c r="K2" s="690"/>
    </row>
    <row r="3" spans="1:11" ht="30.6">
      <c r="A3" s="1" t="s">
        <v>0</v>
      </c>
      <c r="B3" s="1" t="s">
        <v>1</v>
      </c>
      <c r="C3" s="1" t="s">
        <v>2</v>
      </c>
      <c r="D3" s="1" t="s">
        <v>90</v>
      </c>
      <c r="E3" s="3" t="s">
        <v>3</v>
      </c>
      <c r="F3" s="1" t="s">
        <v>4</v>
      </c>
      <c r="G3" s="91" t="s">
        <v>5</v>
      </c>
      <c r="H3" s="1" t="s">
        <v>6</v>
      </c>
      <c r="I3" s="197" t="s">
        <v>424</v>
      </c>
      <c r="J3" s="1" t="s">
        <v>167</v>
      </c>
      <c r="K3" s="1" t="s">
        <v>7</v>
      </c>
    </row>
    <row r="4" spans="1:11" ht="92.4" customHeight="1">
      <c r="A4" s="1">
        <v>1</v>
      </c>
      <c r="B4" s="5" t="s">
        <v>125</v>
      </c>
      <c r="C4" s="1" t="s">
        <v>41</v>
      </c>
      <c r="D4" s="302">
        <v>5</v>
      </c>
      <c r="E4" s="3"/>
      <c r="F4" s="39">
        <f>D4*E4</f>
        <v>0</v>
      </c>
      <c r="G4" s="88"/>
      <c r="H4" s="39"/>
      <c r="I4" s="241"/>
      <c r="J4" s="1"/>
      <c r="K4" s="1"/>
    </row>
    <row r="5" spans="1:11" ht="74.400000000000006" customHeight="1">
      <c r="A5" s="1">
        <v>2</v>
      </c>
      <c r="B5" s="5" t="s">
        <v>126</v>
      </c>
      <c r="C5" s="1" t="s">
        <v>41</v>
      </c>
      <c r="D5" s="1">
        <v>25</v>
      </c>
      <c r="E5" s="3"/>
      <c r="F5" s="39">
        <f>D5*E5</f>
        <v>0</v>
      </c>
      <c r="G5" s="88"/>
      <c r="H5" s="39"/>
      <c r="I5" s="241"/>
      <c r="J5" s="1"/>
      <c r="K5" s="1"/>
    </row>
    <row r="6" spans="1:11" ht="21" customHeight="1">
      <c r="A6" s="718" t="s">
        <v>9</v>
      </c>
      <c r="B6" s="719"/>
      <c r="C6" s="719"/>
      <c r="D6" s="719"/>
      <c r="E6" s="720"/>
      <c r="F6" s="112">
        <f>SUM(F4:F5)</f>
        <v>0</v>
      </c>
      <c r="G6" s="62"/>
      <c r="H6" s="321">
        <f>SUM(H4:H5)</f>
        <v>0</v>
      </c>
      <c r="I6" s="246"/>
      <c r="J6" s="64"/>
      <c r="K6" s="64"/>
    </row>
    <row r="7" spans="1:11">
      <c r="A7" s="13"/>
      <c r="B7" s="15" t="s">
        <v>142</v>
      </c>
      <c r="C7" s="26"/>
      <c r="D7" s="26"/>
      <c r="E7" s="33"/>
      <c r="F7" s="26"/>
      <c r="G7" s="26"/>
      <c r="H7" s="26"/>
      <c r="I7" s="26"/>
      <c r="J7" s="13"/>
      <c r="K7" s="13"/>
    </row>
    <row r="8" spans="1:11">
      <c r="A8" s="13"/>
      <c r="B8" s="32"/>
      <c r="C8" s="26"/>
      <c r="D8" s="26"/>
      <c r="E8" s="33"/>
      <c r="F8" s="26"/>
      <c r="G8" s="26"/>
      <c r="H8" s="26"/>
      <c r="I8" s="26"/>
      <c r="J8" s="13"/>
      <c r="K8" s="13"/>
    </row>
    <row r="9" spans="1:11">
      <c r="A9" s="13"/>
      <c r="B9" s="693"/>
      <c r="C9" s="693"/>
      <c r="D9" s="693"/>
      <c r="E9" s="693"/>
      <c r="F9" s="26"/>
      <c r="G9" s="26"/>
      <c r="H9" s="34"/>
      <c r="I9" s="34"/>
      <c r="J9" s="34"/>
      <c r="K9" s="34"/>
    </row>
    <row r="10" spans="1:11">
      <c r="A10" s="13"/>
      <c r="B10" s="693"/>
      <c r="C10" s="693"/>
      <c r="D10" s="693"/>
      <c r="E10" s="693"/>
      <c r="F10" s="26"/>
      <c r="G10" s="26"/>
      <c r="H10" s="694" t="s">
        <v>69</v>
      </c>
      <c r="I10" s="694"/>
      <c r="J10" s="694"/>
      <c r="K10" s="694"/>
    </row>
  </sheetData>
  <mergeCells count="5">
    <mergeCell ref="B10:E10"/>
    <mergeCell ref="H10:K10"/>
    <mergeCell ref="A2:K2"/>
    <mergeCell ref="A6:E6"/>
    <mergeCell ref="B9:E9"/>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view="pageBreakPreview" zoomScaleNormal="100" zoomScaleSheetLayoutView="100" workbookViewId="0">
      <selection activeCell="G76" sqref="G76:H82"/>
    </sheetView>
  </sheetViews>
  <sheetFormatPr defaultColWidth="8.88671875" defaultRowHeight="14.4"/>
  <cols>
    <col min="1" max="1" width="6.88671875" customWidth="1"/>
    <col min="2" max="2" width="52.6640625" customWidth="1"/>
    <col min="4" max="4" width="11.33203125" customWidth="1"/>
    <col min="5" max="5" width="10.88671875" bestFit="1" customWidth="1"/>
    <col min="6" max="6" width="13.33203125" customWidth="1"/>
    <col min="8" max="9" width="14.6640625" customWidth="1"/>
    <col min="10" max="10" width="13.109375" customWidth="1"/>
    <col min="11" max="11" width="17.109375" customWidth="1"/>
  </cols>
  <sheetData>
    <row r="1" spans="1:11">
      <c r="A1" s="27" t="s">
        <v>80</v>
      </c>
      <c r="B1" s="27" t="s">
        <v>80</v>
      </c>
      <c r="C1" s="27"/>
      <c r="D1" s="27"/>
      <c r="E1" s="27"/>
      <c r="F1" s="27"/>
      <c r="G1" s="27"/>
      <c r="H1" s="27"/>
      <c r="I1" s="27"/>
      <c r="J1" s="27"/>
      <c r="K1" s="27" t="s">
        <v>382</v>
      </c>
    </row>
    <row r="2" spans="1:11" s="339" customFormat="1">
      <c r="A2" s="756" t="s">
        <v>381</v>
      </c>
      <c r="B2" s="756"/>
      <c r="C2" s="756"/>
      <c r="D2" s="756"/>
      <c r="E2" s="756"/>
      <c r="F2" s="756"/>
      <c r="G2" s="756"/>
      <c r="H2" s="756"/>
      <c r="I2" s="756"/>
      <c r="J2" s="756"/>
      <c r="K2" s="756"/>
    </row>
    <row r="3" spans="1:11" ht="32.4" customHeight="1">
      <c r="A3" s="18" t="s">
        <v>0</v>
      </c>
      <c r="B3" s="18" t="s">
        <v>1</v>
      </c>
      <c r="C3" s="20" t="s">
        <v>2</v>
      </c>
      <c r="D3" s="20" t="s">
        <v>90</v>
      </c>
      <c r="E3" s="22" t="s">
        <v>3</v>
      </c>
      <c r="F3" s="20" t="s">
        <v>4</v>
      </c>
      <c r="G3" s="20" t="s">
        <v>5</v>
      </c>
      <c r="H3" s="20" t="s">
        <v>6</v>
      </c>
      <c r="I3" s="260" t="s">
        <v>424</v>
      </c>
      <c r="J3" s="23" t="s">
        <v>167</v>
      </c>
      <c r="K3" s="23" t="s">
        <v>7</v>
      </c>
    </row>
    <row r="4" spans="1:11" ht="64.2" customHeight="1">
      <c r="A4" s="18">
        <v>1</v>
      </c>
      <c r="B4" s="209" t="s">
        <v>422</v>
      </c>
      <c r="C4" s="210" t="s">
        <v>41</v>
      </c>
      <c r="D4" s="211">
        <v>10</v>
      </c>
      <c r="E4" s="212"/>
      <c r="F4" s="213">
        <f>D4*E4</f>
        <v>0</v>
      </c>
      <c r="G4" s="214"/>
      <c r="H4" s="215"/>
      <c r="I4" s="261"/>
      <c r="J4" s="216"/>
      <c r="K4" s="217"/>
    </row>
    <row r="5" spans="1:11" ht="72.599999999999994" customHeight="1">
      <c r="A5" s="18">
        <v>2</v>
      </c>
      <c r="B5" s="209" t="s">
        <v>423</v>
      </c>
      <c r="C5" s="210" t="s">
        <v>41</v>
      </c>
      <c r="D5" s="211">
        <v>5</v>
      </c>
      <c r="E5" s="212"/>
      <c r="F5" s="213">
        <f>D5*E5</f>
        <v>0</v>
      </c>
      <c r="G5" s="214"/>
      <c r="H5" s="215"/>
      <c r="I5" s="261"/>
      <c r="J5" s="216"/>
      <c r="K5" s="217"/>
    </row>
    <row r="6" spans="1:11" ht="26.4" customHeight="1">
      <c r="A6" s="765" t="s">
        <v>53</v>
      </c>
      <c r="B6" s="766"/>
      <c r="C6" s="766"/>
      <c r="D6" s="766"/>
      <c r="E6" s="767"/>
      <c r="F6" s="14">
        <f>SUM(F4:F5)</f>
        <v>0</v>
      </c>
      <c r="G6" s="19"/>
      <c r="H6" s="57">
        <f>SUM(H4:H5)</f>
        <v>0</v>
      </c>
      <c r="I6" s="684"/>
      <c r="J6" s="66"/>
      <c r="K6" s="13"/>
    </row>
    <row r="7" spans="1:11">
      <c r="A7" s="11"/>
      <c r="B7" s="15"/>
      <c r="C7" s="15"/>
      <c r="D7" s="12"/>
      <c r="E7" s="11"/>
      <c r="F7" s="16"/>
      <c r="G7" s="16"/>
      <c r="H7" s="16"/>
      <c r="I7" s="16"/>
      <c r="J7" s="17"/>
      <c r="K7" s="13"/>
    </row>
    <row r="8" spans="1:11">
      <c r="A8" s="13"/>
      <c r="B8" s="693"/>
      <c r="C8" s="693"/>
      <c r="D8" s="693"/>
      <c r="E8" s="693"/>
      <c r="F8" s="26"/>
      <c r="G8" s="26"/>
      <c r="H8" s="34"/>
      <c r="I8" s="34"/>
      <c r="J8" s="34"/>
      <c r="K8" s="34"/>
    </row>
    <row r="9" spans="1:11">
      <c r="A9" s="13"/>
      <c r="B9" s="693"/>
      <c r="C9" s="693"/>
      <c r="D9" s="693"/>
      <c r="E9" s="693"/>
      <c r="F9" s="26"/>
      <c r="G9" s="26"/>
      <c r="H9" s="694" t="s">
        <v>69</v>
      </c>
      <c r="I9" s="694"/>
      <c r="J9" s="694"/>
      <c r="K9" s="694"/>
    </row>
  </sheetData>
  <mergeCells count="5">
    <mergeCell ref="B9:E9"/>
    <mergeCell ref="H9:K9"/>
    <mergeCell ref="A2:K2"/>
    <mergeCell ref="A6:E6"/>
    <mergeCell ref="B8:E8"/>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Normal="100" zoomScaleSheetLayoutView="100" workbookViewId="0">
      <selection activeCell="G76" sqref="G76:H82"/>
    </sheetView>
  </sheetViews>
  <sheetFormatPr defaultRowHeight="14.4"/>
  <cols>
    <col min="1" max="1" width="5" style="67" customWidth="1"/>
    <col min="2" max="2" width="52.6640625" style="67" customWidth="1"/>
    <col min="3" max="3" width="8.88671875" style="67"/>
    <col min="4" max="4" width="11.33203125" style="67" customWidth="1"/>
    <col min="5" max="5" width="10.88671875" style="67" bestFit="1" customWidth="1"/>
    <col min="6" max="6" width="13.33203125" style="67" customWidth="1"/>
    <col min="7" max="7" width="8.88671875" style="67"/>
    <col min="8" max="9" width="14.6640625" style="67" customWidth="1"/>
    <col min="10" max="10" width="13.109375" style="67" customWidth="1"/>
    <col min="11" max="11" width="17.109375" style="67" customWidth="1"/>
    <col min="12" max="256" width="8.88671875" style="67"/>
    <col min="257" max="257" width="6.88671875" style="67" customWidth="1"/>
    <col min="258" max="258" width="52.6640625" style="67" customWidth="1"/>
    <col min="259" max="259" width="8.88671875" style="67"/>
    <col min="260" max="260" width="11.33203125" style="67" customWidth="1"/>
    <col min="261" max="261" width="10.88671875" style="67" bestFit="1" customWidth="1"/>
    <col min="262" max="262" width="13.33203125" style="67" customWidth="1"/>
    <col min="263" max="263" width="8.88671875" style="67"/>
    <col min="264" max="265" width="14.6640625" style="67" customWidth="1"/>
    <col min="266" max="266" width="13.109375" style="67" customWidth="1"/>
    <col min="267" max="267" width="17.109375" style="67" customWidth="1"/>
    <col min="268" max="512" width="8.88671875" style="67"/>
    <col min="513" max="513" width="6.88671875" style="67" customWidth="1"/>
    <col min="514" max="514" width="52.6640625" style="67" customWidth="1"/>
    <col min="515" max="515" width="8.88671875" style="67"/>
    <col min="516" max="516" width="11.33203125" style="67" customWidth="1"/>
    <col min="517" max="517" width="10.88671875" style="67" bestFit="1" customWidth="1"/>
    <col min="518" max="518" width="13.33203125" style="67" customWidth="1"/>
    <col min="519" max="519" width="8.88671875" style="67"/>
    <col min="520" max="521" width="14.6640625" style="67" customWidth="1"/>
    <col min="522" max="522" width="13.109375" style="67" customWidth="1"/>
    <col min="523" max="523" width="17.109375" style="67" customWidth="1"/>
    <col min="524" max="768" width="8.88671875" style="67"/>
    <col min="769" max="769" width="6.88671875" style="67" customWidth="1"/>
    <col min="770" max="770" width="52.6640625" style="67" customWidth="1"/>
    <col min="771" max="771" width="8.88671875" style="67"/>
    <col min="772" max="772" width="11.33203125" style="67" customWidth="1"/>
    <col min="773" max="773" width="10.88671875" style="67" bestFit="1" customWidth="1"/>
    <col min="774" max="774" width="13.33203125" style="67" customWidth="1"/>
    <col min="775" max="775" width="8.88671875" style="67"/>
    <col min="776" max="777" width="14.6640625" style="67" customWidth="1"/>
    <col min="778" max="778" width="13.109375" style="67" customWidth="1"/>
    <col min="779" max="779" width="17.109375" style="67" customWidth="1"/>
    <col min="780" max="1024" width="8.88671875" style="67"/>
    <col min="1025" max="1025" width="6.88671875" style="67" customWidth="1"/>
    <col min="1026" max="1026" width="52.6640625" style="67" customWidth="1"/>
    <col min="1027" max="1027" width="8.88671875" style="67"/>
    <col min="1028" max="1028" width="11.33203125" style="67" customWidth="1"/>
    <col min="1029" max="1029" width="10.88671875" style="67" bestFit="1" customWidth="1"/>
    <col min="1030" max="1030" width="13.33203125" style="67" customWidth="1"/>
    <col min="1031" max="1031" width="8.88671875" style="67"/>
    <col min="1032" max="1033" width="14.6640625" style="67" customWidth="1"/>
    <col min="1034" max="1034" width="13.109375" style="67" customWidth="1"/>
    <col min="1035" max="1035" width="17.109375" style="67" customWidth="1"/>
    <col min="1036" max="1280" width="8.88671875" style="67"/>
    <col min="1281" max="1281" width="6.88671875" style="67" customWidth="1"/>
    <col min="1282" max="1282" width="52.6640625" style="67" customWidth="1"/>
    <col min="1283" max="1283" width="8.88671875" style="67"/>
    <col min="1284" max="1284" width="11.33203125" style="67" customWidth="1"/>
    <col min="1285" max="1285" width="10.88671875" style="67" bestFit="1" customWidth="1"/>
    <col min="1286" max="1286" width="13.33203125" style="67" customWidth="1"/>
    <col min="1287" max="1287" width="8.88671875" style="67"/>
    <col min="1288" max="1289" width="14.6640625" style="67" customWidth="1"/>
    <col min="1290" max="1290" width="13.109375" style="67" customWidth="1"/>
    <col min="1291" max="1291" width="17.109375" style="67" customWidth="1"/>
    <col min="1292" max="1536" width="8.88671875" style="67"/>
    <col min="1537" max="1537" width="6.88671875" style="67" customWidth="1"/>
    <col min="1538" max="1538" width="52.6640625" style="67" customWidth="1"/>
    <col min="1539" max="1539" width="8.88671875" style="67"/>
    <col min="1540" max="1540" width="11.33203125" style="67" customWidth="1"/>
    <col min="1541" max="1541" width="10.88671875" style="67" bestFit="1" customWidth="1"/>
    <col min="1542" max="1542" width="13.33203125" style="67" customWidth="1"/>
    <col min="1543" max="1543" width="8.88671875" style="67"/>
    <col min="1544" max="1545" width="14.6640625" style="67" customWidth="1"/>
    <col min="1546" max="1546" width="13.109375" style="67" customWidth="1"/>
    <col min="1547" max="1547" width="17.109375" style="67" customWidth="1"/>
    <col min="1548" max="1792" width="8.88671875" style="67"/>
    <col min="1793" max="1793" width="6.88671875" style="67" customWidth="1"/>
    <col min="1794" max="1794" width="52.6640625" style="67" customWidth="1"/>
    <col min="1795" max="1795" width="8.88671875" style="67"/>
    <col min="1796" max="1796" width="11.33203125" style="67" customWidth="1"/>
    <col min="1797" max="1797" width="10.88671875" style="67" bestFit="1" customWidth="1"/>
    <col min="1798" max="1798" width="13.33203125" style="67" customWidth="1"/>
    <col min="1799" max="1799" width="8.88671875" style="67"/>
    <col min="1800" max="1801" width="14.6640625" style="67" customWidth="1"/>
    <col min="1802" max="1802" width="13.109375" style="67" customWidth="1"/>
    <col min="1803" max="1803" width="17.109375" style="67" customWidth="1"/>
    <col min="1804" max="2048" width="8.88671875" style="67"/>
    <col min="2049" max="2049" width="6.88671875" style="67" customWidth="1"/>
    <col min="2050" max="2050" width="52.6640625" style="67" customWidth="1"/>
    <col min="2051" max="2051" width="8.88671875" style="67"/>
    <col min="2052" max="2052" width="11.33203125" style="67" customWidth="1"/>
    <col min="2053" max="2053" width="10.88671875" style="67" bestFit="1" customWidth="1"/>
    <col min="2054" max="2054" width="13.33203125" style="67" customWidth="1"/>
    <col min="2055" max="2055" width="8.88671875" style="67"/>
    <col min="2056" max="2057" width="14.6640625" style="67" customWidth="1"/>
    <col min="2058" max="2058" width="13.109375" style="67" customWidth="1"/>
    <col min="2059" max="2059" width="17.109375" style="67" customWidth="1"/>
    <col min="2060" max="2304" width="8.88671875" style="67"/>
    <col min="2305" max="2305" width="6.88671875" style="67" customWidth="1"/>
    <col min="2306" max="2306" width="52.6640625" style="67" customWidth="1"/>
    <col min="2307" max="2307" width="8.88671875" style="67"/>
    <col min="2308" max="2308" width="11.33203125" style="67" customWidth="1"/>
    <col min="2309" max="2309" width="10.88671875" style="67" bestFit="1" customWidth="1"/>
    <col min="2310" max="2310" width="13.33203125" style="67" customWidth="1"/>
    <col min="2311" max="2311" width="8.88671875" style="67"/>
    <col min="2312" max="2313" width="14.6640625" style="67" customWidth="1"/>
    <col min="2314" max="2314" width="13.109375" style="67" customWidth="1"/>
    <col min="2315" max="2315" width="17.109375" style="67" customWidth="1"/>
    <col min="2316" max="2560" width="8.88671875" style="67"/>
    <col min="2561" max="2561" width="6.88671875" style="67" customWidth="1"/>
    <col min="2562" max="2562" width="52.6640625" style="67" customWidth="1"/>
    <col min="2563" max="2563" width="8.88671875" style="67"/>
    <col min="2564" max="2564" width="11.33203125" style="67" customWidth="1"/>
    <col min="2565" max="2565" width="10.88671875" style="67" bestFit="1" customWidth="1"/>
    <col min="2566" max="2566" width="13.33203125" style="67" customWidth="1"/>
    <col min="2567" max="2567" width="8.88671875" style="67"/>
    <col min="2568" max="2569" width="14.6640625" style="67" customWidth="1"/>
    <col min="2570" max="2570" width="13.109375" style="67" customWidth="1"/>
    <col min="2571" max="2571" width="17.109375" style="67" customWidth="1"/>
    <col min="2572" max="2816" width="8.88671875" style="67"/>
    <col min="2817" max="2817" width="6.88671875" style="67" customWidth="1"/>
    <col min="2818" max="2818" width="52.6640625" style="67" customWidth="1"/>
    <col min="2819" max="2819" width="8.88671875" style="67"/>
    <col min="2820" max="2820" width="11.33203125" style="67" customWidth="1"/>
    <col min="2821" max="2821" width="10.88671875" style="67" bestFit="1" customWidth="1"/>
    <col min="2822" max="2822" width="13.33203125" style="67" customWidth="1"/>
    <col min="2823" max="2823" width="8.88671875" style="67"/>
    <col min="2824" max="2825" width="14.6640625" style="67" customWidth="1"/>
    <col min="2826" max="2826" width="13.109375" style="67" customWidth="1"/>
    <col min="2827" max="2827" width="17.109375" style="67" customWidth="1"/>
    <col min="2828" max="3072" width="8.88671875" style="67"/>
    <col min="3073" max="3073" width="6.88671875" style="67" customWidth="1"/>
    <col min="3074" max="3074" width="52.6640625" style="67" customWidth="1"/>
    <col min="3075" max="3075" width="8.88671875" style="67"/>
    <col min="3076" max="3076" width="11.33203125" style="67" customWidth="1"/>
    <col min="3077" max="3077" width="10.88671875" style="67" bestFit="1" customWidth="1"/>
    <col min="3078" max="3078" width="13.33203125" style="67" customWidth="1"/>
    <col min="3079" max="3079" width="8.88671875" style="67"/>
    <col min="3080" max="3081" width="14.6640625" style="67" customWidth="1"/>
    <col min="3082" max="3082" width="13.109375" style="67" customWidth="1"/>
    <col min="3083" max="3083" width="17.109375" style="67" customWidth="1"/>
    <col min="3084" max="3328" width="8.88671875" style="67"/>
    <col min="3329" max="3329" width="6.88671875" style="67" customWidth="1"/>
    <col min="3330" max="3330" width="52.6640625" style="67" customWidth="1"/>
    <col min="3331" max="3331" width="8.88671875" style="67"/>
    <col min="3332" max="3332" width="11.33203125" style="67" customWidth="1"/>
    <col min="3333" max="3333" width="10.88671875" style="67" bestFit="1" customWidth="1"/>
    <col min="3334" max="3334" width="13.33203125" style="67" customWidth="1"/>
    <col min="3335" max="3335" width="8.88671875" style="67"/>
    <col min="3336" max="3337" width="14.6640625" style="67" customWidth="1"/>
    <col min="3338" max="3338" width="13.109375" style="67" customWidth="1"/>
    <col min="3339" max="3339" width="17.109375" style="67" customWidth="1"/>
    <col min="3340" max="3584" width="8.88671875" style="67"/>
    <col min="3585" max="3585" width="6.88671875" style="67" customWidth="1"/>
    <col min="3586" max="3586" width="52.6640625" style="67" customWidth="1"/>
    <col min="3587" max="3587" width="8.88671875" style="67"/>
    <col min="3588" max="3588" width="11.33203125" style="67" customWidth="1"/>
    <col min="3589" max="3589" width="10.88671875" style="67" bestFit="1" customWidth="1"/>
    <col min="3590" max="3590" width="13.33203125" style="67" customWidth="1"/>
    <col min="3591" max="3591" width="8.88671875" style="67"/>
    <col min="3592" max="3593" width="14.6640625" style="67" customWidth="1"/>
    <col min="3594" max="3594" width="13.109375" style="67" customWidth="1"/>
    <col min="3595" max="3595" width="17.109375" style="67" customWidth="1"/>
    <col min="3596" max="3840" width="8.88671875" style="67"/>
    <col min="3841" max="3841" width="6.88671875" style="67" customWidth="1"/>
    <col min="3842" max="3842" width="52.6640625" style="67" customWidth="1"/>
    <col min="3843" max="3843" width="8.88671875" style="67"/>
    <col min="3844" max="3844" width="11.33203125" style="67" customWidth="1"/>
    <col min="3845" max="3845" width="10.88671875" style="67" bestFit="1" customWidth="1"/>
    <col min="3846" max="3846" width="13.33203125" style="67" customWidth="1"/>
    <col min="3847" max="3847" width="8.88671875" style="67"/>
    <col min="3848" max="3849" width="14.6640625" style="67" customWidth="1"/>
    <col min="3850" max="3850" width="13.109375" style="67" customWidth="1"/>
    <col min="3851" max="3851" width="17.109375" style="67" customWidth="1"/>
    <col min="3852" max="4096" width="8.88671875" style="67"/>
    <col min="4097" max="4097" width="6.88671875" style="67" customWidth="1"/>
    <col min="4098" max="4098" width="52.6640625" style="67" customWidth="1"/>
    <col min="4099" max="4099" width="8.88671875" style="67"/>
    <col min="4100" max="4100" width="11.33203125" style="67" customWidth="1"/>
    <col min="4101" max="4101" width="10.88671875" style="67" bestFit="1" customWidth="1"/>
    <col min="4102" max="4102" width="13.33203125" style="67" customWidth="1"/>
    <col min="4103" max="4103" width="8.88671875" style="67"/>
    <col min="4104" max="4105" width="14.6640625" style="67" customWidth="1"/>
    <col min="4106" max="4106" width="13.109375" style="67" customWidth="1"/>
    <col min="4107" max="4107" width="17.109375" style="67" customWidth="1"/>
    <col min="4108" max="4352" width="8.88671875" style="67"/>
    <col min="4353" max="4353" width="6.88671875" style="67" customWidth="1"/>
    <col min="4354" max="4354" width="52.6640625" style="67" customWidth="1"/>
    <col min="4355" max="4355" width="8.88671875" style="67"/>
    <col min="4356" max="4356" width="11.33203125" style="67" customWidth="1"/>
    <col min="4357" max="4357" width="10.88671875" style="67" bestFit="1" customWidth="1"/>
    <col min="4358" max="4358" width="13.33203125" style="67" customWidth="1"/>
    <col min="4359" max="4359" width="8.88671875" style="67"/>
    <col min="4360" max="4361" width="14.6640625" style="67" customWidth="1"/>
    <col min="4362" max="4362" width="13.109375" style="67" customWidth="1"/>
    <col min="4363" max="4363" width="17.109375" style="67" customWidth="1"/>
    <col min="4364" max="4608" width="8.88671875" style="67"/>
    <col min="4609" max="4609" width="6.88671875" style="67" customWidth="1"/>
    <col min="4610" max="4610" width="52.6640625" style="67" customWidth="1"/>
    <col min="4611" max="4611" width="8.88671875" style="67"/>
    <col min="4612" max="4612" width="11.33203125" style="67" customWidth="1"/>
    <col min="4613" max="4613" width="10.88671875" style="67" bestFit="1" customWidth="1"/>
    <col min="4614" max="4614" width="13.33203125" style="67" customWidth="1"/>
    <col min="4615" max="4615" width="8.88671875" style="67"/>
    <col min="4616" max="4617" width="14.6640625" style="67" customWidth="1"/>
    <col min="4618" max="4618" width="13.109375" style="67" customWidth="1"/>
    <col min="4619" max="4619" width="17.109375" style="67" customWidth="1"/>
    <col min="4620" max="4864" width="8.88671875" style="67"/>
    <col min="4865" max="4865" width="6.88671875" style="67" customWidth="1"/>
    <col min="4866" max="4866" width="52.6640625" style="67" customWidth="1"/>
    <col min="4867" max="4867" width="8.88671875" style="67"/>
    <col min="4868" max="4868" width="11.33203125" style="67" customWidth="1"/>
    <col min="4869" max="4869" width="10.88671875" style="67" bestFit="1" customWidth="1"/>
    <col min="4870" max="4870" width="13.33203125" style="67" customWidth="1"/>
    <col min="4871" max="4871" width="8.88671875" style="67"/>
    <col min="4872" max="4873" width="14.6640625" style="67" customWidth="1"/>
    <col min="4874" max="4874" width="13.109375" style="67" customWidth="1"/>
    <col min="4875" max="4875" width="17.109375" style="67" customWidth="1"/>
    <col min="4876" max="5120" width="8.88671875" style="67"/>
    <col min="5121" max="5121" width="6.88671875" style="67" customWidth="1"/>
    <col min="5122" max="5122" width="52.6640625" style="67" customWidth="1"/>
    <col min="5123" max="5123" width="8.88671875" style="67"/>
    <col min="5124" max="5124" width="11.33203125" style="67" customWidth="1"/>
    <col min="5125" max="5125" width="10.88671875" style="67" bestFit="1" customWidth="1"/>
    <col min="5126" max="5126" width="13.33203125" style="67" customWidth="1"/>
    <col min="5127" max="5127" width="8.88671875" style="67"/>
    <col min="5128" max="5129" width="14.6640625" style="67" customWidth="1"/>
    <col min="5130" max="5130" width="13.109375" style="67" customWidth="1"/>
    <col min="5131" max="5131" width="17.109375" style="67" customWidth="1"/>
    <col min="5132" max="5376" width="8.88671875" style="67"/>
    <col min="5377" max="5377" width="6.88671875" style="67" customWidth="1"/>
    <col min="5378" max="5378" width="52.6640625" style="67" customWidth="1"/>
    <col min="5379" max="5379" width="8.88671875" style="67"/>
    <col min="5380" max="5380" width="11.33203125" style="67" customWidth="1"/>
    <col min="5381" max="5381" width="10.88671875" style="67" bestFit="1" customWidth="1"/>
    <col min="5382" max="5382" width="13.33203125" style="67" customWidth="1"/>
    <col min="5383" max="5383" width="8.88671875" style="67"/>
    <col min="5384" max="5385" width="14.6640625" style="67" customWidth="1"/>
    <col min="5386" max="5386" width="13.109375" style="67" customWidth="1"/>
    <col min="5387" max="5387" width="17.109375" style="67" customWidth="1"/>
    <col min="5388" max="5632" width="8.88671875" style="67"/>
    <col min="5633" max="5633" width="6.88671875" style="67" customWidth="1"/>
    <col min="5634" max="5634" width="52.6640625" style="67" customWidth="1"/>
    <col min="5635" max="5635" width="8.88671875" style="67"/>
    <col min="5636" max="5636" width="11.33203125" style="67" customWidth="1"/>
    <col min="5637" max="5637" width="10.88671875" style="67" bestFit="1" customWidth="1"/>
    <col min="5638" max="5638" width="13.33203125" style="67" customWidth="1"/>
    <col min="5639" max="5639" width="8.88671875" style="67"/>
    <col min="5640" max="5641" width="14.6640625" style="67" customWidth="1"/>
    <col min="5642" max="5642" width="13.109375" style="67" customWidth="1"/>
    <col min="5643" max="5643" width="17.109375" style="67" customWidth="1"/>
    <col min="5644" max="5888" width="8.88671875" style="67"/>
    <col min="5889" max="5889" width="6.88671875" style="67" customWidth="1"/>
    <col min="5890" max="5890" width="52.6640625" style="67" customWidth="1"/>
    <col min="5891" max="5891" width="8.88671875" style="67"/>
    <col min="5892" max="5892" width="11.33203125" style="67" customWidth="1"/>
    <col min="5893" max="5893" width="10.88671875" style="67" bestFit="1" customWidth="1"/>
    <col min="5894" max="5894" width="13.33203125" style="67" customWidth="1"/>
    <col min="5895" max="5895" width="8.88671875" style="67"/>
    <col min="5896" max="5897" width="14.6640625" style="67" customWidth="1"/>
    <col min="5898" max="5898" width="13.109375" style="67" customWidth="1"/>
    <col min="5899" max="5899" width="17.109375" style="67" customWidth="1"/>
    <col min="5900" max="6144" width="8.88671875" style="67"/>
    <col min="6145" max="6145" width="6.88671875" style="67" customWidth="1"/>
    <col min="6146" max="6146" width="52.6640625" style="67" customWidth="1"/>
    <col min="6147" max="6147" width="8.88671875" style="67"/>
    <col min="6148" max="6148" width="11.33203125" style="67" customWidth="1"/>
    <col min="6149" max="6149" width="10.88671875" style="67" bestFit="1" customWidth="1"/>
    <col min="6150" max="6150" width="13.33203125" style="67" customWidth="1"/>
    <col min="6151" max="6151" width="8.88671875" style="67"/>
    <col min="6152" max="6153" width="14.6640625" style="67" customWidth="1"/>
    <col min="6154" max="6154" width="13.109375" style="67" customWidth="1"/>
    <col min="6155" max="6155" width="17.109375" style="67" customWidth="1"/>
    <col min="6156" max="6400" width="8.88671875" style="67"/>
    <col min="6401" max="6401" width="6.88671875" style="67" customWidth="1"/>
    <col min="6402" max="6402" width="52.6640625" style="67" customWidth="1"/>
    <col min="6403" max="6403" width="8.88671875" style="67"/>
    <col min="6404" max="6404" width="11.33203125" style="67" customWidth="1"/>
    <col min="6405" max="6405" width="10.88671875" style="67" bestFit="1" customWidth="1"/>
    <col min="6406" max="6406" width="13.33203125" style="67" customWidth="1"/>
    <col min="6407" max="6407" width="8.88671875" style="67"/>
    <col min="6408" max="6409" width="14.6640625" style="67" customWidth="1"/>
    <col min="6410" max="6410" width="13.109375" style="67" customWidth="1"/>
    <col min="6411" max="6411" width="17.109375" style="67" customWidth="1"/>
    <col min="6412" max="6656" width="8.88671875" style="67"/>
    <col min="6657" max="6657" width="6.88671875" style="67" customWidth="1"/>
    <col min="6658" max="6658" width="52.6640625" style="67" customWidth="1"/>
    <col min="6659" max="6659" width="8.88671875" style="67"/>
    <col min="6660" max="6660" width="11.33203125" style="67" customWidth="1"/>
    <col min="6661" max="6661" width="10.88671875" style="67" bestFit="1" customWidth="1"/>
    <col min="6662" max="6662" width="13.33203125" style="67" customWidth="1"/>
    <col min="6663" max="6663" width="8.88671875" style="67"/>
    <col min="6664" max="6665" width="14.6640625" style="67" customWidth="1"/>
    <col min="6666" max="6666" width="13.109375" style="67" customWidth="1"/>
    <col min="6667" max="6667" width="17.109375" style="67" customWidth="1"/>
    <col min="6668" max="6912" width="8.88671875" style="67"/>
    <col min="6913" max="6913" width="6.88671875" style="67" customWidth="1"/>
    <col min="6914" max="6914" width="52.6640625" style="67" customWidth="1"/>
    <col min="6915" max="6915" width="8.88671875" style="67"/>
    <col min="6916" max="6916" width="11.33203125" style="67" customWidth="1"/>
    <col min="6917" max="6917" width="10.88671875" style="67" bestFit="1" customWidth="1"/>
    <col min="6918" max="6918" width="13.33203125" style="67" customWidth="1"/>
    <col min="6919" max="6919" width="8.88671875" style="67"/>
    <col min="6920" max="6921" width="14.6640625" style="67" customWidth="1"/>
    <col min="6922" max="6922" width="13.109375" style="67" customWidth="1"/>
    <col min="6923" max="6923" width="17.109375" style="67" customWidth="1"/>
    <col min="6924" max="7168" width="8.88671875" style="67"/>
    <col min="7169" max="7169" width="6.88671875" style="67" customWidth="1"/>
    <col min="7170" max="7170" width="52.6640625" style="67" customWidth="1"/>
    <col min="7171" max="7171" width="8.88671875" style="67"/>
    <col min="7172" max="7172" width="11.33203125" style="67" customWidth="1"/>
    <col min="7173" max="7173" width="10.88671875" style="67" bestFit="1" customWidth="1"/>
    <col min="7174" max="7174" width="13.33203125" style="67" customWidth="1"/>
    <col min="7175" max="7175" width="8.88671875" style="67"/>
    <col min="7176" max="7177" width="14.6640625" style="67" customWidth="1"/>
    <col min="7178" max="7178" width="13.109375" style="67" customWidth="1"/>
    <col min="7179" max="7179" width="17.109375" style="67" customWidth="1"/>
    <col min="7180" max="7424" width="8.88671875" style="67"/>
    <col min="7425" max="7425" width="6.88671875" style="67" customWidth="1"/>
    <col min="7426" max="7426" width="52.6640625" style="67" customWidth="1"/>
    <col min="7427" max="7427" width="8.88671875" style="67"/>
    <col min="7428" max="7428" width="11.33203125" style="67" customWidth="1"/>
    <col min="7429" max="7429" width="10.88671875" style="67" bestFit="1" customWidth="1"/>
    <col min="7430" max="7430" width="13.33203125" style="67" customWidth="1"/>
    <col min="7431" max="7431" width="8.88671875" style="67"/>
    <col min="7432" max="7433" width="14.6640625" style="67" customWidth="1"/>
    <col min="7434" max="7434" width="13.109375" style="67" customWidth="1"/>
    <col min="7435" max="7435" width="17.109375" style="67" customWidth="1"/>
    <col min="7436" max="7680" width="8.88671875" style="67"/>
    <col min="7681" max="7681" width="6.88671875" style="67" customWidth="1"/>
    <col min="7682" max="7682" width="52.6640625" style="67" customWidth="1"/>
    <col min="7683" max="7683" width="8.88671875" style="67"/>
    <col min="7684" max="7684" width="11.33203125" style="67" customWidth="1"/>
    <col min="7685" max="7685" width="10.88671875" style="67" bestFit="1" customWidth="1"/>
    <col min="7686" max="7686" width="13.33203125" style="67" customWidth="1"/>
    <col min="7687" max="7687" width="8.88671875" style="67"/>
    <col min="7688" max="7689" width="14.6640625" style="67" customWidth="1"/>
    <col min="7690" max="7690" width="13.109375" style="67" customWidth="1"/>
    <col min="7691" max="7691" width="17.109375" style="67" customWidth="1"/>
    <col min="7692" max="7936" width="8.88671875" style="67"/>
    <col min="7937" max="7937" width="6.88671875" style="67" customWidth="1"/>
    <col min="7938" max="7938" width="52.6640625" style="67" customWidth="1"/>
    <col min="7939" max="7939" width="8.88671875" style="67"/>
    <col min="7940" max="7940" width="11.33203125" style="67" customWidth="1"/>
    <col min="7941" max="7941" width="10.88671875" style="67" bestFit="1" customWidth="1"/>
    <col min="7942" max="7942" width="13.33203125" style="67" customWidth="1"/>
    <col min="7943" max="7943" width="8.88671875" style="67"/>
    <col min="7944" max="7945" width="14.6640625" style="67" customWidth="1"/>
    <col min="7946" max="7946" width="13.109375" style="67" customWidth="1"/>
    <col min="7947" max="7947" width="17.109375" style="67" customWidth="1"/>
    <col min="7948" max="8192" width="8.88671875" style="67"/>
    <col min="8193" max="8193" width="6.88671875" style="67" customWidth="1"/>
    <col min="8194" max="8194" width="52.6640625" style="67" customWidth="1"/>
    <col min="8195" max="8195" width="8.88671875" style="67"/>
    <col min="8196" max="8196" width="11.33203125" style="67" customWidth="1"/>
    <col min="8197" max="8197" width="10.88671875" style="67" bestFit="1" customWidth="1"/>
    <col min="8198" max="8198" width="13.33203125" style="67" customWidth="1"/>
    <col min="8199" max="8199" width="8.88671875" style="67"/>
    <col min="8200" max="8201" width="14.6640625" style="67" customWidth="1"/>
    <col min="8202" max="8202" width="13.109375" style="67" customWidth="1"/>
    <col min="8203" max="8203" width="17.109375" style="67" customWidth="1"/>
    <col min="8204" max="8448" width="8.88671875" style="67"/>
    <col min="8449" max="8449" width="6.88671875" style="67" customWidth="1"/>
    <col min="8450" max="8450" width="52.6640625" style="67" customWidth="1"/>
    <col min="8451" max="8451" width="8.88671875" style="67"/>
    <col min="8452" max="8452" width="11.33203125" style="67" customWidth="1"/>
    <col min="8453" max="8453" width="10.88671875" style="67" bestFit="1" customWidth="1"/>
    <col min="8454" max="8454" width="13.33203125" style="67" customWidth="1"/>
    <col min="8455" max="8455" width="8.88671875" style="67"/>
    <col min="8456" max="8457" width="14.6640625" style="67" customWidth="1"/>
    <col min="8458" max="8458" width="13.109375" style="67" customWidth="1"/>
    <col min="8459" max="8459" width="17.109375" style="67" customWidth="1"/>
    <col min="8460" max="8704" width="8.88671875" style="67"/>
    <col min="8705" max="8705" width="6.88671875" style="67" customWidth="1"/>
    <col min="8706" max="8706" width="52.6640625" style="67" customWidth="1"/>
    <col min="8707" max="8707" width="8.88671875" style="67"/>
    <col min="8708" max="8708" width="11.33203125" style="67" customWidth="1"/>
    <col min="8709" max="8709" width="10.88671875" style="67" bestFit="1" customWidth="1"/>
    <col min="8710" max="8710" width="13.33203125" style="67" customWidth="1"/>
    <col min="8711" max="8711" width="8.88671875" style="67"/>
    <col min="8712" max="8713" width="14.6640625" style="67" customWidth="1"/>
    <col min="8714" max="8714" width="13.109375" style="67" customWidth="1"/>
    <col min="8715" max="8715" width="17.109375" style="67" customWidth="1"/>
    <col min="8716" max="8960" width="8.88671875" style="67"/>
    <col min="8961" max="8961" width="6.88671875" style="67" customWidth="1"/>
    <col min="8962" max="8962" width="52.6640625" style="67" customWidth="1"/>
    <col min="8963" max="8963" width="8.88671875" style="67"/>
    <col min="8964" max="8964" width="11.33203125" style="67" customWidth="1"/>
    <col min="8965" max="8965" width="10.88671875" style="67" bestFit="1" customWidth="1"/>
    <col min="8966" max="8966" width="13.33203125" style="67" customWidth="1"/>
    <col min="8967" max="8967" width="8.88671875" style="67"/>
    <col min="8968" max="8969" width="14.6640625" style="67" customWidth="1"/>
    <col min="8970" max="8970" width="13.109375" style="67" customWidth="1"/>
    <col min="8971" max="8971" width="17.109375" style="67" customWidth="1"/>
    <col min="8972" max="9216" width="8.88671875" style="67"/>
    <col min="9217" max="9217" width="6.88671875" style="67" customWidth="1"/>
    <col min="9218" max="9218" width="52.6640625" style="67" customWidth="1"/>
    <col min="9219" max="9219" width="8.88671875" style="67"/>
    <col min="9220" max="9220" width="11.33203125" style="67" customWidth="1"/>
    <col min="9221" max="9221" width="10.88671875" style="67" bestFit="1" customWidth="1"/>
    <col min="9222" max="9222" width="13.33203125" style="67" customWidth="1"/>
    <col min="9223" max="9223" width="8.88671875" style="67"/>
    <col min="9224" max="9225" width="14.6640625" style="67" customWidth="1"/>
    <col min="9226" max="9226" width="13.109375" style="67" customWidth="1"/>
    <col min="9227" max="9227" width="17.109375" style="67" customWidth="1"/>
    <col min="9228" max="9472" width="8.88671875" style="67"/>
    <col min="9473" max="9473" width="6.88671875" style="67" customWidth="1"/>
    <col min="9474" max="9474" width="52.6640625" style="67" customWidth="1"/>
    <col min="9475" max="9475" width="8.88671875" style="67"/>
    <col min="9476" max="9476" width="11.33203125" style="67" customWidth="1"/>
    <col min="9477" max="9477" width="10.88671875" style="67" bestFit="1" customWidth="1"/>
    <col min="9478" max="9478" width="13.33203125" style="67" customWidth="1"/>
    <col min="9479" max="9479" width="8.88671875" style="67"/>
    <col min="9480" max="9481" width="14.6640625" style="67" customWidth="1"/>
    <col min="9482" max="9482" width="13.109375" style="67" customWidth="1"/>
    <col min="9483" max="9483" width="17.109375" style="67" customWidth="1"/>
    <col min="9484" max="9728" width="8.88671875" style="67"/>
    <col min="9729" max="9729" width="6.88671875" style="67" customWidth="1"/>
    <col min="9730" max="9730" width="52.6640625" style="67" customWidth="1"/>
    <col min="9731" max="9731" width="8.88671875" style="67"/>
    <col min="9732" max="9732" width="11.33203125" style="67" customWidth="1"/>
    <col min="9733" max="9733" width="10.88671875" style="67" bestFit="1" customWidth="1"/>
    <col min="9734" max="9734" width="13.33203125" style="67" customWidth="1"/>
    <col min="9735" max="9735" width="8.88671875" style="67"/>
    <col min="9736" max="9737" width="14.6640625" style="67" customWidth="1"/>
    <col min="9738" max="9738" width="13.109375" style="67" customWidth="1"/>
    <col min="9739" max="9739" width="17.109375" style="67" customWidth="1"/>
    <col min="9740" max="9984" width="8.88671875" style="67"/>
    <col min="9985" max="9985" width="6.88671875" style="67" customWidth="1"/>
    <col min="9986" max="9986" width="52.6640625" style="67" customWidth="1"/>
    <col min="9987" max="9987" width="8.88671875" style="67"/>
    <col min="9988" max="9988" width="11.33203125" style="67" customWidth="1"/>
    <col min="9989" max="9989" width="10.88671875" style="67" bestFit="1" customWidth="1"/>
    <col min="9990" max="9990" width="13.33203125" style="67" customWidth="1"/>
    <col min="9991" max="9991" width="8.88671875" style="67"/>
    <col min="9992" max="9993" width="14.6640625" style="67" customWidth="1"/>
    <col min="9994" max="9994" width="13.109375" style="67" customWidth="1"/>
    <col min="9995" max="9995" width="17.109375" style="67" customWidth="1"/>
    <col min="9996" max="10240" width="8.88671875" style="67"/>
    <col min="10241" max="10241" width="6.88671875" style="67" customWidth="1"/>
    <col min="10242" max="10242" width="52.6640625" style="67" customWidth="1"/>
    <col min="10243" max="10243" width="8.88671875" style="67"/>
    <col min="10244" max="10244" width="11.33203125" style="67" customWidth="1"/>
    <col min="10245" max="10245" width="10.88671875" style="67" bestFit="1" customWidth="1"/>
    <col min="10246" max="10246" width="13.33203125" style="67" customWidth="1"/>
    <col min="10247" max="10247" width="8.88671875" style="67"/>
    <col min="10248" max="10249" width="14.6640625" style="67" customWidth="1"/>
    <col min="10250" max="10250" width="13.109375" style="67" customWidth="1"/>
    <col min="10251" max="10251" width="17.109375" style="67" customWidth="1"/>
    <col min="10252" max="10496" width="8.88671875" style="67"/>
    <col min="10497" max="10497" width="6.88671875" style="67" customWidth="1"/>
    <col min="10498" max="10498" width="52.6640625" style="67" customWidth="1"/>
    <col min="10499" max="10499" width="8.88671875" style="67"/>
    <col min="10500" max="10500" width="11.33203125" style="67" customWidth="1"/>
    <col min="10501" max="10501" width="10.88671875" style="67" bestFit="1" customWidth="1"/>
    <col min="10502" max="10502" width="13.33203125" style="67" customWidth="1"/>
    <col min="10503" max="10503" width="8.88671875" style="67"/>
    <col min="10504" max="10505" width="14.6640625" style="67" customWidth="1"/>
    <col min="10506" max="10506" width="13.109375" style="67" customWidth="1"/>
    <col min="10507" max="10507" width="17.109375" style="67" customWidth="1"/>
    <col min="10508" max="10752" width="8.88671875" style="67"/>
    <col min="10753" max="10753" width="6.88671875" style="67" customWidth="1"/>
    <col min="10754" max="10754" width="52.6640625" style="67" customWidth="1"/>
    <col min="10755" max="10755" width="8.88671875" style="67"/>
    <col min="10756" max="10756" width="11.33203125" style="67" customWidth="1"/>
    <col min="10757" max="10757" width="10.88671875" style="67" bestFit="1" customWidth="1"/>
    <col min="10758" max="10758" width="13.33203125" style="67" customWidth="1"/>
    <col min="10759" max="10759" width="8.88671875" style="67"/>
    <col min="10760" max="10761" width="14.6640625" style="67" customWidth="1"/>
    <col min="10762" max="10762" width="13.109375" style="67" customWidth="1"/>
    <col min="10763" max="10763" width="17.109375" style="67" customWidth="1"/>
    <col min="10764" max="11008" width="8.88671875" style="67"/>
    <col min="11009" max="11009" width="6.88671875" style="67" customWidth="1"/>
    <col min="11010" max="11010" width="52.6640625" style="67" customWidth="1"/>
    <col min="11011" max="11011" width="8.88671875" style="67"/>
    <col min="11012" max="11012" width="11.33203125" style="67" customWidth="1"/>
    <col min="11013" max="11013" width="10.88671875" style="67" bestFit="1" customWidth="1"/>
    <col min="11014" max="11014" width="13.33203125" style="67" customWidth="1"/>
    <col min="11015" max="11015" width="8.88671875" style="67"/>
    <col min="11016" max="11017" width="14.6640625" style="67" customWidth="1"/>
    <col min="11018" max="11018" width="13.109375" style="67" customWidth="1"/>
    <col min="11019" max="11019" width="17.109375" style="67" customWidth="1"/>
    <col min="11020" max="11264" width="8.88671875" style="67"/>
    <col min="11265" max="11265" width="6.88671875" style="67" customWidth="1"/>
    <col min="11266" max="11266" width="52.6640625" style="67" customWidth="1"/>
    <col min="11267" max="11267" width="8.88671875" style="67"/>
    <col min="11268" max="11268" width="11.33203125" style="67" customWidth="1"/>
    <col min="11269" max="11269" width="10.88671875" style="67" bestFit="1" customWidth="1"/>
    <col min="11270" max="11270" width="13.33203125" style="67" customWidth="1"/>
    <col min="11271" max="11271" width="8.88671875" style="67"/>
    <col min="11272" max="11273" width="14.6640625" style="67" customWidth="1"/>
    <col min="11274" max="11274" width="13.109375" style="67" customWidth="1"/>
    <col min="11275" max="11275" width="17.109375" style="67" customWidth="1"/>
    <col min="11276" max="11520" width="8.88671875" style="67"/>
    <col min="11521" max="11521" width="6.88671875" style="67" customWidth="1"/>
    <col min="11522" max="11522" width="52.6640625" style="67" customWidth="1"/>
    <col min="11523" max="11523" width="8.88671875" style="67"/>
    <col min="11524" max="11524" width="11.33203125" style="67" customWidth="1"/>
    <col min="11525" max="11525" width="10.88671875" style="67" bestFit="1" customWidth="1"/>
    <col min="11526" max="11526" width="13.33203125" style="67" customWidth="1"/>
    <col min="11527" max="11527" width="8.88671875" style="67"/>
    <col min="11528" max="11529" width="14.6640625" style="67" customWidth="1"/>
    <col min="11530" max="11530" width="13.109375" style="67" customWidth="1"/>
    <col min="11531" max="11531" width="17.109375" style="67" customWidth="1"/>
    <col min="11532" max="11776" width="8.88671875" style="67"/>
    <col min="11777" max="11777" width="6.88671875" style="67" customWidth="1"/>
    <col min="11778" max="11778" width="52.6640625" style="67" customWidth="1"/>
    <col min="11779" max="11779" width="8.88671875" style="67"/>
    <col min="11780" max="11780" width="11.33203125" style="67" customWidth="1"/>
    <col min="11781" max="11781" width="10.88671875" style="67" bestFit="1" customWidth="1"/>
    <col min="11782" max="11782" width="13.33203125" style="67" customWidth="1"/>
    <col min="11783" max="11783" width="8.88671875" style="67"/>
    <col min="11784" max="11785" width="14.6640625" style="67" customWidth="1"/>
    <col min="11786" max="11786" width="13.109375" style="67" customWidth="1"/>
    <col min="11787" max="11787" width="17.109375" style="67" customWidth="1"/>
    <col min="11788" max="12032" width="8.88671875" style="67"/>
    <col min="12033" max="12033" width="6.88671875" style="67" customWidth="1"/>
    <col min="12034" max="12034" width="52.6640625" style="67" customWidth="1"/>
    <col min="12035" max="12035" width="8.88671875" style="67"/>
    <col min="12036" max="12036" width="11.33203125" style="67" customWidth="1"/>
    <col min="12037" max="12037" width="10.88671875" style="67" bestFit="1" customWidth="1"/>
    <col min="12038" max="12038" width="13.33203125" style="67" customWidth="1"/>
    <col min="12039" max="12039" width="8.88671875" style="67"/>
    <col min="12040" max="12041" width="14.6640625" style="67" customWidth="1"/>
    <col min="12042" max="12042" width="13.109375" style="67" customWidth="1"/>
    <col min="12043" max="12043" width="17.109375" style="67" customWidth="1"/>
    <col min="12044" max="12288" width="8.88671875" style="67"/>
    <col min="12289" max="12289" width="6.88671875" style="67" customWidth="1"/>
    <col min="12290" max="12290" width="52.6640625" style="67" customWidth="1"/>
    <col min="12291" max="12291" width="8.88671875" style="67"/>
    <col min="12292" max="12292" width="11.33203125" style="67" customWidth="1"/>
    <col min="12293" max="12293" width="10.88671875" style="67" bestFit="1" customWidth="1"/>
    <col min="12294" max="12294" width="13.33203125" style="67" customWidth="1"/>
    <col min="12295" max="12295" width="8.88671875" style="67"/>
    <col min="12296" max="12297" width="14.6640625" style="67" customWidth="1"/>
    <col min="12298" max="12298" width="13.109375" style="67" customWidth="1"/>
    <col min="12299" max="12299" width="17.109375" style="67" customWidth="1"/>
    <col min="12300" max="12544" width="8.88671875" style="67"/>
    <col min="12545" max="12545" width="6.88671875" style="67" customWidth="1"/>
    <col min="12546" max="12546" width="52.6640625" style="67" customWidth="1"/>
    <col min="12547" max="12547" width="8.88671875" style="67"/>
    <col min="12548" max="12548" width="11.33203125" style="67" customWidth="1"/>
    <col min="12549" max="12549" width="10.88671875" style="67" bestFit="1" customWidth="1"/>
    <col min="12550" max="12550" width="13.33203125" style="67" customWidth="1"/>
    <col min="12551" max="12551" width="8.88671875" style="67"/>
    <col min="12552" max="12553" width="14.6640625" style="67" customWidth="1"/>
    <col min="12554" max="12554" width="13.109375" style="67" customWidth="1"/>
    <col min="12555" max="12555" width="17.109375" style="67" customWidth="1"/>
    <col min="12556" max="12800" width="8.88671875" style="67"/>
    <col min="12801" max="12801" width="6.88671875" style="67" customWidth="1"/>
    <col min="12802" max="12802" width="52.6640625" style="67" customWidth="1"/>
    <col min="12803" max="12803" width="8.88671875" style="67"/>
    <col min="12804" max="12804" width="11.33203125" style="67" customWidth="1"/>
    <col min="12805" max="12805" width="10.88671875" style="67" bestFit="1" customWidth="1"/>
    <col min="12806" max="12806" width="13.33203125" style="67" customWidth="1"/>
    <col min="12807" max="12807" width="8.88671875" style="67"/>
    <col min="12808" max="12809" width="14.6640625" style="67" customWidth="1"/>
    <col min="12810" max="12810" width="13.109375" style="67" customWidth="1"/>
    <col min="12811" max="12811" width="17.109375" style="67" customWidth="1"/>
    <col min="12812" max="13056" width="8.88671875" style="67"/>
    <col min="13057" max="13057" width="6.88671875" style="67" customWidth="1"/>
    <col min="13058" max="13058" width="52.6640625" style="67" customWidth="1"/>
    <col min="13059" max="13059" width="8.88671875" style="67"/>
    <col min="13060" max="13060" width="11.33203125" style="67" customWidth="1"/>
    <col min="13061" max="13061" width="10.88671875" style="67" bestFit="1" customWidth="1"/>
    <col min="13062" max="13062" width="13.33203125" style="67" customWidth="1"/>
    <col min="13063" max="13063" width="8.88671875" style="67"/>
    <col min="13064" max="13065" width="14.6640625" style="67" customWidth="1"/>
    <col min="13066" max="13066" width="13.109375" style="67" customWidth="1"/>
    <col min="13067" max="13067" width="17.109375" style="67" customWidth="1"/>
    <col min="13068" max="13312" width="8.88671875" style="67"/>
    <col min="13313" max="13313" width="6.88671875" style="67" customWidth="1"/>
    <col min="13314" max="13314" width="52.6640625" style="67" customWidth="1"/>
    <col min="13315" max="13315" width="8.88671875" style="67"/>
    <col min="13316" max="13316" width="11.33203125" style="67" customWidth="1"/>
    <col min="13317" max="13317" width="10.88671875" style="67" bestFit="1" customWidth="1"/>
    <col min="13318" max="13318" width="13.33203125" style="67" customWidth="1"/>
    <col min="13319" max="13319" width="8.88671875" style="67"/>
    <col min="13320" max="13321" width="14.6640625" style="67" customWidth="1"/>
    <col min="13322" max="13322" width="13.109375" style="67" customWidth="1"/>
    <col min="13323" max="13323" width="17.109375" style="67" customWidth="1"/>
    <col min="13324" max="13568" width="8.88671875" style="67"/>
    <col min="13569" max="13569" width="6.88671875" style="67" customWidth="1"/>
    <col min="13570" max="13570" width="52.6640625" style="67" customWidth="1"/>
    <col min="13571" max="13571" width="8.88671875" style="67"/>
    <col min="13572" max="13572" width="11.33203125" style="67" customWidth="1"/>
    <col min="13573" max="13573" width="10.88671875" style="67" bestFit="1" customWidth="1"/>
    <col min="13574" max="13574" width="13.33203125" style="67" customWidth="1"/>
    <col min="13575" max="13575" width="8.88671875" style="67"/>
    <col min="13576" max="13577" width="14.6640625" style="67" customWidth="1"/>
    <col min="13578" max="13578" width="13.109375" style="67" customWidth="1"/>
    <col min="13579" max="13579" width="17.109375" style="67" customWidth="1"/>
    <col min="13580" max="13824" width="8.88671875" style="67"/>
    <col min="13825" max="13825" width="6.88671875" style="67" customWidth="1"/>
    <col min="13826" max="13826" width="52.6640625" style="67" customWidth="1"/>
    <col min="13827" max="13827" width="8.88671875" style="67"/>
    <col min="13828" max="13828" width="11.33203125" style="67" customWidth="1"/>
    <col min="13829" max="13829" width="10.88671875" style="67" bestFit="1" customWidth="1"/>
    <col min="13830" max="13830" width="13.33203125" style="67" customWidth="1"/>
    <col min="13831" max="13831" width="8.88671875" style="67"/>
    <col min="13832" max="13833" width="14.6640625" style="67" customWidth="1"/>
    <col min="13834" max="13834" width="13.109375" style="67" customWidth="1"/>
    <col min="13835" max="13835" width="17.109375" style="67" customWidth="1"/>
    <col min="13836" max="14080" width="8.88671875" style="67"/>
    <col min="14081" max="14081" width="6.88671875" style="67" customWidth="1"/>
    <col min="14082" max="14082" width="52.6640625" style="67" customWidth="1"/>
    <col min="14083" max="14083" width="8.88671875" style="67"/>
    <col min="14084" max="14084" width="11.33203125" style="67" customWidth="1"/>
    <col min="14085" max="14085" width="10.88671875" style="67" bestFit="1" customWidth="1"/>
    <col min="14086" max="14086" width="13.33203125" style="67" customWidth="1"/>
    <col min="14087" max="14087" width="8.88671875" style="67"/>
    <col min="14088" max="14089" width="14.6640625" style="67" customWidth="1"/>
    <col min="14090" max="14090" width="13.109375" style="67" customWidth="1"/>
    <col min="14091" max="14091" width="17.109375" style="67" customWidth="1"/>
    <col min="14092" max="14336" width="8.88671875" style="67"/>
    <col min="14337" max="14337" width="6.88671875" style="67" customWidth="1"/>
    <col min="14338" max="14338" width="52.6640625" style="67" customWidth="1"/>
    <col min="14339" max="14339" width="8.88671875" style="67"/>
    <col min="14340" max="14340" width="11.33203125" style="67" customWidth="1"/>
    <col min="14341" max="14341" width="10.88671875" style="67" bestFit="1" customWidth="1"/>
    <col min="14342" max="14342" width="13.33203125" style="67" customWidth="1"/>
    <col min="14343" max="14343" width="8.88671875" style="67"/>
    <col min="14344" max="14345" width="14.6640625" style="67" customWidth="1"/>
    <col min="14346" max="14346" width="13.109375" style="67" customWidth="1"/>
    <col min="14347" max="14347" width="17.109375" style="67" customWidth="1"/>
    <col min="14348" max="14592" width="8.88671875" style="67"/>
    <col min="14593" max="14593" width="6.88671875" style="67" customWidth="1"/>
    <col min="14594" max="14594" width="52.6640625" style="67" customWidth="1"/>
    <col min="14595" max="14595" width="8.88671875" style="67"/>
    <col min="14596" max="14596" width="11.33203125" style="67" customWidth="1"/>
    <col min="14597" max="14597" width="10.88671875" style="67" bestFit="1" customWidth="1"/>
    <col min="14598" max="14598" width="13.33203125" style="67" customWidth="1"/>
    <col min="14599" max="14599" width="8.88671875" style="67"/>
    <col min="14600" max="14601" width="14.6640625" style="67" customWidth="1"/>
    <col min="14602" max="14602" width="13.109375" style="67" customWidth="1"/>
    <col min="14603" max="14603" width="17.109375" style="67" customWidth="1"/>
    <col min="14604" max="14848" width="8.88671875" style="67"/>
    <col min="14849" max="14849" width="6.88671875" style="67" customWidth="1"/>
    <col min="14850" max="14850" width="52.6640625" style="67" customWidth="1"/>
    <col min="14851" max="14851" width="8.88671875" style="67"/>
    <col min="14852" max="14852" width="11.33203125" style="67" customWidth="1"/>
    <col min="14853" max="14853" width="10.88671875" style="67" bestFit="1" customWidth="1"/>
    <col min="14854" max="14854" width="13.33203125" style="67" customWidth="1"/>
    <col min="14855" max="14855" width="8.88671875" style="67"/>
    <col min="14856" max="14857" width="14.6640625" style="67" customWidth="1"/>
    <col min="14858" max="14858" width="13.109375" style="67" customWidth="1"/>
    <col min="14859" max="14859" width="17.109375" style="67" customWidth="1"/>
    <col min="14860" max="15104" width="8.88671875" style="67"/>
    <col min="15105" max="15105" width="6.88671875" style="67" customWidth="1"/>
    <col min="15106" max="15106" width="52.6640625" style="67" customWidth="1"/>
    <col min="15107" max="15107" width="8.88671875" style="67"/>
    <col min="15108" max="15108" width="11.33203125" style="67" customWidth="1"/>
    <col min="15109" max="15109" width="10.88671875" style="67" bestFit="1" customWidth="1"/>
    <col min="15110" max="15110" width="13.33203125" style="67" customWidth="1"/>
    <col min="15111" max="15111" width="8.88671875" style="67"/>
    <col min="15112" max="15113" width="14.6640625" style="67" customWidth="1"/>
    <col min="15114" max="15114" width="13.109375" style="67" customWidth="1"/>
    <col min="15115" max="15115" width="17.109375" style="67" customWidth="1"/>
    <col min="15116" max="15360" width="8.88671875" style="67"/>
    <col min="15361" max="15361" width="6.88671875" style="67" customWidth="1"/>
    <col min="15362" max="15362" width="52.6640625" style="67" customWidth="1"/>
    <col min="15363" max="15363" width="8.88671875" style="67"/>
    <col min="15364" max="15364" width="11.33203125" style="67" customWidth="1"/>
    <col min="15365" max="15365" width="10.88671875" style="67" bestFit="1" customWidth="1"/>
    <col min="15366" max="15366" width="13.33203125" style="67" customWidth="1"/>
    <col min="15367" max="15367" width="8.88671875" style="67"/>
    <col min="15368" max="15369" width="14.6640625" style="67" customWidth="1"/>
    <col min="15370" max="15370" width="13.109375" style="67" customWidth="1"/>
    <col min="15371" max="15371" width="17.109375" style="67" customWidth="1"/>
    <col min="15372" max="15616" width="8.88671875" style="67"/>
    <col min="15617" max="15617" width="6.88671875" style="67" customWidth="1"/>
    <col min="15618" max="15618" width="52.6640625" style="67" customWidth="1"/>
    <col min="15619" max="15619" width="8.88671875" style="67"/>
    <col min="15620" max="15620" width="11.33203125" style="67" customWidth="1"/>
    <col min="15621" max="15621" width="10.88671875" style="67" bestFit="1" customWidth="1"/>
    <col min="15622" max="15622" width="13.33203125" style="67" customWidth="1"/>
    <col min="15623" max="15623" width="8.88671875" style="67"/>
    <col min="15624" max="15625" width="14.6640625" style="67" customWidth="1"/>
    <col min="15626" max="15626" width="13.109375" style="67" customWidth="1"/>
    <col min="15627" max="15627" width="17.109375" style="67" customWidth="1"/>
    <col min="15628" max="15872" width="8.88671875" style="67"/>
    <col min="15873" max="15873" width="6.88671875" style="67" customWidth="1"/>
    <col min="15874" max="15874" width="52.6640625" style="67" customWidth="1"/>
    <col min="15875" max="15875" width="8.88671875" style="67"/>
    <col min="15876" max="15876" width="11.33203125" style="67" customWidth="1"/>
    <col min="15877" max="15877" width="10.88671875" style="67" bestFit="1" customWidth="1"/>
    <col min="15878" max="15878" width="13.33203125" style="67" customWidth="1"/>
    <col min="15879" max="15879" width="8.88671875" style="67"/>
    <col min="15880" max="15881" width="14.6640625" style="67" customWidth="1"/>
    <col min="15882" max="15882" width="13.109375" style="67" customWidth="1"/>
    <col min="15883" max="15883" width="17.109375" style="67" customWidth="1"/>
    <col min="15884" max="16128" width="8.88671875" style="67"/>
    <col min="16129" max="16129" width="6.88671875" style="67" customWidth="1"/>
    <col min="16130" max="16130" width="52.6640625" style="67" customWidth="1"/>
    <col min="16131" max="16131" width="8.88671875" style="67"/>
    <col min="16132" max="16132" width="11.33203125" style="67" customWidth="1"/>
    <col min="16133" max="16133" width="10.88671875" style="67" bestFit="1" customWidth="1"/>
    <col min="16134" max="16134" width="13.33203125" style="67" customWidth="1"/>
    <col min="16135" max="16135" width="8.88671875" style="67"/>
    <col min="16136" max="16137" width="14.6640625" style="67" customWidth="1"/>
    <col min="16138" max="16138" width="13.109375" style="67" customWidth="1"/>
    <col min="16139" max="16139" width="17.109375" style="67" customWidth="1"/>
    <col min="16140" max="16384" width="8.88671875" style="67"/>
  </cols>
  <sheetData>
    <row r="1" spans="1:11">
      <c r="A1" s="27"/>
      <c r="B1" s="27" t="s">
        <v>80</v>
      </c>
      <c r="C1" s="27"/>
      <c r="D1" s="27"/>
      <c r="E1" s="27"/>
      <c r="F1" s="27"/>
      <c r="G1" s="27"/>
      <c r="H1" s="27"/>
      <c r="I1" s="27"/>
      <c r="J1" s="27"/>
      <c r="K1" s="27" t="s">
        <v>383</v>
      </c>
    </row>
    <row r="2" spans="1:11" s="345" customFormat="1">
      <c r="A2" s="756" t="s">
        <v>431</v>
      </c>
      <c r="B2" s="756"/>
      <c r="C2" s="756"/>
      <c r="D2" s="756"/>
      <c r="E2" s="756"/>
      <c r="F2" s="756"/>
      <c r="G2" s="756"/>
      <c r="H2" s="756"/>
      <c r="I2" s="756"/>
      <c r="J2" s="756"/>
      <c r="K2" s="756"/>
    </row>
    <row r="3" spans="1:11" ht="30.6">
      <c r="A3" s="256" t="s">
        <v>0</v>
      </c>
      <c r="B3" s="256" t="s">
        <v>1</v>
      </c>
      <c r="C3" s="269" t="s">
        <v>2</v>
      </c>
      <c r="D3" s="269" t="s">
        <v>90</v>
      </c>
      <c r="E3" s="270" t="s">
        <v>3</v>
      </c>
      <c r="F3" s="269" t="s">
        <v>4</v>
      </c>
      <c r="G3" s="269" t="s">
        <v>5</v>
      </c>
      <c r="H3" s="269" t="s">
        <v>6</v>
      </c>
      <c r="I3" s="260" t="s">
        <v>424</v>
      </c>
      <c r="J3" s="260" t="s">
        <v>167</v>
      </c>
      <c r="K3" s="260" t="s">
        <v>7</v>
      </c>
    </row>
    <row r="4" spans="1:11" ht="116.4" customHeight="1">
      <c r="A4" s="256">
        <v>1</v>
      </c>
      <c r="B4" s="271" t="s">
        <v>426</v>
      </c>
      <c r="C4" s="256" t="s">
        <v>8</v>
      </c>
      <c r="D4" s="272">
        <v>30</v>
      </c>
      <c r="E4" s="273"/>
      <c r="F4" s="273">
        <f>D4*E4</f>
        <v>0</v>
      </c>
      <c r="G4" s="274"/>
      <c r="H4" s="261"/>
      <c r="I4" s="261"/>
      <c r="J4" s="275"/>
      <c r="K4" s="276"/>
    </row>
    <row r="5" spans="1:11" ht="127.95" customHeight="1">
      <c r="A5" s="256">
        <v>2</v>
      </c>
      <c r="B5" s="271" t="s">
        <v>623</v>
      </c>
      <c r="C5" s="256" t="s">
        <v>8</v>
      </c>
      <c r="D5" s="272">
        <v>15</v>
      </c>
      <c r="E5" s="273"/>
      <c r="F5" s="273">
        <f t="shared" ref="F5:F8" si="0">D5*E5</f>
        <v>0</v>
      </c>
      <c r="G5" s="274"/>
      <c r="H5" s="261"/>
      <c r="I5" s="261"/>
      <c r="J5" s="275"/>
      <c r="K5" s="512"/>
    </row>
    <row r="6" spans="1:11" ht="45.6">
      <c r="A6" s="256">
        <v>3</v>
      </c>
      <c r="B6" s="271" t="s">
        <v>427</v>
      </c>
      <c r="C6" s="256" t="s">
        <v>8</v>
      </c>
      <c r="D6" s="272">
        <v>300</v>
      </c>
      <c r="E6" s="273"/>
      <c r="F6" s="273">
        <f t="shared" si="0"/>
        <v>0</v>
      </c>
      <c r="G6" s="274"/>
      <c r="H6" s="261"/>
      <c r="I6" s="688"/>
      <c r="J6" s="275"/>
      <c r="K6" s="276"/>
    </row>
    <row r="7" spans="1:11" ht="34.200000000000003">
      <c r="A7" s="256">
        <v>4</v>
      </c>
      <c r="B7" s="271" t="s">
        <v>428</v>
      </c>
      <c r="C7" s="256" t="s">
        <v>8</v>
      </c>
      <c r="D7" s="272">
        <v>50</v>
      </c>
      <c r="E7" s="273"/>
      <c r="F7" s="273">
        <f t="shared" si="0"/>
        <v>0</v>
      </c>
      <c r="G7" s="274"/>
      <c r="H7" s="261"/>
      <c r="I7" s="261"/>
      <c r="J7" s="275"/>
      <c r="K7" s="276"/>
    </row>
    <row r="8" spans="1:11" ht="57">
      <c r="A8" s="256">
        <v>6</v>
      </c>
      <c r="B8" s="271" t="s">
        <v>429</v>
      </c>
      <c r="C8" s="256" t="s">
        <v>8</v>
      </c>
      <c r="D8" s="272">
        <v>30</v>
      </c>
      <c r="E8" s="273"/>
      <c r="F8" s="273">
        <f t="shared" si="0"/>
        <v>0</v>
      </c>
      <c r="G8" s="274"/>
      <c r="H8" s="261"/>
      <c r="I8" s="261"/>
      <c r="J8" s="275"/>
      <c r="K8" s="276"/>
    </row>
    <row r="9" spans="1:11" s="345" customFormat="1" ht="36.6" customHeight="1">
      <c r="A9" s="340">
        <v>7</v>
      </c>
      <c r="B9" s="341" t="s">
        <v>624</v>
      </c>
      <c r="C9" s="771"/>
      <c r="D9" s="772"/>
      <c r="E9" s="772"/>
      <c r="F9" s="772"/>
      <c r="G9" s="772"/>
      <c r="H9" s="772"/>
      <c r="I9" s="772"/>
      <c r="J9" s="772"/>
      <c r="K9" s="773"/>
    </row>
    <row r="10" spans="1:11" s="345" customFormat="1" ht="57">
      <c r="A10" s="340" t="s">
        <v>606</v>
      </c>
      <c r="B10" s="387" t="s">
        <v>625</v>
      </c>
      <c r="C10" s="340" t="s">
        <v>8</v>
      </c>
      <c r="D10" s="388">
        <v>25</v>
      </c>
      <c r="E10" s="293"/>
      <c r="F10" s="293">
        <f>D10*E10</f>
        <v>0</v>
      </c>
      <c r="G10" s="386"/>
      <c r="H10" s="342"/>
      <c r="I10" s="342"/>
      <c r="J10" s="343"/>
      <c r="K10" s="344"/>
    </row>
    <row r="11" spans="1:11" s="345" customFormat="1" ht="36.6" customHeight="1">
      <c r="A11" s="340" t="s">
        <v>607</v>
      </c>
      <c r="B11" s="387" t="s">
        <v>626</v>
      </c>
      <c r="C11" s="340" t="s">
        <v>8</v>
      </c>
      <c r="D11" s="388">
        <v>25</v>
      </c>
      <c r="E11" s="293"/>
      <c r="F11" s="293">
        <f t="shared" ref="F11:F12" si="1">D11*E11</f>
        <v>0</v>
      </c>
      <c r="G11" s="386"/>
      <c r="H11" s="342"/>
      <c r="I11" s="342"/>
      <c r="J11" s="343"/>
      <c r="K11" s="344"/>
    </row>
    <row r="12" spans="1:11" s="345" customFormat="1" ht="91.2">
      <c r="A12" s="340" t="s">
        <v>608</v>
      </c>
      <c r="B12" s="387" t="s">
        <v>627</v>
      </c>
      <c r="C12" s="340" t="s">
        <v>8</v>
      </c>
      <c r="D12" s="388">
        <v>25</v>
      </c>
      <c r="E12" s="293"/>
      <c r="F12" s="293">
        <f t="shared" si="1"/>
        <v>0</v>
      </c>
      <c r="G12" s="386"/>
      <c r="H12" s="342"/>
      <c r="I12" s="342"/>
      <c r="J12" s="343"/>
      <c r="K12" s="344"/>
    </row>
    <row r="13" spans="1:11" ht="34.799999999999997" customHeight="1">
      <c r="A13" s="768" t="s">
        <v>53</v>
      </c>
      <c r="B13" s="769"/>
      <c r="C13" s="769"/>
      <c r="D13" s="769"/>
      <c r="E13" s="770"/>
      <c r="F13" s="266">
        <f>SUM(F4:F8,F10:F12)</f>
        <v>0</v>
      </c>
      <c r="G13" s="277"/>
      <c r="H13" s="278">
        <f>SUM(H4:H8,H10:H12)</f>
        <v>0</v>
      </c>
      <c r="I13" s="262"/>
      <c r="J13" s="66"/>
      <c r="K13" s="13"/>
    </row>
    <row r="14" spans="1:11" ht="34.950000000000003" customHeight="1">
      <c r="A14" s="13"/>
      <c r="B14" s="15"/>
      <c r="C14" s="15"/>
      <c r="D14" s="12"/>
      <c r="E14" s="13"/>
      <c r="F14" s="16"/>
      <c r="G14" s="16"/>
      <c r="H14" s="16"/>
      <c r="I14" s="16"/>
      <c r="J14" s="17"/>
      <c r="K14" s="13"/>
    </row>
    <row r="15" spans="1:11">
      <c r="A15" s="13"/>
      <c r="B15" s="692" t="s">
        <v>430</v>
      </c>
      <c r="C15" s="692"/>
      <c r="D15" s="692"/>
      <c r="E15" s="692"/>
      <c r="F15" s="26"/>
      <c r="G15" s="26"/>
      <c r="H15" s="34"/>
      <c r="I15" s="34"/>
      <c r="J15" s="34"/>
      <c r="K15" s="34"/>
    </row>
    <row r="16" spans="1:11">
      <c r="A16" s="13"/>
      <c r="B16" s="461" t="s">
        <v>766</v>
      </c>
      <c r="C16" s="384"/>
      <c r="D16" s="384"/>
      <c r="E16" s="384"/>
      <c r="F16" s="385"/>
      <c r="G16" s="385"/>
      <c r="H16" s="34"/>
      <c r="I16" s="34"/>
      <c r="J16" s="34"/>
      <c r="K16" s="34"/>
    </row>
    <row r="17" spans="1:11">
      <c r="A17" s="13"/>
      <c r="B17" s="693"/>
      <c r="C17" s="693"/>
      <c r="D17" s="693"/>
      <c r="E17" s="693"/>
      <c r="F17" s="26"/>
      <c r="G17" s="26"/>
      <c r="H17" s="694" t="s">
        <v>69</v>
      </c>
      <c r="I17" s="694"/>
      <c r="J17" s="694"/>
      <c r="K17" s="694"/>
    </row>
  </sheetData>
  <mergeCells count="6">
    <mergeCell ref="B17:E17"/>
    <mergeCell ref="H17:K17"/>
    <mergeCell ref="B15:E15"/>
    <mergeCell ref="A2:K2"/>
    <mergeCell ref="A13:E13"/>
    <mergeCell ref="C9:K9"/>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view="pageBreakPreview" zoomScaleNormal="100" zoomScaleSheetLayoutView="100" workbookViewId="0">
      <selection activeCell="G76" sqref="G76:H82"/>
    </sheetView>
  </sheetViews>
  <sheetFormatPr defaultColWidth="8.88671875" defaultRowHeight="14.4"/>
  <cols>
    <col min="1" max="1" width="5.33203125" style="67" customWidth="1"/>
    <col min="2" max="2" width="50" style="67" customWidth="1"/>
    <col min="3" max="3" width="8.5546875" style="67" customWidth="1"/>
    <col min="4" max="4" width="10" style="67" customWidth="1"/>
    <col min="5" max="5" width="13.5546875" style="67" customWidth="1"/>
    <col min="6" max="6" width="15.6640625" style="67" customWidth="1"/>
    <col min="7" max="7" width="8.6640625" style="67" customWidth="1"/>
    <col min="8" max="9" width="14.109375" style="67" customWidth="1"/>
    <col min="10" max="11" width="10.33203125" style="67" customWidth="1"/>
    <col min="12" max="16384" width="8.88671875" style="67"/>
  </cols>
  <sheetData>
    <row r="1" spans="1:11">
      <c r="A1" s="13"/>
      <c r="B1" s="13" t="s">
        <v>80</v>
      </c>
      <c r="C1" s="13"/>
      <c r="D1" s="13"/>
      <c r="E1" s="13"/>
      <c r="F1" s="13"/>
      <c r="G1" s="13"/>
      <c r="H1" s="13"/>
      <c r="I1" s="13"/>
      <c r="J1" s="13"/>
      <c r="K1" s="27" t="s">
        <v>384</v>
      </c>
    </row>
    <row r="2" spans="1:11" s="345" customFormat="1">
      <c r="A2" s="690" t="s">
        <v>867</v>
      </c>
      <c r="B2" s="690"/>
      <c r="C2" s="690"/>
      <c r="D2" s="690"/>
      <c r="E2" s="690"/>
      <c r="F2" s="690"/>
      <c r="G2" s="690"/>
      <c r="H2" s="690"/>
      <c r="I2" s="690"/>
      <c r="J2" s="690"/>
      <c r="K2" s="690"/>
    </row>
    <row r="3" spans="1:11" ht="30.6">
      <c r="A3" s="1" t="s">
        <v>0</v>
      </c>
      <c r="B3" s="1" t="s">
        <v>1</v>
      </c>
      <c r="C3" s="1" t="s">
        <v>2</v>
      </c>
      <c r="D3" s="1" t="s">
        <v>90</v>
      </c>
      <c r="E3" s="3" t="s">
        <v>3</v>
      </c>
      <c r="F3" s="1" t="s">
        <v>4</v>
      </c>
      <c r="G3" s="91" t="s">
        <v>5</v>
      </c>
      <c r="H3" s="1" t="s">
        <v>6</v>
      </c>
      <c r="I3" s="197" t="s">
        <v>424</v>
      </c>
      <c r="J3" s="1" t="s">
        <v>167</v>
      </c>
      <c r="K3" s="1" t="s">
        <v>7</v>
      </c>
    </row>
    <row r="4" spans="1:11" ht="79.8">
      <c r="A4" s="1">
        <v>1</v>
      </c>
      <c r="B4" s="5" t="s">
        <v>153</v>
      </c>
      <c r="C4" s="1" t="s">
        <v>8</v>
      </c>
      <c r="D4" s="1">
        <v>100</v>
      </c>
      <c r="E4" s="3"/>
      <c r="F4" s="43">
        <f>D4*E4</f>
        <v>0</v>
      </c>
      <c r="G4" s="218"/>
      <c r="H4" s="36"/>
      <c r="I4" s="204"/>
      <c r="J4" s="1"/>
      <c r="K4" s="1"/>
    </row>
    <row r="5" spans="1:11" ht="27.6" customHeight="1">
      <c r="A5" s="718" t="s">
        <v>9</v>
      </c>
      <c r="B5" s="719"/>
      <c r="C5" s="719"/>
      <c r="D5" s="719"/>
      <c r="E5" s="720"/>
      <c r="F5" s="112">
        <f>F4</f>
        <v>0</v>
      </c>
      <c r="G5" s="62"/>
      <c r="H5" s="63">
        <f>H4</f>
        <v>0</v>
      </c>
      <c r="I5" s="246"/>
      <c r="J5" s="64"/>
      <c r="K5" s="64"/>
    </row>
    <row r="6" spans="1:11" ht="25.95" customHeight="1">
      <c r="A6" s="13"/>
      <c r="B6" s="774" t="s">
        <v>263</v>
      </c>
      <c r="C6" s="774"/>
      <c r="D6" s="774"/>
      <c r="E6" s="774"/>
      <c r="F6" s="774"/>
      <c r="G6" s="26"/>
      <c r="H6" s="26"/>
      <c r="I6" s="681"/>
      <c r="J6" s="13"/>
      <c r="K6" s="13"/>
    </row>
    <row r="7" spans="1:11">
      <c r="A7" s="13"/>
      <c r="B7" s="693"/>
      <c r="C7" s="693"/>
      <c r="D7" s="693"/>
      <c r="E7" s="693"/>
      <c r="F7" s="693"/>
      <c r="G7" s="693"/>
      <c r="H7" s="693"/>
      <c r="I7" s="693"/>
      <c r="J7" s="693"/>
      <c r="K7" s="693"/>
    </row>
    <row r="8" spans="1:11" ht="20.25" customHeight="1">
      <c r="A8" s="13"/>
      <c r="B8" s="693"/>
      <c r="C8" s="693"/>
      <c r="D8" s="693"/>
      <c r="E8" s="693"/>
      <c r="F8" s="693"/>
      <c r="G8" s="693"/>
      <c r="H8" s="693"/>
      <c r="I8" s="693"/>
      <c r="J8" s="693"/>
      <c r="K8" s="693"/>
    </row>
    <row r="9" spans="1:11">
      <c r="A9" s="13"/>
      <c r="B9" s="693"/>
      <c r="C9" s="693"/>
      <c r="D9" s="693"/>
      <c r="E9" s="693"/>
      <c r="F9" s="26"/>
      <c r="G9" s="26"/>
      <c r="H9" s="694" t="s">
        <v>69</v>
      </c>
      <c r="I9" s="694"/>
      <c r="J9" s="694"/>
      <c r="K9" s="694"/>
    </row>
  </sheetData>
  <mergeCells count="7">
    <mergeCell ref="B9:E9"/>
    <mergeCell ref="H9:K9"/>
    <mergeCell ref="A2:K2"/>
    <mergeCell ref="A5:E5"/>
    <mergeCell ref="B7:K7"/>
    <mergeCell ref="B8:K8"/>
    <mergeCell ref="B6:F6"/>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Normal="100" zoomScaleSheetLayoutView="100" workbookViewId="0">
      <selection activeCell="G76" sqref="G76:H82"/>
    </sheetView>
  </sheetViews>
  <sheetFormatPr defaultColWidth="8.88671875" defaultRowHeight="14.4"/>
  <cols>
    <col min="1" max="1" width="4.5546875" customWidth="1"/>
    <col min="2" max="2" width="51.44140625" customWidth="1"/>
    <col min="4" max="4" width="9.44140625" customWidth="1"/>
    <col min="5" max="5" width="17.109375" customWidth="1"/>
    <col min="6" max="6" width="16" customWidth="1"/>
    <col min="8" max="8" width="12.109375" bestFit="1" customWidth="1"/>
    <col min="9" max="10" width="12.109375" customWidth="1"/>
    <col min="11" max="11" width="13.6640625" customWidth="1"/>
  </cols>
  <sheetData>
    <row r="1" spans="1:11">
      <c r="A1" s="13"/>
      <c r="B1" s="13"/>
      <c r="C1" s="13"/>
      <c r="D1" s="13"/>
      <c r="E1" s="13"/>
      <c r="F1" s="13"/>
      <c r="G1" s="13"/>
      <c r="H1" s="13"/>
      <c r="I1" s="13"/>
      <c r="J1" s="13"/>
      <c r="K1" s="27" t="s">
        <v>385</v>
      </c>
    </row>
    <row r="2" spans="1:11" s="339" customFormat="1">
      <c r="A2" s="690" t="s">
        <v>868</v>
      </c>
      <c r="B2" s="690"/>
      <c r="C2" s="690"/>
      <c r="D2" s="690"/>
      <c r="E2" s="690"/>
      <c r="F2" s="690"/>
      <c r="G2" s="690"/>
      <c r="H2" s="690"/>
      <c r="I2" s="690"/>
      <c r="J2" s="690"/>
      <c r="K2" s="690"/>
    </row>
    <row r="3" spans="1:11" ht="30.6">
      <c r="A3" s="1" t="s">
        <v>0</v>
      </c>
      <c r="B3" s="9" t="s">
        <v>1</v>
      </c>
      <c r="C3" s="1" t="s">
        <v>2</v>
      </c>
      <c r="D3" s="1" t="s">
        <v>90</v>
      </c>
      <c r="E3" s="3" t="s">
        <v>3</v>
      </c>
      <c r="F3" s="1" t="s">
        <v>4</v>
      </c>
      <c r="G3" s="91" t="s">
        <v>5</v>
      </c>
      <c r="H3" s="1" t="s">
        <v>6</v>
      </c>
      <c r="I3" s="197" t="s">
        <v>424</v>
      </c>
      <c r="J3" s="1" t="s">
        <v>167</v>
      </c>
      <c r="K3" s="1" t="s">
        <v>7</v>
      </c>
    </row>
    <row r="4" spans="1:11" ht="61.2" customHeight="1">
      <c r="A4" s="776">
        <v>1</v>
      </c>
      <c r="B4" s="152" t="s">
        <v>57</v>
      </c>
      <c r="C4" s="779" t="s">
        <v>58</v>
      </c>
      <c r="D4" s="783"/>
      <c r="E4" s="784"/>
      <c r="F4" s="784"/>
      <c r="G4" s="784"/>
      <c r="H4" s="784"/>
      <c r="I4" s="785"/>
      <c r="J4" s="784"/>
      <c r="K4" s="786"/>
    </row>
    <row r="5" spans="1:11" ht="27" customHeight="1">
      <c r="A5" s="777"/>
      <c r="B5" s="219" t="s">
        <v>59</v>
      </c>
      <c r="C5" s="780"/>
      <c r="D5" s="18">
        <v>5</v>
      </c>
      <c r="E5" s="41"/>
      <c r="F5" s="43">
        <f>D5*E5</f>
        <v>0</v>
      </c>
      <c r="G5" s="220"/>
      <c r="H5" s="221"/>
      <c r="I5" s="258"/>
      <c r="J5" s="115"/>
      <c r="K5" s="115"/>
    </row>
    <row r="6" spans="1:11" ht="29.25" customHeight="1">
      <c r="A6" s="778"/>
      <c r="B6" s="222" t="s">
        <v>60</v>
      </c>
      <c r="C6" s="781"/>
      <c r="D6" s="18">
        <v>5</v>
      </c>
      <c r="E6" s="37"/>
      <c r="F6" s="43">
        <f>D6*E6</f>
        <v>0</v>
      </c>
      <c r="G6" s="220"/>
      <c r="H6" s="221"/>
      <c r="I6" s="491"/>
      <c r="J6" s="115"/>
      <c r="K6" s="115"/>
    </row>
    <row r="7" spans="1:11">
      <c r="A7" s="718" t="s">
        <v>9</v>
      </c>
      <c r="B7" s="715"/>
      <c r="C7" s="715"/>
      <c r="D7" s="715"/>
      <c r="E7" s="720"/>
      <c r="F7" s="112">
        <f>SUM(F5:F6)</f>
        <v>0</v>
      </c>
      <c r="G7" s="62"/>
      <c r="H7" s="63">
        <f>SUM(H5:H6)</f>
        <v>0</v>
      </c>
      <c r="I7" s="224"/>
      <c r="J7" s="17"/>
      <c r="K7" s="17"/>
    </row>
    <row r="8" spans="1:11">
      <c r="A8" s="34"/>
      <c r="B8" s="34"/>
      <c r="C8" s="34"/>
      <c r="D8" s="34"/>
      <c r="E8" s="34"/>
      <c r="F8" s="223"/>
      <c r="G8" s="223"/>
      <c r="H8" s="224"/>
      <c r="I8" s="224"/>
      <c r="J8" s="17"/>
      <c r="K8" s="17"/>
    </row>
    <row r="9" spans="1:11" s="67" customFormat="1" ht="22.95" customHeight="1">
      <c r="A9" s="13"/>
      <c r="B9" s="782" t="s">
        <v>605</v>
      </c>
      <c r="C9" s="782"/>
      <c r="D9" s="26"/>
      <c r="E9" s="33"/>
      <c r="F9" s="26"/>
      <c r="G9" s="26"/>
      <c r="H9" s="26"/>
      <c r="I9" s="26"/>
      <c r="J9" s="13"/>
      <c r="K9" s="13"/>
    </row>
    <row r="10" spans="1:11">
      <c r="A10" s="13"/>
      <c r="B10" s="775"/>
      <c r="C10" s="775"/>
      <c r="D10" s="775"/>
      <c r="E10" s="775"/>
      <c r="F10" s="26"/>
      <c r="G10" s="26"/>
      <c r="H10" s="34"/>
      <c r="I10" s="34"/>
      <c r="J10" s="34"/>
      <c r="K10" s="34"/>
    </row>
    <row r="11" spans="1:11">
      <c r="A11" s="13"/>
      <c r="B11" s="693"/>
      <c r="C11" s="693"/>
      <c r="D11" s="693"/>
      <c r="E11" s="693"/>
      <c r="F11" s="26"/>
      <c r="G11" s="26"/>
      <c r="H11" s="13" t="s">
        <v>69</v>
      </c>
      <c r="I11" s="13"/>
      <c r="J11" s="13"/>
      <c r="K11" s="13"/>
    </row>
  </sheetData>
  <mergeCells count="8">
    <mergeCell ref="B10:E10"/>
    <mergeCell ref="B11:E11"/>
    <mergeCell ref="A2:K2"/>
    <mergeCell ref="A4:A6"/>
    <mergeCell ref="C4:C6"/>
    <mergeCell ref="A7:E7"/>
    <mergeCell ref="B9:C9"/>
    <mergeCell ref="D4:K4"/>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BreakPreview" zoomScale="90" zoomScaleNormal="100" zoomScaleSheetLayoutView="90" workbookViewId="0">
      <selection activeCell="G76" sqref="G76:H82"/>
    </sheetView>
  </sheetViews>
  <sheetFormatPr defaultRowHeight="11.4"/>
  <cols>
    <col min="1" max="1" width="5.33203125" style="320" customWidth="1"/>
    <col min="2" max="2" width="44" style="320" customWidth="1"/>
    <col min="3" max="3" width="9" style="320" bestFit="1" customWidth="1"/>
    <col min="4" max="4" width="10.44140625" style="320" bestFit="1" customWidth="1"/>
    <col min="5" max="5" width="11.88671875" style="320" customWidth="1"/>
    <col min="6" max="6" width="15.88671875" style="660" customWidth="1"/>
    <col min="7" max="7" width="9" style="320" bestFit="1" customWidth="1"/>
    <col min="8" max="9" width="14.44140625" style="660" customWidth="1"/>
    <col min="10" max="10" width="14" style="320" customWidth="1"/>
    <col min="11" max="11" width="15.5546875" style="320" bestFit="1" customWidth="1"/>
    <col min="12" max="257" width="8.88671875" style="320"/>
    <col min="258" max="258" width="5.33203125" style="320" customWidth="1"/>
    <col min="259" max="259" width="44" style="320" customWidth="1"/>
    <col min="260" max="261" width="8.88671875" style="320"/>
    <col min="262" max="262" width="11.88671875" style="320" customWidth="1"/>
    <col min="263" max="263" width="15.88671875" style="320" customWidth="1"/>
    <col min="264" max="264" width="8.88671875" style="320"/>
    <col min="265" max="265" width="14.44140625" style="320" customWidth="1"/>
    <col min="266" max="266" width="14" style="320" customWidth="1"/>
    <col min="267" max="267" width="13.6640625" style="320" customWidth="1"/>
    <col min="268" max="513" width="8.88671875" style="320"/>
    <col min="514" max="514" width="5.33203125" style="320" customWidth="1"/>
    <col min="515" max="515" width="44" style="320" customWidth="1"/>
    <col min="516" max="517" width="8.88671875" style="320"/>
    <col min="518" max="518" width="11.88671875" style="320" customWidth="1"/>
    <col min="519" max="519" width="15.88671875" style="320" customWidth="1"/>
    <col min="520" max="520" width="8.88671875" style="320"/>
    <col min="521" max="521" width="14.44140625" style="320" customWidth="1"/>
    <col min="522" max="522" width="14" style="320" customWidth="1"/>
    <col min="523" max="523" width="13.6640625" style="320" customWidth="1"/>
    <col min="524" max="769" width="8.88671875" style="320"/>
    <col min="770" max="770" width="5.33203125" style="320" customWidth="1"/>
    <col min="771" max="771" width="44" style="320" customWidth="1"/>
    <col min="772" max="773" width="8.88671875" style="320"/>
    <col min="774" max="774" width="11.88671875" style="320" customWidth="1"/>
    <col min="775" max="775" width="15.88671875" style="320" customWidth="1"/>
    <col min="776" max="776" width="8.88671875" style="320"/>
    <col min="777" max="777" width="14.44140625" style="320" customWidth="1"/>
    <col min="778" max="778" width="14" style="320" customWidth="1"/>
    <col min="779" max="779" width="13.6640625" style="320" customWidth="1"/>
    <col min="780" max="1025" width="8.88671875" style="320"/>
    <col min="1026" max="1026" width="5.33203125" style="320" customWidth="1"/>
    <col min="1027" max="1027" width="44" style="320" customWidth="1"/>
    <col min="1028" max="1029" width="8.88671875" style="320"/>
    <col min="1030" max="1030" width="11.88671875" style="320" customWidth="1"/>
    <col min="1031" max="1031" width="15.88671875" style="320" customWidth="1"/>
    <col min="1032" max="1032" width="8.88671875" style="320"/>
    <col min="1033" max="1033" width="14.44140625" style="320" customWidth="1"/>
    <col min="1034" max="1034" width="14" style="320" customWidth="1"/>
    <col min="1035" max="1035" width="13.6640625" style="320" customWidth="1"/>
    <col min="1036" max="1281" width="8.88671875" style="320"/>
    <col min="1282" max="1282" width="5.33203125" style="320" customWidth="1"/>
    <col min="1283" max="1283" width="44" style="320" customWidth="1"/>
    <col min="1284" max="1285" width="8.88671875" style="320"/>
    <col min="1286" max="1286" width="11.88671875" style="320" customWidth="1"/>
    <col min="1287" max="1287" width="15.88671875" style="320" customWidth="1"/>
    <col min="1288" max="1288" width="8.88671875" style="320"/>
    <col min="1289" max="1289" width="14.44140625" style="320" customWidth="1"/>
    <col min="1290" max="1290" width="14" style="320" customWidth="1"/>
    <col min="1291" max="1291" width="13.6640625" style="320" customWidth="1"/>
    <col min="1292" max="1537" width="8.88671875" style="320"/>
    <col min="1538" max="1538" width="5.33203125" style="320" customWidth="1"/>
    <col min="1539" max="1539" width="44" style="320" customWidth="1"/>
    <col min="1540" max="1541" width="8.88671875" style="320"/>
    <col min="1542" max="1542" width="11.88671875" style="320" customWidth="1"/>
    <col min="1543" max="1543" width="15.88671875" style="320" customWidth="1"/>
    <col min="1544" max="1544" width="8.88671875" style="320"/>
    <col min="1545" max="1545" width="14.44140625" style="320" customWidth="1"/>
    <col min="1546" max="1546" width="14" style="320" customWidth="1"/>
    <col min="1547" max="1547" width="13.6640625" style="320" customWidth="1"/>
    <col min="1548" max="1793" width="8.88671875" style="320"/>
    <col min="1794" max="1794" width="5.33203125" style="320" customWidth="1"/>
    <col min="1795" max="1795" width="44" style="320" customWidth="1"/>
    <col min="1796" max="1797" width="8.88671875" style="320"/>
    <col min="1798" max="1798" width="11.88671875" style="320" customWidth="1"/>
    <col min="1799" max="1799" width="15.88671875" style="320" customWidth="1"/>
    <col min="1800" max="1800" width="8.88671875" style="320"/>
    <col min="1801" max="1801" width="14.44140625" style="320" customWidth="1"/>
    <col min="1802" max="1802" width="14" style="320" customWidth="1"/>
    <col min="1803" max="1803" width="13.6640625" style="320" customWidth="1"/>
    <col min="1804" max="2049" width="8.88671875" style="320"/>
    <col min="2050" max="2050" width="5.33203125" style="320" customWidth="1"/>
    <col min="2051" max="2051" width="44" style="320" customWidth="1"/>
    <col min="2052" max="2053" width="8.88671875" style="320"/>
    <col min="2054" max="2054" width="11.88671875" style="320" customWidth="1"/>
    <col min="2055" max="2055" width="15.88671875" style="320" customWidth="1"/>
    <col min="2056" max="2056" width="8.88671875" style="320"/>
    <col min="2057" max="2057" width="14.44140625" style="320" customWidth="1"/>
    <col min="2058" max="2058" width="14" style="320" customWidth="1"/>
    <col min="2059" max="2059" width="13.6640625" style="320" customWidth="1"/>
    <col min="2060" max="2305" width="8.88671875" style="320"/>
    <col min="2306" max="2306" width="5.33203125" style="320" customWidth="1"/>
    <col min="2307" max="2307" width="44" style="320" customWidth="1"/>
    <col min="2308" max="2309" width="8.88671875" style="320"/>
    <col min="2310" max="2310" width="11.88671875" style="320" customWidth="1"/>
    <col min="2311" max="2311" width="15.88671875" style="320" customWidth="1"/>
    <col min="2312" max="2312" width="8.88671875" style="320"/>
    <col min="2313" max="2313" width="14.44140625" style="320" customWidth="1"/>
    <col min="2314" max="2314" width="14" style="320" customWidth="1"/>
    <col min="2315" max="2315" width="13.6640625" style="320" customWidth="1"/>
    <col min="2316" max="2561" width="8.88671875" style="320"/>
    <col min="2562" max="2562" width="5.33203125" style="320" customWidth="1"/>
    <col min="2563" max="2563" width="44" style="320" customWidth="1"/>
    <col min="2564" max="2565" width="8.88671875" style="320"/>
    <col min="2566" max="2566" width="11.88671875" style="320" customWidth="1"/>
    <col min="2567" max="2567" width="15.88671875" style="320" customWidth="1"/>
    <col min="2568" max="2568" width="8.88671875" style="320"/>
    <col min="2569" max="2569" width="14.44140625" style="320" customWidth="1"/>
    <col min="2570" max="2570" width="14" style="320" customWidth="1"/>
    <col min="2571" max="2571" width="13.6640625" style="320" customWidth="1"/>
    <col min="2572" max="2817" width="8.88671875" style="320"/>
    <col min="2818" max="2818" width="5.33203125" style="320" customWidth="1"/>
    <col min="2819" max="2819" width="44" style="320" customWidth="1"/>
    <col min="2820" max="2821" width="8.88671875" style="320"/>
    <col min="2822" max="2822" width="11.88671875" style="320" customWidth="1"/>
    <col min="2823" max="2823" width="15.88671875" style="320" customWidth="1"/>
    <col min="2824" max="2824" width="8.88671875" style="320"/>
    <col min="2825" max="2825" width="14.44140625" style="320" customWidth="1"/>
    <col min="2826" max="2826" width="14" style="320" customWidth="1"/>
    <col min="2827" max="2827" width="13.6640625" style="320" customWidth="1"/>
    <col min="2828" max="3073" width="8.88671875" style="320"/>
    <col min="3074" max="3074" width="5.33203125" style="320" customWidth="1"/>
    <col min="3075" max="3075" width="44" style="320" customWidth="1"/>
    <col min="3076" max="3077" width="8.88671875" style="320"/>
    <col min="3078" max="3078" width="11.88671875" style="320" customWidth="1"/>
    <col min="3079" max="3079" width="15.88671875" style="320" customWidth="1"/>
    <col min="3080" max="3080" width="8.88671875" style="320"/>
    <col min="3081" max="3081" width="14.44140625" style="320" customWidth="1"/>
    <col min="3082" max="3082" width="14" style="320" customWidth="1"/>
    <col min="3083" max="3083" width="13.6640625" style="320" customWidth="1"/>
    <col min="3084" max="3329" width="8.88671875" style="320"/>
    <col min="3330" max="3330" width="5.33203125" style="320" customWidth="1"/>
    <col min="3331" max="3331" width="44" style="320" customWidth="1"/>
    <col min="3332" max="3333" width="8.88671875" style="320"/>
    <col min="3334" max="3334" width="11.88671875" style="320" customWidth="1"/>
    <col min="3335" max="3335" width="15.88671875" style="320" customWidth="1"/>
    <col min="3336" max="3336" width="8.88671875" style="320"/>
    <col min="3337" max="3337" width="14.44140625" style="320" customWidth="1"/>
    <col min="3338" max="3338" width="14" style="320" customWidth="1"/>
    <col min="3339" max="3339" width="13.6640625" style="320" customWidth="1"/>
    <col min="3340" max="3585" width="8.88671875" style="320"/>
    <col min="3586" max="3586" width="5.33203125" style="320" customWidth="1"/>
    <col min="3587" max="3587" width="44" style="320" customWidth="1"/>
    <col min="3588" max="3589" width="8.88671875" style="320"/>
    <col min="3590" max="3590" width="11.88671875" style="320" customWidth="1"/>
    <col min="3591" max="3591" width="15.88671875" style="320" customWidth="1"/>
    <col min="3592" max="3592" width="8.88671875" style="320"/>
    <col min="3593" max="3593" width="14.44140625" style="320" customWidth="1"/>
    <col min="3594" max="3594" width="14" style="320" customWidth="1"/>
    <col min="3595" max="3595" width="13.6640625" style="320" customWidth="1"/>
    <col min="3596" max="3841" width="8.88671875" style="320"/>
    <col min="3842" max="3842" width="5.33203125" style="320" customWidth="1"/>
    <col min="3843" max="3843" width="44" style="320" customWidth="1"/>
    <col min="3844" max="3845" width="8.88671875" style="320"/>
    <col min="3846" max="3846" width="11.88671875" style="320" customWidth="1"/>
    <col min="3847" max="3847" width="15.88671875" style="320" customWidth="1"/>
    <col min="3848" max="3848" width="8.88671875" style="320"/>
    <col min="3849" max="3849" width="14.44140625" style="320" customWidth="1"/>
    <col min="3850" max="3850" width="14" style="320" customWidth="1"/>
    <col min="3851" max="3851" width="13.6640625" style="320" customWidth="1"/>
    <col min="3852" max="4097" width="8.88671875" style="320"/>
    <col min="4098" max="4098" width="5.33203125" style="320" customWidth="1"/>
    <col min="4099" max="4099" width="44" style="320" customWidth="1"/>
    <col min="4100" max="4101" width="8.88671875" style="320"/>
    <col min="4102" max="4102" width="11.88671875" style="320" customWidth="1"/>
    <col min="4103" max="4103" width="15.88671875" style="320" customWidth="1"/>
    <col min="4104" max="4104" width="8.88671875" style="320"/>
    <col min="4105" max="4105" width="14.44140625" style="320" customWidth="1"/>
    <col min="4106" max="4106" width="14" style="320" customWidth="1"/>
    <col min="4107" max="4107" width="13.6640625" style="320" customWidth="1"/>
    <col min="4108" max="4353" width="8.88671875" style="320"/>
    <col min="4354" max="4354" width="5.33203125" style="320" customWidth="1"/>
    <col min="4355" max="4355" width="44" style="320" customWidth="1"/>
    <col min="4356" max="4357" width="8.88671875" style="320"/>
    <col min="4358" max="4358" width="11.88671875" style="320" customWidth="1"/>
    <col min="4359" max="4359" width="15.88671875" style="320" customWidth="1"/>
    <col min="4360" max="4360" width="8.88671875" style="320"/>
    <col min="4361" max="4361" width="14.44140625" style="320" customWidth="1"/>
    <col min="4362" max="4362" width="14" style="320" customWidth="1"/>
    <col min="4363" max="4363" width="13.6640625" style="320" customWidth="1"/>
    <col min="4364" max="4609" width="8.88671875" style="320"/>
    <col min="4610" max="4610" width="5.33203125" style="320" customWidth="1"/>
    <col min="4611" max="4611" width="44" style="320" customWidth="1"/>
    <col min="4612" max="4613" width="8.88671875" style="320"/>
    <col min="4614" max="4614" width="11.88671875" style="320" customWidth="1"/>
    <col min="4615" max="4615" width="15.88671875" style="320" customWidth="1"/>
    <col min="4616" max="4616" width="8.88671875" style="320"/>
    <col min="4617" max="4617" width="14.44140625" style="320" customWidth="1"/>
    <col min="4618" max="4618" width="14" style="320" customWidth="1"/>
    <col min="4619" max="4619" width="13.6640625" style="320" customWidth="1"/>
    <col min="4620" max="4865" width="8.88671875" style="320"/>
    <col min="4866" max="4866" width="5.33203125" style="320" customWidth="1"/>
    <col min="4867" max="4867" width="44" style="320" customWidth="1"/>
    <col min="4868" max="4869" width="8.88671875" style="320"/>
    <col min="4870" max="4870" width="11.88671875" style="320" customWidth="1"/>
    <col min="4871" max="4871" width="15.88671875" style="320" customWidth="1"/>
    <col min="4872" max="4872" width="8.88671875" style="320"/>
    <col min="4873" max="4873" width="14.44140625" style="320" customWidth="1"/>
    <col min="4874" max="4874" width="14" style="320" customWidth="1"/>
    <col min="4875" max="4875" width="13.6640625" style="320" customWidth="1"/>
    <col min="4876" max="5121" width="8.88671875" style="320"/>
    <col min="5122" max="5122" width="5.33203125" style="320" customWidth="1"/>
    <col min="5123" max="5123" width="44" style="320" customWidth="1"/>
    <col min="5124" max="5125" width="8.88671875" style="320"/>
    <col min="5126" max="5126" width="11.88671875" style="320" customWidth="1"/>
    <col min="5127" max="5127" width="15.88671875" style="320" customWidth="1"/>
    <col min="5128" max="5128" width="8.88671875" style="320"/>
    <col min="5129" max="5129" width="14.44140625" style="320" customWidth="1"/>
    <col min="5130" max="5130" width="14" style="320" customWidth="1"/>
    <col min="5131" max="5131" width="13.6640625" style="320" customWidth="1"/>
    <col min="5132" max="5377" width="8.88671875" style="320"/>
    <col min="5378" max="5378" width="5.33203125" style="320" customWidth="1"/>
    <col min="5379" max="5379" width="44" style="320" customWidth="1"/>
    <col min="5380" max="5381" width="8.88671875" style="320"/>
    <col min="5382" max="5382" width="11.88671875" style="320" customWidth="1"/>
    <col min="5383" max="5383" width="15.88671875" style="320" customWidth="1"/>
    <col min="5384" max="5384" width="8.88671875" style="320"/>
    <col min="5385" max="5385" width="14.44140625" style="320" customWidth="1"/>
    <col min="5386" max="5386" width="14" style="320" customWidth="1"/>
    <col min="5387" max="5387" width="13.6640625" style="320" customWidth="1"/>
    <col min="5388" max="5633" width="8.88671875" style="320"/>
    <col min="5634" max="5634" width="5.33203125" style="320" customWidth="1"/>
    <col min="5635" max="5635" width="44" style="320" customWidth="1"/>
    <col min="5636" max="5637" width="8.88671875" style="320"/>
    <col min="5638" max="5638" width="11.88671875" style="320" customWidth="1"/>
    <col min="5639" max="5639" width="15.88671875" style="320" customWidth="1"/>
    <col min="5640" max="5640" width="8.88671875" style="320"/>
    <col min="5641" max="5641" width="14.44140625" style="320" customWidth="1"/>
    <col min="5642" max="5642" width="14" style="320" customWidth="1"/>
    <col min="5643" max="5643" width="13.6640625" style="320" customWidth="1"/>
    <col min="5644" max="5889" width="8.88671875" style="320"/>
    <col min="5890" max="5890" width="5.33203125" style="320" customWidth="1"/>
    <col min="5891" max="5891" width="44" style="320" customWidth="1"/>
    <col min="5892" max="5893" width="8.88671875" style="320"/>
    <col min="5894" max="5894" width="11.88671875" style="320" customWidth="1"/>
    <col min="5895" max="5895" width="15.88671875" style="320" customWidth="1"/>
    <col min="5896" max="5896" width="8.88671875" style="320"/>
    <col min="5897" max="5897" width="14.44140625" style="320" customWidth="1"/>
    <col min="5898" max="5898" width="14" style="320" customWidth="1"/>
    <col min="5899" max="5899" width="13.6640625" style="320" customWidth="1"/>
    <col min="5900" max="6145" width="8.88671875" style="320"/>
    <col min="6146" max="6146" width="5.33203125" style="320" customWidth="1"/>
    <col min="6147" max="6147" width="44" style="320" customWidth="1"/>
    <col min="6148" max="6149" width="8.88671875" style="320"/>
    <col min="6150" max="6150" width="11.88671875" style="320" customWidth="1"/>
    <col min="6151" max="6151" width="15.88671875" style="320" customWidth="1"/>
    <col min="6152" max="6152" width="8.88671875" style="320"/>
    <col min="6153" max="6153" width="14.44140625" style="320" customWidth="1"/>
    <col min="6154" max="6154" width="14" style="320" customWidth="1"/>
    <col min="6155" max="6155" width="13.6640625" style="320" customWidth="1"/>
    <col min="6156" max="6401" width="8.88671875" style="320"/>
    <col min="6402" max="6402" width="5.33203125" style="320" customWidth="1"/>
    <col min="6403" max="6403" width="44" style="320" customWidth="1"/>
    <col min="6404" max="6405" width="8.88671875" style="320"/>
    <col min="6406" max="6406" width="11.88671875" style="320" customWidth="1"/>
    <col min="6407" max="6407" width="15.88671875" style="320" customWidth="1"/>
    <col min="6408" max="6408" width="8.88671875" style="320"/>
    <col min="6409" max="6409" width="14.44140625" style="320" customWidth="1"/>
    <col min="6410" max="6410" width="14" style="320" customWidth="1"/>
    <col min="6411" max="6411" width="13.6640625" style="320" customWidth="1"/>
    <col min="6412" max="6657" width="8.88671875" style="320"/>
    <col min="6658" max="6658" width="5.33203125" style="320" customWidth="1"/>
    <col min="6659" max="6659" width="44" style="320" customWidth="1"/>
    <col min="6660" max="6661" width="8.88671875" style="320"/>
    <col min="6662" max="6662" width="11.88671875" style="320" customWidth="1"/>
    <col min="6663" max="6663" width="15.88671875" style="320" customWidth="1"/>
    <col min="6664" max="6664" width="8.88671875" style="320"/>
    <col min="6665" max="6665" width="14.44140625" style="320" customWidth="1"/>
    <col min="6666" max="6666" width="14" style="320" customWidth="1"/>
    <col min="6667" max="6667" width="13.6640625" style="320" customWidth="1"/>
    <col min="6668" max="6913" width="8.88671875" style="320"/>
    <col min="6914" max="6914" width="5.33203125" style="320" customWidth="1"/>
    <col min="6915" max="6915" width="44" style="320" customWidth="1"/>
    <col min="6916" max="6917" width="8.88671875" style="320"/>
    <col min="6918" max="6918" width="11.88671875" style="320" customWidth="1"/>
    <col min="6919" max="6919" width="15.88671875" style="320" customWidth="1"/>
    <col min="6920" max="6920" width="8.88671875" style="320"/>
    <col min="6921" max="6921" width="14.44140625" style="320" customWidth="1"/>
    <col min="6922" max="6922" width="14" style="320" customWidth="1"/>
    <col min="6923" max="6923" width="13.6640625" style="320" customWidth="1"/>
    <col min="6924" max="7169" width="8.88671875" style="320"/>
    <col min="7170" max="7170" width="5.33203125" style="320" customWidth="1"/>
    <col min="7171" max="7171" width="44" style="320" customWidth="1"/>
    <col min="7172" max="7173" width="8.88671875" style="320"/>
    <col min="7174" max="7174" width="11.88671875" style="320" customWidth="1"/>
    <col min="7175" max="7175" width="15.88671875" style="320" customWidth="1"/>
    <col min="7176" max="7176" width="8.88671875" style="320"/>
    <col min="7177" max="7177" width="14.44140625" style="320" customWidth="1"/>
    <col min="7178" max="7178" width="14" style="320" customWidth="1"/>
    <col min="7179" max="7179" width="13.6640625" style="320" customWidth="1"/>
    <col min="7180" max="7425" width="8.88671875" style="320"/>
    <col min="7426" max="7426" width="5.33203125" style="320" customWidth="1"/>
    <col min="7427" max="7427" width="44" style="320" customWidth="1"/>
    <col min="7428" max="7429" width="8.88671875" style="320"/>
    <col min="7430" max="7430" width="11.88671875" style="320" customWidth="1"/>
    <col min="7431" max="7431" width="15.88671875" style="320" customWidth="1"/>
    <col min="7432" max="7432" width="8.88671875" style="320"/>
    <col min="7433" max="7433" width="14.44140625" style="320" customWidth="1"/>
    <col min="7434" max="7434" width="14" style="320" customWidth="1"/>
    <col min="7435" max="7435" width="13.6640625" style="320" customWidth="1"/>
    <col min="7436" max="7681" width="8.88671875" style="320"/>
    <col min="7682" max="7682" width="5.33203125" style="320" customWidth="1"/>
    <col min="7683" max="7683" width="44" style="320" customWidth="1"/>
    <col min="7684" max="7685" width="8.88671875" style="320"/>
    <col min="7686" max="7686" width="11.88671875" style="320" customWidth="1"/>
    <col min="7687" max="7687" width="15.88671875" style="320" customWidth="1"/>
    <col min="7688" max="7688" width="8.88671875" style="320"/>
    <col min="7689" max="7689" width="14.44140625" style="320" customWidth="1"/>
    <col min="7690" max="7690" width="14" style="320" customWidth="1"/>
    <col min="7691" max="7691" width="13.6640625" style="320" customWidth="1"/>
    <col min="7692" max="7937" width="8.88671875" style="320"/>
    <col min="7938" max="7938" width="5.33203125" style="320" customWidth="1"/>
    <col min="7939" max="7939" width="44" style="320" customWidth="1"/>
    <col min="7940" max="7941" width="8.88671875" style="320"/>
    <col min="7942" max="7942" width="11.88671875" style="320" customWidth="1"/>
    <col min="7943" max="7943" width="15.88671875" style="320" customWidth="1"/>
    <col min="7944" max="7944" width="8.88671875" style="320"/>
    <col min="7945" max="7945" width="14.44140625" style="320" customWidth="1"/>
    <col min="7946" max="7946" width="14" style="320" customWidth="1"/>
    <col min="7947" max="7947" width="13.6640625" style="320" customWidth="1"/>
    <col min="7948" max="8193" width="8.88671875" style="320"/>
    <col min="8194" max="8194" width="5.33203125" style="320" customWidth="1"/>
    <col min="8195" max="8195" width="44" style="320" customWidth="1"/>
    <col min="8196" max="8197" width="8.88671875" style="320"/>
    <col min="8198" max="8198" width="11.88671875" style="320" customWidth="1"/>
    <col min="8199" max="8199" width="15.88671875" style="320" customWidth="1"/>
    <col min="8200" max="8200" width="8.88671875" style="320"/>
    <col min="8201" max="8201" width="14.44140625" style="320" customWidth="1"/>
    <col min="8202" max="8202" width="14" style="320" customWidth="1"/>
    <col min="8203" max="8203" width="13.6640625" style="320" customWidth="1"/>
    <col min="8204" max="8449" width="8.88671875" style="320"/>
    <col min="8450" max="8450" width="5.33203125" style="320" customWidth="1"/>
    <col min="8451" max="8451" width="44" style="320" customWidth="1"/>
    <col min="8452" max="8453" width="8.88671875" style="320"/>
    <col min="8454" max="8454" width="11.88671875" style="320" customWidth="1"/>
    <col min="8455" max="8455" width="15.88671875" style="320" customWidth="1"/>
    <col min="8456" max="8456" width="8.88671875" style="320"/>
    <col min="8457" max="8457" width="14.44140625" style="320" customWidth="1"/>
    <col min="8458" max="8458" width="14" style="320" customWidth="1"/>
    <col min="8459" max="8459" width="13.6640625" style="320" customWidth="1"/>
    <col min="8460" max="8705" width="8.88671875" style="320"/>
    <col min="8706" max="8706" width="5.33203125" style="320" customWidth="1"/>
    <col min="8707" max="8707" width="44" style="320" customWidth="1"/>
    <col min="8708" max="8709" width="8.88671875" style="320"/>
    <col min="8710" max="8710" width="11.88671875" style="320" customWidth="1"/>
    <col min="8711" max="8711" width="15.88671875" style="320" customWidth="1"/>
    <col min="8712" max="8712" width="8.88671875" style="320"/>
    <col min="8713" max="8713" width="14.44140625" style="320" customWidth="1"/>
    <col min="8714" max="8714" width="14" style="320" customWidth="1"/>
    <col min="8715" max="8715" width="13.6640625" style="320" customWidth="1"/>
    <col min="8716" max="8961" width="8.88671875" style="320"/>
    <col min="8962" max="8962" width="5.33203125" style="320" customWidth="1"/>
    <col min="8963" max="8963" width="44" style="320" customWidth="1"/>
    <col min="8964" max="8965" width="8.88671875" style="320"/>
    <col min="8966" max="8966" width="11.88671875" style="320" customWidth="1"/>
    <col min="8967" max="8967" width="15.88671875" style="320" customWidth="1"/>
    <col min="8968" max="8968" width="8.88671875" style="320"/>
    <col min="8969" max="8969" width="14.44140625" style="320" customWidth="1"/>
    <col min="8970" max="8970" width="14" style="320" customWidth="1"/>
    <col min="8971" max="8971" width="13.6640625" style="320" customWidth="1"/>
    <col min="8972" max="9217" width="8.88671875" style="320"/>
    <col min="9218" max="9218" width="5.33203125" style="320" customWidth="1"/>
    <col min="9219" max="9219" width="44" style="320" customWidth="1"/>
    <col min="9220" max="9221" width="8.88671875" style="320"/>
    <col min="9222" max="9222" width="11.88671875" style="320" customWidth="1"/>
    <col min="9223" max="9223" width="15.88671875" style="320" customWidth="1"/>
    <col min="9224" max="9224" width="8.88671875" style="320"/>
    <col min="9225" max="9225" width="14.44140625" style="320" customWidth="1"/>
    <col min="9226" max="9226" width="14" style="320" customWidth="1"/>
    <col min="9227" max="9227" width="13.6640625" style="320" customWidth="1"/>
    <col min="9228" max="9473" width="8.88671875" style="320"/>
    <col min="9474" max="9474" width="5.33203125" style="320" customWidth="1"/>
    <col min="9475" max="9475" width="44" style="320" customWidth="1"/>
    <col min="9476" max="9477" width="8.88671875" style="320"/>
    <col min="9478" max="9478" width="11.88671875" style="320" customWidth="1"/>
    <col min="9479" max="9479" width="15.88671875" style="320" customWidth="1"/>
    <col min="9480" max="9480" width="8.88671875" style="320"/>
    <col min="9481" max="9481" width="14.44140625" style="320" customWidth="1"/>
    <col min="9482" max="9482" width="14" style="320" customWidth="1"/>
    <col min="9483" max="9483" width="13.6640625" style="320" customWidth="1"/>
    <col min="9484" max="9729" width="8.88671875" style="320"/>
    <col min="9730" max="9730" width="5.33203125" style="320" customWidth="1"/>
    <col min="9731" max="9731" width="44" style="320" customWidth="1"/>
    <col min="9732" max="9733" width="8.88671875" style="320"/>
    <col min="9734" max="9734" width="11.88671875" style="320" customWidth="1"/>
    <col min="9735" max="9735" width="15.88671875" style="320" customWidth="1"/>
    <col min="9736" max="9736" width="8.88671875" style="320"/>
    <col min="9737" max="9737" width="14.44140625" style="320" customWidth="1"/>
    <col min="9738" max="9738" width="14" style="320" customWidth="1"/>
    <col min="9739" max="9739" width="13.6640625" style="320" customWidth="1"/>
    <col min="9740" max="9985" width="8.88671875" style="320"/>
    <col min="9986" max="9986" width="5.33203125" style="320" customWidth="1"/>
    <col min="9987" max="9987" width="44" style="320" customWidth="1"/>
    <col min="9988" max="9989" width="8.88671875" style="320"/>
    <col min="9990" max="9990" width="11.88671875" style="320" customWidth="1"/>
    <col min="9991" max="9991" width="15.88671875" style="320" customWidth="1"/>
    <col min="9992" max="9992" width="8.88671875" style="320"/>
    <col min="9993" max="9993" width="14.44140625" style="320" customWidth="1"/>
    <col min="9994" max="9994" width="14" style="320" customWidth="1"/>
    <col min="9995" max="9995" width="13.6640625" style="320" customWidth="1"/>
    <col min="9996" max="10241" width="8.88671875" style="320"/>
    <col min="10242" max="10242" width="5.33203125" style="320" customWidth="1"/>
    <col min="10243" max="10243" width="44" style="320" customWidth="1"/>
    <col min="10244" max="10245" width="8.88671875" style="320"/>
    <col min="10246" max="10246" width="11.88671875" style="320" customWidth="1"/>
    <col min="10247" max="10247" width="15.88671875" style="320" customWidth="1"/>
    <col min="10248" max="10248" width="8.88671875" style="320"/>
    <col min="10249" max="10249" width="14.44140625" style="320" customWidth="1"/>
    <col min="10250" max="10250" width="14" style="320" customWidth="1"/>
    <col min="10251" max="10251" width="13.6640625" style="320" customWidth="1"/>
    <col min="10252" max="10497" width="8.88671875" style="320"/>
    <col min="10498" max="10498" width="5.33203125" style="320" customWidth="1"/>
    <col min="10499" max="10499" width="44" style="320" customWidth="1"/>
    <col min="10500" max="10501" width="8.88671875" style="320"/>
    <col min="10502" max="10502" width="11.88671875" style="320" customWidth="1"/>
    <col min="10503" max="10503" width="15.88671875" style="320" customWidth="1"/>
    <col min="10504" max="10504" width="8.88671875" style="320"/>
    <col min="10505" max="10505" width="14.44140625" style="320" customWidth="1"/>
    <col min="10506" max="10506" width="14" style="320" customWidth="1"/>
    <col min="10507" max="10507" width="13.6640625" style="320" customWidth="1"/>
    <col min="10508" max="10753" width="8.88671875" style="320"/>
    <col min="10754" max="10754" width="5.33203125" style="320" customWidth="1"/>
    <col min="10755" max="10755" width="44" style="320" customWidth="1"/>
    <col min="10756" max="10757" width="8.88671875" style="320"/>
    <col min="10758" max="10758" width="11.88671875" style="320" customWidth="1"/>
    <col min="10759" max="10759" width="15.88671875" style="320" customWidth="1"/>
    <col min="10760" max="10760" width="8.88671875" style="320"/>
    <col min="10761" max="10761" width="14.44140625" style="320" customWidth="1"/>
    <col min="10762" max="10762" width="14" style="320" customWidth="1"/>
    <col min="10763" max="10763" width="13.6640625" style="320" customWidth="1"/>
    <col min="10764" max="11009" width="8.88671875" style="320"/>
    <col min="11010" max="11010" width="5.33203125" style="320" customWidth="1"/>
    <col min="11011" max="11011" width="44" style="320" customWidth="1"/>
    <col min="11012" max="11013" width="8.88671875" style="320"/>
    <col min="11014" max="11014" width="11.88671875" style="320" customWidth="1"/>
    <col min="11015" max="11015" width="15.88671875" style="320" customWidth="1"/>
    <col min="11016" max="11016" width="8.88671875" style="320"/>
    <col min="11017" max="11017" width="14.44140625" style="320" customWidth="1"/>
    <col min="11018" max="11018" width="14" style="320" customWidth="1"/>
    <col min="11019" max="11019" width="13.6640625" style="320" customWidth="1"/>
    <col min="11020" max="11265" width="8.88671875" style="320"/>
    <col min="11266" max="11266" width="5.33203125" style="320" customWidth="1"/>
    <col min="11267" max="11267" width="44" style="320" customWidth="1"/>
    <col min="11268" max="11269" width="8.88671875" style="320"/>
    <col min="11270" max="11270" width="11.88671875" style="320" customWidth="1"/>
    <col min="11271" max="11271" width="15.88671875" style="320" customWidth="1"/>
    <col min="11272" max="11272" width="8.88671875" style="320"/>
    <col min="11273" max="11273" width="14.44140625" style="320" customWidth="1"/>
    <col min="11274" max="11274" width="14" style="320" customWidth="1"/>
    <col min="11275" max="11275" width="13.6640625" style="320" customWidth="1"/>
    <col min="11276" max="11521" width="8.88671875" style="320"/>
    <col min="11522" max="11522" width="5.33203125" style="320" customWidth="1"/>
    <col min="11523" max="11523" width="44" style="320" customWidth="1"/>
    <col min="11524" max="11525" width="8.88671875" style="320"/>
    <col min="11526" max="11526" width="11.88671875" style="320" customWidth="1"/>
    <col min="11527" max="11527" width="15.88671875" style="320" customWidth="1"/>
    <col min="11528" max="11528" width="8.88671875" style="320"/>
    <col min="11529" max="11529" width="14.44140625" style="320" customWidth="1"/>
    <col min="11530" max="11530" width="14" style="320" customWidth="1"/>
    <col min="11531" max="11531" width="13.6640625" style="320" customWidth="1"/>
    <col min="11532" max="11777" width="8.88671875" style="320"/>
    <col min="11778" max="11778" width="5.33203125" style="320" customWidth="1"/>
    <col min="11779" max="11779" width="44" style="320" customWidth="1"/>
    <col min="11780" max="11781" width="8.88671875" style="320"/>
    <col min="11782" max="11782" width="11.88671875" style="320" customWidth="1"/>
    <col min="11783" max="11783" width="15.88671875" style="320" customWidth="1"/>
    <col min="11784" max="11784" width="8.88671875" style="320"/>
    <col min="11785" max="11785" width="14.44140625" style="320" customWidth="1"/>
    <col min="11786" max="11786" width="14" style="320" customWidth="1"/>
    <col min="11787" max="11787" width="13.6640625" style="320" customWidth="1"/>
    <col min="11788" max="12033" width="8.88671875" style="320"/>
    <col min="12034" max="12034" width="5.33203125" style="320" customWidth="1"/>
    <col min="12035" max="12035" width="44" style="320" customWidth="1"/>
    <col min="12036" max="12037" width="8.88671875" style="320"/>
    <col min="12038" max="12038" width="11.88671875" style="320" customWidth="1"/>
    <col min="12039" max="12039" width="15.88671875" style="320" customWidth="1"/>
    <col min="12040" max="12040" width="8.88671875" style="320"/>
    <col min="12041" max="12041" width="14.44140625" style="320" customWidth="1"/>
    <col min="12042" max="12042" width="14" style="320" customWidth="1"/>
    <col min="12043" max="12043" width="13.6640625" style="320" customWidth="1"/>
    <col min="12044" max="12289" width="8.88671875" style="320"/>
    <col min="12290" max="12290" width="5.33203125" style="320" customWidth="1"/>
    <col min="12291" max="12291" width="44" style="320" customWidth="1"/>
    <col min="12292" max="12293" width="8.88671875" style="320"/>
    <col min="12294" max="12294" width="11.88671875" style="320" customWidth="1"/>
    <col min="12295" max="12295" width="15.88671875" style="320" customWidth="1"/>
    <col min="12296" max="12296" width="8.88671875" style="320"/>
    <col min="12297" max="12297" width="14.44140625" style="320" customWidth="1"/>
    <col min="12298" max="12298" width="14" style="320" customWidth="1"/>
    <col min="12299" max="12299" width="13.6640625" style="320" customWidth="1"/>
    <col min="12300" max="12545" width="8.88671875" style="320"/>
    <col min="12546" max="12546" width="5.33203125" style="320" customWidth="1"/>
    <col min="12547" max="12547" width="44" style="320" customWidth="1"/>
    <col min="12548" max="12549" width="8.88671875" style="320"/>
    <col min="12550" max="12550" width="11.88671875" style="320" customWidth="1"/>
    <col min="12551" max="12551" width="15.88671875" style="320" customWidth="1"/>
    <col min="12552" max="12552" width="8.88671875" style="320"/>
    <col min="12553" max="12553" width="14.44140625" style="320" customWidth="1"/>
    <col min="12554" max="12554" width="14" style="320" customWidth="1"/>
    <col min="12555" max="12555" width="13.6640625" style="320" customWidth="1"/>
    <col min="12556" max="12801" width="8.88671875" style="320"/>
    <col min="12802" max="12802" width="5.33203125" style="320" customWidth="1"/>
    <col min="12803" max="12803" width="44" style="320" customWidth="1"/>
    <col min="12804" max="12805" width="8.88671875" style="320"/>
    <col min="12806" max="12806" width="11.88671875" style="320" customWidth="1"/>
    <col min="12807" max="12807" width="15.88671875" style="320" customWidth="1"/>
    <col min="12808" max="12808" width="8.88671875" style="320"/>
    <col min="12809" max="12809" width="14.44140625" style="320" customWidth="1"/>
    <col min="12810" max="12810" width="14" style="320" customWidth="1"/>
    <col min="12811" max="12811" width="13.6640625" style="320" customWidth="1"/>
    <col min="12812" max="13057" width="8.88671875" style="320"/>
    <col min="13058" max="13058" width="5.33203125" style="320" customWidth="1"/>
    <col min="13059" max="13059" width="44" style="320" customWidth="1"/>
    <col min="13060" max="13061" width="8.88671875" style="320"/>
    <col min="13062" max="13062" width="11.88671875" style="320" customWidth="1"/>
    <col min="13063" max="13063" width="15.88671875" style="320" customWidth="1"/>
    <col min="13064" max="13064" width="8.88671875" style="320"/>
    <col min="13065" max="13065" width="14.44140625" style="320" customWidth="1"/>
    <col min="13066" max="13066" width="14" style="320" customWidth="1"/>
    <col min="13067" max="13067" width="13.6640625" style="320" customWidth="1"/>
    <col min="13068" max="13313" width="8.88671875" style="320"/>
    <col min="13314" max="13314" width="5.33203125" style="320" customWidth="1"/>
    <col min="13315" max="13315" width="44" style="320" customWidth="1"/>
    <col min="13316" max="13317" width="8.88671875" style="320"/>
    <col min="13318" max="13318" width="11.88671875" style="320" customWidth="1"/>
    <col min="13319" max="13319" width="15.88671875" style="320" customWidth="1"/>
    <col min="13320" max="13320" width="8.88671875" style="320"/>
    <col min="13321" max="13321" width="14.44140625" style="320" customWidth="1"/>
    <col min="13322" max="13322" width="14" style="320" customWidth="1"/>
    <col min="13323" max="13323" width="13.6640625" style="320" customWidth="1"/>
    <col min="13324" max="13569" width="8.88671875" style="320"/>
    <col min="13570" max="13570" width="5.33203125" style="320" customWidth="1"/>
    <col min="13571" max="13571" width="44" style="320" customWidth="1"/>
    <col min="13572" max="13573" width="8.88671875" style="320"/>
    <col min="13574" max="13574" width="11.88671875" style="320" customWidth="1"/>
    <col min="13575" max="13575" width="15.88671875" style="320" customWidth="1"/>
    <col min="13576" max="13576" width="8.88671875" style="320"/>
    <col min="13577" max="13577" width="14.44140625" style="320" customWidth="1"/>
    <col min="13578" max="13578" width="14" style="320" customWidth="1"/>
    <col min="13579" max="13579" width="13.6640625" style="320" customWidth="1"/>
    <col min="13580" max="13825" width="8.88671875" style="320"/>
    <col min="13826" max="13826" width="5.33203125" style="320" customWidth="1"/>
    <col min="13827" max="13827" width="44" style="320" customWidth="1"/>
    <col min="13828" max="13829" width="8.88671875" style="320"/>
    <col min="13830" max="13830" width="11.88671875" style="320" customWidth="1"/>
    <col min="13831" max="13831" width="15.88671875" style="320" customWidth="1"/>
    <col min="13832" max="13832" width="8.88671875" style="320"/>
    <col min="13833" max="13833" width="14.44140625" style="320" customWidth="1"/>
    <col min="13834" max="13834" width="14" style="320" customWidth="1"/>
    <col min="13835" max="13835" width="13.6640625" style="320" customWidth="1"/>
    <col min="13836" max="14081" width="8.88671875" style="320"/>
    <col min="14082" max="14082" width="5.33203125" style="320" customWidth="1"/>
    <col min="14083" max="14083" width="44" style="320" customWidth="1"/>
    <col min="14084" max="14085" width="8.88671875" style="320"/>
    <col min="14086" max="14086" width="11.88671875" style="320" customWidth="1"/>
    <col min="14087" max="14087" width="15.88671875" style="320" customWidth="1"/>
    <col min="14088" max="14088" width="8.88671875" style="320"/>
    <col min="14089" max="14089" width="14.44140625" style="320" customWidth="1"/>
    <col min="14090" max="14090" width="14" style="320" customWidth="1"/>
    <col min="14091" max="14091" width="13.6640625" style="320" customWidth="1"/>
    <col min="14092" max="14337" width="8.88671875" style="320"/>
    <col min="14338" max="14338" width="5.33203125" style="320" customWidth="1"/>
    <col min="14339" max="14339" width="44" style="320" customWidth="1"/>
    <col min="14340" max="14341" width="8.88671875" style="320"/>
    <col min="14342" max="14342" width="11.88671875" style="320" customWidth="1"/>
    <col min="14343" max="14343" width="15.88671875" style="320" customWidth="1"/>
    <col min="14344" max="14344" width="8.88671875" style="320"/>
    <col min="14345" max="14345" width="14.44140625" style="320" customWidth="1"/>
    <col min="14346" max="14346" width="14" style="320" customWidth="1"/>
    <col min="14347" max="14347" width="13.6640625" style="320" customWidth="1"/>
    <col min="14348" max="14593" width="8.88671875" style="320"/>
    <col min="14594" max="14594" width="5.33203125" style="320" customWidth="1"/>
    <col min="14595" max="14595" width="44" style="320" customWidth="1"/>
    <col min="14596" max="14597" width="8.88671875" style="320"/>
    <col min="14598" max="14598" width="11.88671875" style="320" customWidth="1"/>
    <col min="14599" max="14599" width="15.88671875" style="320" customWidth="1"/>
    <col min="14600" max="14600" width="8.88671875" style="320"/>
    <col min="14601" max="14601" width="14.44140625" style="320" customWidth="1"/>
    <col min="14602" max="14602" width="14" style="320" customWidth="1"/>
    <col min="14603" max="14603" width="13.6640625" style="320" customWidth="1"/>
    <col min="14604" max="14849" width="8.88671875" style="320"/>
    <col min="14850" max="14850" width="5.33203125" style="320" customWidth="1"/>
    <col min="14851" max="14851" width="44" style="320" customWidth="1"/>
    <col min="14852" max="14853" width="8.88671875" style="320"/>
    <col min="14854" max="14854" width="11.88671875" style="320" customWidth="1"/>
    <col min="14855" max="14855" width="15.88671875" style="320" customWidth="1"/>
    <col min="14856" max="14856" width="8.88671875" style="320"/>
    <col min="14857" max="14857" width="14.44140625" style="320" customWidth="1"/>
    <col min="14858" max="14858" width="14" style="320" customWidth="1"/>
    <col min="14859" max="14859" width="13.6640625" style="320" customWidth="1"/>
    <col min="14860" max="15105" width="8.88671875" style="320"/>
    <col min="15106" max="15106" width="5.33203125" style="320" customWidth="1"/>
    <col min="15107" max="15107" width="44" style="320" customWidth="1"/>
    <col min="15108" max="15109" width="8.88671875" style="320"/>
    <col min="15110" max="15110" width="11.88671875" style="320" customWidth="1"/>
    <col min="15111" max="15111" width="15.88671875" style="320" customWidth="1"/>
    <col min="15112" max="15112" width="8.88671875" style="320"/>
    <col min="15113" max="15113" width="14.44140625" style="320" customWidth="1"/>
    <col min="15114" max="15114" width="14" style="320" customWidth="1"/>
    <col min="15115" max="15115" width="13.6640625" style="320" customWidth="1"/>
    <col min="15116" max="15361" width="8.88671875" style="320"/>
    <col min="15362" max="15362" width="5.33203125" style="320" customWidth="1"/>
    <col min="15363" max="15363" width="44" style="320" customWidth="1"/>
    <col min="15364" max="15365" width="8.88671875" style="320"/>
    <col min="15366" max="15366" width="11.88671875" style="320" customWidth="1"/>
    <col min="15367" max="15367" width="15.88671875" style="320" customWidth="1"/>
    <col min="15368" max="15368" width="8.88671875" style="320"/>
    <col min="15369" max="15369" width="14.44140625" style="320" customWidth="1"/>
    <col min="15370" max="15370" width="14" style="320" customWidth="1"/>
    <col min="15371" max="15371" width="13.6640625" style="320" customWidth="1"/>
    <col min="15372" max="15617" width="8.88671875" style="320"/>
    <col min="15618" max="15618" width="5.33203125" style="320" customWidth="1"/>
    <col min="15619" max="15619" width="44" style="320" customWidth="1"/>
    <col min="15620" max="15621" width="8.88671875" style="320"/>
    <col min="15622" max="15622" width="11.88671875" style="320" customWidth="1"/>
    <col min="15623" max="15623" width="15.88671875" style="320" customWidth="1"/>
    <col min="15624" max="15624" width="8.88671875" style="320"/>
    <col min="15625" max="15625" width="14.44140625" style="320" customWidth="1"/>
    <col min="15626" max="15626" width="14" style="320" customWidth="1"/>
    <col min="15627" max="15627" width="13.6640625" style="320" customWidth="1"/>
    <col min="15628" max="15873" width="8.88671875" style="320"/>
    <col min="15874" max="15874" width="5.33203125" style="320" customWidth="1"/>
    <col min="15875" max="15875" width="44" style="320" customWidth="1"/>
    <col min="15876" max="15877" width="8.88671875" style="320"/>
    <col min="15878" max="15878" width="11.88671875" style="320" customWidth="1"/>
    <col min="15879" max="15879" width="15.88671875" style="320" customWidth="1"/>
    <col min="15880" max="15880" width="8.88671875" style="320"/>
    <col min="15881" max="15881" width="14.44140625" style="320" customWidth="1"/>
    <col min="15882" max="15882" width="14" style="320" customWidth="1"/>
    <col min="15883" max="15883" width="13.6640625" style="320" customWidth="1"/>
    <col min="15884" max="16129" width="8.88671875" style="320"/>
    <col min="16130" max="16130" width="5.33203125" style="320" customWidth="1"/>
    <col min="16131" max="16131" width="44" style="320" customWidth="1"/>
    <col min="16132" max="16133" width="8.88671875" style="320"/>
    <col min="16134" max="16134" width="11.88671875" style="320" customWidth="1"/>
    <col min="16135" max="16135" width="15.88671875" style="320" customWidth="1"/>
    <col min="16136" max="16136" width="8.88671875" style="320"/>
    <col min="16137" max="16137" width="14.44140625" style="320" customWidth="1"/>
    <col min="16138" max="16138" width="14" style="320" customWidth="1"/>
    <col min="16139" max="16139" width="13.6640625" style="320" customWidth="1"/>
    <col min="16140" max="16384" width="8.88671875" style="320"/>
  </cols>
  <sheetData>
    <row r="1" spans="1:11">
      <c r="A1" s="301"/>
      <c r="B1" s="301" t="s">
        <v>80</v>
      </c>
      <c r="C1" s="301"/>
      <c r="D1" s="301"/>
      <c r="E1" s="301"/>
      <c r="F1" s="644"/>
      <c r="G1" s="301"/>
      <c r="H1" s="644"/>
      <c r="I1" s="644"/>
      <c r="J1" s="301"/>
      <c r="K1" s="304" t="s">
        <v>386</v>
      </c>
    </row>
    <row r="2" spans="1:11">
      <c r="A2" s="637" t="s">
        <v>869</v>
      </c>
      <c r="B2" s="637"/>
      <c r="C2" s="637"/>
      <c r="D2" s="637"/>
      <c r="E2" s="637"/>
      <c r="F2" s="353"/>
      <c r="G2" s="637"/>
      <c r="H2" s="353"/>
      <c r="I2" s="353"/>
      <c r="J2" s="637"/>
      <c r="K2" s="637"/>
    </row>
    <row r="3" spans="1:11" ht="34.200000000000003">
      <c r="A3" s="302" t="s">
        <v>0</v>
      </c>
      <c r="B3" s="302" t="s">
        <v>1</v>
      </c>
      <c r="C3" s="302" t="s">
        <v>2</v>
      </c>
      <c r="D3" s="302" t="s">
        <v>90</v>
      </c>
      <c r="E3" s="3" t="s">
        <v>3</v>
      </c>
      <c r="F3" s="312" t="s">
        <v>4</v>
      </c>
      <c r="G3" s="302" t="s">
        <v>5</v>
      </c>
      <c r="H3" s="312" t="s">
        <v>6</v>
      </c>
      <c r="I3" s="313" t="s">
        <v>424</v>
      </c>
      <c r="J3" s="302" t="s">
        <v>167</v>
      </c>
      <c r="K3" s="302" t="s">
        <v>7</v>
      </c>
    </row>
    <row r="4" spans="1:11" ht="34.200000000000003">
      <c r="A4" s="302">
        <v>1</v>
      </c>
      <c r="B4" s="310" t="s">
        <v>72</v>
      </c>
      <c r="C4" s="302" t="s">
        <v>8</v>
      </c>
      <c r="D4" s="302">
        <v>50</v>
      </c>
      <c r="E4" s="3"/>
      <c r="F4" s="312">
        <f t="shared" ref="F4:F39" si="0">D4*E4</f>
        <v>0</v>
      </c>
      <c r="G4" s="311"/>
      <c r="H4" s="312"/>
      <c r="I4" s="313"/>
      <c r="J4" s="302"/>
      <c r="K4" s="302"/>
    </row>
    <row r="5" spans="1:11" ht="34.200000000000003">
      <c r="A5" s="302">
        <v>2</v>
      </c>
      <c r="B5" s="310" t="s">
        <v>73</v>
      </c>
      <c r="C5" s="302" t="s">
        <v>8</v>
      </c>
      <c r="D5" s="302">
        <v>5</v>
      </c>
      <c r="E5" s="3"/>
      <c r="F5" s="312">
        <f t="shared" si="0"/>
        <v>0</v>
      </c>
      <c r="G5" s="311"/>
      <c r="H5" s="312"/>
      <c r="I5" s="313"/>
      <c r="J5" s="302"/>
      <c r="K5" s="302"/>
    </row>
    <row r="6" spans="1:11" ht="22.8">
      <c r="A6" s="302">
        <v>3</v>
      </c>
      <c r="B6" s="310" t="s">
        <v>74</v>
      </c>
      <c r="C6" s="302" t="s">
        <v>8</v>
      </c>
      <c r="D6" s="302">
        <v>20</v>
      </c>
      <c r="E6" s="3"/>
      <c r="F6" s="312">
        <f t="shared" si="0"/>
        <v>0</v>
      </c>
      <c r="G6" s="311"/>
      <c r="H6" s="312"/>
      <c r="I6" s="313"/>
      <c r="J6" s="302"/>
      <c r="K6" s="302"/>
    </row>
    <row r="7" spans="1:11" ht="22.8">
      <c r="A7" s="302">
        <v>4</v>
      </c>
      <c r="B7" s="310" t="s">
        <v>75</v>
      </c>
      <c r="C7" s="302" t="s">
        <v>8</v>
      </c>
      <c r="D7" s="302">
        <v>10</v>
      </c>
      <c r="E7" s="3"/>
      <c r="F7" s="312">
        <f t="shared" si="0"/>
        <v>0</v>
      </c>
      <c r="G7" s="311"/>
      <c r="H7" s="312"/>
      <c r="I7" s="313"/>
      <c r="J7" s="302"/>
      <c r="K7" s="302"/>
    </row>
    <row r="8" spans="1:11">
      <c r="A8" s="302">
        <v>5</v>
      </c>
      <c r="B8" s="310" t="s">
        <v>335</v>
      </c>
      <c r="C8" s="302" t="s">
        <v>8</v>
      </c>
      <c r="D8" s="302">
        <v>5</v>
      </c>
      <c r="E8" s="3"/>
      <c r="F8" s="312">
        <f t="shared" si="0"/>
        <v>0</v>
      </c>
      <c r="G8" s="311"/>
      <c r="H8" s="312"/>
      <c r="I8" s="313"/>
      <c r="J8" s="302"/>
      <c r="K8" s="302"/>
    </row>
    <row r="9" spans="1:11">
      <c r="A9" s="302">
        <v>6</v>
      </c>
      <c r="B9" s="310" t="s">
        <v>336</v>
      </c>
      <c r="C9" s="302" t="s">
        <v>8</v>
      </c>
      <c r="D9" s="302">
        <v>2</v>
      </c>
      <c r="E9" s="3"/>
      <c r="F9" s="312">
        <f t="shared" si="0"/>
        <v>0</v>
      </c>
      <c r="G9" s="311"/>
      <c r="H9" s="312"/>
      <c r="I9" s="313"/>
      <c r="J9" s="302"/>
      <c r="K9" s="302"/>
    </row>
    <row r="10" spans="1:11">
      <c r="A10" s="302">
        <v>7</v>
      </c>
      <c r="B10" s="645" t="s">
        <v>337</v>
      </c>
      <c r="C10" s="317" t="s">
        <v>8</v>
      </c>
      <c r="D10" s="317">
        <v>1</v>
      </c>
      <c r="E10" s="85"/>
      <c r="F10" s="312">
        <f t="shared" si="0"/>
        <v>0</v>
      </c>
      <c r="G10" s="311"/>
      <c r="H10" s="312"/>
      <c r="I10" s="313"/>
      <c r="J10" s="493"/>
      <c r="K10" s="317"/>
    </row>
    <row r="11" spans="1:11" ht="71.400000000000006" customHeight="1">
      <c r="A11" s="302">
        <v>8</v>
      </c>
      <c r="B11" s="487" t="s">
        <v>237</v>
      </c>
      <c r="C11" s="317" t="s">
        <v>8</v>
      </c>
      <c r="D11" s="513">
        <v>50</v>
      </c>
      <c r="E11" s="514"/>
      <c r="F11" s="312">
        <f t="shared" si="0"/>
        <v>0</v>
      </c>
      <c r="G11" s="311"/>
      <c r="H11" s="312"/>
      <c r="I11" s="313"/>
      <c r="J11" s="494"/>
      <c r="K11" s="495"/>
    </row>
    <row r="12" spans="1:11" ht="22.8">
      <c r="A12" s="302">
        <v>9</v>
      </c>
      <c r="B12" s="487" t="s">
        <v>238</v>
      </c>
      <c r="C12" s="317" t="s">
        <v>8</v>
      </c>
      <c r="D12" s="513">
        <v>20</v>
      </c>
      <c r="E12" s="514"/>
      <c r="F12" s="312">
        <f t="shared" si="0"/>
        <v>0</v>
      </c>
      <c r="G12" s="311"/>
      <c r="H12" s="312"/>
      <c r="I12" s="313"/>
      <c r="J12" s="494"/>
      <c r="K12" s="495"/>
    </row>
    <row r="13" spans="1:11" ht="79.8">
      <c r="A13" s="302">
        <v>10</v>
      </c>
      <c r="B13" s="487" t="s">
        <v>239</v>
      </c>
      <c r="C13" s="317" t="s">
        <v>8</v>
      </c>
      <c r="D13" s="513">
        <v>20</v>
      </c>
      <c r="E13" s="514"/>
      <c r="F13" s="312">
        <f t="shared" si="0"/>
        <v>0</v>
      </c>
      <c r="G13" s="311"/>
      <c r="H13" s="312"/>
      <c r="I13" s="313"/>
      <c r="J13" s="496"/>
      <c r="K13" s="482"/>
    </row>
    <row r="14" spans="1:11" ht="102.6">
      <c r="A14" s="302">
        <v>11</v>
      </c>
      <c r="B14" s="487" t="s">
        <v>240</v>
      </c>
      <c r="C14" s="317" t="s">
        <v>8</v>
      </c>
      <c r="D14" s="513">
        <v>20</v>
      </c>
      <c r="E14" s="514"/>
      <c r="F14" s="312">
        <f t="shared" si="0"/>
        <v>0</v>
      </c>
      <c r="G14" s="311"/>
      <c r="H14" s="312"/>
      <c r="I14" s="313"/>
      <c r="J14" s="646"/>
      <c r="K14" s="647"/>
    </row>
    <row r="15" spans="1:11" ht="57">
      <c r="A15" s="302">
        <v>12</v>
      </c>
      <c r="B15" s="487" t="s">
        <v>241</v>
      </c>
      <c r="C15" s="317" t="s">
        <v>8</v>
      </c>
      <c r="D15" s="513">
        <v>20</v>
      </c>
      <c r="E15" s="514"/>
      <c r="F15" s="312">
        <f t="shared" si="0"/>
        <v>0</v>
      </c>
      <c r="G15" s="311"/>
      <c r="H15" s="312"/>
      <c r="I15" s="313"/>
      <c r="J15" s="496"/>
      <c r="K15" s="482"/>
    </row>
    <row r="16" spans="1:11" ht="79.8">
      <c r="A16" s="302">
        <v>13</v>
      </c>
      <c r="B16" s="487" t="s">
        <v>242</v>
      </c>
      <c r="C16" s="317" t="s">
        <v>8</v>
      </c>
      <c r="D16" s="513">
        <v>5</v>
      </c>
      <c r="E16" s="514"/>
      <c r="F16" s="312">
        <f t="shared" si="0"/>
        <v>0</v>
      </c>
      <c r="G16" s="311"/>
      <c r="H16" s="312"/>
      <c r="I16" s="313"/>
      <c r="J16" s="648"/>
      <c r="K16" s="497"/>
    </row>
    <row r="17" spans="1:12" ht="57">
      <c r="A17" s="302">
        <v>14</v>
      </c>
      <c r="B17" s="487" t="s">
        <v>767</v>
      </c>
      <c r="C17" s="317" t="s">
        <v>8</v>
      </c>
      <c r="D17" s="513">
        <v>2</v>
      </c>
      <c r="E17" s="514"/>
      <c r="F17" s="312">
        <f t="shared" si="0"/>
        <v>0</v>
      </c>
      <c r="G17" s="311"/>
      <c r="H17" s="312"/>
      <c r="I17" s="313"/>
      <c r="J17" s="674"/>
      <c r="K17" s="458"/>
      <c r="L17" s="640"/>
    </row>
    <row r="18" spans="1:12" ht="79.8">
      <c r="A18" s="302">
        <v>15</v>
      </c>
      <c r="B18" s="487" t="s">
        <v>243</v>
      </c>
      <c r="C18" s="317" t="s">
        <v>8</v>
      </c>
      <c r="D18" s="513">
        <v>2</v>
      </c>
      <c r="E18" s="514"/>
      <c r="F18" s="312">
        <f t="shared" si="0"/>
        <v>0</v>
      </c>
      <c r="G18" s="311"/>
      <c r="H18" s="312"/>
      <c r="I18" s="313"/>
      <c r="J18" s="650"/>
      <c r="K18" s="332"/>
    </row>
    <row r="19" spans="1:12" ht="102.6">
      <c r="A19" s="302">
        <v>16</v>
      </c>
      <c r="B19" s="487" t="s">
        <v>244</v>
      </c>
      <c r="C19" s="317" t="s">
        <v>8</v>
      </c>
      <c r="D19" s="513">
        <v>2</v>
      </c>
      <c r="E19" s="514"/>
      <c r="F19" s="312">
        <f t="shared" si="0"/>
        <v>0</v>
      </c>
      <c r="G19" s="311"/>
      <c r="H19" s="312"/>
      <c r="I19" s="313"/>
      <c r="J19" s="650"/>
      <c r="K19" s="332"/>
    </row>
    <row r="20" spans="1:12" ht="45.6">
      <c r="A20" s="302">
        <v>17</v>
      </c>
      <c r="B20" s="487" t="s">
        <v>245</v>
      </c>
      <c r="C20" s="317" t="s">
        <v>8</v>
      </c>
      <c r="D20" s="513">
        <v>2</v>
      </c>
      <c r="E20" s="514"/>
      <c r="F20" s="312">
        <f t="shared" si="0"/>
        <v>0</v>
      </c>
      <c r="G20" s="311"/>
      <c r="H20" s="312"/>
      <c r="I20" s="313"/>
      <c r="J20" s="650"/>
      <c r="K20" s="332"/>
    </row>
    <row r="21" spans="1:12" ht="34.200000000000003">
      <c r="A21" s="302">
        <v>18</v>
      </c>
      <c r="B21" s="487" t="s">
        <v>246</v>
      </c>
      <c r="C21" s="317" t="s">
        <v>8</v>
      </c>
      <c r="D21" s="513">
        <v>2</v>
      </c>
      <c r="E21" s="514"/>
      <c r="F21" s="312">
        <f t="shared" si="0"/>
        <v>0</v>
      </c>
      <c r="G21" s="311"/>
      <c r="H21" s="312"/>
      <c r="I21" s="313"/>
      <c r="J21" s="650"/>
      <c r="K21" s="332"/>
    </row>
    <row r="22" spans="1:12" ht="34.200000000000003">
      <c r="A22" s="302">
        <v>19</v>
      </c>
      <c r="B22" s="487" t="s">
        <v>768</v>
      </c>
      <c r="C22" s="317" t="s">
        <v>8</v>
      </c>
      <c r="D22" s="513">
        <v>30</v>
      </c>
      <c r="E22" s="514"/>
      <c r="F22" s="312">
        <f t="shared" si="0"/>
        <v>0</v>
      </c>
      <c r="G22" s="311"/>
      <c r="H22" s="312"/>
      <c r="I22" s="313"/>
      <c r="J22" s="650"/>
      <c r="K22" s="332"/>
    </row>
    <row r="23" spans="1:12" ht="34.200000000000003">
      <c r="A23" s="302">
        <v>20</v>
      </c>
      <c r="B23" s="487" t="s">
        <v>247</v>
      </c>
      <c r="C23" s="317" t="s">
        <v>8</v>
      </c>
      <c r="D23" s="513">
        <v>30</v>
      </c>
      <c r="E23" s="514"/>
      <c r="F23" s="312">
        <f t="shared" si="0"/>
        <v>0</v>
      </c>
      <c r="G23" s="311"/>
      <c r="H23" s="312"/>
      <c r="I23" s="313"/>
      <c r="J23" s="650"/>
      <c r="K23" s="332"/>
    </row>
    <row r="24" spans="1:12" ht="34.200000000000003">
      <c r="A24" s="302">
        <v>21</v>
      </c>
      <c r="B24" s="487" t="s">
        <v>248</v>
      </c>
      <c r="C24" s="317" t="s">
        <v>8</v>
      </c>
      <c r="D24" s="513">
        <v>5</v>
      </c>
      <c r="E24" s="514"/>
      <c r="F24" s="312">
        <f t="shared" si="0"/>
        <v>0</v>
      </c>
      <c r="G24" s="311"/>
      <c r="H24" s="312"/>
      <c r="I24" s="313"/>
      <c r="J24" s="650"/>
      <c r="K24" s="332"/>
    </row>
    <row r="25" spans="1:12" ht="22.8">
      <c r="A25" s="302">
        <v>22</v>
      </c>
      <c r="B25" s="487" t="s">
        <v>249</v>
      </c>
      <c r="C25" s="317" t="s">
        <v>8</v>
      </c>
      <c r="D25" s="513">
        <v>5</v>
      </c>
      <c r="E25" s="514"/>
      <c r="F25" s="312">
        <f t="shared" si="0"/>
        <v>0</v>
      </c>
      <c r="G25" s="311"/>
      <c r="H25" s="312"/>
      <c r="I25" s="313"/>
      <c r="J25" s="650"/>
      <c r="K25" s="332"/>
    </row>
    <row r="26" spans="1:12" ht="34.200000000000003">
      <c r="A26" s="302">
        <v>23</v>
      </c>
      <c r="B26" s="487" t="s">
        <v>250</v>
      </c>
      <c r="C26" s="317" t="s">
        <v>8</v>
      </c>
      <c r="D26" s="513">
        <v>1</v>
      </c>
      <c r="E26" s="514"/>
      <c r="F26" s="312">
        <f t="shared" si="0"/>
        <v>0</v>
      </c>
      <c r="G26" s="311"/>
      <c r="H26" s="312"/>
      <c r="I26" s="313"/>
      <c r="J26" s="650"/>
      <c r="K26" s="332"/>
    </row>
    <row r="27" spans="1:12">
      <c r="A27" s="302">
        <v>24</v>
      </c>
      <c r="B27" s="487" t="s">
        <v>251</v>
      </c>
      <c r="C27" s="317" t="s">
        <v>8</v>
      </c>
      <c r="D27" s="513">
        <v>2</v>
      </c>
      <c r="E27" s="514"/>
      <c r="F27" s="312">
        <f t="shared" si="0"/>
        <v>0</v>
      </c>
      <c r="G27" s="311"/>
      <c r="H27" s="312"/>
      <c r="I27" s="313"/>
      <c r="J27" s="650"/>
      <c r="K27" s="332"/>
    </row>
    <row r="28" spans="1:12">
      <c r="A28" s="302">
        <v>25</v>
      </c>
      <c r="B28" s="487" t="s">
        <v>252</v>
      </c>
      <c r="C28" s="317" t="s">
        <v>8</v>
      </c>
      <c r="D28" s="513">
        <v>2</v>
      </c>
      <c r="E28" s="651"/>
      <c r="F28" s="312">
        <f t="shared" si="0"/>
        <v>0</v>
      </c>
      <c r="G28" s="311"/>
      <c r="H28" s="312"/>
      <c r="I28" s="313"/>
      <c r="J28" s="650"/>
      <c r="K28" s="332"/>
    </row>
    <row r="29" spans="1:12" ht="102.6">
      <c r="A29" s="302">
        <v>26</v>
      </c>
      <c r="B29" s="487" t="s">
        <v>253</v>
      </c>
      <c r="C29" s="317" t="s">
        <v>8</v>
      </c>
      <c r="D29" s="513">
        <v>5</v>
      </c>
      <c r="E29" s="652"/>
      <c r="F29" s="312">
        <f t="shared" si="0"/>
        <v>0</v>
      </c>
      <c r="G29" s="311"/>
      <c r="H29" s="312"/>
      <c r="I29" s="313"/>
      <c r="J29" s="650"/>
      <c r="K29" s="332"/>
    </row>
    <row r="30" spans="1:12" ht="22.8">
      <c r="A30" s="302">
        <v>27</v>
      </c>
      <c r="B30" s="487" t="s">
        <v>254</v>
      </c>
      <c r="C30" s="317" t="s">
        <v>8</v>
      </c>
      <c r="D30" s="513">
        <v>1</v>
      </c>
      <c r="E30" s="652"/>
      <c r="F30" s="312">
        <f t="shared" si="0"/>
        <v>0</v>
      </c>
      <c r="G30" s="311"/>
      <c r="H30" s="312"/>
      <c r="I30" s="313"/>
      <c r="J30" s="650"/>
      <c r="K30" s="332"/>
    </row>
    <row r="31" spans="1:12" ht="57">
      <c r="A31" s="302">
        <v>28</v>
      </c>
      <c r="B31" s="487" t="s">
        <v>255</v>
      </c>
      <c r="C31" s="317" t="s">
        <v>8</v>
      </c>
      <c r="D31" s="513">
        <v>1</v>
      </c>
      <c r="E31" s="652"/>
      <c r="F31" s="312">
        <f t="shared" si="0"/>
        <v>0</v>
      </c>
      <c r="G31" s="311"/>
      <c r="H31" s="312"/>
      <c r="I31" s="313"/>
      <c r="J31" s="650"/>
      <c r="K31" s="332"/>
    </row>
    <row r="32" spans="1:12" ht="22.8">
      <c r="A32" s="302">
        <v>29</v>
      </c>
      <c r="B32" s="487" t="s">
        <v>256</v>
      </c>
      <c r="C32" s="317" t="s">
        <v>8</v>
      </c>
      <c r="D32" s="513">
        <v>30</v>
      </c>
      <c r="E32" s="652"/>
      <c r="F32" s="312">
        <f t="shared" si="0"/>
        <v>0</v>
      </c>
      <c r="G32" s="311"/>
      <c r="H32" s="312"/>
      <c r="I32" s="313"/>
      <c r="J32" s="650"/>
      <c r="K32" s="332"/>
    </row>
    <row r="33" spans="1:11" ht="22.8">
      <c r="A33" s="302">
        <v>30</v>
      </c>
      <c r="B33" s="487" t="s">
        <v>257</v>
      </c>
      <c r="C33" s="317" t="s">
        <v>8</v>
      </c>
      <c r="D33" s="513">
        <v>10</v>
      </c>
      <c r="E33" s="652"/>
      <c r="F33" s="312">
        <f t="shared" si="0"/>
        <v>0</v>
      </c>
      <c r="G33" s="311"/>
      <c r="H33" s="312"/>
      <c r="I33" s="313"/>
      <c r="J33" s="650"/>
      <c r="K33" s="332"/>
    </row>
    <row r="34" spans="1:11" ht="34.200000000000003">
      <c r="A34" s="302">
        <v>31</v>
      </c>
      <c r="B34" s="487" t="s">
        <v>258</v>
      </c>
      <c r="C34" s="317" t="s">
        <v>8</v>
      </c>
      <c r="D34" s="513">
        <v>1</v>
      </c>
      <c r="E34" s="652"/>
      <c r="F34" s="312">
        <f t="shared" si="0"/>
        <v>0</v>
      </c>
      <c r="G34" s="311"/>
      <c r="H34" s="312"/>
      <c r="I34" s="313"/>
      <c r="J34" s="650"/>
      <c r="K34" s="332"/>
    </row>
    <row r="35" spans="1:11" ht="159.6">
      <c r="A35" s="302">
        <v>32</v>
      </c>
      <c r="B35" s="487" t="s">
        <v>769</v>
      </c>
      <c r="C35" s="317" t="s">
        <v>8</v>
      </c>
      <c r="D35" s="513">
        <v>2</v>
      </c>
      <c r="E35" s="652"/>
      <c r="F35" s="312">
        <f t="shared" si="0"/>
        <v>0</v>
      </c>
      <c r="G35" s="311"/>
      <c r="H35" s="312"/>
      <c r="I35" s="313"/>
      <c r="J35" s="650"/>
      <c r="K35" s="332"/>
    </row>
    <row r="36" spans="1:11">
      <c r="A36" s="302">
        <v>33</v>
      </c>
      <c r="B36" s="487" t="s">
        <v>259</v>
      </c>
      <c r="C36" s="317" t="s">
        <v>8</v>
      </c>
      <c r="D36" s="513">
        <v>5</v>
      </c>
      <c r="E36" s="653"/>
      <c r="F36" s="312">
        <f t="shared" si="0"/>
        <v>0</v>
      </c>
      <c r="G36" s="311"/>
      <c r="H36" s="312"/>
      <c r="I36" s="313"/>
      <c r="J36" s="650"/>
      <c r="K36" s="332"/>
    </row>
    <row r="37" spans="1:11">
      <c r="A37" s="302">
        <v>34</v>
      </c>
      <c r="B37" s="487" t="s">
        <v>260</v>
      </c>
      <c r="C37" s="317" t="s">
        <v>8</v>
      </c>
      <c r="D37" s="513">
        <v>5</v>
      </c>
      <c r="E37" s="514"/>
      <c r="F37" s="312">
        <f t="shared" si="0"/>
        <v>0</v>
      </c>
      <c r="G37" s="311"/>
      <c r="H37" s="312"/>
      <c r="I37" s="313"/>
      <c r="J37" s="650"/>
      <c r="K37" s="332"/>
    </row>
    <row r="38" spans="1:11" ht="22.8">
      <c r="A38" s="302">
        <v>35</v>
      </c>
      <c r="B38" s="487" t="s">
        <v>261</v>
      </c>
      <c r="C38" s="317" t="s">
        <v>8</v>
      </c>
      <c r="D38" s="513">
        <v>5</v>
      </c>
      <c r="E38" s="514"/>
      <c r="F38" s="312">
        <f t="shared" si="0"/>
        <v>0</v>
      </c>
      <c r="G38" s="311"/>
      <c r="H38" s="312"/>
      <c r="I38" s="313"/>
      <c r="J38" s="650"/>
      <c r="K38" s="332"/>
    </row>
    <row r="39" spans="1:11" ht="22.8">
      <c r="A39" s="302">
        <v>36</v>
      </c>
      <c r="B39" s="654" t="s">
        <v>262</v>
      </c>
      <c r="C39" s="317" t="s">
        <v>8</v>
      </c>
      <c r="D39" s="655">
        <v>5</v>
      </c>
      <c r="E39" s="656"/>
      <c r="F39" s="312">
        <f t="shared" si="0"/>
        <v>0</v>
      </c>
      <c r="G39" s="311"/>
      <c r="H39" s="312"/>
      <c r="I39" s="313"/>
      <c r="J39" s="650"/>
      <c r="K39" s="332"/>
    </row>
    <row r="40" spans="1:11" ht="22.95" customHeight="1">
      <c r="A40" s="757" t="s">
        <v>53</v>
      </c>
      <c r="B40" s="787"/>
      <c r="C40" s="787"/>
      <c r="D40" s="787"/>
      <c r="E40" s="758"/>
      <c r="F40" s="505">
        <f>SUM(F4:F39)</f>
        <v>0</v>
      </c>
      <c r="G40" s="657"/>
      <c r="H40" s="505">
        <f>F40*1.08</f>
        <v>0</v>
      </c>
      <c r="I40" s="506"/>
    </row>
    <row r="41" spans="1:11" ht="22.95" customHeight="1">
      <c r="A41" s="508" t="s">
        <v>80</v>
      </c>
      <c r="B41" s="788" t="s">
        <v>357</v>
      </c>
      <c r="C41" s="789"/>
      <c r="D41" s="789"/>
      <c r="E41" s="789"/>
      <c r="F41" s="789"/>
      <c r="G41" s="658"/>
      <c r="H41" s="649"/>
      <c r="I41" s="649"/>
    </row>
    <row r="42" spans="1:11">
      <c r="A42" s="508"/>
      <c r="C42" s="508"/>
      <c r="D42" s="659"/>
      <c r="E42" s="658"/>
      <c r="F42" s="649"/>
      <c r="G42" s="658"/>
      <c r="H42" s="649"/>
      <c r="I42" s="649"/>
    </row>
  </sheetData>
  <mergeCells count="2">
    <mergeCell ref="A40:E40"/>
    <mergeCell ref="B41:F41"/>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2" manualBreakCount="2">
    <brk id="15" max="9" man="1"/>
    <brk id="28"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5"/>
  <sheetViews>
    <sheetView view="pageBreakPreview" zoomScale="80" zoomScaleNormal="100" zoomScaleSheetLayoutView="80" workbookViewId="0">
      <selection activeCell="G76" sqref="G76:H82"/>
    </sheetView>
  </sheetViews>
  <sheetFormatPr defaultColWidth="11.5546875" defaultRowHeight="11.4"/>
  <cols>
    <col min="1" max="1" width="4.109375" style="13" customWidth="1"/>
    <col min="2" max="2" width="60.6640625" style="13" customWidth="1"/>
    <col min="3" max="3" width="5.33203125" style="13" customWidth="1"/>
    <col min="4" max="4" width="10.5546875" style="13" customWidth="1"/>
    <col min="5" max="5" width="10.6640625" style="13" customWidth="1"/>
    <col min="6" max="6" width="15.6640625" style="13" customWidth="1"/>
    <col min="7" max="7" width="7.5546875" style="13" customWidth="1"/>
    <col min="8" max="8" width="15.77734375" style="13" bestFit="1" customWidth="1"/>
    <col min="9" max="9" width="14.44140625" style="13" customWidth="1"/>
    <col min="10" max="10" width="17.88671875" style="460" customWidth="1"/>
    <col min="11" max="11" width="19.109375" style="460" customWidth="1"/>
    <col min="12" max="256" width="11.5546875" style="13"/>
    <col min="257" max="257" width="4.109375" style="13" customWidth="1"/>
    <col min="258" max="258" width="60.6640625" style="13" customWidth="1"/>
    <col min="259" max="259" width="5.33203125" style="13" customWidth="1"/>
    <col min="260" max="260" width="10.5546875" style="13" customWidth="1"/>
    <col min="261" max="261" width="10.6640625" style="13" customWidth="1"/>
    <col min="262" max="262" width="15.6640625" style="13" customWidth="1"/>
    <col min="263" max="263" width="7.5546875" style="13" customWidth="1"/>
    <col min="264" max="265" width="14.44140625" style="13" customWidth="1"/>
    <col min="266" max="266" width="69.44140625" style="13" customWidth="1"/>
    <col min="267" max="267" width="19.109375" style="13" customWidth="1"/>
    <col min="268" max="512" width="11.5546875" style="13"/>
    <col min="513" max="513" width="4.109375" style="13" customWidth="1"/>
    <col min="514" max="514" width="60.6640625" style="13" customWidth="1"/>
    <col min="515" max="515" width="5.33203125" style="13" customWidth="1"/>
    <col min="516" max="516" width="10.5546875" style="13" customWidth="1"/>
    <col min="517" max="517" width="10.6640625" style="13" customWidth="1"/>
    <col min="518" max="518" width="15.6640625" style="13" customWidth="1"/>
    <col min="519" max="519" width="7.5546875" style="13" customWidth="1"/>
    <col min="520" max="521" width="14.44140625" style="13" customWidth="1"/>
    <col min="522" max="522" width="69.44140625" style="13" customWidth="1"/>
    <col min="523" max="523" width="19.109375" style="13" customWidth="1"/>
    <col min="524" max="768" width="11.5546875" style="13"/>
    <col min="769" max="769" width="4.109375" style="13" customWidth="1"/>
    <col min="770" max="770" width="60.6640625" style="13" customWidth="1"/>
    <col min="771" max="771" width="5.33203125" style="13" customWidth="1"/>
    <col min="772" max="772" width="10.5546875" style="13" customWidth="1"/>
    <col min="773" max="773" width="10.6640625" style="13" customWidth="1"/>
    <col min="774" max="774" width="15.6640625" style="13" customWidth="1"/>
    <col min="775" max="775" width="7.5546875" style="13" customWidth="1"/>
    <col min="776" max="777" width="14.44140625" style="13" customWidth="1"/>
    <col min="778" max="778" width="69.44140625" style="13" customWidth="1"/>
    <col min="779" max="779" width="19.109375" style="13" customWidth="1"/>
    <col min="780" max="1024" width="11.5546875" style="13"/>
    <col min="1025" max="1025" width="4.109375" style="13" customWidth="1"/>
    <col min="1026" max="1026" width="60.6640625" style="13" customWidth="1"/>
    <col min="1027" max="1027" width="5.33203125" style="13" customWidth="1"/>
    <col min="1028" max="1028" width="10.5546875" style="13" customWidth="1"/>
    <col min="1029" max="1029" width="10.6640625" style="13" customWidth="1"/>
    <col min="1030" max="1030" width="15.6640625" style="13" customWidth="1"/>
    <col min="1031" max="1031" width="7.5546875" style="13" customWidth="1"/>
    <col min="1032" max="1033" width="14.44140625" style="13" customWidth="1"/>
    <col min="1034" max="1034" width="69.44140625" style="13" customWidth="1"/>
    <col min="1035" max="1035" width="19.109375" style="13" customWidth="1"/>
    <col min="1036" max="1280" width="11.5546875" style="13"/>
    <col min="1281" max="1281" width="4.109375" style="13" customWidth="1"/>
    <col min="1282" max="1282" width="60.6640625" style="13" customWidth="1"/>
    <col min="1283" max="1283" width="5.33203125" style="13" customWidth="1"/>
    <col min="1284" max="1284" width="10.5546875" style="13" customWidth="1"/>
    <col min="1285" max="1285" width="10.6640625" style="13" customWidth="1"/>
    <col min="1286" max="1286" width="15.6640625" style="13" customWidth="1"/>
    <col min="1287" max="1287" width="7.5546875" style="13" customWidth="1"/>
    <col min="1288" max="1289" width="14.44140625" style="13" customWidth="1"/>
    <col min="1290" max="1290" width="69.44140625" style="13" customWidth="1"/>
    <col min="1291" max="1291" width="19.109375" style="13" customWidth="1"/>
    <col min="1292" max="1536" width="11.5546875" style="13"/>
    <col min="1537" max="1537" width="4.109375" style="13" customWidth="1"/>
    <col min="1538" max="1538" width="60.6640625" style="13" customWidth="1"/>
    <col min="1539" max="1539" width="5.33203125" style="13" customWidth="1"/>
    <col min="1540" max="1540" width="10.5546875" style="13" customWidth="1"/>
    <col min="1541" max="1541" width="10.6640625" style="13" customWidth="1"/>
    <col min="1542" max="1542" width="15.6640625" style="13" customWidth="1"/>
    <col min="1543" max="1543" width="7.5546875" style="13" customWidth="1"/>
    <col min="1544" max="1545" width="14.44140625" style="13" customWidth="1"/>
    <col min="1546" max="1546" width="69.44140625" style="13" customWidth="1"/>
    <col min="1547" max="1547" width="19.109375" style="13" customWidth="1"/>
    <col min="1548" max="1792" width="11.5546875" style="13"/>
    <col min="1793" max="1793" width="4.109375" style="13" customWidth="1"/>
    <col min="1794" max="1794" width="60.6640625" style="13" customWidth="1"/>
    <col min="1795" max="1795" width="5.33203125" style="13" customWidth="1"/>
    <col min="1796" max="1796" width="10.5546875" style="13" customWidth="1"/>
    <col min="1797" max="1797" width="10.6640625" style="13" customWidth="1"/>
    <col min="1798" max="1798" width="15.6640625" style="13" customWidth="1"/>
    <col min="1799" max="1799" width="7.5546875" style="13" customWidth="1"/>
    <col min="1800" max="1801" width="14.44140625" style="13" customWidth="1"/>
    <col min="1802" max="1802" width="69.44140625" style="13" customWidth="1"/>
    <col min="1803" max="1803" width="19.109375" style="13" customWidth="1"/>
    <col min="1804" max="2048" width="11.5546875" style="13"/>
    <col min="2049" max="2049" width="4.109375" style="13" customWidth="1"/>
    <col min="2050" max="2050" width="60.6640625" style="13" customWidth="1"/>
    <col min="2051" max="2051" width="5.33203125" style="13" customWidth="1"/>
    <col min="2052" max="2052" width="10.5546875" style="13" customWidth="1"/>
    <col min="2053" max="2053" width="10.6640625" style="13" customWidth="1"/>
    <col min="2054" max="2054" width="15.6640625" style="13" customWidth="1"/>
    <col min="2055" max="2055" width="7.5546875" style="13" customWidth="1"/>
    <col min="2056" max="2057" width="14.44140625" style="13" customWidth="1"/>
    <col min="2058" max="2058" width="69.44140625" style="13" customWidth="1"/>
    <col min="2059" max="2059" width="19.109375" style="13" customWidth="1"/>
    <col min="2060" max="2304" width="11.5546875" style="13"/>
    <col min="2305" max="2305" width="4.109375" style="13" customWidth="1"/>
    <col min="2306" max="2306" width="60.6640625" style="13" customWidth="1"/>
    <col min="2307" max="2307" width="5.33203125" style="13" customWidth="1"/>
    <col min="2308" max="2308" width="10.5546875" style="13" customWidth="1"/>
    <col min="2309" max="2309" width="10.6640625" style="13" customWidth="1"/>
    <col min="2310" max="2310" width="15.6640625" style="13" customWidth="1"/>
    <col min="2311" max="2311" width="7.5546875" style="13" customWidth="1"/>
    <col min="2312" max="2313" width="14.44140625" style="13" customWidth="1"/>
    <col min="2314" max="2314" width="69.44140625" style="13" customWidth="1"/>
    <col min="2315" max="2315" width="19.109375" style="13" customWidth="1"/>
    <col min="2316" max="2560" width="11.5546875" style="13"/>
    <col min="2561" max="2561" width="4.109375" style="13" customWidth="1"/>
    <col min="2562" max="2562" width="60.6640625" style="13" customWidth="1"/>
    <col min="2563" max="2563" width="5.33203125" style="13" customWidth="1"/>
    <col min="2564" max="2564" width="10.5546875" style="13" customWidth="1"/>
    <col min="2565" max="2565" width="10.6640625" style="13" customWidth="1"/>
    <col min="2566" max="2566" width="15.6640625" style="13" customWidth="1"/>
    <col min="2567" max="2567" width="7.5546875" style="13" customWidth="1"/>
    <col min="2568" max="2569" width="14.44140625" style="13" customWidth="1"/>
    <col min="2570" max="2570" width="69.44140625" style="13" customWidth="1"/>
    <col min="2571" max="2571" width="19.109375" style="13" customWidth="1"/>
    <col min="2572" max="2816" width="11.5546875" style="13"/>
    <col min="2817" max="2817" width="4.109375" style="13" customWidth="1"/>
    <col min="2818" max="2818" width="60.6640625" style="13" customWidth="1"/>
    <col min="2819" max="2819" width="5.33203125" style="13" customWidth="1"/>
    <col min="2820" max="2820" width="10.5546875" style="13" customWidth="1"/>
    <col min="2821" max="2821" width="10.6640625" style="13" customWidth="1"/>
    <col min="2822" max="2822" width="15.6640625" style="13" customWidth="1"/>
    <col min="2823" max="2823" width="7.5546875" style="13" customWidth="1"/>
    <col min="2824" max="2825" width="14.44140625" style="13" customWidth="1"/>
    <col min="2826" max="2826" width="69.44140625" style="13" customWidth="1"/>
    <col min="2827" max="2827" width="19.109375" style="13" customWidth="1"/>
    <col min="2828" max="3072" width="11.5546875" style="13"/>
    <col min="3073" max="3073" width="4.109375" style="13" customWidth="1"/>
    <col min="3074" max="3074" width="60.6640625" style="13" customWidth="1"/>
    <col min="3075" max="3075" width="5.33203125" style="13" customWidth="1"/>
    <col min="3076" max="3076" width="10.5546875" style="13" customWidth="1"/>
    <col min="3077" max="3077" width="10.6640625" style="13" customWidth="1"/>
    <col min="3078" max="3078" width="15.6640625" style="13" customWidth="1"/>
    <col min="3079" max="3079" width="7.5546875" style="13" customWidth="1"/>
    <col min="3080" max="3081" width="14.44140625" style="13" customWidth="1"/>
    <col min="3082" max="3082" width="69.44140625" style="13" customWidth="1"/>
    <col min="3083" max="3083" width="19.109375" style="13" customWidth="1"/>
    <col min="3084" max="3328" width="11.5546875" style="13"/>
    <col min="3329" max="3329" width="4.109375" style="13" customWidth="1"/>
    <col min="3330" max="3330" width="60.6640625" style="13" customWidth="1"/>
    <col min="3331" max="3331" width="5.33203125" style="13" customWidth="1"/>
    <col min="3332" max="3332" width="10.5546875" style="13" customWidth="1"/>
    <col min="3333" max="3333" width="10.6640625" style="13" customWidth="1"/>
    <col min="3334" max="3334" width="15.6640625" style="13" customWidth="1"/>
    <col min="3335" max="3335" width="7.5546875" style="13" customWidth="1"/>
    <col min="3336" max="3337" width="14.44140625" style="13" customWidth="1"/>
    <col min="3338" max="3338" width="69.44140625" style="13" customWidth="1"/>
    <col min="3339" max="3339" width="19.109375" style="13" customWidth="1"/>
    <col min="3340" max="3584" width="11.5546875" style="13"/>
    <col min="3585" max="3585" width="4.109375" style="13" customWidth="1"/>
    <col min="3586" max="3586" width="60.6640625" style="13" customWidth="1"/>
    <col min="3587" max="3587" width="5.33203125" style="13" customWidth="1"/>
    <col min="3588" max="3588" width="10.5546875" style="13" customWidth="1"/>
    <col min="3589" max="3589" width="10.6640625" style="13" customWidth="1"/>
    <col min="3590" max="3590" width="15.6640625" style="13" customWidth="1"/>
    <col min="3591" max="3591" width="7.5546875" style="13" customWidth="1"/>
    <col min="3592" max="3593" width="14.44140625" style="13" customWidth="1"/>
    <col min="3594" max="3594" width="69.44140625" style="13" customWidth="1"/>
    <col min="3595" max="3595" width="19.109375" style="13" customWidth="1"/>
    <col min="3596" max="3840" width="11.5546875" style="13"/>
    <col min="3841" max="3841" width="4.109375" style="13" customWidth="1"/>
    <col min="3842" max="3842" width="60.6640625" style="13" customWidth="1"/>
    <col min="3843" max="3843" width="5.33203125" style="13" customWidth="1"/>
    <col min="3844" max="3844" width="10.5546875" style="13" customWidth="1"/>
    <col min="3845" max="3845" width="10.6640625" style="13" customWidth="1"/>
    <col min="3846" max="3846" width="15.6640625" style="13" customWidth="1"/>
    <col min="3847" max="3847" width="7.5546875" style="13" customWidth="1"/>
    <col min="3848" max="3849" width="14.44140625" style="13" customWidth="1"/>
    <col min="3850" max="3850" width="69.44140625" style="13" customWidth="1"/>
    <col min="3851" max="3851" width="19.109375" style="13" customWidth="1"/>
    <col min="3852" max="4096" width="11.5546875" style="13"/>
    <col min="4097" max="4097" width="4.109375" style="13" customWidth="1"/>
    <col min="4098" max="4098" width="60.6640625" style="13" customWidth="1"/>
    <col min="4099" max="4099" width="5.33203125" style="13" customWidth="1"/>
    <col min="4100" max="4100" width="10.5546875" style="13" customWidth="1"/>
    <col min="4101" max="4101" width="10.6640625" style="13" customWidth="1"/>
    <col min="4102" max="4102" width="15.6640625" style="13" customWidth="1"/>
    <col min="4103" max="4103" width="7.5546875" style="13" customWidth="1"/>
    <col min="4104" max="4105" width="14.44140625" style="13" customWidth="1"/>
    <col min="4106" max="4106" width="69.44140625" style="13" customWidth="1"/>
    <col min="4107" max="4107" width="19.109375" style="13" customWidth="1"/>
    <col min="4108" max="4352" width="11.5546875" style="13"/>
    <col min="4353" max="4353" width="4.109375" style="13" customWidth="1"/>
    <col min="4354" max="4354" width="60.6640625" style="13" customWidth="1"/>
    <col min="4355" max="4355" width="5.33203125" style="13" customWidth="1"/>
    <col min="4356" max="4356" width="10.5546875" style="13" customWidth="1"/>
    <col min="4357" max="4357" width="10.6640625" style="13" customWidth="1"/>
    <col min="4358" max="4358" width="15.6640625" style="13" customWidth="1"/>
    <col min="4359" max="4359" width="7.5546875" style="13" customWidth="1"/>
    <col min="4360" max="4361" width="14.44140625" style="13" customWidth="1"/>
    <col min="4362" max="4362" width="69.44140625" style="13" customWidth="1"/>
    <col min="4363" max="4363" width="19.109375" style="13" customWidth="1"/>
    <col min="4364" max="4608" width="11.5546875" style="13"/>
    <col min="4609" max="4609" width="4.109375" style="13" customWidth="1"/>
    <col min="4610" max="4610" width="60.6640625" style="13" customWidth="1"/>
    <col min="4611" max="4611" width="5.33203125" style="13" customWidth="1"/>
    <col min="4612" max="4612" width="10.5546875" style="13" customWidth="1"/>
    <col min="4613" max="4613" width="10.6640625" style="13" customWidth="1"/>
    <col min="4614" max="4614" width="15.6640625" style="13" customWidth="1"/>
    <col min="4615" max="4615" width="7.5546875" style="13" customWidth="1"/>
    <col min="4616" max="4617" width="14.44140625" style="13" customWidth="1"/>
    <col min="4618" max="4618" width="69.44140625" style="13" customWidth="1"/>
    <col min="4619" max="4619" width="19.109375" style="13" customWidth="1"/>
    <col min="4620" max="4864" width="11.5546875" style="13"/>
    <col min="4865" max="4865" width="4.109375" style="13" customWidth="1"/>
    <col min="4866" max="4866" width="60.6640625" style="13" customWidth="1"/>
    <col min="4867" max="4867" width="5.33203125" style="13" customWidth="1"/>
    <col min="4868" max="4868" width="10.5546875" style="13" customWidth="1"/>
    <col min="4869" max="4869" width="10.6640625" style="13" customWidth="1"/>
    <col min="4870" max="4870" width="15.6640625" style="13" customWidth="1"/>
    <col min="4871" max="4871" width="7.5546875" style="13" customWidth="1"/>
    <col min="4872" max="4873" width="14.44140625" style="13" customWidth="1"/>
    <col min="4874" max="4874" width="69.44140625" style="13" customWidth="1"/>
    <col min="4875" max="4875" width="19.109375" style="13" customWidth="1"/>
    <col min="4876" max="5120" width="11.5546875" style="13"/>
    <col min="5121" max="5121" width="4.109375" style="13" customWidth="1"/>
    <col min="5122" max="5122" width="60.6640625" style="13" customWidth="1"/>
    <col min="5123" max="5123" width="5.33203125" style="13" customWidth="1"/>
    <col min="5124" max="5124" width="10.5546875" style="13" customWidth="1"/>
    <col min="5125" max="5125" width="10.6640625" style="13" customWidth="1"/>
    <col min="5126" max="5126" width="15.6640625" style="13" customWidth="1"/>
    <col min="5127" max="5127" width="7.5546875" style="13" customWidth="1"/>
    <col min="5128" max="5129" width="14.44140625" style="13" customWidth="1"/>
    <col min="5130" max="5130" width="69.44140625" style="13" customWidth="1"/>
    <col min="5131" max="5131" width="19.109375" style="13" customWidth="1"/>
    <col min="5132" max="5376" width="11.5546875" style="13"/>
    <col min="5377" max="5377" width="4.109375" style="13" customWidth="1"/>
    <col min="5378" max="5378" width="60.6640625" style="13" customWidth="1"/>
    <col min="5379" max="5379" width="5.33203125" style="13" customWidth="1"/>
    <col min="5380" max="5380" width="10.5546875" style="13" customWidth="1"/>
    <col min="5381" max="5381" width="10.6640625" style="13" customWidth="1"/>
    <col min="5382" max="5382" width="15.6640625" style="13" customWidth="1"/>
    <col min="5383" max="5383" width="7.5546875" style="13" customWidth="1"/>
    <col min="5384" max="5385" width="14.44140625" style="13" customWidth="1"/>
    <col min="5386" max="5386" width="69.44140625" style="13" customWidth="1"/>
    <col min="5387" max="5387" width="19.109375" style="13" customWidth="1"/>
    <col min="5388" max="5632" width="11.5546875" style="13"/>
    <col min="5633" max="5633" width="4.109375" style="13" customWidth="1"/>
    <col min="5634" max="5634" width="60.6640625" style="13" customWidth="1"/>
    <col min="5635" max="5635" width="5.33203125" style="13" customWidth="1"/>
    <col min="5636" max="5636" width="10.5546875" style="13" customWidth="1"/>
    <col min="5637" max="5637" width="10.6640625" style="13" customWidth="1"/>
    <col min="5638" max="5638" width="15.6640625" style="13" customWidth="1"/>
    <col min="5639" max="5639" width="7.5546875" style="13" customWidth="1"/>
    <col min="5640" max="5641" width="14.44140625" style="13" customWidth="1"/>
    <col min="5642" max="5642" width="69.44140625" style="13" customWidth="1"/>
    <col min="5643" max="5643" width="19.109375" style="13" customWidth="1"/>
    <col min="5644" max="5888" width="11.5546875" style="13"/>
    <col min="5889" max="5889" width="4.109375" style="13" customWidth="1"/>
    <col min="5890" max="5890" width="60.6640625" style="13" customWidth="1"/>
    <col min="5891" max="5891" width="5.33203125" style="13" customWidth="1"/>
    <col min="5892" max="5892" width="10.5546875" style="13" customWidth="1"/>
    <col min="5893" max="5893" width="10.6640625" style="13" customWidth="1"/>
    <col min="5894" max="5894" width="15.6640625" style="13" customWidth="1"/>
    <col min="5895" max="5895" width="7.5546875" style="13" customWidth="1"/>
    <col min="5896" max="5897" width="14.44140625" style="13" customWidth="1"/>
    <col min="5898" max="5898" width="69.44140625" style="13" customWidth="1"/>
    <col min="5899" max="5899" width="19.109375" style="13" customWidth="1"/>
    <col min="5900" max="6144" width="11.5546875" style="13"/>
    <col min="6145" max="6145" width="4.109375" style="13" customWidth="1"/>
    <col min="6146" max="6146" width="60.6640625" style="13" customWidth="1"/>
    <col min="6147" max="6147" width="5.33203125" style="13" customWidth="1"/>
    <col min="6148" max="6148" width="10.5546875" style="13" customWidth="1"/>
    <col min="6149" max="6149" width="10.6640625" style="13" customWidth="1"/>
    <col min="6150" max="6150" width="15.6640625" style="13" customWidth="1"/>
    <col min="6151" max="6151" width="7.5546875" style="13" customWidth="1"/>
    <col min="6152" max="6153" width="14.44140625" style="13" customWidth="1"/>
    <col min="6154" max="6154" width="69.44140625" style="13" customWidth="1"/>
    <col min="6155" max="6155" width="19.109375" style="13" customWidth="1"/>
    <col min="6156" max="6400" width="11.5546875" style="13"/>
    <col min="6401" max="6401" width="4.109375" style="13" customWidth="1"/>
    <col min="6402" max="6402" width="60.6640625" style="13" customWidth="1"/>
    <col min="6403" max="6403" width="5.33203125" style="13" customWidth="1"/>
    <col min="6404" max="6404" width="10.5546875" style="13" customWidth="1"/>
    <col min="6405" max="6405" width="10.6640625" style="13" customWidth="1"/>
    <col min="6406" max="6406" width="15.6640625" style="13" customWidth="1"/>
    <col min="6407" max="6407" width="7.5546875" style="13" customWidth="1"/>
    <col min="6408" max="6409" width="14.44140625" style="13" customWidth="1"/>
    <col min="6410" max="6410" width="69.44140625" style="13" customWidth="1"/>
    <col min="6411" max="6411" width="19.109375" style="13" customWidth="1"/>
    <col min="6412" max="6656" width="11.5546875" style="13"/>
    <col min="6657" max="6657" width="4.109375" style="13" customWidth="1"/>
    <col min="6658" max="6658" width="60.6640625" style="13" customWidth="1"/>
    <col min="6659" max="6659" width="5.33203125" style="13" customWidth="1"/>
    <col min="6660" max="6660" width="10.5546875" style="13" customWidth="1"/>
    <col min="6661" max="6661" width="10.6640625" style="13" customWidth="1"/>
    <col min="6662" max="6662" width="15.6640625" style="13" customWidth="1"/>
    <col min="6663" max="6663" width="7.5546875" style="13" customWidth="1"/>
    <col min="6664" max="6665" width="14.44140625" style="13" customWidth="1"/>
    <col min="6666" max="6666" width="69.44140625" style="13" customWidth="1"/>
    <col min="6667" max="6667" width="19.109375" style="13" customWidth="1"/>
    <col min="6668" max="6912" width="11.5546875" style="13"/>
    <col min="6913" max="6913" width="4.109375" style="13" customWidth="1"/>
    <col min="6914" max="6914" width="60.6640625" style="13" customWidth="1"/>
    <col min="6915" max="6915" width="5.33203125" style="13" customWidth="1"/>
    <col min="6916" max="6916" width="10.5546875" style="13" customWidth="1"/>
    <col min="6917" max="6917" width="10.6640625" style="13" customWidth="1"/>
    <col min="6918" max="6918" width="15.6640625" style="13" customWidth="1"/>
    <col min="6919" max="6919" width="7.5546875" style="13" customWidth="1"/>
    <col min="6920" max="6921" width="14.44140625" style="13" customWidth="1"/>
    <col min="6922" max="6922" width="69.44140625" style="13" customWidth="1"/>
    <col min="6923" max="6923" width="19.109375" style="13" customWidth="1"/>
    <col min="6924" max="7168" width="11.5546875" style="13"/>
    <col min="7169" max="7169" width="4.109375" style="13" customWidth="1"/>
    <col min="7170" max="7170" width="60.6640625" style="13" customWidth="1"/>
    <col min="7171" max="7171" width="5.33203125" style="13" customWidth="1"/>
    <col min="7172" max="7172" width="10.5546875" style="13" customWidth="1"/>
    <col min="7173" max="7173" width="10.6640625" style="13" customWidth="1"/>
    <col min="7174" max="7174" width="15.6640625" style="13" customWidth="1"/>
    <col min="7175" max="7175" width="7.5546875" style="13" customWidth="1"/>
    <col min="7176" max="7177" width="14.44140625" style="13" customWidth="1"/>
    <col min="7178" max="7178" width="69.44140625" style="13" customWidth="1"/>
    <col min="7179" max="7179" width="19.109375" style="13" customWidth="1"/>
    <col min="7180" max="7424" width="11.5546875" style="13"/>
    <col min="7425" max="7425" width="4.109375" style="13" customWidth="1"/>
    <col min="7426" max="7426" width="60.6640625" style="13" customWidth="1"/>
    <col min="7427" max="7427" width="5.33203125" style="13" customWidth="1"/>
    <col min="7428" max="7428" width="10.5546875" style="13" customWidth="1"/>
    <col min="7429" max="7429" width="10.6640625" style="13" customWidth="1"/>
    <col min="7430" max="7430" width="15.6640625" style="13" customWidth="1"/>
    <col min="7431" max="7431" width="7.5546875" style="13" customWidth="1"/>
    <col min="7432" max="7433" width="14.44140625" style="13" customWidth="1"/>
    <col min="7434" max="7434" width="69.44140625" style="13" customWidth="1"/>
    <col min="7435" max="7435" width="19.109375" style="13" customWidth="1"/>
    <col min="7436" max="7680" width="11.5546875" style="13"/>
    <col min="7681" max="7681" width="4.109375" style="13" customWidth="1"/>
    <col min="7682" max="7682" width="60.6640625" style="13" customWidth="1"/>
    <col min="7683" max="7683" width="5.33203125" style="13" customWidth="1"/>
    <col min="7684" max="7684" width="10.5546875" style="13" customWidth="1"/>
    <col min="7685" max="7685" width="10.6640625" style="13" customWidth="1"/>
    <col min="7686" max="7686" width="15.6640625" style="13" customWidth="1"/>
    <col min="7687" max="7687" width="7.5546875" style="13" customWidth="1"/>
    <col min="7688" max="7689" width="14.44140625" style="13" customWidth="1"/>
    <col min="7690" max="7690" width="69.44140625" style="13" customWidth="1"/>
    <col min="7691" max="7691" width="19.109375" style="13" customWidth="1"/>
    <col min="7692" max="7936" width="11.5546875" style="13"/>
    <col min="7937" max="7937" width="4.109375" style="13" customWidth="1"/>
    <col min="7938" max="7938" width="60.6640625" style="13" customWidth="1"/>
    <col min="7939" max="7939" width="5.33203125" style="13" customWidth="1"/>
    <col min="7940" max="7940" width="10.5546875" style="13" customWidth="1"/>
    <col min="7941" max="7941" width="10.6640625" style="13" customWidth="1"/>
    <col min="7942" max="7942" width="15.6640625" style="13" customWidth="1"/>
    <col min="7943" max="7943" width="7.5546875" style="13" customWidth="1"/>
    <col min="7944" max="7945" width="14.44140625" style="13" customWidth="1"/>
    <col min="7946" max="7946" width="69.44140625" style="13" customWidth="1"/>
    <col min="7947" max="7947" width="19.109375" style="13" customWidth="1"/>
    <col min="7948" max="8192" width="11.5546875" style="13"/>
    <col min="8193" max="8193" width="4.109375" style="13" customWidth="1"/>
    <col min="8194" max="8194" width="60.6640625" style="13" customWidth="1"/>
    <col min="8195" max="8195" width="5.33203125" style="13" customWidth="1"/>
    <col min="8196" max="8196" width="10.5546875" style="13" customWidth="1"/>
    <col min="8197" max="8197" width="10.6640625" style="13" customWidth="1"/>
    <col min="8198" max="8198" width="15.6640625" style="13" customWidth="1"/>
    <col min="8199" max="8199" width="7.5546875" style="13" customWidth="1"/>
    <col min="8200" max="8201" width="14.44140625" style="13" customWidth="1"/>
    <col min="8202" max="8202" width="69.44140625" style="13" customWidth="1"/>
    <col min="8203" max="8203" width="19.109375" style="13" customWidth="1"/>
    <col min="8204" max="8448" width="11.5546875" style="13"/>
    <col min="8449" max="8449" width="4.109375" style="13" customWidth="1"/>
    <col min="8450" max="8450" width="60.6640625" style="13" customWidth="1"/>
    <col min="8451" max="8451" width="5.33203125" style="13" customWidth="1"/>
    <col min="8452" max="8452" width="10.5546875" style="13" customWidth="1"/>
    <col min="8453" max="8453" width="10.6640625" style="13" customWidth="1"/>
    <col min="8454" max="8454" width="15.6640625" style="13" customWidth="1"/>
    <col min="8455" max="8455" width="7.5546875" style="13" customWidth="1"/>
    <col min="8456" max="8457" width="14.44140625" style="13" customWidth="1"/>
    <col min="8458" max="8458" width="69.44140625" style="13" customWidth="1"/>
    <col min="8459" max="8459" width="19.109375" style="13" customWidth="1"/>
    <col min="8460" max="8704" width="11.5546875" style="13"/>
    <col min="8705" max="8705" width="4.109375" style="13" customWidth="1"/>
    <col min="8706" max="8706" width="60.6640625" style="13" customWidth="1"/>
    <col min="8707" max="8707" width="5.33203125" style="13" customWidth="1"/>
    <col min="8708" max="8708" width="10.5546875" style="13" customWidth="1"/>
    <col min="8709" max="8709" width="10.6640625" style="13" customWidth="1"/>
    <col min="8710" max="8710" width="15.6640625" style="13" customWidth="1"/>
    <col min="8711" max="8711" width="7.5546875" style="13" customWidth="1"/>
    <col min="8712" max="8713" width="14.44140625" style="13" customWidth="1"/>
    <col min="8714" max="8714" width="69.44140625" style="13" customWidth="1"/>
    <col min="8715" max="8715" width="19.109375" style="13" customWidth="1"/>
    <col min="8716" max="8960" width="11.5546875" style="13"/>
    <col min="8961" max="8961" width="4.109375" style="13" customWidth="1"/>
    <col min="8962" max="8962" width="60.6640625" style="13" customWidth="1"/>
    <col min="8963" max="8963" width="5.33203125" style="13" customWidth="1"/>
    <col min="8964" max="8964" width="10.5546875" style="13" customWidth="1"/>
    <col min="8965" max="8965" width="10.6640625" style="13" customWidth="1"/>
    <col min="8966" max="8966" width="15.6640625" style="13" customWidth="1"/>
    <col min="8967" max="8967" width="7.5546875" style="13" customWidth="1"/>
    <col min="8968" max="8969" width="14.44140625" style="13" customWidth="1"/>
    <col min="8970" max="8970" width="69.44140625" style="13" customWidth="1"/>
    <col min="8971" max="8971" width="19.109375" style="13" customWidth="1"/>
    <col min="8972" max="9216" width="11.5546875" style="13"/>
    <col min="9217" max="9217" width="4.109375" style="13" customWidth="1"/>
    <col min="9218" max="9218" width="60.6640625" style="13" customWidth="1"/>
    <col min="9219" max="9219" width="5.33203125" style="13" customWidth="1"/>
    <col min="9220" max="9220" width="10.5546875" style="13" customWidth="1"/>
    <col min="9221" max="9221" width="10.6640625" style="13" customWidth="1"/>
    <col min="9222" max="9222" width="15.6640625" style="13" customWidth="1"/>
    <col min="9223" max="9223" width="7.5546875" style="13" customWidth="1"/>
    <col min="9224" max="9225" width="14.44140625" style="13" customWidth="1"/>
    <col min="9226" max="9226" width="69.44140625" style="13" customWidth="1"/>
    <col min="9227" max="9227" width="19.109375" style="13" customWidth="1"/>
    <col min="9228" max="9472" width="11.5546875" style="13"/>
    <col min="9473" max="9473" width="4.109375" style="13" customWidth="1"/>
    <col min="9474" max="9474" width="60.6640625" style="13" customWidth="1"/>
    <col min="9475" max="9475" width="5.33203125" style="13" customWidth="1"/>
    <col min="9476" max="9476" width="10.5546875" style="13" customWidth="1"/>
    <col min="9477" max="9477" width="10.6640625" style="13" customWidth="1"/>
    <col min="9478" max="9478" width="15.6640625" style="13" customWidth="1"/>
    <col min="9479" max="9479" width="7.5546875" style="13" customWidth="1"/>
    <col min="9480" max="9481" width="14.44140625" style="13" customWidth="1"/>
    <col min="9482" max="9482" width="69.44140625" style="13" customWidth="1"/>
    <col min="9483" max="9483" width="19.109375" style="13" customWidth="1"/>
    <col min="9484" max="9728" width="11.5546875" style="13"/>
    <col min="9729" max="9729" width="4.109375" style="13" customWidth="1"/>
    <col min="9730" max="9730" width="60.6640625" style="13" customWidth="1"/>
    <col min="9731" max="9731" width="5.33203125" style="13" customWidth="1"/>
    <col min="9732" max="9732" width="10.5546875" style="13" customWidth="1"/>
    <col min="9733" max="9733" width="10.6640625" style="13" customWidth="1"/>
    <col min="9734" max="9734" width="15.6640625" style="13" customWidth="1"/>
    <col min="9735" max="9735" width="7.5546875" style="13" customWidth="1"/>
    <col min="9736" max="9737" width="14.44140625" style="13" customWidth="1"/>
    <col min="9738" max="9738" width="69.44140625" style="13" customWidth="1"/>
    <col min="9739" max="9739" width="19.109375" style="13" customWidth="1"/>
    <col min="9740" max="9984" width="11.5546875" style="13"/>
    <col min="9985" max="9985" width="4.109375" style="13" customWidth="1"/>
    <col min="9986" max="9986" width="60.6640625" style="13" customWidth="1"/>
    <col min="9987" max="9987" width="5.33203125" style="13" customWidth="1"/>
    <col min="9988" max="9988" width="10.5546875" style="13" customWidth="1"/>
    <col min="9989" max="9989" width="10.6640625" style="13" customWidth="1"/>
    <col min="9990" max="9990" width="15.6640625" style="13" customWidth="1"/>
    <col min="9991" max="9991" width="7.5546875" style="13" customWidth="1"/>
    <col min="9992" max="9993" width="14.44140625" style="13" customWidth="1"/>
    <col min="9994" max="9994" width="69.44140625" style="13" customWidth="1"/>
    <col min="9995" max="9995" width="19.109375" style="13" customWidth="1"/>
    <col min="9996" max="10240" width="11.5546875" style="13"/>
    <col min="10241" max="10241" width="4.109375" style="13" customWidth="1"/>
    <col min="10242" max="10242" width="60.6640625" style="13" customWidth="1"/>
    <col min="10243" max="10243" width="5.33203125" style="13" customWidth="1"/>
    <col min="10244" max="10244" width="10.5546875" style="13" customWidth="1"/>
    <col min="10245" max="10245" width="10.6640625" style="13" customWidth="1"/>
    <col min="10246" max="10246" width="15.6640625" style="13" customWidth="1"/>
    <col min="10247" max="10247" width="7.5546875" style="13" customWidth="1"/>
    <col min="10248" max="10249" width="14.44140625" style="13" customWidth="1"/>
    <col min="10250" max="10250" width="69.44140625" style="13" customWidth="1"/>
    <col min="10251" max="10251" width="19.109375" style="13" customWidth="1"/>
    <col min="10252" max="10496" width="11.5546875" style="13"/>
    <col min="10497" max="10497" width="4.109375" style="13" customWidth="1"/>
    <col min="10498" max="10498" width="60.6640625" style="13" customWidth="1"/>
    <col min="10499" max="10499" width="5.33203125" style="13" customWidth="1"/>
    <col min="10500" max="10500" width="10.5546875" style="13" customWidth="1"/>
    <col min="10501" max="10501" width="10.6640625" style="13" customWidth="1"/>
    <col min="10502" max="10502" width="15.6640625" style="13" customWidth="1"/>
    <col min="10503" max="10503" width="7.5546875" style="13" customWidth="1"/>
    <col min="10504" max="10505" width="14.44140625" style="13" customWidth="1"/>
    <col min="10506" max="10506" width="69.44140625" style="13" customWidth="1"/>
    <col min="10507" max="10507" width="19.109375" style="13" customWidth="1"/>
    <col min="10508" max="10752" width="11.5546875" style="13"/>
    <col min="10753" max="10753" width="4.109375" style="13" customWidth="1"/>
    <col min="10754" max="10754" width="60.6640625" style="13" customWidth="1"/>
    <col min="10755" max="10755" width="5.33203125" style="13" customWidth="1"/>
    <col min="10756" max="10756" width="10.5546875" style="13" customWidth="1"/>
    <col min="10757" max="10757" width="10.6640625" style="13" customWidth="1"/>
    <col min="10758" max="10758" width="15.6640625" style="13" customWidth="1"/>
    <col min="10759" max="10759" width="7.5546875" style="13" customWidth="1"/>
    <col min="10760" max="10761" width="14.44140625" style="13" customWidth="1"/>
    <col min="10762" max="10762" width="69.44140625" style="13" customWidth="1"/>
    <col min="10763" max="10763" width="19.109375" style="13" customWidth="1"/>
    <col min="10764" max="11008" width="11.5546875" style="13"/>
    <col min="11009" max="11009" width="4.109375" style="13" customWidth="1"/>
    <col min="11010" max="11010" width="60.6640625" style="13" customWidth="1"/>
    <col min="11011" max="11011" width="5.33203125" style="13" customWidth="1"/>
    <col min="11012" max="11012" width="10.5546875" style="13" customWidth="1"/>
    <col min="11013" max="11013" width="10.6640625" style="13" customWidth="1"/>
    <col min="11014" max="11014" width="15.6640625" style="13" customWidth="1"/>
    <col min="11015" max="11015" width="7.5546875" style="13" customWidth="1"/>
    <col min="11016" max="11017" width="14.44140625" style="13" customWidth="1"/>
    <col min="11018" max="11018" width="69.44140625" style="13" customWidth="1"/>
    <col min="11019" max="11019" width="19.109375" style="13" customWidth="1"/>
    <col min="11020" max="11264" width="11.5546875" style="13"/>
    <col min="11265" max="11265" width="4.109375" style="13" customWidth="1"/>
    <col min="11266" max="11266" width="60.6640625" style="13" customWidth="1"/>
    <col min="11267" max="11267" width="5.33203125" style="13" customWidth="1"/>
    <col min="11268" max="11268" width="10.5546875" style="13" customWidth="1"/>
    <col min="11269" max="11269" width="10.6640625" style="13" customWidth="1"/>
    <col min="11270" max="11270" width="15.6640625" style="13" customWidth="1"/>
    <col min="11271" max="11271" width="7.5546875" style="13" customWidth="1"/>
    <col min="11272" max="11273" width="14.44140625" style="13" customWidth="1"/>
    <col min="11274" max="11274" width="69.44140625" style="13" customWidth="1"/>
    <col min="11275" max="11275" width="19.109375" style="13" customWidth="1"/>
    <col min="11276" max="11520" width="11.5546875" style="13"/>
    <col min="11521" max="11521" width="4.109375" style="13" customWidth="1"/>
    <col min="11522" max="11522" width="60.6640625" style="13" customWidth="1"/>
    <col min="11523" max="11523" width="5.33203125" style="13" customWidth="1"/>
    <col min="11524" max="11524" width="10.5546875" style="13" customWidth="1"/>
    <col min="11525" max="11525" width="10.6640625" style="13" customWidth="1"/>
    <col min="11526" max="11526" width="15.6640625" style="13" customWidth="1"/>
    <col min="11527" max="11527" width="7.5546875" style="13" customWidth="1"/>
    <col min="11528" max="11529" width="14.44140625" style="13" customWidth="1"/>
    <col min="11530" max="11530" width="69.44140625" style="13" customWidth="1"/>
    <col min="11531" max="11531" width="19.109375" style="13" customWidth="1"/>
    <col min="11532" max="11776" width="11.5546875" style="13"/>
    <col min="11777" max="11777" width="4.109375" style="13" customWidth="1"/>
    <col min="11778" max="11778" width="60.6640625" style="13" customWidth="1"/>
    <col min="11779" max="11779" width="5.33203125" style="13" customWidth="1"/>
    <col min="11780" max="11780" width="10.5546875" style="13" customWidth="1"/>
    <col min="11781" max="11781" width="10.6640625" style="13" customWidth="1"/>
    <col min="11782" max="11782" width="15.6640625" style="13" customWidth="1"/>
    <col min="11783" max="11783" width="7.5546875" style="13" customWidth="1"/>
    <col min="11784" max="11785" width="14.44140625" style="13" customWidth="1"/>
    <col min="11786" max="11786" width="69.44140625" style="13" customWidth="1"/>
    <col min="11787" max="11787" width="19.109375" style="13" customWidth="1"/>
    <col min="11788" max="12032" width="11.5546875" style="13"/>
    <col min="12033" max="12033" width="4.109375" style="13" customWidth="1"/>
    <col min="12034" max="12034" width="60.6640625" style="13" customWidth="1"/>
    <col min="12035" max="12035" width="5.33203125" style="13" customWidth="1"/>
    <col min="12036" max="12036" width="10.5546875" style="13" customWidth="1"/>
    <col min="12037" max="12037" width="10.6640625" style="13" customWidth="1"/>
    <col min="12038" max="12038" width="15.6640625" style="13" customWidth="1"/>
    <col min="12039" max="12039" width="7.5546875" style="13" customWidth="1"/>
    <col min="12040" max="12041" width="14.44140625" style="13" customWidth="1"/>
    <col min="12042" max="12042" width="69.44140625" style="13" customWidth="1"/>
    <col min="12043" max="12043" width="19.109375" style="13" customWidth="1"/>
    <col min="12044" max="12288" width="11.5546875" style="13"/>
    <col min="12289" max="12289" width="4.109375" style="13" customWidth="1"/>
    <col min="12290" max="12290" width="60.6640625" style="13" customWidth="1"/>
    <col min="12291" max="12291" width="5.33203125" style="13" customWidth="1"/>
    <col min="12292" max="12292" width="10.5546875" style="13" customWidth="1"/>
    <col min="12293" max="12293" width="10.6640625" style="13" customWidth="1"/>
    <col min="12294" max="12294" width="15.6640625" style="13" customWidth="1"/>
    <col min="12295" max="12295" width="7.5546875" style="13" customWidth="1"/>
    <col min="12296" max="12297" width="14.44140625" style="13" customWidth="1"/>
    <col min="12298" max="12298" width="69.44140625" style="13" customWidth="1"/>
    <col min="12299" max="12299" width="19.109375" style="13" customWidth="1"/>
    <col min="12300" max="12544" width="11.5546875" style="13"/>
    <col min="12545" max="12545" width="4.109375" style="13" customWidth="1"/>
    <col min="12546" max="12546" width="60.6640625" style="13" customWidth="1"/>
    <col min="12547" max="12547" width="5.33203125" style="13" customWidth="1"/>
    <col min="12548" max="12548" width="10.5546875" style="13" customWidth="1"/>
    <col min="12549" max="12549" width="10.6640625" style="13" customWidth="1"/>
    <col min="12550" max="12550" width="15.6640625" style="13" customWidth="1"/>
    <col min="12551" max="12551" width="7.5546875" style="13" customWidth="1"/>
    <col min="12552" max="12553" width="14.44140625" style="13" customWidth="1"/>
    <col min="12554" max="12554" width="69.44140625" style="13" customWidth="1"/>
    <col min="12555" max="12555" width="19.109375" style="13" customWidth="1"/>
    <col min="12556" max="12800" width="11.5546875" style="13"/>
    <col min="12801" max="12801" width="4.109375" style="13" customWidth="1"/>
    <col min="12802" max="12802" width="60.6640625" style="13" customWidth="1"/>
    <col min="12803" max="12803" width="5.33203125" style="13" customWidth="1"/>
    <col min="12804" max="12804" width="10.5546875" style="13" customWidth="1"/>
    <col min="12805" max="12805" width="10.6640625" style="13" customWidth="1"/>
    <col min="12806" max="12806" width="15.6640625" style="13" customWidth="1"/>
    <col min="12807" max="12807" width="7.5546875" style="13" customWidth="1"/>
    <col min="12808" max="12809" width="14.44140625" style="13" customWidth="1"/>
    <col min="12810" max="12810" width="69.44140625" style="13" customWidth="1"/>
    <col min="12811" max="12811" width="19.109375" style="13" customWidth="1"/>
    <col min="12812" max="13056" width="11.5546875" style="13"/>
    <col min="13057" max="13057" width="4.109375" style="13" customWidth="1"/>
    <col min="13058" max="13058" width="60.6640625" style="13" customWidth="1"/>
    <col min="13059" max="13059" width="5.33203125" style="13" customWidth="1"/>
    <col min="13060" max="13060" width="10.5546875" style="13" customWidth="1"/>
    <col min="13061" max="13061" width="10.6640625" style="13" customWidth="1"/>
    <col min="13062" max="13062" width="15.6640625" style="13" customWidth="1"/>
    <col min="13063" max="13063" width="7.5546875" style="13" customWidth="1"/>
    <col min="13064" max="13065" width="14.44140625" style="13" customWidth="1"/>
    <col min="13066" max="13066" width="69.44140625" style="13" customWidth="1"/>
    <col min="13067" max="13067" width="19.109375" style="13" customWidth="1"/>
    <col min="13068" max="13312" width="11.5546875" style="13"/>
    <col min="13313" max="13313" width="4.109375" style="13" customWidth="1"/>
    <col min="13314" max="13314" width="60.6640625" style="13" customWidth="1"/>
    <col min="13315" max="13315" width="5.33203125" style="13" customWidth="1"/>
    <col min="13316" max="13316" width="10.5546875" style="13" customWidth="1"/>
    <col min="13317" max="13317" width="10.6640625" style="13" customWidth="1"/>
    <col min="13318" max="13318" width="15.6640625" style="13" customWidth="1"/>
    <col min="13319" max="13319" width="7.5546875" style="13" customWidth="1"/>
    <col min="13320" max="13321" width="14.44140625" style="13" customWidth="1"/>
    <col min="13322" max="13322" width="69.44140625" style="13" customWidth="1"/>
    <col min="13323" max="13323" width="19.109375" style="13" customWidth="1"/>
    <col min="13324" max="13568" width="11.5546875" style="13"/>
    <col min="13569" max="13569" width="4.109375" style="13" customWidth="1"/>
    <col min="13570" max="13570" width="60.6640625" style="13" customWidth="1"/>
    <col min="13571" max="13571" width="5.33203125" style="13" customWidth="1"/>
    <col min="13572" max="13572" width="10.5546875" style="13" customWidth="1"/>
    <col min="13573" max="13573" width="10.6640625" style="13" customWidth="1"/>
    <col min="13574" max="13574" width="15.6640625" style="13" customWidth="1"/>
    <col min="13575" max="13575" width="7.5546875" style="13" customWidth="1"/>
    <col min="13576" max="13577" width="14.44140625" style="13" customWidth="1"/>
    <col min="13578" max="13578" width="69.44140625" style="13" customWidth="1"/>
    <col min="13579" max="13579" width="19.109375" style="13" customWidth="1"/>
    <col min="13580" max="13824" width="11.5546875" style="13"/>
    <col min="13825" max="13825" width="4.109375" style="13" customWidth="1"/>
    <col min="13826" max="13826" width="60.6640625" style="13" customWidth="1"/>
    <col min="13827" max="13827" width="5.33203125" style="13" customWidth="1"/>
    <col min="13828" max="13828" width="10.5546875" style="13" customWidth="1"/>
    <col min="13829" max="13829" width="10.6640625" style="13" customWidth="1"/>
    <col min="13830" max="13830" width="15.6640625" style="13" customWidth="1"/>
    <col min="13831" max="13831" width="7.5546875" style="13" customWidth="1"/>
    <col min="13832" max="13833" width="14.44140625" style="13" customWidth="1"/>
    <col min="13834" max="13834" width="69.44140625" style="13" customWidth="1"/>
    <col min="13835" max="13835" width="19.109375" style="13" customWidth="1"/>
    <col min="13836" max="14080" width="11.5546875" style="13"/>
    <col min="14081" max="14081" width="4.109375" style="13" customWidth="1"/>
    <col min="14082" max="14082" width="60.6640625" style="13" customWidth="1"/>
    <col min="14083" max="14083" width="5.33203125" style="13" customWidth="1"/>
    <col min="14084" max="14084" width="10.5546875" style="13" customWidth="1"/>
    <col min="14085" max="14085" width="10.6640625" style="13" customWidth="1"/>
    <col min="14086" max="14086" width="15.6640625" style="13" customWidth="1"/>
    <col min="14087" max="14087" width="7.5546875" style="13" customWidth="1"/>
    <col min="14088" max="14089" width="14.44140625" style="13" customWidth="1"/>
    <col min="14090" max="14090" width="69.44140625" style="13" customWidth="1"/>
    <col min="14091" max="14091" width="19.109375" style="13" customWidth="1"/>
    <col min="14092" max="14336" width="11.5546875" style="13"/>
    <col min="14337" max="14337" width="4.109375" style="13" customWidth="1"/>
    <col min="14338" max="14338" width="60.6640625" style="13" customWidth="1"/>
    <col min="14339" max="14339" width="5.33203125" style="13" customWidth="1"/>
    <col min="14340" max="14340" width="10.5546875" style="13" customWidth="1"/>
    <col min="14341" max="14341" width="10.6640625" style="13" customWidth="1"/>
    <col min="14342" max="14342" width="15.6640625" style="13" customWidth="1"/>
    <col min="14343" max="14343" width="7.5546875" style="13" customWidth="1"/>
    <col min="14344" max="14345" width="14.44140625" style="13" customWidth="1"/>
    <col min="14346" max="14346" width="69.44140625" style="13" customWidth="1"/>
    <col min="14347" max="14347" width="19.109375" style="13" customWidth="1"/>
    <col min="14348" max="14592" width="11.5546875" style="13"/>
    <col min="14593" max="14593" width="4.109375" style="13" customWidth="1"/>
    <col min="14594" max="14594" width="60.6640625" style="13" customWidth="1"/>
    <col min="14595" max="14595" width="5.33203125" style="13" customWidth="1"/>
    <col min="14596" max="14596" width="10.5546875" style="13" customWidth="1"/>
    <col min="14597" max="14597" width="10.6640625" style="13" customWidth="1"/>
    <col min="14598" max="14598" width="15.6640625" style="13" customWidth="1"/>
    <col min="14599" max="14599" width="7.5546875" style="13" customWidth="1"/>
    <col min="14600" max="14601" width="14.44140625" style="13" customWidth="1"/>
    <col min="14602" max="14602" width="69.44140625" style="13" customWidth="1"/>
    <col min="14603" max="14603" width="19.109375" style="13" customWidth="1"/>
    <col min="14604" max="14848" width="11.5546875" style="13"/>
    <col min="14849" max="14849" width="4.109375" style="13" customWidth="1"/>
    <col min="14850" max="14850" width="60.6640625" style="13" customWidth="1"/>
    <col min="14851" max="14851" width="5.33203125" style="13" customWidth="1"/>
    <col min="14852" max="14852" width="10.5546875" style="13" customWidth="1"/>
    <col min="14853" max="14853" width="10.6640625" style="13" customWidth="1"/>
    <col min="14854" max="14854" width="15.6640625" style="13" customWidth="1"/>
    <col min="14855" max="14855" width="7.5546875" style="13" customWidth="1"/>
    <col min="14856" max="14857" width="14.44140625" style="13" customWidth="1"/>
    <col min="14858" max="14858" width="69.44140625" style="13" customWidth="1"/>
    <col min="14859" max="14859" width="19.109375" style="13" customWidth="1"/>
    <col min="14860" max="15104" width="11.5546875" style="13"/>
    <col min="15105" max="15105" width="4.109375" style="13" customWidth="1"/>
    <col min="15106" max="15106" width="60.6640625" style="13" customWidth="1"/>
    <col min="15107" max="15107" width="5.33203125" style="13" customWidth="1"/>
    <col min="15108" max="15108" width="10.5546875" style="13" customWidth="1"/>
    <col min="15109" max="15109" width="10.6640625" style="13" customWidth="1"/>
    <col min="15110" max="15110" width="15.6640625" style="13" customWidth="1"/>
    <col min="15111" max="15111" width="7.5546875" style="13" customWidth="1"/>
    <col min="15112" max="15113" width="14.44140625" style="13" customWidth="1"/>
    <col min="15114" max="15114" width="69.44140625" style="13" customWidth="1"/>
    <col min="15115" max="15115" width="19.109375" style="13" customWidth="1"/>
    <col min="15116" max="15360" width="11.5546875" style="13"/>
    <col min="15361" max="15361" width="4.109375" style="13" customWidth="1"/>
    <col min="15362" max="15362" width="60.6640625" style="13" customWidth="1"/>
    <col min="15363" max="15363" width="5.33203125" style="13" customWidth="1"/>
    <col min="15364" max="15364" width="10.5546875" style="13" customWidth="1"/>
    <col min="15365" max="15365" width="10.6640625" style="13" customWidth="1"/>
    <col min="15366" max="15366" width="15.6640625" style="13" customWidth="1"/>
    <col min="15367" max="15367" width="7.5546875" style="13" customWidth="1"/>
    <col min="15368" max="15369" width="14.44140625" style="13" customWidth="1"/>
    <col min="15370" max="15370" width="69.44140625" style="13" customWidth="1"/>
    <col min="15371" max="15371" width="19.109375" style="13" customWidth="1"/>
    <col min="15372" max="15616" width="11.5546875" style="13"/>
    <col min="15617" max="15617" width="4.109375" style="13" customWidth="1"/>
    <col min="15618" max="15618" width="60.6640625" style="13" customWidth="1"/>
    <col min="15619" max="15619" width="5.33203125" style="13" customWidth="1"/>
    <col min="15620" max="15620" width="10.5546875" style="13" customWidth="1"/>
    <col min="15621" max="15621" width="10.6640625" style="13" customWidth="1"/>
    <col min="15622" max="15622" width="15.6640625" style="13" customWidth="1"/>
    <col min="15623" max="15623" width="7.5546875" style="13" customWidth="1"/>
    <col min="15624" max="15625" width="14.44140625" style="13" customWidth="1"/>
    <col min="15626" max="15626" width="69.44140625" style="13" customWidth="1"/>
    <col min="15627" max="15627" width="19.109375" style="13" customWidth="1"/>
    <col min="15628" max="15872" width="11.5546875" style="13"/>
    <col min="15873" max="15873" width="4.109375" style="13" customWidth="1"/>
    <col min="15874" max="15874" width="60.6640625" style="13" customWidth="1"/>
    <col min="15875" max="15875" width="5.33203125" style="13" customWidth="1"/>
    <col min="15876" max="15876" width="10.5546875" style="13" customWidth="1"/>
    <col min="15877" max="15877" width="10.6640625" style="13" customWidth="1"/>
    <col min="15878" max="15878" width="15.6640625" style="13" customWidth="1"/>
    <col min="15879" max="15879" width="7.5546875" style="13" customWidth="1"/>
    <col min="15880" max="15881" width="14.44140625" style="13" customWidth="1"/>
    <col min="15882" max="15882" width="69.44140625" style="13" customWidth="1"/>
    <col min="15883" max="15883" width="19.109375" style="13" customWidth="1"/>
    <col min="15884" max="16128" width="11.5546875" style="13"/>
    <col min="16129" max="16129" width="4.109375" style="13" customWidth="1"/>
    <col min="16130" max="16130" width="60.6640625" style="13" customWidth="1"/>
    <col min="16131" max="16131" width="5.33203125" style="13" customWidth="1"/>
    <col min="16132" max="16132" width="10.5546875" style="13" customWidth="1"/>
    <col min="16133" max="16133" width="10.6640625" style="13" customWidth="1"/>
    <col min="16134" max="16134" width="15.6640625" style="13" customWidth="1"/>
    <col min="16135" max="16135" width="7.5546875" style="13" customWidth="1"/>
    <col min="16136" max="16137" width="14.44140625" style="13" customWidth="1"/>
    <col min="16138" max="16138" width="69.44140625" style="13" customWidth="1"/>
    <col min="16139" max="16139" width="19.109375" style="13" customWidth="1"/>
    <col min="16140" max="16384" width="11.5546875" style="13"/>
  </cols>
  <sheetData>
    <row r="1" spans="1:11">
      <c r="B1" s="301"/>
      <c r="C1" s="301"/>
      <c r="D1" s="301"/>
      <c r="E1" s="301"/>
      <c r="F1" s="301"/>
      <c r="K1" s="16" t="s">
        <v>387</v>
      </c>
    </row>
    <row r="2" spans="1:11">
      <c r="A2" s="460"/>
      <c r="B2" s="794" t="s">
        <v>870</v>
      </c>
      <c r="C2" s="794"/>
      <c r="D2" s="794"/>
      <c r="E2" s="794"/>
      <c r="F2" s="794"/>
      <c r="J2" s="795"/>
      <c r="K2" s="795"/>
    </row>
    <row r="3" spans="1:11" ht="45.6">
      <c r="A3" s="441" t="s">
        <v>0</v>
      </c>
      <c r="B3" s="441" t="s">
        <v>232</v>
      </c>
      <c r="C3" s="441" t="s">
        <v>233</v>
      </c>
      <c r="D3" s="441" t="s">
        <v>90</v>
      </c>
      <c r="E3" s="540" t="s">
        <v>3</v>
      </c>
      <c r="F3" s="533" t="s">
        <v>4</v>
      </c>
      <c r="G3" s="441" t="s">
        <v>5</v>
      </c>
      <c r="H3" s="441" t="s">
        <v>6</v>
      </c>
      <c r="I3" s="441" t="s">
        <v>424</v>
      </c>
      <c r="J3" s="441" t="s">
        <v>166</v>
      </c>
      <c r="K3" s="441" t="s">
        <v>7</v>
      </c>
    </row>
    <row r="4" spans="1:11" ht="15" customHeight="1">
      <c r="A4" s="225">
        <v>1</v>
      </c>
      <c r="B4" s="440" t="s">
        <v>303</v>
      </c>
      <c r="C4" s="226" t="s">
        <v>8</v>
      </c>
      <c r="D4" s="515">
        <v>200</v>
      </c>
      <c r="E4" s="72"/>
      <c r="F4" s="516">
        <f>D4*E4</f>
        <v>0</v>
      </c>
      <c r="G4" s="517"/>
      <c r="H4" s="518"/>
      <c r="I4" s="519"/>
      <c r="K4" s="520"/>
    </row>
    <row r="5" spans="1:11" ht="17.399999999999999" customHeight="1">
      <c r="A5" s="521">
        <v>2</v>
      </c>
      <c r="B5" s="440" t="s">
        <v>304</v>
      </c>
      <c r="C5" s="521" t="s">
        <v>96</v>
      </c>
      <c r="D5" s="515">
        <v>50</v>
      </c>
      <c r="E5" s="522"/>
      <c r="F5" s="516">
        <f>D5*E5</f>
        <v>0</v>
      </c>
      <c r="G5" s="517"/>
      <c r="H5" s="518"/>
      <c r="I5" s="519"/>
      <c r="J5" s="265"/>
      <c r="K5" s="521"/>
    </row>
    <row r="6" spans="1:11" ht="34.200000000000003">
      <c r="A6" s="225">
        <v>3</v>
      </c>
      <c r="B6" s="440" t="s">
        <v>305</v>
      </c>
      <c r="C6" s="797" t="s">
        <v>8</v>
      </c>
      <c r="D6" s="796">
        <v>150</v>
      </c>
      <c r="E6" s="801"/>
      <c r="F6" s="801">
        <f>D6*E6</f>
        <v>0</v>
      </c>
      <c r="G6" s="804"/>
      <c r="H6" s="805"/>
      <c r="I6" s="687"/>
      <c r="J6" s="524"/>
      <c r="K6" s="798"/>
    </row>
    <row r="7" spans="1:11" ht="34.200000000000003">
      <c r="A7" s="521">
        <v>4</v>
      </c>
      <c r="B7" s="440" t="s">
        <v>306</v>
      </c>
      <c r="C7" s="797"/>
      <c r="D7" s="796"/>
      <c r="E7" s="802"/>
      <c r="F7" s="802"/>
      <c r="G7" s="804"/>
      <c r="H7" s="806"/>
      <c r="I7" s="525"/>
      <c r="J7" s="524"/>
      <c r="K7" s="799"/>
    </row>
    <row r="8" spans="1:11" ht="34.200000000000003">
      <c r="A8" s="225">
        <v>5</v>
      </c>
      <c r="B8" s="440" t="s">
        <v>307</v>
      </c>
      <c r="C8" s="797"/>
      <c r="D8" s="796"/>
      <c r="E8" s="803"/>
      <c r="F8" s="803"/>
      <c r="G8" s="804"/>
      <c r="H8" s="807"/>
      <c r="I8" s="523"/>
      <c r="J8" s="524"/>
      <c r="K8" s="800"/>
    </row>
    <row r="9" spans="1:11" ht="22.8">
      <c r="A9" s="521">
        <v>6</v>
      </c>
      <c r="B9" s="440" t="s">
        <v>308</v>
      </c>
      <c r="C9" s="521" t="s">
        <v>96</v>
      </c>
      <c r="D9" s="515">
        <v>50</v>
      </c>
      <c r="E9" s="526"/>
      <c r="F9" s="527">
        <f>D9*E9</f>
        <v>0</v>
      </c>
      <c r="G9" s="517"/>
      <c r="H9" s="518"/>
      <c r="I9" s="523"/>
      <c r="J9" s="524"/>
      <c r="K9" s="521"/>
    </row>
    <row r="10" spans="1:11" ht="19.8" customHeight="1">
      <c r="A10" s="225">
        <v>7</v>
      </c>
      <c r="B10" s="440" t="s">
        <v>234</v>
      </c>
      <c r="C10" s="521" t="s">
        <v>96</v>
      </c>
      <c r="D10" s="528">
        <v>200</v>
      </c>
      <c r="E10" s="529"/>
      <c r="F10" s="527">
        <f t="shared" ref="F10:F27" si="0">D10*E10</f>
        <v>0</v>
      </c>
      <c r="G10" s="530"/>
      <c r="H10" s="518"/>
      <c r="I10" s="531"/>
      <c r="J10" s="265"/>
      <c r="K10" s="521"/>
    </row>
    <row r="11" spans="1:11" ht="17.399999999999999" customHeight="1">
      <c r="A11" s="521">
        <v>8</v>
      </c>
      <c r="B11" s="440" t="s">
        <v>235</v>
      </c>
      <c r="C11" s="521" t="s">
        <v>96</v>
      </c>
      <c r="D11" s="532">
        <v>200</v>
      </c>
      <c r="E11" s="529"/>
      <c r="F11" s="527">
        <f t="shared" si="0"/>
        <v>0</v>
      </c>
      <c r="G11" s="530"/>
      <c r="H11" s="518"/>
      <c r="I11" s="533"/>
      <c r="J11" s="524"/>
      <c r="K11" s="521"/>
    </row>
    <row r="12" spans="1:11" ht="22.8">
      <c r="A12" s="225">
        <v>9</v>
      </c>
      <c r="B12" s="440" t="s">
        <v>312</v>
      </c>
      <c r="C12" s="521" t="s">
        <v>96</v>
      </c>
      <c r="D12" s="532">
        <v>10</v>
      </c>
      <c r="E12" s="529"/>
      <c r="F12" s="527">
        <f t="shared" si="0"/>
        <v>0</v>
      </c>
      <c r="G12" s="530"/>
      <c r="H12" s="518"/>
      <c r="I12" s="525"/>
      <c r="J12" s="265"/>
      <c r="K12" s="521"/>
    </row>
    <row r="13" spans="1:11" ht="22.8">
      <c r="A13" s="521">
        <v>10</v>
      </c>
      <c r="B13" s="440" t="s">
        <v>313</v>
      </c>
      <c r="C13" s="521" t="s">
        <v>96</v>
      </c>
      <c r="D13" s="521">
        <v>10</v>
      </c>
      <c r="E13" s="516"/>
      <c r="F13" s="527">
        <f t="shared" si="0"/>
        <v>0</v>
      </c>
      <c r="G13" s="530"/>
      <c r="H13" s="518"/>
      <c r="I13" s="533"/>
      <c r="J13" s="524"/>
      <c r="K13" s="521"/>
    </row>
    <row r="14" spans="1:11" ht="22.8">
      <c r="A14" s="225">
        <v>11</v>
      </c>
      <c r="B14" s="440" t="s">
        <v>309</v>
      </c>
      <c r="C14" s="521" t="s">
        <v>96</v>
      </c>
      <c r="D14" s="521">
        <v>10</v>
      </c>
      <c r="E14" s="516"/>
      <c r="F14" s="527">
        <f t="shared" si="0"/>
        <v>0</v>
      </c>
      <c r="G14" s="530"/>
      <c r="H14" s="518"/>
      <c r="I14" s="531"/>
      <c r="J14" s="265"/>
      <c r="K14" s="521"/>
    </row>
    <row r="15" spans="1:11" ht="34.200000000000003">
      <c r="A15" s="521">
        <v>12</v>
      </c>
      <c r="B15" s="440" t="s">
        <v>310</v>
      </c>
      <c r="C15" s="521" t="s">
        <v>96</v>
      </c>
      <c r="D15" s="521">
        <v>10</v>
      </c>
      <c r="E15" s="516"/>
      <c r="F15" s="527">
        <f t="shared" si="0"/>
        <v>0</v>
      </c>
      <c r="G15" s="530"/>
      <c r="H15" s="518"/>
      <c r="I15" s="533"/>
      <c r="J15" s="524"/>
      <c r="K15" s="521"/>
    </row>
    <row r="16" spans="1:11" ht="22.8">
      <c r="A16" s="225">
        <v>13</v>
      </c>
      <c r="B16" s="440" t="s">
        <v>311</v>
      </c>
      <c r="C16" s="521" t="s">
        <v>96</v>
      </c>
      <c r="D16" s="521">
        <v>20</v>
      </c>
      <c r="E16" s="516"/>
      <c r="F16" s="527">
        <f t="shared" si="0"/>
        <v>0</v>
      </c>
      <c r="G16" s="530"/>
      <c r="H16" s="518"/>
      <c r="I16" s="533"/>
      <c r="J16" s="524"/>
      <c r="K16" s="521"/>
    </row>
    <row r="17" spans="1:256" ht="102.6">
      <c r="A17" s="521">
        <v>14</v>
      </c>
      <c r="B17" s="539" t="s">
        <v>770</v>
      </c>
      <c r="C17" s="515" t="s">
        <v>8</v>
      </c>
      <c r="D17" s="515">
        <v>50</v>
      </c>
      <c r="E17" s="516"/>
      <c r="F17" s="527">
        <f t="shared" si="0"/>
        <v>0</v>
      </c>
      <c r="G17" s="534"/>
      <c r="H17" s="518"/>
      <c r="I17" s="535"/>
      <c r="J17" s="536"/>
      <c r="K17" s="515"/>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c r="CT17" s="301"/>
      <c r="CU17" s="301"/>
      <c r="CV17" s="301"/>
      <c r="CW17" s="301"/>
      <c r="CX17" s="301"/>
      <c r="CY17" s="301"/>
      <c r="CZ17" s="301"/>
      <c r="DA17" s="301"/>
      <c r="DB17" s="301"/>
      <c r="DC17" s="301"/>
      <c r="DD17" s="301"/>
      <c r="DE17" s="301"/>
      <c r="DF17" s="301"/>
      <c r="DG17" s="301"/>
      <c r="DH17" s="301"/>
      <c r="DI17" s="301"/>
      <c r="DJ17" s="301"/>
      <c r="DK17" s="301"/>
      <c r="DL17" s="301"/>
      <c r="DM17" s="301"/>
      <c r="DN17" s="301"/>
      <c r="DO17" s="301"/>
      <c r="DP17" s="301"/>
      <c r="DQ17" s="301"/>
      <c r="DR17" s="301"/>
      <c r="DS17" s="301"/>
      <c r="DT17" s="301"/>
      <c r="DU17" s="301"/>
      <c r="DV17" s="301"/>
      <c r="DW17" s="301"/>
      <c r="DX17" s="301"/>
      <c r="DY17" s="301"/>
      <c r="DZ17" s="301"/>
      <c r="EA17" s="301"/>
      <c r="EB17" s="301"/>
      <c r="EC17" s="301"/>
      <c r="ED17" s="301"/>
      <c r="EE17" s="301"/>
      <c r="EF17" s="301"/>
      <c r="EG17" s="301"/>
      <c r="EH17" s="301"/>
      <c r="EI17" s="301"/>
      <c r="EJ17" s="301"/>
      <c r="EK17" s="301"/>
      <c r="EL17" s="301"/>
      <c r="EM17" s="301"/>
      <c r="EN17" s="301"/>
      <c r="EO17" s="301"/>
      <c r="EP17" s="301"/>
      <c r="EQ17" s="301"/>
      <c r="ER17" s="301"/>
      <c r="ES17" s="301"/>
      <c r="ET17" s="301"/>
      <c r="EU17" s="301"/>
      <c r="EV17" s="301"/>
      <c r="EW17" s="301"/>
      <c r="EX17" s="301"/>
      <c r="EY17" s="301"/>
      <c r="EZ17" s="301"/>
      <c r="FA17" s="301"/>
      <c r="FB17" s="301"/>
      <c r="FC17" s="301"/>
      <c r="FD17" s="301"/>
      <c r="FE17" s="301"/>
      <c r="FF17" s="301"/>
      <c r="FG17" s="301"/>
      <c r="FH17" s="301"/>
      <c r="FI17" s="301"/>
      <c r="FJ17" s="301"/>
      <c r="FK17" s="301"/>
      <c r="FL17" s="301"/>
      <c r="FM17" s="301"/>
      <c r="FN17" s="301"/>
      <c r="FO17" s="301"/>
      <c r="FP17" s="301"/>
      <c r="FQ17" s="301"/>
      <c r="FR17" s="301"/>
      <c r="FS17" s="301"/>
      <c r="FT17" s="301"/>
      <c r="FU17" s="301"/>
      <c r="FV17" s="301"/>
      <c r="FW17" s="301"/>
      <c r="FX17" s="301"/>
      <c r="FY17" s="301"/>
      <c r="FZ17" s="301"/>
      <c r="GA17" s="301"/>
      <c r="GB17" s="301"/>
      <c r="GC17" s="301"/>
      <c r="GD17" s="301"/>
      <c r="GE17" s="301"/>
      <c r="GF17" s="301"/>
      <c r="GG17" s="301"/>
      <c r="GH17" s="301"/>
      <c r="GI17" s="301"/>
      <c r="GJ17" s="301"/>
      <c r="GK17" s="301"/>
      <c r="GL17" s="301"/>
      <c r="GM17" s="301"/>
      <c r="GN17" s="301"/>
      <c r="GO17" s="301"/>
      <c r="GP17" s="301"/>
      <c r="GQ17" s="301"/>
      <c r="GR17" s="301"/>
      <c r="GS17" s="301"/>
      <c r="GT17" s="301"/>
      <c r="GU17" s="301"/>
      <c r="GV17" s="301"/>
      <c r="GW17" s="301"/>
      <c r="GX17" s="301"/>
      <c r="GY17" s="301"/>
      <c r="GZ17" s="301"/>
      <c r="HA17" s="301"/>
      <c r="HB17" s="301"/>
      <c r="HC17" s="301"/>
      <c r="HD17" s="301"/>
      <c r="HE17" s="301"/>
      <c r="HF17" s="301"/>
      <c r="HG17" s="301"/>
      <c r="HH17" s="301"/>
      <c r="HI17" s="301"/>
      <c r="HJ17" s="301"/>
      <c r="HK17" s="301"/>
      <c r="HL17" s="301"/>
      <c r="HM17" s="301"/>
      <c r="HN17" s="301"/>
      <c r="HO17" s="301"/>
      <c r="HP17" s="301"/>
      <c r="HQ17" s="301"/>
      <c r="HR17" s="301"/>
      <c r="HS17" s="301"/>
      <c r="HT17" s="301"/>
      <c r="HU17" s="301"/>
      <c r="HV17" s="301"/>
      <c r="HW17" s="301"/>
      <c r="HX17" s="301"/>
      <c r="HY17" s="301"/>
      <c r="HZ17" s="301"/>
      <c r="IA17" s="301"/>
      <c r="IB17" s="301"/>
      <c r="IC17" s="301"/>
      <c r="ID17" s="301"/>
      <c r="IE17" s="301"/>
      <c r="IF17" s="301"/>
      <c r="IG17" s="301"/>
      <c r="IH17" s="301"/>
      <c r="II17" s="301"/>
      <c r="IJ17" s="301"/>
      <c r="IK17" s="301"/>
      <c r="IL17" s="301"/>
      <c r="IM17" s="301"/>
      <c r="IN17" s="301"/>
      <c r="IO17" s="301"/>
      <c r="IP17" s="301"/>
      <c r="IQ17" s="301"/>
      <c r="IR17" s="301"/>
      <c r="IS17" s="301"/>
      <c r="IT17" s="301"/>
      <c r="IU17" s="301"/>
      <c r="IV17" s="301"/>
    </row>
    <row r="18" spans="1:256" ht="45.6">
      <c r="A18" s="225">
        <v>15</v>
      </c>
      <c r="B18" s="539" t="s">
        <v>771</v>
      </c>
      <c r="C18" s="515" t="s">
        <v>96</v>
      </c>
      <c r="D18" s="515">
        <v>50</v>
      </c>
      <c r="E18" s="516"/>
      <c r="F18" s="527">
        <f t="shared" si="0"/>
        <v>0</v>
      </c>
      <c r="G18" s="534"/>
      <c r="H18" s="518"/>
      <c r="I18" s="535"/>
      <c r="J18" s="536"/>
      <c r="K18" s="515"/>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c r="CT18" s="301"/>
      <c r="CU18" s="301"/>
      <c r="CV18" s="301"/>
      <c r="CW18" s="301"/>
      <c r="CX18" s="301"/>
      <c r="CY18" s="301"/>
      <c r="CZ18" s="301"/>
      <c r="DA18" s="301"/>
      <c r="DB18" s="301"/>
      <c r="DC18" s="301"/>
      <c r="DD18" s="301"/>
      <c r="DE18" s="301"/>
      <c r="DF18" s="301"/>
      <c r="DG18" s="301"/>
      <c r="DH18" s="301"/>
      <c r="DI18" s="301"/>
      <c r="DJ18" s="301"/>
      <c r="DK18" s="301"/>
      <c r="DL18" s="301"/>
      <c r="DM18" s="301"/>
      <c r="DN18" s="301"/>
      <c r="DO18" s="301"/>
      <c r="DP18" s="301"/>
      <c r="DQ18" s="301"/>
      <c r="DR18" s="301"/>
      <c r="DS18" s="301"/>
      <c r="DT18" s="301"/>
      <c r="DU18" s="301"/>
      <c r="DV18" s="301"/>
      <c r="DW18" s="301"/>
      <c r="DX18" s="301"/>
      <c r="DY18" s="301"/>
      <c r="DZ18" s="301"/>
      <c r="EA18" s="301"/>
      <c r="EB18" s="301"/>
      <c r="EC18" s="301"/>
      <c r="ED18" s="301"/>
      <c r="EE18" s="301"/>
      <c r="EF18" s="301"/>
      <c r="EG18" s="301"/>
      <c r="EH18" s="301"/>
      <c r="EI18" s="301"/>
      <c r="EJ18" s="301"/>
      <c r="EK18" s="301"/>
      <c r="EL18" s="301"/>
      <c r="EM18" s="301"/>
      <c r="EN18" s="301"/>
      <c r="EO18" s="301"/>
      <c r="EP18" s="301"/>
      <c r="EQ18" s="301"/>
      <c r="ER18" s="301"/>
      <c r="ES18" s="301"/>
      <c r="ET18" s="301"/>
      <c r="EU18" s="301"/>
      <c r="EV18" s="301"/>
      <c r="EW18" s="301"/>
      <c r="EX18" s="301"/>
      <c r="EY18" s="301"/>
      <c r="EZ18" s="301"/>
      <c r="FA18" s="301"/>
      <c r="FB18" s="301"/>
      <c r="FC18" s="301"/>
      <c r="FD18" s="301"/>
      <c r="FE18" s="301"/>
      <c r="FF18" s="301"/>
      <c r="FG18" s="301"/>
      <c r="FH18" s="301"/>
      <c r="FI18" s="301"/>
      <c r="FJ18" s="301"/>
      <c r="FK18" s="301"/>
      <c r="FL18" s="301"/>
      <c r="FM18" s="301"/>
      <c r="FN18" s="301"/>
      <c r="FO18" s="301"/>
      <c r="FP18" s="301"/>
      <c r="FQ18" s="301"/>
      <c r="FR18" s="301"/>
      <c r="FS18" s="301"/>
      <c r="FT18" s="301"/>
      <c r="FU18" s="301"/>
      <c r="FV18" s="301"/>
      <c r="FW18" s="301"/>
      <c r="FX18" s="301"/>
      <c r="FY18" s="301"/>
      <c r="FZ18" s="301"/>
      <c r="GA18" s="301"/>
      <c r="GB18" s="301"/>
      <c r="GC18" s="301"/>
      <c r="GD18" s="301"/>
      <c r="GE18" s="301"/>
      <c r="GF18" s="301"/>
      <c r="GG18" s="301"/>
      <c r="GH18" s="301"/>
      <c r="GI18" s="301"/>
      <c r="GJ18" s="301"/>
      <c r="GK18" s="301"/>
      <c r="GL18" s="301"/>
      <c r="GM18" s="301"/>
      <c r="GN18" s="301"/>
      <c r="GO18" s="301"/>
      <c r="GP18" s="301"/>
      <c r="GQ18" s="301"/>
      <c r="GR18" s="301"/>
      <c r="GS18" s="301"/>
      <c r="GT18" s="301"/>
      <c r="GU18" s="301"/>
      <c r="GV18" s="301"/>
      <c r="GW18" s="301"/>
      <c r="GX18" s="301"/>
      <c r="GY18" s="301"/>
      <c r="GZ18" s="301"/>
      <c r="HA18" s="301"/>
      <c r="HB18" s="301"/>
      <c r="HC18" s="301"/>
      <c r="HD18" s="301"/>
      <c r="HE18" s="301"/>
      <c r="HF18" s="301"/>
      <c r="HG18" s="301"/>
      <c r="HH18" s="301"/>
      <c r="HI18" s="301"/>
      <c r="HJ18" s="301"/>
      <c r="HK18" s="301"/>
      <c r="HL18" s="301"/>
      <c r="HM18" s="301"/>
      <c r="HN18" s="301"/>
      <c r="HO18" s="301"/>
      <c r="HP18" s="301"/>
      <c r="HQ18" s="301"/>
      <c r="HR18" s="301"/>
      <c r="HS18" s="301"/>
      <c r="HT18" s="301"/>
      <c r="HU18" s="301"/>
      <c r="HV18" s="301"/>
      <c r="HW18" s="301"/>
      <c r="HX18" s="301"/>
      <c r="HY18" s="301"/>
      <c r="HZ18" s="301"/>
      <c r="IA18" s="301"/>
      <c r="IB18" s="301"/>
      <c r="IC18" s="301"/>
      <c r="ID18" s="301"/>
      <c r="IE18" s="301"/>
      <c r="IF18" s="301"/>
      <c r="IG18" s="301"/>
      <c r="IH18" s="301"/>
      <c r="II18" s="301"/>
      <c r="IJ18" s="301"/>
      <c r="IK18" s="301"/>
      <c r="IL18" s="301"/>
      <c r="IM18" s="301"/>
      <c r="IN18" s="301"/>
      <c r="IO18" s="301"/>
      <c r="IP18" s="301"/>
      <c r="IQ18" s="301"/>
      <c r="IR18" s="301"/>
      <c r="IS18" s="301"/>
      <c r="IT18" s="301"/>
      <c r="IU18" s="301"/>
      <c r="IV18" s="301"/>
    </row>
    <row r="19" spans="1:256" ht="83.4" customHeight="1">
      <c r="A19" s="521">
        <v>16</v>
      </c>
      <c r="B19" s="539" t="s">
        <v>772</v>
      </c>
      <c r="C19" s="515" t="s">
        <v>96</v>
      </c>
      <c r="D19" s="515">
        <v>50</v>
      </c>
      <c r="E19" s="516"/>
      <c r="F19" s="527">
        <f t="shared" si="0"/>
        <v>0</v>
      </c>
      <c r="G19" s="534"/>
      <c r="H19" s="518"/>
      <c r="I19" s="535"/>
      <c r="J19" s="536"/>
      <c r="K19" s="515"/>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c r="CT19" s="301"/>
      <c r="CU19" s="301"/>
      <c r="CV19" s="301"/>
      <c r="CW19" s="301"/>
      <c r="CX19" s="301"/>
      <c r="CY19" s="301"/>
      <c r="CZ19" s="301"/>
      <c r="DA19" s="301"/>
      <c r="DB19" s="301"/>
      <c r="DC19" s="301"/>
      <c r="DD19" s="301"/>
      <c r="DE19" s="301"/>
      <c r="DF19" s="301"/>
      <c r="DG19" s="301"/>
      <c r="DH19" s="301"/>
      <c r="DI19" s="301"/>
      <c r="DJ19" s="301"/>
      <c r="DK19" s="301"/>
      <c r="DL19" s="301"/>
      <c r="DM19" s="301"/>
      <c r="DN19" s="301"/>
      <c r="DO19" s="301"/>
      <c r="DP19" s="301"/>
      <c r="DQ19" s="301"/>
      <c r="DR19" s="301"/>
      <c r="DS19" s="301"/>
      <c r="DT19" s="301"/>
      <c r="DU19" s="301"/>
      <c r="DV19" s="301"/>
      <c r="DW19" s="301"/>
      <c r="DX19" s="301"/>
      <c r="DY19" s="301"/>
      <c r="DZ19" s="301"/>
      <c r="EA19" s="301"/>
      <c r="EB19" s="301"/>
      <c r="EC19" s="301"/>
      <c r="ED19" s="301"/>
      <c r="EE19" s="301"/>
      <c r="EF19" s="301"/>
      <c r="EG19" s="301"/>
      <c r="EH19" s="301"/>
      <c r="EI19" s="301"/>
      <c r="EJ19" s="301"/>
      <c r="EK19" s="301"/>
      <c r="EL19" s="301"/>
      <c r="EM19" s="301"/>
      <c r="EN19" s="301"/>
      <c r="EO19" s="301"/>
      <c r="EP19" s="301"/>
      <c r="EQ19" s="301"/>
      <c r="ER19" s="301"/>
      <c r="ES19" s="301"/>
      <c r="ET19" s="301"/>
      <c r="EU19" s="301"/>
      <c r="EV19" s="301"/>
      <c r="EW19" s="301"/>
      <c r="EX19" s="301"/>
      <c r="EY19" s="301"/>
      <c r="EZ19" s="301"/>
      <c r="FA19" s="301"/>
      <c r="FB19" s="301"/>
      <c r="FC19" s="301"/>
      <c r="FD19" s="301"/>
      <c r="FE19" s="301"/>
      <c r="FF19" s="301"/>
      <c r="FG19" s="301"/>
      <c r="FH19" s="301"/>
      <c r="FI19" s="301"/>
      <c r="FJ19" s="301"/>
      <c r="FK19" s="301"/>
      <c r="FL19" s="301"/>
      <c r="FM19" s="301"/>
      <c r="FN19" s="301"/>
      <c r="FO19" s="301"/>
      <c r="FP19" s="301"/>
      <c r="FQ19" s="301"/>
      <c r="FR19" s="301"/>
      <c r="FS19" s="301"/>
      <c r="FT19" s="301"/>
      <c r="FU19" s="301"/>
      <c r="FV19" s="301"/>
      <c r="FW19" s="301"/>
      <c r="FX19" s="301"/>
      <c r="FY19" s="301"/>
      <c r="FZ19" s="301"/>
      <c r="GA19" s="301"/>
      <c r="GB19" s="301"/>
      <c r="GC19" s="301"/>
      <c r="GD19" s="301"/>
      <c r="GE19" s="301"/>
      <c r="GF19" s="301"/>
      <c r="GG19" s="301"/>
      <c r="GH19" s="301"/>
      <c r="GI19" s="301"/>
      <c r="GJ19" s="301"/>
      <c r="GK19" s="301"/>
      <c r="GL19" s="301"/>
      <c r="GM19" s="301"/>
      <c r="GN19" s="301"/>
      <c r="GO19" s="301"/>
      <c r="GP19" s="301"/>
      <c r="GQ19" s="301"/>
      <c r="GR19" s="301"/>
      <c r="GS19" s="301"/>
      <c r="GT19" s="301"/>
      <c r="GU19" s="301"/>
      <c r="GV19" s="301"/>
      <c r="GW19" s="301"/>
      <c r="GX19" s="301"/>
      <c r="GY19" s="301"/>
      <c r="GZ19" s="301"/>
      <c r="HA19" s="301"/>
      <c r="HB19" s="301"/>
      <c r="HC19" s="301"/>
      <c r="HD19" s="301"/>
      <c r="HE19" s="301"/>
      <c r="HF19" s="301"/>
      <c r="HG19" s="301"/>
      <c r="HH19" s="301"/>
      <c r="HI19" s="301"/>
      <c r="HJ19" s="301"/>
      <c r="HK19" s="301"/>
      <c r="HL19" s="301"/>
      <c r="HM19" s="301"/>
      <c r="HN19" s="301"/>
      <c r="HO19" s="301"/>
      <c r="HP19" s="301"/>
      <c r="HQ19" s="301"/>
      <c r="HR19" s="301"/>
      <c r="HS19" s="301"/>
      <c r="HT19" s="301"/>
      <c r="HU19" s="301"/>
      <c r="HV19" s="301"/>
      <c r="HW19" s="301"/>
      <c r="HX19" s="301"/>
      <c r="HY19" s="301"/>
      <c r="HZ19" s="301"/>
      <c r="IA19" s="301"/>
      <c r="IB19" s="301"/>
      <c r="IC19" s="301"/>
      <c r="ID19" s="301"/>
      <c r="IE19" s="301"/>
      <c r="IF19" s="301"/>
      <c r="IG19" s="301"/>
      <c r="IH19" s="301"/>
      <c r="II19" s="301"/>
      <c r="IJ19" s="301"/>
      <c r="IK19" s="301"/>
      <c r="IL19" s="301"/>
      <c r="IM19" s="301"/>
      <c r="IN19" s="301"/>
      <c r="IO19" s="301"/>
      <c r="IP19" s="301"/>
      <c r="IQ19" s="301"/>
      <c r="IR19" s="301"/>
      <c r="IS19" s="301"/>
      <c r="IT19" s="301"/>
      <c r="IU19" s="301"/>
      <c r="IV19" s="301"/>
    </row>
    <row r="20" spans="1:256" ht="82.8" customHeight="1">
      <c r="A20" s="225">
        <v>17</v>
      </c>
      <c r="B20" s="539" t="s">
        <v>773</v>
      </c>
      <c r="C20" s="515" t="s">
        <v>96</v>
      </c>
      <c r="D20" s="515">
        <v>50</v>
      </c>
      <c r="E20" s="516"/>
      <c r="F20" s="527">
        <f t="shared" si="0"/>
        <v>0</v>
      </c>
      <c r="G20" s="534"/>
      <c r="H20" s="518"/>
      <c r="I20" s="535"/>
      <c r="J20" s="536"/>
      <c r="K20" s="515"/>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c r="CT20" s="301"/>
      <c r="CU20" s="301"/>
      <c r="CV20" s="301"/>
      <c r="CW20" s="301"/>
      <c r="CX20" s="301"/>
      <c r="CY20" s="301"/>
      <c r="CZ20" s="301"/>
      <c r="DA20" s="301"/>
      <c r="DB20" s="301"/>
      <c r="DC20" s="301"/>
      <c r="DD20" s="301"/>
      <c r="DE20" s="301"/>
      <c r="DF20" s="301"/>
      <c r="DG20" s="301"/>
      <c r="DH20" s="301"/>
      <c r="DI20" s="301"/>
      <c r="DJ20" s="301"/>
      <c r="DK20" s="301"/>
      <c r="DL20" s="301"/>
      <c r="DM20" s="301"/>
      <c r="DN20" s="301"/>
      <c r="DO20" s="301"/>
      <c r="DP20" s="301"/>
      <c r="DQ20" s="301"/>
      <c r="DR20" s="301"/>
      <c r="DS20" s="301"/>
      <c r="DT20" s="301"/>
      <c r="DU20" s="301"/>
      <c r="DV20" s="301"/>
      <c r="DW20" s="301"/>
      <c r="DX20" s="301"/>
      <c r="DY20" s="301"/>
      <c r="DZ20" s="301"/>
      <c r="EA20" s="301"/>
      <c r="EB20" s="301"/>
      <c r="EC20" s="301"/>
      <c r="ED20" s="301"/>
      <c r="EE20" s="301"/>
      <c r="EF20" s="301"/>
      <c r="EG20" s="301"/>
      <c r="EH20" s="301"/>
      <c r="EI20" s="301"/>
      <c r="EJ20" s="301"/>
      <c r="EK20" s="301"/>
      <c r="EL20" s="301"/>
      <c r="EM20" s="301"/>
      <c r="EN20" s="301"/>
      <c r="EO20" s="301"/>
      <c r="EP20" s="301"/>
      <c r="EQ20" s="301"/>
      <c r="ER20" s="301"/>
      <c r="ES20" s="301"/>
      <c r="ET20" s="301"/>
      <c r="EU20" s="301"/>
      <c r="EV20" s="301"/>
      <c r="EW20" s="301"/>
      <c r="EX20" s="301"/>
      <c r="EY20" s="301"/>
      <c r="EZ20" s="301"/>
      <c r="FA20" s="301"/>
      <c r="FB20" s="301"/>
      <c r="FC20" s="301"/>
      <c r="FD20" s="301"/>
      <c r="FE20" s="301"/>
      <c r="FF20" s="301"/>
      <c r="FG20" s="301"/>
      <c r="FH20" s="301"/>
      <c r="FI20" s="301"/>
      <c r="FJ20" s="301"/>
      <c r="FK20" s="301"/>
      <c r="FL20" s="301"/>
      <c r="FM20" s="301"/>
      <c r="FN20" s="301"/>
      <c r="FO20" s="301"/>
      <c r="FP20" s="301"/>
      <c r="FQ20" s="301"/>
      <c r="FR20" s="301"/>
      <c r="FS20" s="301"/>
      <c r="FT20" s="301"/>
      <c r="FU20" s="301"/>
      <c r="FV20" s="301"/>
      <c r="FW20" s="301"/>
      <c r="FX20" s="301"/>
      <c r="FY20" s="301"/>
      <c r="FZ20" s="301"/>
      <c r="GA20" s="301"/>
      <c r="GB20" s="301"/>
      <c r="GC20" s="301"/>
      <c r="GD20" s="301"/>
      <c r="GE20" s="301"/>
      <c r="GF20" s="301"/>
      <c r="GG20" s="301"/>
      <c r="GH20" s="301"/>
      <c r="GI20" s="301"/>
      <c r="GJ20" s="301"/>
      <c r="GK20" s="301"/>
      <c r="GL20" s="301"/>
      <c r="GM20" s="301"/>
      <c r="GN20" s="301"/>
      <c r="GO20" s="301"/>
      <c r="GP20" s="301"/>
      <c r="GQ20" s="301"/>
      <c r="GR20" s="301"/>
      <c r="GS20" s="301"/>
      <c r="GT20" s="301"/>
      <c r="GU20" s="301"/>
      <c r="GV20" s="301"/>
      <c r="GW20" s="301"/>
      <c r="GX20" s="301"/>
      <c r="GY20" s="301"/>
      <c r="GZ20" s="301"/>
      <c r="HA20" s="301"/>
      <c r="HB20" s="301"/>
      <c r="HC20" s="301"/>
      <c r="HD20" s="301"/>
      <c r="HE20" s="301"/>
      <c r="HF20" s="301"/>
      <c r="HG20" s="301"/>
      <c r="HH20" s="301"/>
      <c r="HI20" s="301"/>
      <c r="HJ20" s="301"/>
      <c r="HK20" s="301"/>
      <c r="HL20" s="301"/>
      <c r="HM20" s="301"/>
      <c r="HN20" s="301"/>
      <c r="HO20" s="301"/>
      <c r="HP20" s="301"/>
      <c r="HQ20" s="301"/>
      <c r="HR20" s="301"/>
      <c r="HS20" s="301"/>
      <c r="HT20" s="301"/>
      <c r="HU20" s="301"/>
      <c r="HV20" s="301"/>
      <c r="HW20" s="301"/>
      <c r="HX20" s="301"/>
      <c r="HY20" s="301"/>
      <c r="HZ20" s="301"/>
      <c r="IA20" s="301"/>
      <c r="IB20" s="301"/>
      <c r="IC20" s="301"/>
      <c r="ID20" s="301"/>
      <c r="IE20" s="301"/>
      <c r="IF20" s="301"/>
      <c r="IG20" s="301"/>
      <c r="IH20" s="301"/>
      <c r="II20" s="301"/>
      <c r="IJ20" s="301"/>
      <c r="IK20" s="301"/>
      <c r="IL20" s="301"/>
      <c r="IM20" s="301"/>
      <c r="IN20" s="301"/>
      <c r="IO20" s="301"/>
      <c r="IP20" s="301"/>
      <c r="IQ20" s="301"/>
      <c r="IR20" s="301"/>
      <c r="IS20" s="301"/>
      <c r="IT20" s="301"/>
      <c r="IU20" s="301"/>
      <c r="IV20" s="301"/>
    </row>
    <row r="21" spans="1:256" ht="100.8" customHeight="1">
      <c r="A21" s="521">
        <v>18</v>
      </c>
      <c r="B21" s="440" t="s">
        <v>774</v>
      </c>
      <c r="C21" s="515" t="s">
        <v>96</v>
      </c>
      <c r="D21" s="515">
        <v>50</v>
      </c>
      <c r="E21" s="516"/>
      <c r="F21" s="527">
        <f t="shared" si="0"/>
        <v>0</v>
      </c>
      <c r="G21" s="534"/>
      <c r="H21" s="518"/>
      <c r="I21" s="535"/>
      <c r="J21" s="536"/>
      <c r="K21" s="515"/>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c r="CT21" s="301"/>
      <c r="CU21" s="301"/>
      <c r="CV21" s="301"/>
      <c r="CW21" s="301"/>
      <c r="CX21" s="301"/>
      <c r="CY21" s="301"/>
      <c r="CZ21" s="301"/>
      <c r="DA21" s="301"/>
      <c r="DB21" s="301"/>
      <c r="DC21" s="301"/>
      <c r="DD21" s="301"/>
      <c r="DE21" s="301"/>
      <c r="DF21" s="301"/>
      <c r="DG21" s="301"/>
      <c r="DH21" s="301"/>
      <c r="DI21" s="301"/>
      <c r="DJ21" s="301"/>
      <c r="DK21" s="301"/>
      <c r="DL21" s="301"/>
      <c r="DM21" s="301"/>
      <c r="DN21" s="301"/>
      <c r="DO21" s="301"/>
      <c r="DP21" s="301"/>
      <c r="DQ21" s="301"/>
      <c r="DR21" s="301"/>
      <c r="DS21" s="301"/>
      <c r="DT21" s="301"/>
      <c r="DU21" s="301"/>
      <c r="DV21" s="301"/>
      <c r="DW21" s="301"/>
      <c r="DX21" s="301"/>
      <c r="DY21" s="301"/>
      <c r="DZ21" s="301"/>
      <c r="EA21" s="301"/>
      <c r="EB21" s="301"/>
      <c r="EC21" s="301"/>
      <c r="ED21" s="301"/>
      <c r="EE21" s="301"/>
      <c r="EF21" s="301"/>
      <c r="EG21" s="301"/>
      <c r="EH21" s="301"/>
      <c r="EI21" s="301"/>
      <c r="EJ21" s="301"/>
      <c r="EK21" s="301"/>
      <c r="EL21" s="301"/>
      <c r="EM21" s="301"/>
      <c r="EN21" s="301"/>
      <c r="EO21" s="301"/>
      <c r="EP21" s="301"/>
      <c r="EQ21" s="301"/>
      <c r="ER21" s="301"/>
      <c r="ES21" s="301"/>
      <c r="ET21" s="301"/>
      <c r="EU21" s="301"/>
      <c r="EV21" s="301"/>
      <c r="EW21" s="301"/>
      <c r="EX21" s="301"/>
      <c r="EY21" s="301"/>
      <c r="EZ21" s="301"/>
      <c r="FA21" s="301"/>
      <c r="FB21" s="301"/>
      <c r="FC21" s="301"/>
      <c r="FD21" s="301"/>
      <c r="FE21" s="301"/>
      <c r="FF21" s="301"/>
      <c r="FG21" s="301"/>
      <c r="FH21" s="301"/>
      <c r="FI21" s="301"/>
      <c r="FJ21" s="301"/>
      <c r="FK21" s="301"/>
      <c r="FL21" s="301"/>
      <c r="FM21" s="301"/>
      <c r="FN21" s="301"/>
      <c r="FO21" s="301"/>
      <c r="FP21" s="301"/>
      <c r="FQ21" s="301"/>
      <c r="FR21" s="301"/>
      <c r="FS21" s="301"/>
      <c r="FT21" s="301"/>
      <c r="FU21" s="301"/>
      <c r="FV21" s="301"/>
      <c r="FW21" s="301"/>
      <c r="FX21" s="301"/>
      <c r="FY21" s="301"/>
      <c r="FZ21" s="301"/>
      <c r="GA21" s="301"/>
      <c r="GB21" s="301"/>
      <c r="GC21" s="301"/>
      <c r="GD21" s="301"/>
      <c r="GE21" s="301"/>
      <c r="GF21" s="301"/>
      <c r="GG21" s="301"/>
      <c r="GH21" s="301"/>
      <c r="GI21" s="301"/>
      <c r="GJ21" s="301"/>
      <c r="GK21" s="301"/>
      <c r="GL21" s="301"/>
      <c r="GM21" s="301"/>
      <c r="GN21" s="301"/>
      <c r="GO21" s="301"/>
      <c r="GP21" s="301"/>
      <c r="GQ21" s="301"/>
      <c r="GR21" s="301"/>
      <c r="GS21" s="301"/>
      <c r="GT21" s="301"/>
      <c r="GU21" s="301"/>
      <c r="GV21" s="301"/>
      <c r="GW21" s="301"/>
      <c r="GX21" s="301"/>
      <c r="GY21" s="301"/>
      <c r="GZ21" s="301"/>
      <c r="HA21" s="301"/>
      <c r="HB21" s="301"/>
      <c r="HC21" s="301"/>
      <c r="HD21" s="301"/>
      <c r="HE21" s="301"/>
      <c r="HF21" s="301"/>
      <c r="HG21" s="301"/>
      <c r="HH21" s="301"/>
      <c r="HI21" s="301"/>
      <c r="HJ21" s="301"/>
      <c r="HK21" s="301"/>
      <c r="HL21" s="301"/>
      <c r="HM21" s="301"/>
      <c r="HN21" s="301"/>
      <c r="HO21" s="301"/>
      <c r="HP21" s="301"/>
      <c r="HQ21" s="301"/>
      <c r="HR21" s="301"/>
      <c r="HS21" s="301"/>
      <c r="HT21" s="301"/>
      <c r="HU21" s="301"/>
      <c r="HV21" s="301"/>
      <c r="HW21" s="301"/>
      <c r="HX21" s="301"/>
      <c r="HY21" s="301"/>
      <c r="HZ21" s="301"/>
      <c r="IA21" s="301"/>
      <c r="IB21" s="301"/>
      <c r="IC21" s="301"/>
      <c r="ID21" s="301"/>
      <c r="IE21" s="301"/>
      <c r="IF21" s="301"/>
      <c r="IG21" s="301"/>
      <c r="IH21" s="301"/>
      <c r="II21" s="301"/>
      <c r="IJ21" s="301"/>
      <c r="IK21" s="301"/>
      <c r="IL21" s="301"/>
      <c r="IM21" s="301"/>
      <c r="IN21" s="301"/>
      <c r="IO21" s="301"/>
      <c r="IP21" s="301"/>
      <c r="IQ21" s="301"/>
      <c r="IR21" s="301"/>
      <c r="IS21" s="301"/>
      <c r="IT21" s="301"/>
      <c r="IU21" s="301"/>
      <c r="IV21" s="301"/>
    </row>
    <row r="22" spans="1:256" ht="57">
      <c r="A22" s="225">
        <v>19</v>
      </c>
      <c r="B22" s="541" t="s">
        <v>782</v>
      </c>
      <c r="C22" s="515" t="s">
        <v>96</v>
      </c>
      <c r="D22" s="515">
        <v>50</v>
      </c>
      <c r="E22" s="516"/>
      <c r="F22" s="527">
        <f t="shared" si="0"/>
        <v>0</v>
      </c>
      <c r="G22" s="534"/>
      <c r="H22" s="518"/>
      <c r="I22" s="537"/>
      <c r="J22" s="536"/>
      <c r="K22" s="515"/>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c r="CT22" s="301"/>
      <c r="CU22" s="301"/>
      <c r="CV22" s="301"/>
      <c r="CW22" s="301"/>
      <c r="CX22" s="301"/>
      <c r="CY22" s="301"/>
      <c r="CZ22" s="301"/>
      <c r="DA22" s="301"/>
      <c r="DB22" s="301"/>
      <c r="DC22" s="301"/>
      <c r="DD22" s="301"/>
      <c r="DE22" s="301"/>
      <c r="DF22" s="301"/>
      <c r="DG22" s="301"/>
      <c r="DH22" s="301"/>
      <c r="DI22" s="301"/>
      <c r="DJ22" s="301"/>
      <c r="DK22" s="301"/>
      <c r="DL22" s="301"/>
      <c r="DM22" s="301"/>
      <c r="DN22" s="301"/>
      <c r="DO22" s="301"/>
      <c r="DP22" s="301"/>
      <c r="DQ22" s="301"/>
      <c r="DR22" s="301"/>
      <c r="DS22" s="301"/>
      <c r="DT22" s="301"/>
      <c r="DU22" s="301"/>
      <c r="DV22" s="301"/>
      <c r="DW22" s="301"/>
      <c r="DX22" s="301"/>
      <c r="DY22" s="301"/>
      <c r="DZ22" s="301"/>
      <c r="EA22" s="301"/>
      <c r="EB22" s="301"/>
      <c r="EC22" s="301"/>
      <c r="ED22" s="301"/>
      <c r="EE22" s="301"/>
      <c r="EF22" s="301"/>
      <c r="EG22" s="301"/>
      <c r="EH22" s="301"/>
      <c r="EI22" s="301"/>
      <c r="EJ22" s="301"/>
      <c r="EK22" s="301"/>
      <c r="EL22" s="301"/>
      <c r="EM22" s="301"/>
      <c r="EN22" s="301"/>
      <c r="EO22" s="301"/>
      <c r="EP22" s="301"/>
      <c r="EQ22" s="301"/>
      <c r="ER22" s="301"/>
      <c r="ES22" s="301"/>
      <c r="ET22" s="301"/>
      <c r="EU22" s="301"/>
      <c r="EV22" s="301"/>
      <c r="EW22" s="301"/>
      <c r="EX22" s="301"/>
      <c r="EY22" s="301"/>
      <c r="EZ22" s="301"/>
      <c r="FA22" s="301"/>
      <c r="FB22" s="301"/>
      <c r="FC22" s="301"/>
      <c r="FD22" s="301"/>
      <c r="FE22" s="301"/>
      <c r="FF22" s="301"/>
      <c r="FG22" s="301"/>
      <c r="FH22" s="301"/>
      <c r="FI22" s="301"/>
      <c r="FJ22" s="301"/>
      <c r="FK22" s="301"/>
      <c r="FL22" s="301"/>
      <c r="FM22" s="301"/>
      <c r="FN22" s="301"/>
      <c r="FO22" s="301"/>
      <c r="FP22" s="301"/>
      <c r="FQ22" s="301"/>
      <c r="FR22" s="301"/>
      <c r="FS22" s="301"/>
      <c r="FT22" s="301"/>
      <c r="FU22" s="301"/>
      <c r="FV22" s="301"/>
      <c r="FW22" s="301"/>
      <c r="FX22" s="301"/>
      <c r="FY22" s="301"/>
      <c r="FZ22" s="301"/>
      <c r="GA22" s="301"/>
      <c r="GB22" s="301"/>
      <c r="GC22" s="301"/>
      <c r="GD22" s="301"/>
      <c r="GE22" s="301"/>
      <c r="GF22" s="301"/>
      <c r="GG22" s="301"/>
      <c r="GH22" s="301"/>
      <c r="GI22" s="301"/>
      <c r="GJ22" s="301"/>
      <c r="GK22" s="301"/>
      <c r="GL22" s="301"/>
      <c r="GM22" s="301"/>
      <c r="GN22" s="301"/>
      <c r="GO22" s="301"/>
      <c r="GP22" s="301"/>
      <c r="GQ22" s="301"/>
      <c r="GR22" s="301"/>
      <c r="GS22" s="301"/>
      <c r="GT22" s="301"/>
      <c r="GU22" s="301"/>
      <c r="GV22" s="301"/>
      <c r="GW22" s="301"/>
      <c r="GX22" s="301"/>
      <c r="GY22" s="301"/>
      <c r="GZ22" s="301"/>
      <c r="HA22" s="301"/>
      <c r="HB22" s="301"/>
      <c r="HC22" s="301"/>
      <c r="HD22" s="301"/>
      <c r="HE22" s="301"/>
      <c r="HF22" s="301"/>
      <c r="HG22" s="301"/>
      <c r="HH22" s="301"/>
      <c r="HI22" s="301"/>
      <c r="HJ22" s="301"/>
      <c r="HK22" s="301"/>
      <c r="HL22" s="301"/>
      <c r="HM22" s="301"/>
      <c r="HN22" s="301"/>
      <c r="HO22" s="301"/>
      <c r="HP22" s="301"/>
      <c r="HQ22" s="301"/>
      <c r="HR22" s="301"/>
      <c r="HS22" s="301"/>
      <c r="HT22" s="301"/>
      <c r="HU22" s="301"/>
      <c r="HV22" s="301"/>
      <c r="HW22" s="301"/>
      <c r="HX22" s="301"/>
      <c r="HY22" s="301"/>
      <c r="HZ22" s="301"/>
      <c r="IA22" s="301"/>
      <c r="IB22" s="301"/>
      <c r="IC22" s="301"/>
      <c r="ID22" s="301"/>
      <c r="IE22" s="301"/>
      <c r="IF22" s="301"/>
      <c r="IG22" s="301"/>
      <c r="IH22" s="301"/>
      <c r="II22" s="301"/>
      <c r="IJ22" s="301"/>
      <c r="IK22" s="301"/>
      <c r="IL22" s="301"/>
      <c r="IM22" s="301"/>
      <c r="IN22" s="301"/>
      <c r="IO22" s="301"/>
      <c r="IP22" s="301"/>
      <c r="IQ22" s="301"/>
      <c r="IR22" s="301"/>
      <c r="IS22" s="301"/>
      <c r="IT22" s="301"/>
      <c r="IU22" s="301"/>
      <c r="IV22" s="301"/>
    </row>
    <row r="23" spans="1:256" ht="16.8" customHeight="1">
      <c r="A23" s="521">
        <v>20</v>
      </c>
      <c r="B23" s="440" t="s">
        <v>775</v>
      </c>
      <c r="C23" s="515" t="s">
        <v>96</v>
      </c>
      <c r="D23" s="515">
        <v>300</v>
      </c>
      <c r="E23" s="516"/>
      <c r="F23" s="527">
        <f t="shared" si="0"/>
        <v>0</v>
      </c>
      <c r="G23" s="534"/>
      <c r="H23" s="518"/>
      <c r="I23" s="542"/>
      <c r="J23" s="536"/>
      <c r="K23" s="515"/>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c r="BY23" s="301"/>
      <c r="BZ23" s="301"/>
      <c r="CA23" s="301"/>
      <c r="CB23" s="301"/>
      <c r="CC23" s="301"/>
      <c r="CD23" s="301"/>
      <c r="CE23" s="301"/>
      <c r="CF23" s="301"/>
      <c r="CG23" s="301"/>
      <c r="CH23" s="301"/>
      <c r="CI23" s="301"/>
      <c r="CJ23" s="301"/>
      <c r="CK23" s="301"/>
      <c r="CL23" s="301"/>
      <c r="CM23" s="301"/>
      <c r="CN23" s="301"/>
      <c r="CO23" s="301"/>
      <c r="CP23" s="301"/>
      <c r="CQ23" s="301"/>
      <c r="CR23" s="301"/>
      <c r="CS23" s="301"/>
      <c r="CT23" s="301"/>
      <c r="CU23" s="301"/>
      <c r="CV23" s="301"/>
      <c r="CW23" s="301"/>
      <c r="CX23" s="301"/>
      <c r="CY23" s="301"/>
      <c r="CZ23" s="301"/>
      <c r="DA23" s="301"/>
      <c r="DB23" s="301"/>
      <c r="DC23" s="301"/>
      <c r="DD23" s="301"/>
      <c r="DE23" s="301"/>
      <c r="DF23" s="301"/>
      <c r="DG23" s="301"/>
      <c r="DH23" s="301"/>
      <c r="DI23" s="301"/>
      <c r="DJ23" s="301"/>
      <c r="DK23" s="301"/>
      <c r="DL23" s="301"/>
      <c r="DM23" s="301"/>
      <c r="DN23" s="301"/>
      <c r="DO23" s="301"/>
      <c r="DP23" s="301"/>
      <c r="DQ23" s="301"/>
      <c r="DR23" s="301"/>
      <c r="DS23" s="301"/>
      <c r="DT23" s="301"/>
      <c r="DU23" s="301"/>
      <c r="DV23" s="301"/>
      <c r="DW23" s="301"/>
      <c r="DX23" s="301"/>
      <c r="DY23" s="301"/>
      <c r="DZ23" s="301"/>
      <c r="EA23" s="301"/>
      <c r="EB23" s="301"/>
      <c r="EC23" s="301"/>
      <c r="ED23" s="301"/>
      <c r="EE23" s="301"/>
      <c r="EF23" s="301"/>
      <c r="EG23" s="301"/>
      <c r="EH23" s="301"/>
      <c r="EI23" s="301"/>
      <c r="EJ23" s="301"/>
      <c r="EK23" s="301"/>
      <c r="EL23" s="301"/>
      <c r="EM23" s="301"/>
      <c r="EN23" s="301"/>
      <c r="EO23" s="301"/>
      <c r="EP23" s="301"/>
      <c r="EQ23" s="301"/>
      <c r="ER23" s="301"/>
      <c r="ES23" s="301"/>
      <c r="ET23" s="301"/>
      <c r="EU23" s="301"/>
      <c r="EV23" s="301"/>
      <c r="EW23" s="301"/>
      <c r="EX23" s="301"/>
      <c r="EY23" s="301"/>
      <c r="EZ23" s="301"/>
      <c r="FA23" s="301"/>
      <c r="FB23" s="301"/>
      <c r="FC23" s="301"/>
      <c r="FD23" s="301"/>
      <c r="FE23" s="301"/>
      <c r="FF23" s="301"/>
      <c r="FG23" s="301"/>
      <c r="FH23" s="301"/>
      <c r="FI23" s="301"/>
      <c r="FJ23" s="301"/>
      <c r="FK23" s="301"/>
      <c r="FL23" s="301"/>
      <c r="FM23" s="301"/>
      <c r="FN23" s="301"/>
      <c r="FO23" s="301"/>
      <c r="FP23" s="301"/>
      <c r="FQ23" s="301"/>
      <c r="FR23" s="301"/>
      <c r="FS23" s="301"/>
      <c r="FT23" s="301"/>
      <c r="FU23" s="301"/>
      <c r="FV23" s="301"/>
      <c r="FW23" s="301"/>
      <c r="FX23" s="301"/>
      <c r="FY23" s="301"/>
      <c r="FZ23" s="301"/>
      <c r="GA23" s="301"/>
      <c r="GB23" s="301"/>
      <c r="GC23" s="301"/>
      <c r="GD23" s="301"/>
      <c r="GE23" s="301"/>
      <c r="GF23" s="301"/>
      <c r="GG23" s="301"/>
      <c r="GH23" s="301"/>
      <c r="GI23" s="301"/>
      <c r="GJ23" s="301"/>
      <c r="GK23" s="301"/>
      <c r="GL23" s="301"/>
      <c r="GM23" s="301"/>
      <c r="GN23" s="301"/>
      <c r="GO23" s="301"/>
      <c r="GP23" s="301"/>
      <c r="GQ23" s="301"/>
      <c r="GR23" s="301"/>
      <c r="GS23" s="301"/>
      <c r="GT23" s="301"/>
      <c r="GU23" s="301"/>
      <c r="GV23" s="301"/>
      <c r="GW23" s="301"/>
      <c r="GX23" s="301"/>
      <c r="GY23" s="301"/>
      <c r="GZ23" s="301"/>
      <c r="HA23" s="301"/>
      <c r="HB23" s="301"/>
      <c r="HC23" s="301"/>
      <c r="HD23" s="301"/>
      <c r="HE23" s="301"/>
      <c r="HF23" s="301"/>
      <c r="HG23" s="301"/>
      <c r="HH23" s="301"/>
      <c r="HI23" s="301"/>
      <c r="HJ23" s="301"/>
      <c r="HK23" s="301"/>
      <c r="HL23" s="301"/>
      <c r="HM23" s="301"/>
      <c r="HN23" s="301"/>
      <c r="HO23" s="301"/>
      <c r="HP23" s="301"/>
      <c r="HQ23" s="301"/>
      <c r="HR23" s="301"/>
      <c r="HS23" s="301"/>
      <c r="HT23" s="301"/>
      <c r="HU23" s="301"/>
      <c r="HV23" s="301"/>
      <c r="HW23" s="301"/>
      <c r="HX23" s="301"/>
      <c r="HY23" s="301"/>
      <c r="HZ23" s="301"/>
      <c r="IA23" s="301"/>
      <c r="IB23" s="301"/>
      <c r="IC23" s="301"/>
      <c r="ID23" s="301"/>
      <c r="IE23" s="301"/>
      <c r="IF23" s="301"/>
      <c r="IG23" s="301"/>
      <c r="IH23" s="301"/>
      <c r="II23" s="301"/>
      <c r="IJ23" s="301"/>
      <c r="IK23" s="301"/>
      <c r="IL23" s="301"/>
      <c r="IM23" s="301"/>
      <c r="IN23" s="301"/>
      <c r="IO23" s="301"/>
      <c r="IP23" s="301"/>
      <c r="IQ23" s="301"/>
      <c r="IR23" s="301"/>
      <c r="IS23" s="301"/>
      <c r="IT23" s="301"/>
      <c r="IU23" s="301"/>
      <c r="IV23" s="301"/>
    </row>
    <row r="24" spans="1:256" ht="24.6" customHeight="1">
      <c r="A24" s="545">
        <v>21</v>
      </c>
      <c r="B24" s="546" t="s">
        <v>776</v>
      </c>
      <c r="C24" s="515" t="s">
        <v>96</v>
      </c>
      <c r="D24" s="515">
        <v>50</v>
      </c>
      <c r="E24" s="516"/>
      <c r="F24" s="527">
        <f t="shared" si="0"/>
        <v>0</v>
      </c>
      <c r="G24" s="534"/>
      <c r="H24" s="518"/>
      <c r="I24" s="543"/>
      <c r="J24" s="536"/>
      <c r="K24" s="515"/>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c r="CB24" s="301"/>
      <c r="CC24" s="301"/>
      <c r="CD24" s="301"/>
      <c r="CE24" s="301"/>
      <c r="CF24" s="301"/>
      <c r="CG24" s="301"/>
      <c r="CH24" s="301"/>
      <c r="CI24" s="301"/>
      <c r="CJ24" s="301"/>
      <c r="CK24" s="301"/>
      <c r="CL24" s="301"/>
      <c r="CM24" s="301"/>
      <c r="CN24" s="301"/>
      <c r="CO24" s="301"/>
      <c r="CP24" s="301"/>
      <c r="CQ24" s="301"/>
      <c r="CR24" s="301"/>
      <c r="CS24" s="301"/>
      <c r="CT24" s="301"/>
      <c r="CU24" s="301"/>
      <c r="CV24" s="301"/>
      <c r="CW24" s="301"/>
      <c r="CX24" s="301"/>
      <c r="CY24" s="301"/>
      <c r="CZ24" s="301"/>
      <c r="DA24" s="301"/>
      <c r="DB24" s="301"/>
      <c r="DC24" s="301"/>
      <c r="DD24" s="301"/>
      <c r="DE24" s="301"/>
      <c r="DF24" s="301"/>
      <c r="DG24" s="301"/>
      <c r="DH24" s="301"/>
      <c r="DI24" s="301"/>
      <c r="DJ24" s="301"/>
      <c r="DK24" s="301"/>
      <c r="DL24" s="301"/>
      <c r="DM24" s="301"/>
      <c r="DN24" s="301"/>
      <c r="DO24" s="301"/>
      <c r="DP24" s="301"/>
      <c r="DQ24" s="301"/>
      <c r="DR24" s="301"/>
      <c r="DS24" s="301"/>
      <c r="DT24" s="301"/>
      <c r="DU24" s="301"/>
      <c r="DV24" s="301"/>
      <c r="DW24" s="301"/>
      <c r="DX24" s="301"/>
      <c r="DY24" s="301"/>
      <c r="DZ24" s="301"/>
      <c r="EA24" s="301"/>
      <c r="EB24" s="301"/>
      <c r="EC24" s="301"/>
      <c r="ED24" s="301"/>
      <c r="EE24" s="301"/>
      <c r="EF24" s="301"/>
      <c r="EG24" s="301"/>
      <c r="EH24" s="301"/>
      <c r="EI24" s="301"/>
      <c r="EJ24" s="301"/>
      <c r="EK24" s="301"/>
      <c r="EL24" s="301"/>
      <c r="EM24" s="301"/>
      <c r="EN24" s="301"/>
      <c r="EO24" s="301"/>
      <c r="EP24" s="301"/>
      <c r="EQ24" s="301"/>
      <c r="ER24" s="301"/>
      <c r="ES24" s="301"/>
      <c r="ET24" s="301"/>
      <c r="EU24" s="301"/>
      <c r="EV24" s="301"/>
      <c r="EW24" s="301"/>
      <c r="EX24" s="301"/>
      <c r="EY24" s="301"/>
      <c r="EZ24" s="301"/>
      <c r="FA24" s="301"/>
      <c r="FB24" s="301"/>
      <c r="FC24" s="301"/>
      <c r="FD24" s="301"/>
      <c r="FE24" s="301"/>
      <c r="FF24" s="301"/>
      <c r="FG24" s="301"/>
      <c r="FH24" s="301"/>
      <c r="FI24" s="301"/>
      <c r="FJ24" s="301"/>
      <c r="FK24" s="301"/>
      <c r="FL24" s="301"/>
      <c r="FM24" s="301"/>
      <c r="FN24" s="301"/>
      <c r="FO24" s="301"/>
      <c r="FP24" s="301"/>
      <c r="FQ24" s="301"/>
      <c r="FR24" s="301"/>
      <c r="FS24" s="301"/>
      <c r="FT24" s="301"/>
      <c r="FU24" s="301"/>
      <c r="FV24" s="301"/>
      <c r="FW24" s="301"/>
      <c r="FX24" s="301"/>
      <c r="FY24" s="301"/>
      <c r="FZ24" s="301"/>
      <c r="GA24" s="301"/>
      <c r="GB24" s="301"/>
      <c r="GC24" s="301"/>
      <c r="GD24" s="301"/>
      <c r="GE24" s="301"/>
      <c r="GF24" s="301"/>
      <c r="GG24" s="301"/>
      <c r="GH24" s="301"/>
      <c r="GI24" s="301"/>
      <c r="GJ24" s="301"/>
      <c r="GK24" s="301"/>
      <c r="GL24" s="301"/>
      <c r="GM24" s="301"/>
      <c r="GN24" s="301"/>
      <c r="GO24" s="301"/>
      <c r="GP24" s="301"/>
      <c r="GQ24" s="301"/>
      <c r="GR24" s="301"/>
      <c r="GS24" s="301"/>
      <c r="GT24" s="301"/>
      <c r="GU24" s="301"/>
      <c r="GV24" s="301"/>
      <c r="GW24" s="301"/>
      <c r="GX24" s="301"/>
      <c r="GY24" s="301"/>
      <c r="GZ24" s="301"/>
      <c r="HA24" s="301"/>
      <c r="HB24" s="301"/>
      <c r="HC24" s="301"/>
      <c r="HD24" s="301"/>
      <c r="HE24" s="301"/>
      <c r="HF24" s="301"/>
      <c r="HG24" s="301"/>
      <c r="HH24" s="301"/>
      <c r="HI24" s="301"/>
      <c r="HJ24" s="301"/>
      <c r="HK24" s="301"/>
      <c r="HL24" s="301"/>
      <c r="HM24" s="301"/>
      <c r="HN24" s="301"/>
      <c r="HO24" s="301"/>
      <c r="HP24" s="301"/>
      <c r="HQ24" s="301"/>
      <c r="HR24" s="301"/>
      <c r="HS24" s="301"/>
      <c r="HT24" s="301"/>
      <c r="HU24" s="301"/>
      <c r="HV24" s="301"/>
      <c r="HW24" s="301"/>
      <c r="HX24" s="301"/>
      <c r="HY24" s="301"/>
      <c r="HZ24" s="301"/>
      <c r="IA24" s="301"/>
      <c r="IB24" s="301"/>
      <c r="IC24" s="301"/>
      <c r="ID24" s="301"/>
      <c r="IE24" s="301"/>
      <c r="IF24" s="301"/>
      <c r="IG24" s="301"/>
      <c r="IH24" s="301"/>
      <c r="II24" s="301"/>
      <c r="IJ24" s="301"/>
      <c r="IK24" s="301"/>
      <c r="IL24" s="301"/>
      <c r="IM24" s="301"/>
      <c r="IN24" s="301"/>
      <c r="IO24" s="301"/>
      <c r="IP24" s="301"/>
      <c r="IQ24" s="301"/>
      <c r="IR24" s="301"/>
      <c r="IS24" s="301"/>
      <c r="IT24" s="301"/>
      <c r="IU24" s="301"/>
      <c r="IV24" s="301"/>
    </row>
    <row r="25" spans="1:256" ht="91.2">
      <c r="A25" s="532">
        <v>22</v>
      </c>
      <c r="B25" s="546" t="s">
        <v>777</v>
      </c>
      <c r="C25" s="515" t="s">
        <v>96</v>
      </c>
      <c r="D25" s="515">
        <v>100</v>
      </c>
      <c r="E25" s="516"/>
      <c r="F25" s="527">
        <f t="shared" si="0"/>
        <v>0</v>
      </c>
      <c r="G25" s="534"/>
      <c r="H25" s="518"/>
      <c r="I25" s="543"/>
      <c r="J25" s="536"/>
      <c r="K25" s="515"/>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c r="CD25" s="301"/>
      <c r="CE25" s="301"/>
      <c r="CF25" s="301"/>
      <c r="CG25" s="301"/>
      <c r="CH25" s="301"/>
      <c r="CI25" s="301"/>
      <c r="CJ25" s="301"/>
      <c r="CK25" s="301"/>
      <c r="CL25" s="301"/>
      <c r="CM25" s="301"/>
      <c r="CN25" s="301"/>
      <c r="CO25" s="301"/>
      <c r="CP25" s="301"/>
      <c r="CQ25" s="301"/>
      <c r="CR25" s="301"/>
      <c r="CS25" s="301"/>
      <c r="CT25" s="301"/>
      <c r="CU25" s="301"/>
      <c r="CV25" s="301"/>
      <c r="CW25" s="301"/>
      <c r="CX25" s="301"/>
      <c r="CY25" s="301"/>
      <c r="CZ25" s="301"/>
      <c r="DA25" s="301"/>
      <c r="DB25" s="301"/>
      <c r="DC25" s="301"/>
      <c r="DD25" s="301"/>
      <c r="DE25" s="301"/>
      <c r="DF25" s="301"/>
      <c r="DG25" s="301"/>
      <c r="DH25" s="301"/>
      <c r="DI25" s="301"/>
      <c r="DJ25" s="301"/>
      <c r="DK25" s="301"/>
      <c r="DL25" s="301"/>
      <c r="DM25" s="301"/>
      <c r="DN25" s="301"/>
      <c r="DO25" s="301"/>
      <c r="DP25" s="301"/>
      <c r="DQ25" s="301"/>
      <c r="DR25" s="301"/>
      <c r="DS25" s="301"/>
      <c r="DT25" s="301"/>
      <c r="DU25" s="301"/>
      <c r="DV25" s="301"/>
      <c r="DW25" s="301"/>
      <c r="DX25" s="301"/>
      <c r="DY25" s="301"/>
      <c r="DZ25" s="301"/>
      <c r="EA25" s="301"/>
      <c r="EB25" s="301"/>
      <c r="EC25" s="301"/>
      <c r="ED25" s="301"/>
      <c r="EE25" s="301"/>
      <c r="EF25" s="301"/>
      <c r="EG25" s="301"/>
      <c r="EH25" s="301"/>
      <c r="EI25" s="301"/>
      <c r="EJ25" s="301"/>
      <c r="EK25" s="301"/>
      <c r="EL25" s="301"/>
      <c r="EM25" s="301"/>
      <c r="EN25" s="301"/>
      <c r="EO25" s="301"/>
      <c r="EP25" s="301"/>
      <c r="EQ25" s="301"/>
      <c r="ER25" s="301"/>
      <c r="ES25" s="301"/>
      <c r="ET25" s="301"/>
      <c r="EU25" s="301"/>
      <c r="EV25" s="301"/>
      <c r="EW25" s="301"/>
      <c r="EX25" s="301"/>
      <c r="EY25" s="301"/>
      <c r="EZ25" s="301"/>
      <c r="FA25" s="301"/>
      <c r="FB25" s="301"/>
      <c r="FC25" s="301"/>
      <c r="FD25" s="301"/>
      <c r="FE25" s="301"/>
      <c r="FF25" s="301"/>
      <c r="FG25" s="301"/>
      <c r="FH25" s="301"/>
      <c r="FI25" s="301"/>
      <c r="FJ25" s="301"/>
      <c r="FK25" s="301"/>
      <c r="FL25" s="301"/>
      <c r="FM25" s="301"/>
      <c r="FN25" s="301"/>
      <c r="FO25" s="301"/>
      <c r="FP25" s="301"/>
      <c r="FQ25" s="301"/>
      <c r="FR25" s="301"/>
      <c r="FS25" s="301"/>
      <c r="FT25" s="301"/>
      <c r="FU25" s="301"/>
      <c r="FV25" s="301"/>
      <c r="FW25" s="301"/>
      <c r="FX25" s="301"/>
      <c r="FY25" s="301"/>
      <c r="FZ25" s="301"/>
      <c r="GA25" s="301"/>
      <c r="GB25" s="301"/>
      <c r="GC25" s="301"/>
      <c r="GD25" s="301"/>
      <c r="GE25" s="301"/>
      <c r="GF25" s="301"/>
      <c r="GG25" s="301"/>
      <c r="GH25" s="301"/>
      <c r="GI25" s="301"/>
      <c r="GJ25" s="301"/>
      <c r="GK25" s="301"/>
      <c r="GL25" s="301"/>
      <c r="GM25" s="301"/>
      <c r="GN25" s="301"/>
      <c r="GO25" s="301"/>
      <c r="GP25" s="301"/>
      <c r="GQ25" s="301"/>
      <c r="GR25" s="301"/>
      <c r="GS25" s="301"/>
      <c r="GT25" s="301"/>
      <c r="GU25" s="301"/>
      <c r="GV25" s="301"/>
      <c r="GW25" s="301"/>
      <c r="GX25" s="301"/>
      <c r="GY25" s="301"/>
      <c r="GZ25" s="301"/>
      <c r="HA25" s="301"/>
      <c r="HB25" s="301"/>
      <c r="HC25" s="301"/>
      <c r="HD25" s="301"/>
      <c r="HE25" s="301"/>
      <c r="HF25" s="301"/>
      <c r="HG25" s="301"/>
      <c r="HH25" s="301"/>
      <c r="HI25" s="301"/>
      <c r="HJ25" s="301"/>
      <c r="HK25" s="301"/>
      <c r="HL25" s="301"/>
      <c r="HM25" s="301"/>
      <c r="HN25" s="301"/>
      <c r="HO25" s="301"/>
      <c r="HP25" s="301"/>
      <c r="HQ25" s="301"/>
      <c r="HR25" s="301"/>
      <c r="HS25" s="301"/>
      <c r="HT25" s="301"/>
      <c r="HU25" s="301"/>
      <c r="HV25" s="301"/>
      <c r="HW25" s="301"/>
      <c r="HX25" s="301"/>
      <c r="HY25" s="301"/>
      <c r="HZ25" s="301"/>
      <c r="IA25" s="301"/>
      <c r="IB25" s="301"/>
      <c r="IC25" s="301"/>
      <c r="ID25" s="301"/>
      <c r="IE25" s="301"/>
      <c r="IF25" s="301"/>
      <c r="IG25" s="301"/>
      <c r="IH25" s="301"/>
      <c r="II25" s="301"/>
      <c r="IJ25" s="301"/>
      <c r="IK25" s="301"/>
      <c r="IL25" s="301"/>
      <c r="IM25" s="301"/>
      <c r="IN25" s="301"/>
      <c r="IO25" s="301"/>
      <c r="IP25" s="301"/>
      <c r="IQ25" s="301"/>
      <c r="IR25" s="301"/>
      <c r="IS25" s="301"/>
      <c r="IT25" s="301"/>
      <c r="IU25" s="301"/>
      <c r="IV25" s="301"/>
    </row>
    <row r="26" spans="1:256" ht="34.200000000000003">
      <c r="A26" s="225">
        <v>23</v>
      </c>
      <c r="B26" s="544" t="s">
        <v>778</v>
      </c>
      <c r="C26" s="515" t="s">
        <v>96</v>
      </c>
      <c r="D26" s="515">
        <v>100</v>
      </c>
      <c r="E26" s="516"/>
      <c r="F26" s="527">
        <f t="shared" si="0"/>
        <v>0</v>
      </c>
      <c r="G26" s="534"/>
      <c r="H26" s="518"/>
      <c r="I26" s="543"/>
      <c r="J26" s="536"/>
      <c r="K26" s="515"/>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c r="CG26" s="301"/>
      <c r="CH26" s="301"/>
      <c r="CI26" s="301"/>
      <c r="CJ26" s="301"/>
      <c r="CK26" s="301"/>
      <c r="CL26" s="301"/>
      <c r="CM26" s="301"/>
      <c r="CN26" s="301"/>
      <c r="CO26" s="301"/>
      <c r="CP26" s="301"/>
      <c r="CQ26" s="301"/>
      <c r="CR26" s="301"/>
      <c r="CS26" s="301"/>
      <c r="CT26" s="301"/>
      <c r="CU26" s="301"/>
      <c r="CV26" s="301"/>
      <c r="CW26" s="301"/>
      <c r="CX26" s="301"/>
      <c r="CY26" s="301"/>
      <c r="CZ26" s="301"/>
      <c r="DA26" s="301"/>
      <c r="DB26" s="301"/>
      <c r="DC26" s="301"/>
      <c r="DD26" s="301"/>
      <c r="DE26" s="301"/>
      <c r="DF26" s="301"/>
      <c r="DG26" s="301"/>
      <c r="DH26" s="301"/>
      <c r="DI26" s="301"/>
      <c r="DJ26" s="301"/>
      <c r="DK26" s="301"/>
      <c r="DL26" s="301"/>
      <c r="DM26" s="301"/>
      <c r="DN26" s="301"/>
      <c r="DO26" s="301"/>
      <c r="DP26" s="301"/>
      <c r="DQ26" s="301"/>
      <c r="DR26" s="301"/>
      <c r="DS26" s="301"/>
      <c r="DT26" s="301"/>
      <c r="DU26" s="301"/>
      <c r="DV26" s="301"/>
      <c r="DW26" s="301"/>
      <c r="DX26" s="301"/>
      <c r="DY26" s="301"/>
      <c r="DZ26" s="301"/>
      <c r="EA26" s="301"/>
      <c r="EB26" s="301"/>
      <c r="EC26" s="301"/>
      <c r="ED26" s="301"/>
      <c r="EE26" s="301"/>
      <c r="EF26" s="301"/>
      <c r="EG26" s="301"/>
      <c r="EH26" s="301"/>
      <c r="EI26" s="301"/>
      <c r="EJ26" s="301"/>
      <c r="EK26" s="301"/>
      <c r="EL26" s="301"/>
      <c r="EM26" s="301"/>
      <c r="EN26" s="301"/>
      <c r="EO26" s="301"/>
      <c r="EP26" s="301"/>
      <c r="EQ26" s="301"/>
      <c r="ER26" s="301"/>
      <c r="ES26" s="301"/>
      <c r="ET26" s="301"/>
      <c r="EU26" s="301"/>
      <c r="EV26" s="301"/>
      <c r="EW26" s="301"/>
      <c r="EX26" s="301"/>
      <c r="EY26" s="301"/>
      <c r="EZ26" s="301"/>
      <c r="FA26" s="301"/>
      <c r="FB26" s="301"/>
      <c r="FC26" s="301"/>
      <c r="FD26" s="301"/>
      <c r="FE26" s="301"/>
      <c r="FF26" s="301"/>
      <c r="FG26" s="301"/>
      <c r="FH26" s="301"/>
      <c r="FI26" s="301"/>
      <c r="FJ26" s="301"/>
      <c r="FK26" s="301"/>
      <c r="FL26" s="301"/>
      <c r="FM26" s="301"/>
      <c r="FN26" s="301"/>
      <c r="FO26" s="301"/>
      <c r="FP26" s="301"/>
      <c r="FQ26" s="301"/>
      <c r="FR26" s="301"/>
      <c r="FS26" s="301"/>
      <c r="FT26" s="301"/>
      <c r="FU26" s="301"/>
      <c r="FV26" s="301"/>
      <c r="FW26" s="301"/>
      <c r="FX26" s="301"/>
      <c r="FY26" s="301"/>
      <c r="FZ26" s="301"/>
      <c r="GA26" s="301"/>
      <c r="GB26" s="301"/>
      <c r="GC26" s="301"/>
      <c r="GD26" s="301"/>
      <c r="GE26" s="301"/>
      <c r="GF26" s="301"/>
      <c r="GG26" s="301"/>
      <c r="GH26" s="301"/>
      <c r="GI26" s="301"/>
      <c r="GJ26" s="301"/>
      <c r="GK26" s="301"/>
      <c r="GL26" s="301"/>
      <c r="GM26" s="301"/>
      <c r="GN26" s="301"/>
      <c r="GO26" s="301"/>
      <c r="GP26" s="301"/>
      <c r="GQ26" s="301"/>
      <c r="GR26" s="301"/>
      <c r="GS26" s="301"/>
      <c r="GT26" s="301"/>
      <c r="GU26" s="301"/>
      <c r="GV26" s="301"/>
      <c r="GW26" s="301"/>
      <c r="GX26" s="301"/>
      <c r="GY26" s="301"/>
      <c r="GZ26" s="301"/>
      <c r="HA26" s="301"/>
      <c r="HB26" s="301"/>
      <c r="HC26" s="301"/>
      <c r="HD26" s="301"/>
      <c r="HE26" s="301"/>
      <c r="HF26" s="301"/>
      <c r="HG26" s="301"/>
      <c r="HH26" s="301"/>
      <c r="HI26" s="301"/>
      <c r="HJ26" s="301"/>
      <c r="HK26" s="301"/>
      <c r="HL26" s="301"/>
      <c r="HM26" s="301"/>
      <c r="HN26" s="301"/>
      <c r="HO26" s="301"/>
      <c r="HP26" s="301"/>
      <c r="HQ26" s="301"/>
      <c r="HR26" s="301"/>
      <c r="HS26" s="301"/>
      <c r="HT26" s="301"/>
      <c r="HU26" s="301"/>
      <c r="HV26" s="301"/>
      <c r="HW26" s="301"/>
      <c r="HX26" s="301"/>
      <c r="HY26" s="301"/>
      <c r="HZ26" s="301"/>
      <c r="IA26" s="301"/>
      <c r="IB26" s="301"/>
      <c r="IC26" s="301"/>
      <c r="ID26" s="301"/>
      <c r="IE26" s="301"/>
      <c r="IF26" s="301"/>
      <c r="IG26" s="301"/>
      <c r="IH26" s="301"/>
      <c r="II26" s="301"/>
      <c r="IJ26" s="301"/>
      <c r="IK26" s="301"/>
      <c r="IL26" s="301"/>
      <c r="IM26" s="301"/>
      <c r="IN26" s="301"/>
      <c r="IO26" s="301"/>
      <c r="IP26" s="301"/>
      <c r="IQ26" s="301"/>
      <c r="IR26" s="301"/>
      <c r="IS26" s="301"/>
      <c r="IT26" s="301"/>
      <c r="IU26" s="301"/>
      <c r="IV26" s="301"/>
    </row>
    <row r="27" spans="1:256" ht="144.6" customHeight="1">
      <c r="A27" s="521">
        <v>24</v>
      </c>
      <c r="B27" s="440" t="s">
        <v>783</v>
      </c>
      <c r="C27" s="515" t="s">
        <v>96</v>
      </c>
      <c r="D27" s="515">
        <v>100</v>
      </c>
      <c r="E27" s="516"/>
      <c r="F27" s="527">
        <f t="shared" si="0"/>
        <v>0</v>
      </c>
      <c r="G27" s="534"/>
      <c r="H27" s="518"/>
      <c r="I27" s="538"/>
      <c r="J27" s="536"/>
      <c r="K27" s="515"/>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c r="CG27" s="301"/>
      <c r="CH27" s="301"/>
      <c r="CI27" s="301"/>
      <c r="CJ27" s="301"/>
      <c r="CK27" s="301"/>
      <c r="CL27" s="301"/>
      <c r="CM27" s="301"/>
      <c r="CN27" s="301"/>
      <c r="CO27" s="301"/>
      <c r="CP27" s="301"/>
      <c r="CQ27" s="301"/>
      <c r="CR27" s="301"/>
      <c r="CS27" s="301"/>
      <c r="CT27" s="301"/>
      <c r="CU27" s="301"/>
      <c r="CV27" s="301"/>
      <c r="CW27" s="301"/>
      <c r="CX27" s="301"/>
      <c r="CY27" s="301"/>
      <c r="CZ27" s="301"/>
      <c r="DA27" s="301"/>
      <c r="DB27" s="301"/>
      <c r="DC27" s="301"/>
      <c r="DD27" s="301"/>
      <c r="DE27" s="301"/>
      <c r="DF27" s="301"/>
      <c r="DG27" s="301"/>
      <c r="DH27" s="301"/>
      <c r="DI27" s="301"/>
      <c r="DJ27" s="301"/>
      <c r="DK27" s="301"/>
      <c r="DL27" s="301"/>
      <c r="DM27" s="301"/>
      <c r="DN27" s="301"/>
      <c r="DO27" s="301"/>
      <c r="DP27" s="301"/>
      <c r="DQ27" s="301"/>
      <c r="DR27" s="301"/>
      <c r="DS27" s="301"/>
      <c r="DT27" s="301"/>
      <c r="DU27" s="301"/>
      <c r="DV27" s="301"/>
      <c r="DW27" s="301"/>
      <c r="DX27" s="301"/>
      <c r="DY27" s="301"/>
      <c r="DZ27" s="301"/>
      <c r="EA27" s="301"/>
      <c r="EB27" s="301"/>
      <c r="EC27" s="301"/>
      <c r="ED27" s="301"/>
      <c r="EE27" s="301"/>
      <c r="EF27" s="301"/>
      <c r="EG27" s="301"/>
      <c r="EH27" s="301"/>
      <c r="EI27" s="301"/>
      <c r="EJ27" s="301"/>
      <c r="EK27" s="301"/>
      <c r="EL27" s="301"/>
      <c r="EM27" s="301"/>
      <c r="EN27" s="301"/>
      <c r="EO27" s="301"/>
      <c r="EP27" s="301"/>
      <c r="EQ27" s="301"/>
      <c r="ER27" s="301"/>
      <c r="ES27" s="301"/>
      <c r="ET27" s="301"/>
      <c r="EU27" s="301"/>
      <c r="EV27" s="301"/>
      <c r="EW27" s="301"/>
      <c r="EX27" s="301"/>
      <c r="EY27" s="301"/>
      <c r="EZ27" s="301"/>
      <c r="FA27" s="301"/>
      <c r="FB27" s="301"/>
      <c r="FC27" s="301"/>
      <c r="FD27" s="301"/>
      <c r="FE27" s="301"/>
      <c r="FF27" s="301"/>
      <c r="FG27" s="301"/>
      <c r="FH27" s="301"/>
      <c r="FI27" s="301"/>
      <c r="FJ27" s="301"/>
      <c r="FK27" s="301"/>
      <c r="FL27" s="301"/>
      <c r="FM27" s="301"/>
      <c r="FN27" s="301"/>
      <c r="FO27" s="301"/>
      <c r="FP27" s="301"/>
      <c r="FQ27" s="301"/>
      <c r="FR27" s="301"/>
      <c r="FS27" s="301"/>
      <c r="FT27" s="301"/>
      <c r="FU27" s="301"/>
      <c r="FV27" s="301"/>
      <c r="FW27" s="301"/>
      <c r="FX27" s="301"/>
      <c r="FY27" s="301"/>
      <c r="FZ27" s="301"/>
      <c r="GA27" s="301"/>
      <c r="GB27" s="301"/>
      <c r="GC27" s="301"/>
      <c r="GD27" s="301"/>
      <c r="GE27" s="301"/>
      <c r="GF27" s="301"/>
      <c r="GG27" s="301"/>
      <c r="GH27" s="301"/>
      <c r="GI27" s="301"/>
      <c r="GJ27" s="301"/>
      <c r="GK27" s="301"/>
      <c r="GL27" s="301"/>
      <c r="GM27" s="301"/>
      <c r="GN27" s="301"/>
      <c r="GO27" s="301"/>
      <c r="GP27" s="301"/>
      <c r="GQ27" s="301"/>
      <c r="GR27" s="301"/>
      <c r="GS27" s="301"/>
      <c r="GT27" s="301"/>
      <c r="GU27" s="301"/>
      <c r="GV27" s="301"/>
      <c r="GW27" s="301"/>
      <c r="GX27" s="301"/>
      <c r="GY27" s="301"/>
      <c r="GZ27" s="301"/>
      <c r="HA27" s="301"/>
      <c r="HB27" s="301"/>
      <c r="HC27" s="301"/>
      <c r="HD27" s="301"/>
      <c r="HE27" s="301"/>
      <c r="HF27" s="301"/>
      <c r="HG27" s="301"/>
      <c r="HH27" s="301"/>
      <c r="HI27" s="301"/>
      <c r="HJ27" s="301"/>
      <c r="HK27" s="301"/>
      <c r="HL27" s="301"/>
      <c r="HM27" s="301"/>
      <c r="HN27" s="301"/>
      <c r="HO27" s="301"/>
      <c r="HP27" s="301"/>
      <c r="HQ27" s="301"/>
      <c r="HR27" s="301"/>
      <c r="HS27" s="301"/>
      <c r="HT27" s="301"/>
      <c r="HU27" s="301"/>
      <c r="HV27" s="301"/>
      <c r="HW27" s="301"/>
      <c r="HX27" s="301"/>
      <c r="HY27" s="301"/>
      <c r="HZ27" s="301"/>
      <c r="IA27" s="301"/>
      <c r="IB27" s="301"/>
      <c r="IC27" s="301"/>
      <c r="ID27" s="301"/>
      <c r="IE27" s="301"/>
      <c r="IF27" s="301"/>
      <c r="IG27" s="301"/>
      <c r="IH27" s="301"/>
      <c r="II27" s="301"/>
      <c r="IJ27" s="301"/>
      <c r="IK27" s="301"/>
      <c r="IL27" s="301"/>
      <c r="IM27" s="301"/>
      <c r="IN27" s="301"/>
      <c r="IO27" s="301"/>
      <c r="IP27" s="301"/>
      <c r="IQ27" s="301"/>
      <c r="IR27" s="301"/>
      <c r="IS27" s="301"/>
      <c r="IT27" s="301"/>
      <c r="IU27" s="301"/>
      <c r="IV27" s="301"/>
    </row>
    <row r="28" spans="1:256" ht="27" customHeight="1">
      <c r="A28" s="227"/>
      <c r="B28" s="790" t="s">
        <v>53</v>
      </c>
      <c r="C28" s="790"/>
      <c r="D28" s="790"/>
      <c r="E28" s="790"/>
      <c r="F28" s="74">
        <f>SUM(F5:F27)</f>
        <v>0</v>
      </c>
      <c r="G28" s="75"/>
      <c r="H28" s="228">
        <f>SUM(H4:H27)</f>
        <v>0</v>
      </c>
      <c r="I28" s="264"/>
      <c r="J28" s="100"/>
    </row>
    <row r="30" spans="1:256">
      <c r="H30" s="34"/>
      <c r="I30" s="34"/>
    </row>
    <row r="31" spans="1:256">
      <c r="A31" s="791" t="s">
        <v>779</v>
      </c>
      <c r="B31" s="791"/>
      <c r="C31" s="791"/>
      <c r="D31" s="791"/>
      <c r="E31" s="791"/>
      <c r="F31" s="791"/>
      <c r="G31" s="792"/>
      <c r="H31" s="792"/>
      <c r="I31" s="792"/>
      <c r="J31" s="792"/>
      <c r="K31" s="16"/>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63"/>
      <c r="AY31" s="463"/>
      <c r="AZ31" s="463"/>
      <c r="BA31" s="463"/>
      <c r="BB31" s="463"/>
      <c r="BC31" s="463"/>
      <c r="BD31" s="463"/>
      <c r="BE31" s="463"/>
      <c r="BF31" s="463"/>
      <c r="BG31" s="463"/>
      <c r="BH31" s="463"/>
      <c r="BI31" s="463"/>
      <c r="BJ31" s="463"/>
      <c r="BK31" s="463"/>
      <c r="BL31" s="463"/>
      <c r="BM31" s="463"/>
      <c r="BN31" s="463"/>
      <c r="BO31" s="463"/>
      <c r="BP31" s="463"/>
      <c r="BQ31" s="463"/>
      <c r="BR31" s="463"/>
      <c r="BS31" s="463"/>
      <c r="BT31" s="463"/>
      <c r="BU31" s="463"/>
      <c r="BV31" s="463"/>
      <c r="BW31" s="463"/>
      <c r="BX31" s="463"/>
      <c r="BY31" s="463"/>
      <c r="BZ31" s="463"/>
      <c r="CA31" s="463"/>
      <c r="CB31" s="463"/>
      <c r="CC31" s="463"/>
      <c r="CD31" s="463"/>
      <c r="CE31" s="463"/>
      <c r="CF31" s="463"/>
      <c r="CG31" s="463"/>
      <c r="CH31" s="463"/>
      <c r="CI31" s="463"/>
      <c r="CJ31" s="463"/>
      <c r="CK31" s="463"/>
      <c r="CL31" s="463"/>
      <c r="CM31" s="463"/>
      <c r="CN31" s="463"/>
      <c r="CO31" s="463"/>
      <c r="CP31" s="463"/>
      <c r="CQ31" s="463"/>
      <c r="CR31" s="463"/>
      <c r="CS31" s="463"/>
      <c r="CT31" s="463"/>
      <c r="CU31" s="463"/>
      <c r="CV31" s="463"/>
      <c r="CW31" s="463"/>
      <c r="CX31" s="463"/>
      <c r="CY31" s="463"/>
      <c r="CZ31" s="463"/>
      <c r="DA31" s="463"/>
      <c r="DB31" s="463"/>
      <c r="DC31" s="463"/>
      <c r="DD31" s="463"/>
      <c r="DE31" s="463"/>
      <c r="DF31" s="463"/>
      <c r="DG31" s="463"/>
      <c r="DH31" s="463"/>
      <c r="DI31" s="463"/>
      <c r="DJ31" s="463"/>
      <c r="DK31" s="463"/>
      <c r="DL31" s="463"/>
      <c r="DM31" s="463"/>
      <c r="DN31" s="463"/>
      <c r="DO31" s="463"/>
      <c r="DP31" s="463"/>
      <c r="DQ31" s="463"/>
      <c r="DR31" s="463"/>
      <c r="DS31" s="463"/>
      <c r="DT31" s="463"/>
      <c r="DU31" s="463"/>
      <c r="DV31" s="463"/>
      <c r="DW31" s="463"/>
      <c r="DX31" s="463"/>
      <c r="DY31" s="463"/>
      <c r="DZ31" s="463"/>
      <c r="EA31" s="463"/>
      <c r="EB31" s="463"/>
      <c r="EC31" s="463"/>
      <c r="ED31" s="463"/>
      <c r="EE31" s="463"/>
      <c r="EF31" s="463"/>
      <c r="EG31" s="463"/>
      <c r="EH31" s="463"/>
      <c r="EI31" s="463"/>
      <c r="EJ31" s="463"/>
      <c r="EK31" s="463"/>
      <c r="EL31" s="463"/>
      <c r="EM31" s="463"/>
      <c r="EN31" s="463"/>
      <c r="EO31" s="463"/>
      <c r="EP31" s="463"/>
      <c r="EQ31" s="463"/>
      <c r="ER31" s="463"/>
      <c r="ES31" s="463"/>
      <c r="ET31" s="463"/>
      <c r="EU31" s="463"/>
      <c r="EV31" s="463"/>
      <c r="EW31" s="463"/>
      <c r="EX31" s="463"/>
      <c r="EY31" s="463"/>
      <c r="EZ31" s="463"/>
      <c r="FA31" s="463"/>
      <c r="FB31" s="463"/>
      <c r="FC31" s="463"/>
      <c r="FD31" s="463"/>
      <c r="FE31" s="463"/>
      <c r="FF31" s="463"/>
      <c r="FG31" s="463"/>
      <c r="FH31" s="463"/>
      <c r="FI31" s="463"/>
      <c r="FJ31" s="463"/>
      <c r="FK31" s="463"/>
      <c r="FL31" s="463"/>
      <c r="FM31" s="463"/>
      <c r="FN31" s="463"/>
      <c r="FO31" s="463"/>
      <c r="FP31" s="463"/>
      <c r="FQ31" s="463"/>
      <c r="FR31" s="463"/>
      <c r="FS31" s="463"/>
      <c r="FT31" s="463"/>
      <c r="FU31" s="463"/>
      <c r="FV31" s="463"/>
      <c r="FW31" s="463"/>
      <c r="FX31" s="463"/>
      <c r="FY31" s="463"/>
      <c r="FZ31" s="463"/>
      <c r="GA31" s="463"/>
      <c r="GB31" s="463"/>
      <c r="GC31" s="463"/>
      <c r="GD31" s="463"/>
      <c r="GE31" s="463"/>
      <c r="GF31" s="463"/>
      <c r="GG31" s="463"/>
      <c r="GH31" s="463"/>
      <c r="GI31" s="463"/>
      <c r="GJ31" s="463"/>
      <c r="GK31" s="463"/>
      <c r="GL31" s="463"/>
      <c r="GM31" s="463"/>
      <c r="GN31" s="463"/>
      <c r="GO31" s="463"/>
      <c r="GP31" s="463"/>
      <c r="GQ31" s="463"/>
      <c r="GR31" s="463"/>
      <c r="GS31" s="463"/>
      <c r="GT31" s="463"/>
      <c r="GU31" s="463"/>
      <c r="GV31" s="463"/>
      <c r="GW31" s="463"/>
      <c r="GX31" s="463"/>
      <c r="GY31" s="463"/>
      <c r="GZ31" s="463"/>
      <c r="HA31" s="463"/>
      <c r="HB31" s="463"/>
      <c r="HC31" s="463"/>
      <c r="HD31" s="463"/>
      <c r="HE31" s="463"/>
      <c r="HF31" s="463"/>
      <c r="HG31" s="463"/>
      <c r="HH31" s="463"/>
      <c r="HI31" s="463"/>
      <c r="HJ31" s="463"/>
      <c r="HK31" s="463"/>
      <c r="HL31" s="463"/>
      <c r="HM31" s="463"/>
      <c r="HN31" s="463"/>
      <c r="HO31" s="463"/>
      <c r="HP31" s="463"/>
      <c r="HQ31" s="463"/>
      <c r="HR31" s="463"/>
      <c r="HS31" s="463"/>
      <c r="HT31" s="463"/>
      <c r="HU31" s="463"/>
      <c r="HV31" s="463"/>
      <c r="HW31" s="463"/>
      <c r="HX31" s="463"/>
      <c r="HY31" s="463"/>
      <c r="HZ31" s="463"/>
      <c r="IA31" s="463"/>
      <c r="IB31" s="463"/>
      <c r="IC31" s="463"/>
      <c r="ID31" s="463"/>
      <c r="IE31" s="463"/>
      <c r="IF31" s="463"/>
      <c r="IG31" s="463"/>
      <c r="IH31" s="463"/>
      <c r="II31" s="463"/>
      <c r="IJ31" s="463"/>
      <c r="IK31" s="463"/>
      <c r="IL31" s="463"/>
      <c r="IM31" s="463"/>
      <c r="IN31" s="463"/>
      <c r="IO31" s="463"/>
      <c r="IP31" s="463"/>
      <c r="IQ31" s="463"/>
      <c r="IR31" s="463"/>
      <c r="IS31" s="463"/>
      <c r="IT31" s="463"/>
      <c r="IU31" s="463"/>
      <c r="IV31" s="463"/>
    </row>
    <row r="32" spans="1:256">
      <c r="A32" s="791" t="s">
        <v>780</v>
      </c>
      <c r="B32" s="791"/>
      <c r="C32" s="791"/>
      <c r="D32" s="791"/>
      <c r="E32" s="791"/>
      <c r="F32" s="791"/>
      <c r="G32" s="792"/>
      <c r="H32" s="792"/>
      <c r="I32" s="792"/>
      <c r="J32" s="792"/>
      <c r="K32" s="16"/>
      <c r="L32" s="463"/>
      <c r="M32" s="463"/>
      <c r="N32" s="463"/>
      <c r="O32" s="463"/>
      <c r="P32" s="463"/>
      <c r="Q32" s="463"/>
      <c r="R32" s="463"/>
      <c r="S32" s="463"/>
      <c r="T32" s="463"/>
      <c r="U32" s="463"/>
      <c r="V32" s="463"/>
      <c r="W32" s="463"/>
      <c r="X32" s="463"/>
      <c r="Y32" s="463"/>
      <c r="Z32" s="463"/>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3"/>
      <c r="AW32" s="463"/>
      <c r="AX32" s="463"/>
      <c r="AY32" s="463"/>
      <c r="AZ32" s="463"/>
      <c r="BA32" s="463"/>
      <c r="BB32" s="463"/>
      <c r="BC32" s="463"/>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3"/>
      <c r="BZ32" s="463"/>
      <c r="CA32" s="463"/>
      <c r="CB32" s="463"/>
      <c r="CC32" s="463"/>
      <c r="CD32" s="463"/>
      <c r="CE32" s="463"/>
      <c r="CF32" s="463"/>
      <c r="CG32" s="463"/>
      <c r="CH32" s="463"/>
      <c r="CI32" s="463"/>
      <c r="CJ32" s="463"/>
      <c r="CK32" s="463"/>
      <c r="CL32" s="463"/>
      <c r="CM32" s="463"/>
      <c r="CN32" s="463"/>
      <c r="CO32" s="463"/>
      <c r="CP32" s="463"/>
      <c r="CQ32" s="463"/>
      <c r="CR32" s="463"/>
      <c r="CS32" s="463"/>
      <c r="CT32" s="463"/>
      <c r="CU32" s="463"/>
      <c r="CV32" s="463"/>
      <c r="CW32" s="463"/>
      <c r="CX32" s="463"/>
      <c r="CY32" s="463"/>
      <c r="CZ32" s="463"/>
      <c r="DA32" s="463"/>
      <c r="DB32" s="463"/>
      <c r="DC32" s="463"/>
      <c r="DD32" s="463"/>
      <c r="DE32" s="463"/>
      <c r="DF32" s="463"/>
      <c r="DG32" s="463"/>
      <c r="DH32" s="463"/>
      <c r="DI32" s="463"/>
      <c r="DJ32" s="463"/>
      <c r="DK32" s="463"/>
      <c r="DL32" s="463"/>
      <c r="DM32" s="463"/>
      <c r="DN32" s="463"/>
      <c r="DO32" s="463"/>
      <c r="DP32" s="463"/>
      <c r="DQ32" s="463"/>
      <c r="DR32" s="463"/>
      <c r="DS32" s="463"/>
      <c r="DT32" s="463"/>
      <c r="DU32" s="463"/>
      <c r="DV32" s="463"/>
      <c r="DW32" s="463"/>
      <c r="DX32" s="463"/>
      <c r="DY32" s="463"/>
      <c r="DZ32" s="463"/>
      <c r="EA32" s="463"/>
      <c r="EB32" s="463"/>
      <c r="EC32" s="463"/>
      <c r="ED32" s="463"/>
      <c r="EE32" s="463"/>
      <c r="EF32" s="463"/>
      <c r="EG32" s="463"/>
      <c r="EH32" s="463"/>
      <c r="EI32" s="463"/>
      <c r="EJ32" s="463"/>
      <c r="EK32" s="463"/>
      <c r="EL32" s="463"/>
      <c r="EM32" s="463"/>
      <c r="EN32" s="463"/>
      <c r="EO32" s="463"/>
      <c r="EP32" s="463"/>
      <c r="EQ32" s="463"/>
      <c r="ER32" s="463"/>
      <c r="ES32" s="463"/>
      <c r="ET32" s="463"/>
      <c r="EU32" s="463"/>
      <c r="EV32" s="463"/>
      <c r="EW32" s="463"/>
      <c r="EX32" s="463"/>
      <c r="EY32" s="463"/>
      <c r="EZ32" s="463"/>
      <c r="FA32" s="463"/>
      <c r="FB32" s="463"/>
      <c r="FC32" s="463"/>
      <c r="FD32" s="463"/>
      <c r="FE32" s="463"/>
      <c r="FF32" s="463"/>
      <c r="FG32" s="463"/>
      <c r="FH32" s="463"/>
      <c r="FI32" s="463"/>
      <c r="FJ32" s="463"/>
      <c r="FK32" s="463"/>
      <c r="FL32" s="463"/>
      <c r="FM32" s="463"/>
      <c r="FN32" s="463"/>
      <c r="FO32" s="463"/>
      <c r="FP32" s="463"/>
      <c r="FQ32" s="463"/>
      <c r="FR32" s="463"/>
      <c r="FS32" s="463"/>
      <c r="FT32" s="463"/>
      <c r="FU32" s="463"/>
      <c r="FV32" s="463"/>
      <c r="FW32" s="463"/>
      <c r="FX32" s="463"/>
      <c r="FY32" s="463"/>
      <c r="FZ32" s="463"/>
      <c r="GA32" s="463"/>
      <c r="GB32" s="463"/>
      <c r="GC32" s="463"/>
      <c r="GD32" s="463"/>
      <c r="GE32" s="463"/>
      <c r="GF32" s="463"/>
      <c r="GG32" s="463"/>
      <c r="GH32" s="463"/>
      <c r="GI32" s="463"/>
      <c r="GJ32" s="463"/>
      <c r="GK32" s="463"/>
      <c r="GL32" s="463"/>
      <c r="GM32" s="463"/>
      <c r="GN32" s="463"/>
      <c r="GO32" s="463"/>
      <c r="GP32" s="463"/>
      <c r="GQ32" s="463"/>
      <c r="GR32" s="463"/>
      <c r="GS32" s="463"/>
      <c r="GT32" s="463"/>
      <c r="GU32" s="463"/>
      <c r="GV32" s="463"/>
      <c r="GW32" s="463"/>
      <c r="GX32" s="463"/>
      <c r="GY32" s="463"/>
      <c r="GZ32" s="463"/>
      <c r="HA32" s="463"/>
      <c r="HB32" s="463"/>
      <c r="HC32" s="463"/>
      <c r="HD32" s="463"/>
      <c r="HE32" s="463"/>
      <c r="HF32" s="463"/>
      <c r="HG32" s="463"/>
      <c r="HH32" s="463"/>
      <c r="HI32" s="463"/>
      <c r="HJ32" s="463"/>
      <c r="HK32" s="463"/>
      <c r="HL32" s="463"/>
      <c r="HM32" s="463"/>
      <c r="HN32" s="463"/>
      <c r="HO32" s="463"/>
      <c r="HP32" s="463"/>
      <c r="HQ32" s="463"/>
      <c r="HR32" s="463"/>
      <c r="HS32" s="463"/>
      <c r="HT32" s="463"/>
      <c r="HU32" s="463"/>
      <c r="HV32" s="463"/>
      <c r="HW32" s="463"/>
      <c r="HX32" s="463"/>
      <c r="HY32" s="463"/>
      <c r="HZ32" s="463"/>
      <c r="IA32" s="463"/>
      <c r="IB32" s="463"/>
      <c r="IC32" s="463"/>
      <c r="ID32" s="463"/>
      <c r="IE32" s="463"/>
      <c r="IF32" s="463"/>
      <c r="IG32" s="463"/>
      <c r="IH32" s="463"/>
      <c r="II32" s="463"/>
      <c r="IJ32" s="463"/>
      <c r="IK32" s="463"/>
      <c r="IL32" s="463"/>
      <c r="IM32" s="463"/>
      <c r="IN32" s="463"/>
      <c r="IO32" s="463"/>
      <c r="IP32" s="463"/>
      <c r="IQ32" s="463"/>
      <c r="IR32" s="463"/>
      <c r="IS32" s="463"/>
      <c r="IT32" s="463"/>
      <c r="IU32" s="463"/>
      <c r="IV32" s="463"/>
    </row>
    <row r="33" spans="1:256">
      <c r="A33" s="793" t="s">
        <v>781</v>
      </c>
      <c r="B33" s="792"/>
      <c r="C33" s="792"/>
      <c r="D33" s="792"/>
      <c r="E33" s="792"/>
      <c r="F33" s="792"/>
      <c r="G33" s="463"/>
      <c r="H33" s="463"/>
      <c r="I33" s="463"/>
      <c r="J33" s="16"/>
      <c r="K33" s="16"/>
      <c r="L33" s="463"/>
      <c r="M33" s="463"/>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3"/>
      <c r="BH33" s="463"/>
      <c r="BI33" s="463"/>
      <c r="BJ33" s="463"/>
      <c r="BK33" s="463"/>
      <c r="BL33" s="463"/>
      <c r="BM33" s="463"/>
      <c r="BN33" s="463"/>
      <c r="BO33" s="463"/>
      <c r="BP33" s="463"/>
      <c r="BQ33" s="463"/>
      <c r="BR33" s="463"/>
      <c r="BS33" s="463"/>
      <c r="BT33" s="463"/>
      <c r="BU33" s="463"/>
      <c r="BV33" s="463"/>
      <c r="BW33" s="463"/>
      <c r="BX33" s="463"/>
      <c r="BY33" s="463"/>
      <c r="BZ33" s="463"/>
      <c r="CA33" s="463"/>
      <c r="CB33" s="463"/>
      <c r="CC33" s="463"/>
      <c r="CD33" s="463"/>
      <c r="CE33" s="463"/>
      <c r="CF33" s="463"/>
      <c r="CG33" s="463"/>
      <c r="CH33" s="463"/>
      <c r="CI33" s="463"/>
      <c r="CJ33" s="463"/>
      <c r="CK33" s="463"/>
      <c r="CL33" s="463"/>
      <c r="CM33" s="463"/>
      <c r="CN33" s="463"/>
      <c r="CO33" s="463"/>
      <c r="CP33" s="463"/>
      <c r="CQ33" s="463"/>
      <c r="CR33" s="463"/>
      <c r="CS33" s="463"/>
      <c r="CT33" s="463"/>
      <c r="CU33" s="463"/>
      <c r="CV33" s="463"/>
      <c r="CW33" s="463"/>
      <c r="CX33" s="463"/>
      <c r="CY33" s="463"/>
      <c r="CZ33" s="463"/>
      <c r="DA33" s="463"/>
      <c r="DB33" s="463"/>
      <c r="DC33" s="463"/>
      <c r="DD33" s="463"/>
      <c r="DE33" s="463"/>
      <c r="DF33" s="463"/>
      <c r="DG33" s="463"/>
      <c r="DH33" s="463"/>
      <c r="DI33" s="463"/>
      <c r="DJ33" s="463"/>
      <c r="DK33" s="463"/>
      <c r="DL33" s="463"/>
      <c r="DM33" s="463"/>
      <c r="DN33" s="463"/>
      <c r="DO33" s="463"/>
      <c r="DP33" s="463"/>
      <c r="DQ33" s="463"/>
      <c r="DR33" s="463"/>
      <c r="DS33" s="463"/>
      <c r="DT33" s="463"/>
      <c r="DU33" s="463"/>
      <c r="DV33" s="463"/>
      <c r="DW33" s="463"/>
      <c r="DX33" s="463"/>
      <c r="DY33" s="463"/>
      <c r="DZ33" s="463"/>
      <c r="EA33" s="463"/>
      <c r="EB33" s="463"/>
      <c r="EC33" s="463"/>
      <c r="ED33" s="463"/>
      <c r="EE33" s="463"/>
      <c r="EF33" s="463"/>
      <c r="EG33" s="463"/>
      <c r="EH33" s="463"/>
      <c r="EI33" s="463"/>
      <c r="EJ33" s="463"/>
      <c r="EK33" s="463"/>
      <c r="EL33" s="463"/>
      <c r="EM33" s="463"/>
      <c r="EN33" s="463"/>
      <c r="EO33" s="463"/>
      <c r="EP33" s="463"/>
      <c r="EQ33" s="463"/>
      <c r="ER33" s="463"/>
      <c r="ES33" s="463"/>
      <c r="ET33" s="463"/>
      <c r="EU33" s="463"/>
      <c r="EV33" s="463"/>
      <c r="EW33" s="463"/>
      <c r="EX33" s="463"/>
      <c r="EY33" s="463"/>
      <c r="EZ33" s="463"/>
      <c r="FA33" s="463"/>
      <c r="FB33" s="463"/>
      <c r="FC33" s="463"/>
      <c r="FD33" s="463"/>
      <c r="FE33" s="463"/>
      <c r="FF33" s="463"/>
      <c r="FG33" s="463"/>
      <c r="FH33" s="463"/>
      <c r="FI33" s="463"/>
      <c r="FJ33" s="463"/>
      <c r="FK33" s="463"/>
      <c r="FL33" s="463"/>
      <c r="FM33" s="463"/>
      <c r="FN33" s="463"/>
      <c r="FO33" s="463"/>
      <c r="FP33" s="463"/>
      <c r="FQ33" s="463"/>
      <c r="FR33" s="463"/>
      <c r="FS33" s="463"/>
      <c r="FT33" s="463"/>
      <c r="FU33" s="463"/>
      <c r="FV33" s="463"/>
      <c r="FW33" s="463"/>
      <c r="FX33" s="463"/>
      <c r="FY33" s="463"/>
      <c r="FZ33" s="463"/>
      <c r="GA33" s="463"/>
      <c r="GB33" s="463"/>
      <c r="GC33" s="463"/>
      <c r="GD33" s="463"/>
      <c r="GE33" s="463"/>
      <c r="GF33" s="463"/>
      <c r="GG33" s="463"/>
      <c r="GH33" s="463"/>
      <c r="GI33" s="463"/>
      <c r="GJ33" s="463"/>
      <c r="GK33" s="463"/>
      <c r="GL33" s="463"/>
      <c r="GM33" s="463"/>
      <c r="GN33" s="463"/>
      <c r="GO33" s="463"/>
      <c r="GP33" s="463"/>
      <c r="GQ33" s="463"/>
      <c r="GR33" s="463"/>
      <c r="GS33" s="463"/>
      <c r="GT33" s="463"/>
      <c r="GU33" s="463"/>
      <c r="GV33" s="463"/>
      <c r="GW33" s="463"/>
      <c r="GX33" s="463"/>
      <c r="GY33" s="463"/>
      <c r="GZ33" s="463"/>
      <c r="HA33" s="463"/>
      <c r="HB33" s="463"/>
      <c r="HC33" s="463"/>
      <c r="HD33" s="463"/>
      <c r="HE33" s="463"/>
      <c r="HF33" s="463"/>
      <c r="HG33" s="463"/>
      <c r="HH33" s="463"/>
      <c r="HI33" s="463"/>
      <c r="HJ33" s="463"/>
      <c r="HK33" s="463"/>
      <c r="HL33" s="463"/>
      <c r="HM33" s="463"/>
      <c r="HN33" s="463"/>
      <c r="HO33" s="463"/>
      <c r="HP33" s="463"/>
      <c r="HQ33" s="463"/>
      <c r="HR33" s="463"/>
      <c r="HS33" s="463"/>
      <c r="HT33" s="463"/>
      <c r="HU33" s="463"/>
      <c r="HV33" s="463"/>
      <c r="HW33" s="463"/>
      <c r="HX33" s="463"/>
      <c r="HY33" s="463"/>
      <c r="HZ33" s="463"/>
      <c r="IA33" s="463"/>
      <c r="IB33" s="463"/>
      <c r="IC33" s="463"/>
      <c r="ID33" s="463"/>
      <c r="IE33" s="463"/>
      <c r="IF33" s="463"/>
      <c r="IG33" s="463"/>
      <c r="IH33" s="463"/>
      <c r="II33" s="463"/>
      <c r="IJ33" s="463"/>
      <c r="IK33" s="463"/>
      <c r="IL33" s="463"/>
      <c r="IM33" s="463"/>
      <c r="IN33" s="463"/>
      <c r="IO33" s="463"/>
      <c r="IP33" s="463"/>
      <c r="IQ33" s="463"/>
      <c r="IR33" s="463"/>
      <c r="IS33" s="463"/>
      <c r="IT33" s="463"/>
      <c r="IU33" s="463"/>
      <c r="IV33" s="463"/>
    </row>
    <row r="34" spans="1:256">
      <c r="A34" s="355"/>
      <c r="B34" s="304"/>
      <c r="C34" s="304"/>
      <c r="D34" s="304"/>
      <c r="E34" s="304"/>
      <c r="F34" s="304"/>
      <c r="G34" s="304"/>
      <c r="H34" s="304"/>
      <c r="I34" s="304"/>
      <c r="J34" s="355"/>
      <c r="K34" s="355"/>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c r="BZ34" s="304"/>
      <c r="CA34" s="304"/>
      <c r="CB34" s="304"/>
      <c r="CC34" s="304"/>
      <c r="CD34" s="304"/>
      <c r="CE34" s="304"/>
      <c r="CF34" s="304"/>
      <c r="CG34" s="304"/>
      <c r="CH34" s="304"/>
      <c r="CI34" s="304"/>
      <c r="CJ34" s="304"/>
      <c r="CK34" s="304"/>
      <c r="CL34" s="304"/>
      <c r="CM34" s="304"/>
      <c r="CN34" s="304"/>
      <c r="CO34" s="304"/>
      <c r="CP34" s="304"/>
      <c r="CQ34" s="304"/>
      <c r="CR34" s="304"/>
      <c r="CS34" s="304"/>
      <c r="CT34" s="304"/>
      <c r="CU34" s="304"/>
      <c r="CV34" s="304"/>
      <c r="CW34" s="304"/>
      <c r="CX34" s="304"/>
      <c r="CY34" s="304"/>
      <c r="CZ34" s="304"/>
      <c r="DA34" s="304"/>
      <c r="DB34" s="304"/>
      <c r="DC34" s="304"/>
      <c r="DD34" s="304"/>
      <c r="DE34" s="304"/>
      <c r="DF34" s="304"/>
      <c r="DG34" s="304"/>
      <c r="DH34" s="304"/>
      <c r="DI34" s="304"/>
      <c r="DJ34" s="304"/>
      <c r="DK34" s="304"/>
      <c r="DL34" s="304"/>
      <c r="DM34" s="304"/>
      <c r="DN34" s="304"/>
      <c r="DO34" s="304"/>
      <c r="DP34" s="304"/>
      <c r="DQ34" s="304"/>
      <c r="DR34" s="304"/>
      <c r="DS34" s="304"/>
      <c r="DT34" s="304"/>
      <c r="DU34" s="304"/>
      <c r="DV34" s="304"/>
      <c r="DW34" s="304"/>
      <c r="DX34" s="304"/>
      <c r="DY34" s="304"/>
      <c r="DZ34" s="304"/>
      <c r="EA34" s="304"/>
      <c r="EB34" s="304"/>
      <c r="EC34" s="304"/>
      <c r="ED34" s="304"/>
      <c r="EE34" s="304"/>
      <c r="EF34" s="304"/>
      <c r="EG34" s="304"/>
      <c r="EH34" s="304"/>
      <c r="EI34" s="304"/>
      <c r="EJ34" s="304"/>
      <c r="EK34" s="304"/>
      <c r="EL34" s="304"/>
      <c r="EM34" s="304"/>
      <c r="EN34" s="304"/>
      <c r="EO34" s="304"/>
      <c r="EP34" s="304"/>
      <c r="EQ34" s="304"/>
      <c r="ER34" s="304"/>
      <c r="ES34" s="304"/>
      <c r="ET34" s="304"/>
      <c r="EU34" s="304"/>
      <c r="EV34" s="304"/>
      <c r="EW34" s="304"/>
      <c r="EX34" s="304"/>
      <c r="EY34" s="304"/>
      <c r="EZ34" s="304"/>
      <c r="FA34" s="304"/>
      <c r="FB34" s="304"/>
      <c r="FC34" s="304"/>
      <c r="FD34" s="304"/>
      <c r="FE34" s="304"/>
      <c r="FF34" s="304"/>
      <c r="FG34" s="304"/>
      <c r="FH34" s="304"/>
      <c r="FI34" s="304"/>
      <c r="FJ34" s="304"/>
      <c r="FK34" s="304"/>
      <c r="FL34" s="304"/>
      <c r="FM34" s="304"/>
      <c r="FN34" s="304"/>
      <c r="FO34" s="304"/>
      <c r="FP34" s="304"/>
      <c r="FQ34" s="304"/>
      <c r="FR34" s="304"/>
      <c r="FS34" s="304"/>
      <c r="FT34" s="304"/>
      <c r="FU34" s="304"/>
      <c r="FV34" s="304"/>
      <c r="FW34" s="304"/>
      <c r="FX34" s="304"/>
      <c r="FY34" s="304"/>
      <c r="FZ34" s="304"/>
      <c r="GA34" s="304"/>
      <c r="GB34" s="304"/>
      <c r="GC34" s="304"/>
      <c r="GD34" s="304"/>
      <c r="GE34" s="304"/>
      <c r="GF34" s="304"/>
      <c r="GG34" s="304"/>
      <c r="GH34" s="304"/>
      <c r="GI34" s="304"/>
      <c r="GJ34" s="304"/>
      <c r="GK34" s="304"/>
      <c r="GL34" s="304"/>
      <c r="GM34" s="304"/>
      <c r="GN34" s="304"/>
      <c r="GO34" s="304"/>
      <c r="GP34" s="304"/>
      <c r="GQ34" s="304"/>
      <c r="GR34" s="304"/>
      <c r="GS34" s="304"/>
      <c r="GT34" s="304"/>
      <c r="GU34" s="304"/>
      <c r="GV34" s="304"/>
      <c r="GW34" s="304"/>
      <c r="GX34" s="304"/>
      <c r="GY34" s="304"/>
      <c r="GZ34" s="304"/>
      <c r="HA34" s="304"/>
      <c r="HB34" s="304"/>
      <c r="HC34" s="304"/>
      <c r="HD34" s="304"/>
      <c r="HE34" s="304"/>
      <c r="HF34" s="304"/>
      <c r="HG34" s="304"/>
      <c r="HH34" s="304"/>
      <c r="HI34" s="304"/>
      <c r="HJ34" s="304"/>
      <c r="HK34" s="304"/>
      <c r="HL34" s="304"/>
      <c r="HM34" s="304"/>
      <c r="HN34" s="304"/>
      <c r="HO34" s="304"/>
      <c r="HP34" s="304"/>
      <c r="HQ34" s="304"/>
      <c r="HR34" s="304"/>
      <c r="HS34" s="304"/>
      <c r="HT34" s="304"/>
      <c r="HU34" s="304"/>
      <c r="HV34" s="304"/>
      <c r="HW34" s="304"/>
      <c r="HX34" s="304"/>
      <c r="HY34" s="304"/>
      <c r="HZ34" s="304"/>
      <c r="IA34" s="304"/>
      <c r="IB34" s="304"/>
      <c r="IC34" s="304"/>
      <c r="ID34" s="304"/>
      <c r="IE34" s="304"/>
      <c r="IF34" s="304"/>
      <c r="IG34" s="304"/>
      <c r="IH34" s="304"/>
      <c r="II34" s="304"/>
      <c r="IJ34" s="304"/>
      <c r="IK34" s="304"/>
      <c r="IL34" s="304"/>
      <c r="IM34" s="304"/>
      <c r="IN34" s="304"/>
      <c r="IO34" s="304"/>
      <c r="IP34" s="304"/>
      <c r="IQ34" s="304"/>
      <c r="IR34" s="304"/>
      <c r="IS34" s="304"/>
      <c r="IT34" s="304"/>
      <c r="IU34" s="304"/>
      <c r="IV34" s="304"/>
    </row>
    <row r="35" spans="1:256">
      <c r="A35" s="34" t="s">
        <v>236</v>
      </c>
      <c r="B35" s="34"/>
      <c r="C35" s="34"/>
      <c r="D35" s="34"/>
      <c r="E35" s="34"/>
      <c r="F35" s="34"/>
      <c r="G35" s="34"/>
    </row>
  </sheetData>
  <mergeCells count="13">
    <mergeCell ref="B28:E28"/>
    <mergeCell ref="A31:J31"/>
    <mergeCell ref="A32:J32"/>
    <mergeCell ref="A33:F33"/>
    <mergeCell ref="B2:F2"/>
    <mergeCell ref="J2:K2"/>
    <mergeCell ref="D6:D8"/>
    <mergeCell ref="C6:C8"/>
    <mergeCell ref="K6:K8"/>
    <mergeCell ref="E6:E8"/>
    <mergeCell ref="F6:F8"/>
    <mergeCell ref="G6:G8"/>
    <mergeCell ref="H6:H8"/>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Normal="100" zoomScaleSheetLayoutView="100" workbookViewId="0">
      <selection activeCell="G76" sqref="G76:H82"/>
    </sheetView>
  </sheetViews>
  <sheetFormatPr defaultRowHeight="14.4"/>
  <cols>
    <col min="1" max="1" width="4.6640625" style="24" customWidth="1"/>
    <col min="2" max="2" width="77.44140625" style="24" customWidth="1"/>
    <col min="3" max="3" width="5.44140625" style="24" customWidth="1"/>
    <col min="4" max="4" width="8.5546875" style="24" customWidth="1"/>
    <col min="5" max="5" width="11.44140625" style="24" customWidth="1"/>
    <col min="6" max="6" width="16.33203125" style="24" customWidth="1"/>
    <col min="7" max="7" width="7.33203125" style="24" customWidth="1"/>
    <col min="8" max="8" width="12.109375" style="24" bestFit="1" customWidth="1"/>
    <col min="9" max="9" width="12.109375" style="24" customWidth="1"/>
    <col min="10" max="10" width="15.5546875" style="24" customWidth="1"/>
    <col min="11" max="11" width="15.5546875" style="24" bestFit="1" customWidth="1"/>
    <col min="12" max="257" width="8.88671875" style="24"/>
    <col min="258" max="258" width="4.6640625" style="24" customWidth="1"/>
    <col min="259" max="259" width="77.44140625" style="24" customWidth="1"/>
    <col min="260" max="260" width="5.44140625" style="24" customWidth="1"/>
    <col min="261" max="261" width="8.5546875" style="24" customWidth="1"/>
    <col min="262" max="262" width="11.44140625" style="24" customWidth="1"/>
    <col min="263" max="263" width="16.33203125" style="24" customWidth="1"/>
    <col min="264" max="264" width="7.33203125" style="24" customWidth="1"/>
    <col min="265" max="265" width="12.109375" style="24" bestFit="1" customWidth="1"/>
    <col min="266" max="266" width="15.5546875" style="24" customWidth="1"/>
    <col min="267" max="267" width="14.44140625" style="24" customWidth="1"/>
    <col min="268" max="513" width="8.88671875" style="24"/>
    <col min="514" max="514" width="4.6640625" style="24" customWidth="1"/>
    <col min="515" max="515" width="77.44140625" style="24" customWidth="1"/>
    <col min="516" max="516" width="5.44140625" style="24" customWidth="1"/>
    <col min="517" max="517" width="8.5546875" style="24" customWidth="1"/>
    <col min="518" max="518" width="11.44140625" style="24" customWidth="1"/>
    <col min="519" max="519" width="16.33203125" style="24" customWidth="1"/>
    <col min="520" max="520" width="7.33203125" style="24" customWidth="1"/>
    <col min="521" max="521" width="12.109375" style="24" bestFit="1" customWidth="1"/>
    <col min="522" max="522" width="15.5546875" style="24" customWidth="1"/>
    <col min="523" max="523" width="14.44140625" style="24" customWidth="1"/>
    <col min="524" max="769" width="8.88671875" style="24"/>
    <col min="770" max="770" width="4.6640625" style="24" customWidth="1"/>
    <col min="771" max="771" width="77.44140625" style="24" customWidth="1"/>
    <col min="772" max="772" width="5.44140625" style="24" customWidth="1"/>
    <col min="773" max="773" width="8.5546875" style="24" customWidth="1"/>
    <col min="774" max="774" width="11.44140625" style="24" customWidth="1"/>
    <col min="775" max="775" width="16.33203125" style="24" customWidth="1"/>
    <col min="776" max="776" width="7.33203125" style="24" customWidth="1"/>
    <col min="777" max="777" width="12.109375" style="24" bestFit="1" customWidth="1"/>
    <col min="778" max="778" width="15.5546875" style="24" customWidth="1"/>
    <col min="779" max="779" width="14.44140625" style="24" customWidth="1"/>
    <col min="780" max="1025" width="8.88671875" style="24"/>
    <col min="1026" max="1026" width="4.6640625" style="24" customWidth="1"/>
    <col min="1027" max="1027" width="77.44140625" style="24" customWidth="1"/>
    <col min="1028" max="1028" width="5.44140625" style="24" customWidth="1"/>
    <col min="1029" max="1029" width="8.5546875" style="24" customWidth="1"/>
    <col min="1030" max="1030" width="11.44140625" style="24" customWidth="1"/>
    <col min="1031" max="1031" width="16.33203125" style="24" customWidth="1"/>
    <col min="1032" max="1032" width="7.33203125" style="24" customWidth="1"/>
    <col min="1033" max="1033" width="12.109375" style="24" bestFit="1" customWidth="1"/>
    <col min="1034" max="1034" width="15.5546875" style="24" customWidth="1"/>
    <col min="1035" max="1035" width="14.44140625" style="24" customWidth="1"/>
    <col min="1036" max="1281" width="8.88671875" style="24"/>
    <col min="1282" max="1282" width="4.6640625" style="24" customWidth="1"/>
    <col min="1283" max="1283" width="77.44140625" style="24" customWidth="1"/>
    <col min="1284" max="1284" width="5.44140625" style="24" customWidth="1"/>
    <col min="1285" max="1285" width="8.5546875" style="24" customWidth="1"/>
    <col min="1286" max="1286" width="11.44140625" style="24" customWidth="1"/>
    <col min="1287" max="1287" width="16.33203125" style="24" customWidth="1"/>
    <col min="1288" max="1288" width="7.33203125" style="24" customWidth="1"/>
    <col min="1289" max="1289" width="12.109375" style="24" bestFit="1" customWidth="1"/>
    <col min="1290" max="1290" width="15.5546875" style="24" customWidth="1"/>
    <col min="1291" max="1291" width="14.44140625" style="24" customWidth="1"/>
    <col min="1292" max="1537" width="8.88671875" style="24"/>
    <col min="1538" max="1538" width="4.6640625" style="24" customWidth="1"/>
    <col min="1539" max="1539" width="77.44140625" style="24" customWidth="1"/>
    <col min="1540" max="1540" width="5.44140625" style="24" customWidth="1"/>
    <col min="1541" max="1541" width="8.5546875" style="24" customWidth="1"/>
    <col min="1542" max="1542" width="11.44140625" style="24" customWidth="1"/>
    <col min="1543" max="1543" width="16.33203125" style="24" customWidth="1"/>
    <col min="1544" max="1544" width="7.33203125" style="24" customWidth="1"/>
    <col min="1545" max="1545" width="12.109375" style="24" bestFit="1" customWidth="1"/>
    <col min="1546" max="1546" width="15.5546875" style="24" customWidth="1"/>
    <col min="1547" max="1547" width="14.44140625" style="24" customWidth="1"/>
    <col min="1548" max="1793" width="8.88671875" style="24"/>
    <col min="1794" max="1794" width="4.6640625" style="24" customWidth="1"/>
    <col min="1795" max="1795" width="77.44140625" style="24" customWidth="1"/>
    <col min="1796" max="1796" width="5.44140625" style="24" customWidth="1"/>
    <col min="1797" max="1797" width="8.5546875" style="24" customWidth="1"/>
    <col min="1798" max="1798" width="11.44140625" style="24" customWidth="1"/>
    <col min="1799" max="1799" width="16.33203125" style="24" customWidth="1"/>
    <col min="1800" max="1800" width="7.33203125" style="24" customWidth="1"/>
    <col min="1801" max="1801" width="12.109375" style="24" bestFit="1" customWidth="1"/>
    <col min="1802" max="1802" width="15.5546875" style="24" customWidth="1"/>
    <col min="1803" max="1803" width="14.44140625" style="24" customWidth="1"/>
    <col min="1804" max="2049" width="8.88671875" style="24"/>
    <col min="2050" max="2050" width="4.6640625" style="24" customWidth="1"/>
    <col min="2051" max="2051" width="77.44140625" style="24" customWidth="1"/>
    <col min="2052" max="2052" width="5.44140625" style="24" customWidth="1"/>
    <col min="2053" max="2053" width="8.5546875" style="24" customWidth="1"/>
    <col min="2054" max="2054" width="11.44140625" style="24" customWidth="1"/>
    <col min="2055" max="2055" width="16.33203125" style="24" customWidth="1"/>
    <col min="2056" max="2056" width="7.33203125" style="24" customWidth="1"/>
    <col min="2057" max="2057" width="12.109375" style="24" bestFit="1" customWidth="1"/>
    <col min="2058" max="2058" width="15.5546875" style="24" customWidth="1"/>
    <col min="2059" max="2059" width="14.44140625" style="24" customWidth="1"/>
    <col min="2060" max="2305" width="8.88671875" style="24"/>
    <col min="2306" max="2306" width="4.6640625" style="24" customWidth="1"/>
    <col min="2307" max="2307" width="77.44140625" style="24" customWidth="1"/>
    <col min="2308" max="2308" width="5.44140625" style="24" customWidth="1"/>
    <col min="2309" max="2309" width="8.5546875" style="24" customWidth="1"/>
    <col min="2310" max="2310" width="11.44140625" style="24" customWidth="1"/>
    <col min="2311" max="2311" width="16.33203125" style="24" customWidth="1"/>
    <col min="2312" max="2312" width="7.33203125" style="24" customWidth="1"/>
    <col min="2313" max="2313" width="12.109375" style="24" bestFit="1" customWidth="1"/>
    <col min="2314" max="2314" width="15.5546875" style="24" customWidth="1"/>
    <col min="2315" max="2315" width="14.44140625" style="24" customWidth="1"/>
    <col min="2316" max="2561" width="8.88671875" style="24"/>
    <col min="2562" max="2562" width="4.6640625" style="24" customWidth="1"/>
    <col min="2563" max="2563" width="77.44140625" style="24" customWidth="1"/>
    <col min="2564" max="2564" width="5.44140625" style="24" customWidth="1"/>
    <col min="2565" max="2565" width="8.5546875" style="24" customWidth="1"/>
    <col min="2566" max="2566" width="11.44140625" style="24" customWidth="1"/>
    <col min="2567" max="2567" width="16.33203125" style="24" customWidth="1"/>
    <col min="2568" max="2568" width="7.33203125" style="24" customWidth="1"/>
    <col min="2569" max="2569" width="12.109375" style="24" bestFit="1" customWidth="1"/>
    <col min="2570" max="2570" width="15.5546875" style="24" customWidth="1"/>
    <col min="2571" max="2571" width="14.44140625" style="24" customWidth="1"/>
    <col min="2572" max="2817" width="8.88671875" style="24"/>
    <col min="2818" max="2818" width="4.6640625" style="24" customWidth="1"/>
    <col min="2819" max="2819" width="77.44140625" style="24" customWidth="1"/>
    <col min="2820" max="2820" width="5.44140625" style="24" customWidth="1"/>
    <col min="2821" max="2821" width="8.5546875" style="24" customWidth="1"/>
    <col min="2822" max="2822" width="11.44140625" style="24" customWidth="1"/>
    <col min="2823" max="2823" width="16.33203125" style="24" customWidth="1"/>
    <col min="2824" max="2824" width="7.33203125" style="24" customWidth="1"/>
    <col min="2825" max="2825" width="12.109375" style="24" bestFit="1" customWidth="1"/>
    <col min="2826" max="2826" width="15.5546875" style="24" customWidth="1"/>
    <col min="2827" max="2827" width="14.44140625" style="24" customWidth="1"/>
    <col min="2828" max="3073" width="8.88671875" style="24"/>
    <col min="3074" max="3074" width="4.6640625" style="24" customWidth="1"/>
    <col min="3075" max="3075" width="77.44140625" style="24" customWidth="1"/>
    <col min="3076" max="3076" width="5.44140625" style="24" customWidth="1"/>
    <col min="3077" max="3077" width="8.5546875" style="24" customWidth="1"/>
    <col min="3078" max="3078" width="11.44140625" style="24" customWidth="1"/>
    <col min="3079" max="3079" width="16.33203125" style="24" customWidth="1"/>
    <col min="3080" max="3080" width="7.33203125" style="24" customWidth="1"/>
    <col min="3081" max="3081" width="12.109375" style="24" bestFit="1" customWidth="1"/>
    <col min="3082" max="3082" width="15.5546875" style="24" customWidth="1"/>
    <col min="3083" max="3083" width="14.44140625" style="24" customWidth="1"/>
    <col min="3084" max="3329" width="8.88671875" style="24"/>
    <col min="3330" max="3330" width="4.6640625" style="24" customWidth="1"/>
    <col min="3331" max="3331" width="77.44140625" style="24" customWidth="1"/>
    <col min="3332" max="3332" width="5.44140625" style="24" customWidth="1"/>
    <col min="3333" max="3333" width="8.5546875" style="24" customWidth="1"/>
    <col min="3334" max="3334" width="11.44140625" style="24" customWidth="1"/>
    <col min="3335" max="3335" width="16.33203125" style="24" customWidth="1"/>
    <col min="3336" max="3336" width="7.33203125" style="24" customWidth="1"/>
    <col min="3337" max="3337" width="12.109375" style="24" bestFit="1" customWidth="1"/>
    <col min="3338" max="3338" width="15.5546875" style="24" customWidth="1"/>
    <col min="3339" max="3339" width="14.44140625" style="24" customWidth="1"/>
    <col min="3340" max="3585" width="8.88671875" style="24"/>
    <col min="3586" max="3586" width="4.6640625" style="24" customWidth="1"/>
    <col min="3587" max="3587" width="77.44140625" style="24" customWidth="1"/>
    <col min="3588" max="3588" width="5.44140625" style="24" customWidth="1"/>
    <col min="3589" max="3589" width="8.5546875" style="24" customWidth="1"/>
    <col min="3590" max="3590" width="11.44140625" style="24" customWidth="1"/>
    <col min="3591" max="3591" width="16.33203125" style="24" customWidth="1"/>
    <col min="3592" max="3592" width="7.33203125" style="24" customWidth="1"/>
    <col min="3593" max="3593" width="12.109375" style="24" bestFit="1" customWidth="1"/>
    <col min="3594" max="3594" width="15.5546875" style="24" customWidth="1"/>
    <col min="3595" max="3595" width="14.44140625" style="24" customWidth="1"/>
    <col min="3596" max="3841" width="8.88671875" style="24"/>
    <col min="3842" max="3842" width="4.6640625" style="24" customWidth="1"/>
    <col min="3843" max="3843" width="77.44140625" style="24" customWidth="1"/>
    <col min="3844" max="3844" width="5.44140625" style="24" customWidth="1"/>
    <col min="3845" max="3845" width="8.5546875" style="24" customWidth="1"/>
    <col min="3846" max="3846" width="11.44140625" style="24" customWidth="1"/>
    <col min="3847" max="3847" width="16.33203125" style="24" customWidth="1"/>
    <col min="3848" max="3848" width="7.33203125" style="24" customWidth="1"/>
    <col min="3849" max="3849" width="12.109375" style="24" bestFit="1" customWidth="1"/>
    <col min="3850" max="3850" width="15.5546875" style="24" customWidth="1"/>
    <col min="3851" max="3851" width="14.44140625" style="24" customWidth="1"/>
    <col min="3852" max="4097" width="8.88671875" style="24"/>
    <col min="4098" max="4098" width="4.6640625" style="24" customWidth="1"/>
    <col min="4099" max="4099" width="77.44140625" style="24" customWidth="1"/>
    <col min="4100" max="4100" width="5.44140625" style="24" customWidth="1"/>
    <col min="4101" max="4101" width="8.5546875" style="24" customWidth="1"/>
    <col min="4102" max="4102" width="11.44140625" style="24" customWidth="1"/>
    <col min="4103" max="4103" width="16.33203125" style="24" customWidth="1"/>
    <col min="4104" max="4104" width="7.33203125" style="24" customWidth="1"/>
    <col min="4105" max="4105" width="12.109375" style="24" bestFit="1" customWidth="1"/>
    <col min="4106" max="4106" width="15.5546875" style="24" customWidth="1"/>
    <col min="4107" max="4107" width="14.44140625" style="24" customWidth="1"/>
    <col min="4108" max="4353" width="8.88671875" style="24"/>
    <col min="4354" max="4354" width="4.6640625" style="24" customWidth="1"/>
    <col min="4355" max="4355" width="77.44140625" style="24" customWidth="1"/>
    <col min="4356" max="4356" width="5.44140625" style="24" customWidth="1"/>
    <col min="4357" max="4357" width="8.5546875" style="24" customWidth="1"/>
    <col min="4358" max="4358" width="11.44140625" style="24" customWidth="1"/>
    <col min="4359" max="4359" width="16.33203125" style="24" customWidth="1"/>
    <col min="4360" max="4360" width="7.33203125" style="24" customWidth="1"/>
    <col min="4361" max="4361" width="12.109375" style="24" bestFit="1" customWidth="1"/>
    <col min="4362" max="4362" width="15.5546875" style="24" customWidth="1"/>
    <col min="4363" max="4363" width="14.44140625" style="24" customWidth="1"/>
    <col min="4364" max="4609" width="8.88671875" style="24"/>
    <col min="4610" max="4610" width="4.6640625" style="24" customWidth="1"/>
    <col min="4611" max="4611" width="77.44140625" style="24" customWidth="1"/>
    <col min="4612" max="4612" width="5.44140625" style="24" customWidth="1"/>
    <col min="4613" max="4613" width="8.5546875" style="24" customWidth="1"/>
    <col min="4614" max="4614" width="11.44140625" style="24" customWidth="1"/>
    <col min="4615" max="4615" width="16.33203125" style="24" customWidth="1"/>
    <col min="4616" max="4616" width="7.33203125" style="24" customWidth="1"/>
    <col min="4617" max="4617" width="12.109375" style="24" bestFit="1" customWidth="1"/>
    <col min="4618" max="4618" width="15.5546875" style="24" customWidth="1"/>
    <col min="4619" max="4619" width="14.44140625" style="24" customWidth="1"/>
    <col min="4620" max="4865" width="8.88671875" style="24"/>
    <col min="4866" max="4866" width="4.6640625" style="24" customWidth="1"/>
    <col min="4867" max="4867" width="77.44140625" style="24" customWidth="1"/>
    <col min="4868" max="4868" width="5.44140625" style="24" customWidth="1"/>
    <col min="4869" max="4869" width="8.5546875" style="24" customWidth="1"/>
    <col min="4870" max="4870" width="11.44140625" style="24" customWidth="1"/>
    <col min="4871" max="4871" width="16.33203125" style="24" customWidth="1"/>
    <col min="4872" max="4872" width="7.33203125" style="24" customWidth="1"/>
    <col min="4873" max="4873" width="12.109375" style="24" bestFit="1" customWidth="1"/>
    <col min="4874" max="4874" width="15.5546875" style="24" customWidth="1"/>
    <col min="4875" max="4875" width="14.44140625" style="24" customWidth="1"/>
    <col min="4876" max="5121" width="8.88671875" style="24"/>
    <col min="5122" max="5122" width="4.6640625" style="24" customWidth="1"/>
    <col min="5123" max="5123" width="77.44140625" style="24" customWidth="1"/>
    <col min="5124" max="5124" width="5.44140625" style="24" customWidth="1"/>
    <col min="5125" max="5125" width="8.5546875" style="24" customWidth="1"/>
    <col min="5126" max="5126" width="11.44140625" style="24" customWidth="1"/>
    <col min="5127" max="5127" width="16.33203125" style="24" customWidth="1"/>
    <col min="5128" max="5128" width="7.33203125" style="24" customWidth="1"/>
    <col min="5129" max="5129" width="12.109375" style="24" bestFit="1" customWidth="1"/>
    <col min="5130" max="5130" width="15.5546875" style="24" customWidth="1"/>
    <col min="5131" max="5131" width="14.44140625" style="24" customWidth="1"/>
    <col min="5132" max="5377" width="8.88671875" style="24"/>
    <col min="5378" max="5378" width="4.6640625" style="24" customWidth="1"/>
    <col min="5379" max="5379" width="77.44140625" style="24" customWidth="1"/>
    <col min="5380" max="5380" width="5.44140625" style="24" customWidth="1"/>
    <col min="5381" max="5381" width="8.5546875" style="24" customWidth="1"/>
    <col min="5382" max="5382" width="11.44140625" style="24" customWidth="1"/>
    <col min="5383" max="5383" width="16.33203125" style="24" customWidth="1"/>
    <col min="5384" max="5384" width="7.33203125" style="24" customWidth="1"/>
    <col min="5385" max="5385" width="12.109375" style="24" bestFit="1" customWidth="1"/>
    <col min="5386" max="5386" width="15.5546875" style="24" customWidth="1"/>
    <col min="5387" max="5387" width="14.44140625" style="24" customWidth="1"/>
    <col min="5388" max="5633" width="8.88671875" style="24"/>
    <col min="5634" max="5634" width="4.6640625" style="24" customWidth="1"/>
    <col min="5635" max="5635" width="77.44140625" style="24" customWidth="1"/>
    <col min="5636" max="5636" width="5.44140625" style="24" customWidth="1"/>
    <col min="5637" max="5637" width="8.5546875" style="24" customWidth="1"/>
    <col min="5638" max="5638" width="11.44140625" style="24" customWidth="1"/>
    <col min="5639" max="5639" width="16.33203125" style="24" customWidth="1"/>
    <col min="5640" max="5640" width="7.33203125" style="24" customWidth="1"/>
    <col min="5641" max="5641" width="12.109375" style="24" bestFit="1" customWidth="1"/>
    <col min="5642" max="5642" width="15.5546875" style="24" customWidth="1"/>
    <col min="5643" max="5643" width="14.44140625" style="24" customWidth="1"/>
    <col min="5644" max="5889" width="8.88671875" style="24"/>
    <col min="5890" max="5890" width="4.6640625" style="24" customWidth="1"/>
    <col min="5891" max="5891" width="77.44140625" style="24" customWidth="1"/>
    <col min="5892" max="5892" width="5.44140625" style="24" customWidth="1"/>
    <col min="5893" max="5893" width="8.5546875" style="24" customWidth="1"/>
    <col min="5894" max="5894" width="11.44140625" style="24" customWidth="1"/>
    <col min="5895" max="5895" width="16.33203125" style="24" customWidth="1"/>
    <col min="5896" max="5896" width="7.33203125" style="24" customWidth="1"/>
    <col min="5897" max="5897" width="12.109375" style="24" bestFit="1" customWidth="1"/>
    <col min="5898" max="5898" width="15.5546875" style="24" customWidth="1"/>
    <col min="5899" max="5899" width="14.44140625" style="24" customWidth="1"/>
    <col min="5900" max="6145" width="8.88671875" style="24"/>
    <col min="6146" max="6146" width="4.6640625" style="24" customWidth="1"/>
    <col min="6147" max="6147" width="77.44140625" style="24" customWidth="1"/>
    <col min="6148" max="6148" width="5.44140625" style="24" customWidth="1"/>
    <col min="6149" max="6149" width="8.5546875" style="24" customWidth="1"/>
    <col min="6150" max="6150" width="11.44140625" style="24" customWidth="1"/>
    <col min="6151" max="6151" width="16.33203125" style="24" customWidth="1"/>
    <col min="6152" max="6152" width="7.33203125" style="24" customWidth="1"/>
    <col min="6153" max="6153" width="12.109375" style="24" bestFit="1" customWidth="1"/>
    <col min="6154" max="6154" width="15.5546875" style="24" customWidth="1"/>
    <col min="6155" max="6155" width="14.44140625" style="24" customWidth="1"/>
    <col min="6156" max="6401" width="8.88671875" style="24"/>
    <col min="6402" max="6402" width="4.6640625" style="24" customWidth="1"/>
    <col min="6403" max="6403" width="77.44140625" style="24" customWidth="1"/>
    <col min="6404" max="6404" width="5.44140625" style="24" customWidth="1"/>
    <col min="6405" max="6405" width="8.5546875" style="24" customWidth="1"/>
    <col min="6406" max="6406" width="11.44140625" style="24" customWidth="1"/>
    <col min="6407" max="6407" width="16.33203125" style="24" customWidth="1"/>
    <col min="6408" max="6408" width="7.33203125" style="24" customWidth="1"/>
    <col min="6409" max="6409" width="12.109375" style="24" bestFit="1" customWidth="1"/>
    <col min="6410" max="6410" width="15.5546875" style="24" customWidth="1"/>
    <col min="6411" max="6411" width="14.44140625" style="24" customWidth="1"/>
    <col min="6412" max="6657" width="8.88671875" style="24"/>
    <col min="6658" max="6658" width="4.6640625" style="24" customWidth="1"/>
    <col min="6659" max="6659" width="77.44140625" style="24" customWidth="1"/>
    <col min="6660" max="6660" width="5.44140625" style="24" customWidth="1"/>
    <col min="6661" max="6661" width="8.5546875" style="24" customWidth="1"/>
    <col min="6662" max="6662" width="11.44140625" style="24" customWidth="1"/>
    <col min="6663" max="6663" width="16.33203125" style="24" customWidth="1"/>
    <col min="6664" max="6664" width="7.33203125" style="24" customWidth="1"/>
    <col min="6665" max="6665" width="12.109375" style="24" bestFit="1" customWidth="1"/>
    <col min="6666" max="6666" width="15.5546875" style="24" customWidth="1"/>
    <col min="6667" max="6667" width="14.44140625" style="24" customWidth="1"/>
    <col min="6668" max="6913" width="8.88671875" style="24"/>
    <col min="6914" max="6914" width="4.6640625" style="24" customWidth="1"/>
    <col min="6915" max="6915" width="77.44140625" style="24" customWidth="1"/>
    <col min="6916" max="6916" width="5.44140625" style="24" customWidth="1"/>
    <col min="6917" max="6917" width="8.5546875" style="24" customWidth="1"/>
    <col min="6918" max="6918" width="11.44140625" style="24" customWidth="1"/>
    <col min="6919" max="6919" width="16.33203125" style="24" customWidth="1"/>
    <col min="6920" max="6920" width="7.33203125" style="24" customWidth="1"/>
    <col min="6921" max="6921" width="12.109375" style="24" bestFit="1" customWidth="1"/>
    <col min="6922" max="6922" width="15.5546875" style="24" customWidth="1"/>
    <col min="6923" max="6923" width="14.44140625" style="24" customWidth="1"/>
    <col min="6924" max="7169" width="8.88671875" style="24"/>
    <col min="7170" max="7170" width="4.6640625" style="24" customWidth="1"/>
    <col min="7171" max="7171" width="77.44140625" style="24" customWidth="1"/>
    <col min="7172" max="7172" width="5.44140625" style="24" customWidth="1"/>
    <col min="7173" max="7173" width="8.5546875" style="24" customWidth="1"/>
    <col min="7174" max="7174" width="11.44140625" style="24" customWidth="1"/>
    <col min="7175" max="7175" width="16.33203125" style="24" customWidth="1"/>
    <col min="7176" max="7176" width="7.33203125" style="24" customWidth="1"/>
    <col min="7177" max="7177" width="12.109375" style="24" bestFit="1" customWidth="1"/>
    <col min="7178" max="7178" width="15.5546875" style="24" customWidth="1"/>
    <col min="7179" max="7179" width="14.44140625" style="24" customWidth="1"/>
    <col min="7180" max="7425" width="8.88671875" style="24"/>
    <col min="7426" max="7426" width="4.6640625" style="24" customWidth="1"/>
    <col min="7427" max="7427" width="77.44140625" style="24" customWidth="1"/>
    <col min="7428" max="7428" width="5.44140625" style="24" customWidth="1"/>
    <col min="7429" max="7429" width="8.5546875" style="24" customWidth="1"/>
    <col min="7430" max="7430" width="11.44140625" style="24" customWidth="1"/>
    <col min="7431" max="7431" width="16.33203125" style="24" customWidth="1"/>
    <col min="7432" max="7432" width="7.33203125" style="24" customWidth="1"/>
    <col min="7433" max="7433" width="12.109375" style="24" bestFit="1" customWidth="1"/>
    <col min="7434" max="7434" width="15.5546875" style="24" customWidth="1"/>
    <col min="7435" max="7435" width="14.44140625" style="24" customWidth="1"/>
    <col min="7436" max="7681" width="8.88671875" style="24"/>
    <col min="7682" max="7682" width="4.6640625" style="24" customWidth="1"/>
    <col min="7683" max="7683" width="77.44140625" style="24" customWidth="1"/>
    <col min="7684" max="7684" width="5.44140625" style="24" customWidth="1"/>
    <col min="7685" max="7685" width="8.5546875" style="24" customWidth="1"/>
    <col min="7686" max="7686" width="11.44140625" style="24" customWidth="1"/>
    <col min="7687" max="7687" width="16.33203125" style="24" customWidth="1"/>
    <col min="7688" max="7688" width="7.33203125" style="24" customWidth="1"/>
    <col min="7689" max="7689" width="12.109375" style="24" bestFit="1" customWidth="1"/>
    <col min="7690" max="7690" width="15.5546875" style="24" customWidth="1"/>
    <col min="7691" max="7691" width="14.44140625" style="24" customWidth="1"/>
    <col min="7692" max="7937" width="8.88671875" style="24"/>
    <col min="7938" max="7938" width="4.6640625" style="24" customWidth="1"/>
    <col min="7939" max="7939" width="77.44140625" style="24" customWidth="1"/>
    <col min="7940" max="7940" width="5.44140625" style="24" customWidth="1"/>
    <col min="7941" max="7941" width="8.5546875" style="24" customWidth="1"/>
    <col min="7942" max="7942" width="11.44140625" style="24" customWidth="1"/>
    <col min="7943" max="7943" width="16.33203125" style="24" customWidth="1"/>
    <col min="7944" max="7944" width="7.33203125" style="24" customWidth="1"/>
    <col min="7945" max="7945" width="12.109375" style="24" bestFit="1" customWidth="1"/>
    <col min="7946" max="7946" width="15.5546875" style="24" customWidth="1"/>
    <col min="7947" max="7947" width="14.44140625" style="24" customWidth="1"/>
    <col min="7948" max="8193" width="8.88671875" style="24"/>
    <col min="8194" max="8194" width="4.6640625" style="24" customWidth="1"/>
    <col min="8195" max="8195" width="77.44140625" style="24" customWidth="1"/>
    <col min="8196" max="8196" width="5.44140625" style="24" customWidth="1"/>
    <col min="8197" max="8197" width="8.5546875" style="24" customWidth="1"/>
    <col min="8198" max="8198" width="11.44140625" style="24" customWidth="1"/>
    <col min="8199" max="8199" width="16.33203125" style="24" customWidth="1"/>
    <col min="8200" max="8200" width="7.33203125" style="24" customWidth="1"/>
    <col min="8201" max="8201" width="12.109375" style="24" bestFit="1" customWidth="1"/>
    <col min="8202" max="8202" width="15.5546875" style="24" customWidth="1"/>
    <col min="8203" max="8203" width="14.44140625" style="24" customWidth="1"/>
    <col min="8204" max="8449" width="8.88671875" style="24"/>
    <col min="8450" max="8450" width="4.6640625" style="24" customWidth="1"/>
    <col min="8451" max="8451" width="77.44140625" style="24" customWidth="1"/>
    <col min="8452" max="8452" width="5.44140625" style="24" customWidth="1"/>
    <col min="8453" max="8453" width="8.5546875" style="24" customWidth="1"/>
    <col min="8454" max="8454" width="11.44140625" style="24" customWidth="1"/>
    <col min="8455" max="8455" width="16.33203125" style="24" customWidth="1"/>
    <col min="8456" max="8456" width="7.33203125" style="24" customWidth="1"/>
    <col min="8457" max="8457" width="12.109375" style="24" bestFit="1" customWidth="1"/>
    <col min="8458" max="8458" width="15.5546875" style="24" customWidth="1"/>
    <col min="8459" max="8459" width="14.44140625" style="24" customWidth="1"/>
    <col min="8460" max="8705" width="8.88671875" style="24"/>
    <col min="8706" max="8706" width="4.6640625" style="24" customWidth="1"/>
    <col min="8707" max="8707" width="77.44140625" style="24" customWidth="1"/>
    <col min="8708" max="8708" width="5.44140625" style="24" customWidth="1"/>
    <col min="8709" max="8709" width="8.5546875" style="24" customWidth="1"/>
    <col min="8710" max="8710" width="11.44140625" style="24" customWidth="1"/>
    <col min="8711" max="8711" width="16.33203125" style="24" customWidth="1"/>
    <col min="8712" max="8712" width="7.33203125" style="24" customWidth="1"/>
    <col min="8713" max="8713" width="12.109375" style="24" bestFit="1" customWidth="1"/>
    <col min="8714" max="8714" width="15.5546875" style="24" customWidth="1"/>
    <col min="8715" max="8715" width="14.44140625" style="24" customWidth="1"/>
    <col min="8716" max="8961" width="8.88671875" style="24"/>
    <col min="8962" max="8962" width="4.6640625" style="24" customWidth="1"/>
    <col min="8963" max="8963" width="77.44140625" style="24" customWidth="1"/>
    <col min="8964" max="8964" width="5.44140625" style="24" customWidth="1"/>
    <col min="8965" max="8965" width="8.5546875" style="24" customWidth="1"/>
    <col min="8966" max="8966" width="11.44140625" style="24" customWidth="1"/>
    <col min="8967" max="8967" width="16.33203125" style="24" customWidth="1"/>
    <col min="8968" max="8968" width="7.33203125" style="24" customWidth="1"/>
    <col min="8969" max="8969" width="12.109375" style="24" bestFit="1" customWidth="1"/>
    <col min="8970" max="8970" width="15.5546875" style="24" customWidth="1"/>
    <col min="8971" max="8971" width="14.44140625" style="24" customWidth="1"/>
    <col min="8972" max="9217" width="8.88671875" style="24"/>
    <col min="9218" max="9218" width="4.6640625" style="24" customWidth="1"/>
    <col min="9219" max="9219" width="77.44140625" style="24" customWidth="1"/>
    <col min="9220" max="9220" width="5.44140625" style="24" customWidth="1"/>
    <col min="9221" max="9221" width="8.5546875" style="24" customWidth="1"/>
    <col min="9222" max="9222" width="11.44140625" style="24" customWidth="1"/>
    <col min="9223" max="9223" width="16.33203125" style="24" customWidth="1"/>
    <col min="9224" max="9224" width="7.33203125" style="24" customWidth="1"/>
    <col min="9225" max="9225" width="12.109375" style="24" bestFit="1" customWidth="1"/>
    <col min="9226" max="9226" width="15.5546875" style="24" customWidth="1"/>
    <col min="9227" max="9227" width="14.44140625" style="24" customWidth="1"/>
    <col min="9228" max="9473" width="8.88671875" style="24"/>
    <col min="9474" max="9474" width="4.6640625" style="24" customWidth="1"/>
    <col min="9475" max="9475" width="77.44140625" style="24" customWidth="1"/>
    <col min="9476" max="9476" width="5.44140625" style="24" customWidth="1"/>
    <col min="9477" max="9477" width="8.5546875" style="24" customWidth="1"/>
    <col min="9478" max="9478" width="11.44140625" style="24" customWidth="1"/>
    <col min="9479" max="9479" width="16.33203125" style="24" customWidth="1"/>
    <col min="9480" max="9480" width="7.33203125" style="24" customWidth="1"/>
    <col min="9481" max="9481" width="12.109375" style="24" bestFit="1" customWidth="1"/>
    <col min="9482" max="9482" width="15.5546875" style="24" customWidth="1"/>
    <col min="9483" max="9483" width="14.44140625" style="24" customWidth="1"/>
    <col min="9484" max="9729" width="8.88671875" style="24"/>
    <col min="9730" max="9730" width="4.6640625" style="24" customWidth="1"/>
    <col min="9731" max="9731" width="77.44140625" style="24" customWidth="1"/>
    <col min="9732" max="9732" width="5.44140625" style="24" customWidth="1"/>
    <col min="9733" max="9733" width="8.5546875" style="24" customWidth="1"/>
    <col min="9734" max="9734" width="11.44140625" style="24" customWidth="1"/>
    <col min="9735" max="9735" width="16.33203125" style="24" customWidth="1"/>
    <col min="9736" max="9736" width="7.33203125" style="24" customWidth="1"/>
    <col min="9737" max="9737" width="12.109375" style="24" bestFit="1" customWidth="1"/>
    <col min="9738" max="9738" width="15.5546875" style="24" customWidth="1"/>
    <col min="9739" max="9739" width="14.44140625" style="24" customWidth="1"/>
    <col min="9740" max="9985" width="8.88671875" style="24"/>
    <col min="9986" max="9986" width="4.6640625" style="24" customWidth="1"/>
    <col min="9987" max="9987" width="77.44140625" style="24" customWidth="1"/>
    <col min="9988" max="9988" width="5.44140625" style="24" customWidth="1"/>
    <col min="9989" max="9989" width="8.5546875" style="24" customWidth="1"/>
    <col min="9990" max="9990" width="11.44140625" style="24" customWidth="1"/>
    <col min="9991" max="9991" width="16.33203125" style="24" customWidth="1"/>
    <col min="9992" max="9992" width="7.33203125" style="24" customWidth="1"/>
    <col min="9993" max="9993" width="12.109375" style="24" bestFit="1" customWidth="1"/>
    <col min="9994" max="9994" width="15.5546875" style="24" customWidth="1"/>
    <col min="9995" max="9995" width="14.44140625" style="24" customWidth="1"/>
    <col min="9996" max="10241" width="8.88671875" style="24"/>
    <col min="10242" max="10242" width="4.6640625" style="24" customWidth="1"/>
    <col min="10243" max="10243" width="77.44140625" style="24" customWidth="1"/>
    <col min="10244" max="10244" width="5.44140625" style="24" customWidth="1"/>
    <col min="10245" max="10245" width="8.5546875" style="24" customWidth="1"/>
    <col min="10246" max="10246" width="11.44140625" style="24" customWidth="1"/>
    <col min="10247" max="10247" width="16.33203125" style="24" customWidth="1"/>
    <col min="10248" max="10248" width="7.33203125" style="24" customWidth="1"/>
    <col min="10249" max="10249" width="12.109375" style="24" bestFit="1" customWidth="1"/>
    <col min="10250" max="10250" width="15.5546875" style="24" customWidth="1"/>
    <col min="10251" max="10251" width="14.44140625" style="24" customWidth="1"/>
    <col min="10252" max="10497" width="8.88671875" style="24"/>
    <col min="10498" max="10498" width="4.6640625" style="24" customWidth="1"/>
    <col min="10499" max="10499" width="77.44140625" style="24" customWidth="1"/>
    <col min="10500" max="10500" width="5.44140625" style="24" customWidth="1"/>
    <col min="10501" max="10501" width="8.5546875" style="24" customWidth="1"/>
    <col min="10502" max="10502" width="11.44140625" style="24" customWidth="1"/>
    <col min="10503" max="10503" width="16.33203125" style="24" customWidth="1"/>
    <col min="10504" max="10504" width="7.33203125" style="24" customWidth="1"/>
    <col min="10505" max="10505" width="12.109375" style="24" bestFit="1" customWidth="1"/>
    <col min="10506" max="10506" width="15.5546875" style="24" customWidth="1"/>
    <col min="10507" max="10507" width="14.44140625" style="24" customWidth="1"/>
    <col min="10508" max="10753" width="8.88671875" style="24"/>
    <col min="10754" max="10754" width="4.6640625" style="24" customWidth="1"/>
    <col min="10755" max="10755" width="77.44140625" style="24" customWidth="1"/>
    <col min="10756" max="10756" width="5.44140625" style="24" customWidth="1"/>
    <col min="10757" max="10757" width="8.5546875" style="24" customWidth="1"/>
    <col min="10758" max="10758" width="11.44140625" style="24" customWidth="1"/>
    <col min="10759" max="10759" width="16.33203125" style="24" customWidth="1"/>
    <col min="10760" max="10760" width="7.33203125" style="24" customWidth="1"/>
    <col min="10761" max="10761" width="12.109375" style="24" bestFit="1" customWidth="1"/>
    <col min="10762" max="10762" width="15.5546875" style="24" customWidth="1"/>
    <col min="10763" max="10763" width="14.44140625" style="24" customWidth="1"/>
    <col min="10764" max="11009" width="8.88671875" style="24"/>
    <col min="11010" max="11010" width="4.6640625" style="24" customWidth="1"/>
    <col min="11011" max="11011" width="77.44140625" style="24" customWidth="1"/>
    <col min="11012" max="11012" width="5.44140625" style="24" customWidth="1"/>
    <col min="11013" max="11013" width="8.5546875" style="24" customWidth="1"/>
    <col min="11014" max="11014" width="11.44140625" style="24" customWidth="1"/>
    <col min="11015" max="11015" width="16.33203125" style="24" customWidth="1"/>
    <col min="11016" max="11016" width="7.33203125" style="24" customWidth="1"/>
    <col min="11017" max="11017" width="12.109375" style="24" bestFit="1" customWidth="1"/>
    <col min="11018" max="11018" width="15.5546875" style="24" customWidth="1"/>
    <col min="11019" max="11019" width="14.44140625" style="24" customWidth="1"/>
    <col min="11020" max="11265" width="8.88671875" style="24"/>
    <col min="11266" max="11266" width="4.6640625" style="24" customWidth="1"/>
    <col min="11267" max="11267" width="77.44140625" style="24" customWidth="1"/>
    <col min="11268" max="11268" width="5.44140625" style="24" customWidth="1"/>
    <col min="11269" max="11269" width="8.5546875" style="24" customWidth="1"/>
    <col min="11270" max="11270" width="11.44140625" style="24" customWidth="1"/>
    <col min="11271" max="11271" width="16.33203125" style="24" customWidth="1"/>
    <col min="11272" max="11272" width="7.33203125" style="24" customWidth="1"/>
    <col min="11273" max="11273" width="12.109375" style="24" bestFit="1" customWidth="1"/>
    <col min="11274" max="11274" width="15.5546875" style="24" customWidth="1"/>
    <col min="11275" max="11275" width="14.44140625" style="24" customWidth="1"/>
    <col min="11276" max="11521" width="8.88671875" style="24"/>
    <col min="11522" max="11522" width="4.6640625" style="24" customWidth="1"/>
    <col min="11523" max="11523" width="77.44140625" style="24" customWidth="1"/>
    <col min="11524" max="11524" width="5.44140625" style="24" customWidth="1"/>
    <col min="11525" max="11525" width="8.5546875" style="24" customWidth="1"/>
    <col min="11526" max="11526" width="11.44140625" style="24" customWidth="1"/>
    <col min="11527" max="11527" width="16.33203125" style="24" customWidth="1"/>
    <col min="11528" max="11528" width="7.33203125" style="24" customWidth="1"/>
    <col min="11529" max="11529" width="12.109375" style="24" bestFit="1" customWidth="1"/>
    <col min="11530" max="11530" width="15.5546875" style="24" customWidth="1"/>
    <col min="11531" max="11531" width="14.44140625" style="24" customWidth="1"/>
    <col min="11532" max="11777" width="8.88671875" style="24"/>
    <col min="11778" max="11778" width="4.6640625" style="24" customWidth="1"/>
    <col min="11779" max="11779" width="77.44140625" style="24" customWidth="1"/>
    <col min="11780" max="11780" width="5.44140625" style="24" customWidth="1"/>
    <col min="11781" max="11781" width="8.5546875" style="24" customWidth="1"/>
    <col min="11782" max="11782" width="11.44140625" style="24" customWidth="1"/>
    <col min="11783" max="11783" width="16.33203125" style="24" customWidth="1"/>
    <col min="11784" max="11784" width="7.33203125" style="24" customWidth="1"/>
    <col min="11785" max="11785" width="12.109375" style="24" bestFit="1" customWidth="1"/>
    <col min="11786" max="11786" width="15.5546875" style="24" customWidth="1"/>
    <col min="11787" max="11787" width="14.44140625" style="24" customWidth="1"/>
    <col min="11788" max="12033" width="8.88671875" style="24"/>
    <col min="12034" max="12034" width="4.6640625" style="24" customWidth="1"/>
    <col min="12035" max="12035" width="77.44140625" style="24" customWidth="1"/>
    <col min="12036" max="12036" width="5.44140625" style="24" customWidth="1"/>
    <col min="12037" max="12037" width="8.5546875" style="24" customWidth="1"/>
    <col min="12038" max="12038" width="11.44140625" style="24" customWidth="1"/>
    <col min="12039" max="12039" width="16.33203125" style="24" customWidth="1"/>
    <col min="12040" max="12040" width="7.33203125" style="24" customWidth="1"/>
    <col min="12041" max="12041" width="12.109375" style="24" bestFit="1" customWidth="1"/>
    <col min="12042" max="12042" width="15.5546875" style="24" customWidth="1"/>
    <col min="12043" max="12043" width="14.44140625" style="24" customWidth="1"/>
    <col min="12044" max="12289" width="8.88671875" style="24"/>
    <col min="12290" max="12290" width="4.6640625" style="24" customWidth="1"/>
    <col min="12291" max="12291" width="77.44140625" style="24" customWidth="1"/>
    <col min="12292" max="12292" width="5.44140625" style="24" customWidth="1"/>
    <col min="12293" max="12293" width="8.5546875" style="24" customWidth="1"/>
    <col min="12294" max="12294" width="11.44140625" style="24" customWidth="1"/>
    <col min="12295" max="12295" width="16.33203125" style="24" customWidth="1"/>
    <col min="12296" max="12296" width="7.33203125" style="24" customWidth="1"/>
    <col min="12297" max="12297" width="12.109375" style="24" bestFit="1" customWidth="1"/>
    <col min="12298" max="12298" width="15.5546875" style="24" customWidth="1"/>
    <col min="12299" max="12299" width="14.44140625" style="24" customWidth="1"/>
    <col min="12300" max="12545" width="8.88671875" style="24"/>
    <col min="12546" max="12546" width="4.6640625" style="24" customWidth="1"/>
    <col min="12547" max="12547" width="77.44140625" style="24" customWidth="1"/>
    <col min="12548" max="12548" width="5.44140625" style="24" customWidth="1"/>
    <col min="12549" max="12549" width="8.5546875" style="24" customWidth="1"/>
    <col min="12550" max="12550" width="11.44140625" style="24" customWidth="1"/>
    <col min="12551" max="12551" width="16.33203125" style="24" customWidth="1"/>
    <col min="12552" max="12552" width="7.33203125" style="24" customWidth="1"/>
    <col min="12553" max="12553" width="12.109375" style="24" bestFit="1" customWidth="1"/>
    <col min="12554" max="12554" width="15.5546875" style="24" customWidth="1"/>
    <col min="12555" max="12555" width="14.44140625" style="24" customWidth="1"/>
    <col min="12556" max="12801" width="8.88671875" style="24"/>
    <col min="12802" max="12802" width="4.6640625" style="24" customWidth="1"/>
    <col min="12803" max="12803" width="77.44140625" style="24" customWidth="1"/>
    <col min="12804" max="12804" width="5.44140625" style="24" customWidth="1"/>
    <col min="12805" max="12805" width="8.5546875" style="24" customWidth="1"/>
    <col min="12806" max="12806" width="11.44140625" style="24" customWidth="1"/>
    <col min="12807" max="12807" width="16.33203125" style="24" customWidth="1"/>
    <col min="12808" max="12808" width="7.33203125" style="24" customWidth="1"/>
    <col min="12809" max="12809" width="12.109375" style="24" bestFit="1" customWidth="1"/>
    <col min="12810" max="12810" width="15.5546875" style="24" customWidth="1"/>
    <col min="12811" max="12811" width="14.44140625" style="24" customWidth="1"/>
    <col min="12812" max="13057" width="8.88671875" style="24"/>
    <col min="13058" max="13058" width="4.6640625" style="24" customWidth="1"/>
    <col min="13059" max="13059" width="77.44140625" style="24" customWidth="1"/>
    <col min="13060" max="13060" width="5.44140625" style="24" customWidth="1"/>
    <col min="13061" max="13061" width="8.5546875" style="24" customWidth="1"/>
    <col min="13062" max="13062" width="11.44140625" style="24" customWidth="1"/>
    <col min="13063" max="13063" width="16.33203125" style="24" customWidth="1"/>
    <col min="13064" max="13064" width="7.33203125" style="24" customWidth="1"/>
    <col min="13065" max="13065" width="12.109375" style="24" bestFit="1" customWidth="1"/>
    <col min="13066" max="13066" width="15.5546875" style="24" customWidth="1"/>
    <col min="13067" max="13067" width="14.44140625" style="24" customWidth="1"/>
    <col min="13068" max="13313" width="8.88671875" style="24"/>
    <col min="13314" max="13314" width="4.6640625" style="24" customWidth="1"/>
    <col min="13315" max="13315" width="77.44140625" style="24" customWidth="1"/>
    <col min="13316" max="13316" width="5.44140625" style="24" customWidth="1"/>
    <col min="13317" max="13317" width="8.5546875" style="24" customWidth="1"/>
    <col min="13318" max="13318" width="11.44140625" style="24" customWidth="1"/>
    <col min="13319" max="13319" width="16.33203125" style="24" customWidth="1"/>
    <col min="13320" max="13320" width="7.33203125" style="24" customWidth="1"/>
    <col min="13321" max="13321" width="12.109375" style="24" bestFit="1" customWidth="1"/>
    <col min="13322" max="13322" width="15.5546875" style="24" customWidth="1"/>
    <col min="13323" max="13323" width="14.44140625" style="24" customWidth="1"/>
    <col min="13324" max="13569" width="8.88671875" style="24"/>
    <col min="13570" max="13570" width="4.6640625" style="24" customWidth="1"/>
    <col min="13571" max="13571" width="77.44140625" style="24" customWidth="1"/>
    <col min="13572" max="13572" width="5.44140625" style="24" customWidth="1"/>
    <col min="13573" max="13573" width="8.5546875" style="24" customWidth="1"/>
    <col min="13574" max="13574" width="11.44140625" style="24" customWidth="1"/>
    <col min="13575" max="13575" width="16.33203125" style="24" customWidth="1"/>
    <col min="13576" max="13576" width="7.33203125" style="24" customWidth="1"/>
    <col min="13577" max="13577" width="12.109375" style="24" bestFit="1" customWidth="1"/>
    <col min="13578" max="13578" width="15.5546875" style="24" customWidth="1"/>
    <col min="13579" max="13579" width="14.44140625" style="24" customWidth="1"/>
    <col min="13580" max="13825" width="8.88671875" style="24"/>
    <col min="13826" max="13826" width="4.6640625" style="24" customWidth="1"/>
    <col min="13827" max="13827" width="77.44140625" style="24" customWidth="1"/>
    <col min="13828" max="13828" width="5.44140625" style="24" customWidth="1"/>
    <col min="13829" max="13829" width="8.5546875" style="24" customWidth="1"/>
    <col min="13830" max="13830" width="11.44140625" style="24" customWidth="1"/>
    <col min="13831" max="13831" width="16.33203125" style="24" customWidth="1"/>
    <col min="13832" max="13832" width="7.33203125" style="24" customWidth="1"/>
    <col min="13833" max="13833" width="12.109375" style="24" bestFit="1" customWidth="1"/>
    <col min="13834" max="13834" width="15.5546875" style="24" customWidth="1"/>
    <col min="13835" max="13835" width="14.44140625" style="24" customWidth="1"/>
    <col min="13836" max="14081" width="8.88671875" style="24"/>
    <col min="14082" max="14082" width="4.6640625" style="24" customWidth="1"/>
    <col min="14083" max="14083" width="77.44140625" style="24" customWidth="1"/>
    <col min="14084" max="14084" width="5.44140625" style="24" customWidth="1"/>
    <col min="14085" max="14085" width="8.5546875" style="24" customWidth="1"/>
    <col min="14086" max="14086" width="11.44140625" style="24" customWidth="1"/>
    <col min="14087" max="14087" width="16.33203125" style="24" customWidth="1"/>
    <col min="14088" max="14088" width="7.33203125" style="24" customWidth="1"/>
    <col min="14089" max="14089" width="12.109375" style="24" bestFit="1" customWidth="1"/>
    <col min="14090" max="14090" width="15.5546875" style="24" customWidth="1"/>
    <col min="14091" max="14091" width="14.44140625" style="24" customWidth="1"/>
    <col min="14092" max="14337" width="8.88671875" style="24"/>
    <col min="14338" max="14338" width="4.6640625" style="24" customWidth="1"/>
    <col min="14339" max="14339" width="77.44140625" style="24" customWidth="1"/>
    <col min="14340" max="14340" width="5.44140625" style="24" customWidth="1"/>
    <col min="14341" max="14341" width="8.5546875" style="24" customWidth="1"/>
    <col min="14342" max="14342" width="11.44140625" style="24" customWidth="1"/>
    <col min="14343" max="14343" width="16.33203125" style="24" customWidth="1"/>
    <col min="14344" max="14344" width="7.33203125" style="24" customWidth="1"/>
    <col min="14345" max="14345" width="12.109375" style="24" bestFit="1" customWidth="1"/>
    <col min="14346" max="14346" width="15.5546875" style="24" customWidth="1"/>
    <col min="14347" max="14347" width="14.44140625" style="24" customWidth="1"/>
    <col min="14348" max="14593" width="8.88671875" style="24"/>
    <col min="14594" max="14594" width="4.6640625" style="24" customWidth="1"/>
    <col min="14595" max="14595" width="77.44140625" style="24" customWidth="1"/>
    <col min="14596" max="14596" width="5.44140625" style="24" customWidth="1"/>
    <col min="14597" max="14597" width="8.5546875" style="24" customWidth="1"/>
    <col min="14598" max="14598" width="11.44140625" style="24" customWidth="1"/>
    <col min="14599" max="14599" width="16.33203125" style="24" customWidth="1"/>
    <col min="14600" max="14600" width="7.33203125" style="24" customWidth="1"/>
    <col min="14601" max="14601" width="12.109375" style="24" bestFit="1" customWidth="1"/>
    <col min="14602" max="14602" width="15.5546875" style="24" customWidth="1"/>
    <col min="14603" max="14603" width="14.44140625" style="24" customWidth="1"/>
    <col min="14604" max="14849" width="8.88671875" style="24"/>
    <col min="14850" max="14850" width="4.6640625" style="24" customWidth="1"/>
    <col min="14851" max="14851" width="77.44140625" style="24" customWidth="1"/>
    <col min="14852" max="14852" width="5.44140625" style="24" customWidth="1"/>
    <col min="14853" max="14853" width="8.5546875" style="24" customWidth="1"/>
    <col min="14854" max="14854" width="11.44140625" style="24" customWidth="1"/>
    <col min="14855" max="14855" width="16.33203125" style="24" customWidth="1"/>
    <col min="14856" max="14856" width="7.33203125" style="24" customWidth="1"/>
    <col min="14857" max="14857" width="12.109375" style="24" bestFit="1" customWidth="1"/>
    <col min="14858" max="14858" width="15.5546875" style="24" customWidth="1"/>
    <col min="14859" max="14859" width="14.44140625" style="24" customWidth="1"/>
    <col min="14860" max="15105" width="8.88671875" style="24"/>
    <col min="15106" max="15106" width="4.6640625" style="24" customWidth="1"/>
    <col min="15107" max="15107" width="77.44140625" style="24" customWidth="1"/>
    <col min="15108" max="15108" width="5.44140625" style="24" customWidth="1"/>
    <col min="15109" max="15109" width="8.5546875" style="24" customWidth="1"/>
    <col min="15110" max="15110" width="11.44140625" style="24" customWidth="1"/>
    <col min="15111" max="15111" width="16.33203125" style="24" customWidth="1"/>
    <col min="15112" max="15112" width="7.33203125" style="24" customWidth="1"/>
    <col min="15113" max="15113" width="12.109375" style="24" bestFit="1" customWidth="1"/>
    <col min="15114" max="15114" width="15.5546875" style="24" customWidth="1"/>
    <col min="15115" max="15115" width="14.44140625" style="24" customWidth="1"/>
    <col min="15116" max="15361" width="8.88671875" style="24"/>
    <col min="15362" max="15362" width="4.6640625" style="24" customWidth="1"/>
    <col min="15363" max="15363" width="77.44140625" style="24" customWidth="1"/>
    <col min="15364" max="15364" width="5.44140625" style="24" customWidth="1"/>
    <col min="15365" max="15365" width="8.5546875" style="24" customWidth="1"/>
    <col min="15366" max="15366" width="11.44140625" style="24" customWidth="1"/>
    <col min="15367" max="15367" width="16.33203125" style="24" customWidth="1"/>
    <col min="15368" max="15368" width="7.33203125" style="24" customWidth="1"/>
    <col min="15369" max="15369" width="12.109375" style="24" bestFit="1" customWidth="1"/>
    <col min="15370" max="15370" width="15.5546875" style="24" customWidth="1"/>
    <col min="15371" max="15371" width="14.44140625" style="24" customWidth="1"/>
    <col min="15372" max="15617" width="8.88671875" style="24"/>
    <col min="15618" max="15618" width="4.6640625" style="24" customWidth="1"/>
    <col min="15619" max="15619" width="77.44140625" style="24" customWidth="1"/>
    <col min="15620" max="15620" width="5.44140625" style="24" customWidth="1"/>
    <col min="15621" max="15621" width="8.5546875" style="24" customWidth="1"/>
    <col min="15622" max="15622" width="11.44140625" style="24" customWidth="1"/>
    <col min="15623" max="15623" width="16.33203125" style="24" customWidth="1"/>
    <col min="15624" max="15624" width="7.33203125" style="24" customWidth="1"/>
    <col min="15625" max="15625" width="12.109375" style="24" bestFit="1" customWidth="1"/>
    <col min="15626" max="15626" width="15.5546875" style="24" customWidth="1"/>
    <col min="15627" max="15627" width="14.44140625" style="24" customWidth="1"/>
    <col min="15628" max="15873" width="8.88671875" style="24"/>
    <col min="15874" max="15874" width="4.6640625" style="24" customWidth="1"/>
    <col min="15875" max="15875" width="77.44140625" style="24" customWidth="1"/>
    <col min="15876" max="15876" width="5.44140625" style="24" customWidth="1"/>
    <col min="15877" max="15877" width="8.5546875" style="24" customWidth="1"/>
    <col min="15878" max="15878" width="11.44140625" style="24" customWidth="1"/>
    <col min="15879" max="15879" width="16.33203125" style="24" customWidth="1"/>
    <col min="15880" max="15880" width="7.33203125" style="24" customWidth="1"/>
    <col min="15881" max="15881" width="12.109375" style="24" bestFit="1" customWidth="1"/>
    <col min="15882" max="15882" width="15.5546875" style="24" customWidth="1"/>
    <col min="15883" max="15883" width="14.44140625" style="24" customWidth="1"/>
    <col min="15884" max="16129" width="8.88671875" style="24"/>
    <col min="16130" max="16130" width="4.6640625" style="24" customWidth="1"/>
    <col min="16131" max="16131" width="77.44140625" style="24" customWidth="1"/>
    <col min="16132" max="16132" width="5.44140625" style="24" customWidth="1"/>
    <col min="16133" max="16133" width="8.5546875" style="24" customWidth="1"/>
    <col min="16134" max="16134" width="11.44140625" style="24" customWidth="1"/>
    <col min="16135" max="16135" width="16.33203125" style="24" customWidth="1"/>
    <col min="16136" max="16136" width="7.33203125" style="24" customWidth="1"/>
    <col min="16137" max="16137" width="12.109375" style="24" bestFit="1" customWidth="1"/>
    <col min="16138" max="16138" width="15.5546875" style="24" customWidth="1"/>
    <col min="16139" max="16139" width="14.44140625" style="24" customWidth="1"/>
    <col min="16140" max="16384" width="8.88671875" style="24"/>
  </cols>
  <sheetData>
    <row r="1" spans="1:11" s="326" customFormat="1" ht="12.6" customHeight="1">
      <c r="A1" s="301"/>
      <c r="B1" s="301"/>
      <c r="C1" s="301"/>
      <c r="D1" s="301"/>
      <c r="E1" s="301"/>
      <c r="F1" s="301"/>
      <c r="G1" s="301"/>
      <c r="H1" s="301"/>
      <c r="I1" s="301"/>
      <c r="J1" s="301"/>
      <c r="K1" s="304" t="s">
        <v>388</v>
      </c>
    </row>
    <row r="2" spans="1:11" s="326" customFormat="1">
      <c r="A2" s="346" t="s">
        <v>871</v>
      </c>
      <c r="B2" s="346"/>
      <c r="C2" s="346"/>
      <c r="D2" s="346"/>
      <c r="E2" s="346"/>
      <c r="F2" s="346"/>
      <c r="G2" s="346"/>
      <c r="H2" s="346"/>
      <c r="I2" s="346"/>
      <c r="J2" s="346"/>
      <c r="K2" s="346"/>
    </row>
    <row r="3" spans="1:11" ht="43.2" customHeight="1">
      <c r="A3" s="1" t="s">
        <v>0</v>
      </c>
      <c r="B3" s="1" t="s">
        <v>1</v>
      </c>
      <c r="C3" s="1" t="s">
        <v>2</v>
      </c>
      <c r="D3" s="1" t="s">
        <v>90</v>
      </c>
      <c r="E3" s="3" t="s">
        <v>3</v>
      </c>
      <c r="F3" s="1" t="s">
        <v>4</v>
      </c>
      <c r="G3" s="91" t="s">
        <v>5</v>
      </c>
      <c r="H3" s="1" t="s">
        <v>6</v>
      </c>
      <c r="I3" s="197" t="s">
        <v>424</v>
      </c>
      <c r="J3" s="1" t="s">
        <v>166</v>
      </c>
      <c r="K3" s="1" t="s">
        <v>7</v>
      </c>
    </row>
    <row r="4" spans="1:11" ht="26.4" customHeight="1">
      <c r="A4" s="1">
        <v>1</v>
      </c>
      <c r="B4" s="5" t="s">
        <v>146</v>
      </c>
      <c r="C4" s="1" t="s">
        <v>8</v>
      </c>
      <c r="D4" s="1">
        <v>3</v>
      </c>
      <c r="E4" s="366"/>
      <c r="F4" s="43">
        <f t="shared" ref="F4:F10" si="0">D4*E4</f>
        <v>0</v>
      </c>
      <c r="G4" s="88"/>
      <c r="H4" s="36"/>
      <c r="I4" s="204"/>
      <c r="J4" s="1"/>
      <c r="K4" s="1"/>
    </row>
    <row r="5" spans="1:11" ht="26.4" customHeight="1">
      <c r="A5" s="1">
        <v>2</v>
      </c>
      <c r="B5" s="5" t="s">
        <v>147</v>
      </c>
      <c r="C5" s="1" t="s">
        <v>8</v>
      </c>
      <c r="D5" s="1">
        <v>3</v>
      </c>
      <c r="E5" s="366"/>
      <c r="F5" s="43">
        <f t="shared" si="0"/>
        <v>0</v>
      </c>
      <c r="G5" s="88"/>
      <c r="H5" s="36"/>
      <c r="I5" s="204"/>
      <c r="J5" s="1"/>
      <c r="K5" s="1"/>
    </row>
    <row r="6" spans="1:11" s="229" customFormat="1" ht="17.399999999999999" customHeight="1">
      <c r="A6" s="1">
        <v>3</v>
      </c>
      <c r="B6" s="5" t="s">
        <v>148</v>
      </c>
      <c r="C6" s="1" t="s">
        <v>8</v>
      </c>
      <c r="D6" s="1">
        <v>3</v>
      </c>
      <c r="E6" s="366"/>
      <c r="F6" s="43">
        <f t="shared" si="0"/>
        <v>0</v>
      </c>
      <c r="G6" s="88"/>
      <c r="H6" s="312"/>
      <c r="I6" s="204"/>
      <c r="J6" s="196"/>
      <c r="K6" s="196"/>
    </row>
    <row r="7" spans="1:11" s="229" customFormat="1" ht="18" customHeight="1">
      <c r="A7" s="1">
        <v>4</v>
      </c>
      <c r="B7" s="5" t="s">
        <v>149</v>
      </c>
      <c r="C7" s="1" t="s">
        <v>8</v>
      </c>
      <c r="D7" s="1">
        <v>3</v>
      </c>
      <c r="E7" s="366"/>
      <c r="F7" s="43">
        <f t="shared" si="0"/>
        <v>0</v>
      </c>
      <c r="G7" s="88"/>
      <c r="H7" s="36"/>
      <c r="I7" s="204"/>
      <c r="J7" s="196"/>
      <c r="K7" s="196"/>
    </row>
    <row r="8" spans="1:11">
      <c r="A8" s="1">
        <v>5</v>
      </c>
      <c r="B8" s="5" t="s">
        <v>150</v>
      </c>
      <c r="C8" s="1" t="s">
        <v>8</v>
      </c>
      <c r="D8" s="1">
        <v>2</v>
      </c>
      <c r="E8" s="366"/>
      <c r="F8" s="43">
        <f t="shared" si="0"/>
        <v>0</v>
      </c>
      <c r="G8" s="88"/>
      <c r="H8" s="36"/>
      <c r="I8" s="204"/>
      <c r="J8" s="1"/>
      <c r="K8" s="1"/>
    </row>
    <row r="9" spans="1:11" s="229" customFormat="1" ht="21.6" customHeight="1">
      <c r="A9" s="1">
        <v>6</v>
      </c>
      <c r="B9" s="5" t="s">
        <v>151</v>
      </c>
      <c r="C9" s="1" t="s">
        <v>8</v>
      </c>
      <c r="D9" s="1">
        <v>6</v>
      </c>
      <c r="E9" s="366"/>
      <c r="F9" s="43">
        <f t="shared" si="0"/>
        <v>0</v>
      </c>
      <c r="G9" s="88"/>
      <c r="H9" s="36"/>
      <c r="I9" s="204"/>
      <c r="J9" s="196"/>
      <c r="K9" s="196"/>
    </row>
    <row r="10" spans="1:11" s="229" customFormat="1" ht="13.5" customHeight="1">
      <c r="A10" s="1">
        <v>7</v>
      </c>
      <c r="B10" s="96" t="s">
        <v>152</v>
      </c>
      <c r="C10" s="1" t="s">
        <v>8</v>
      </c>
      <c r="D10" s="1">
        <v>6</v>
      </c>
      <c r="E10" s="366"/>
      <c r="F10" s="43">
        <f t="shared" si="0"/>
        <v>0</v>
      </c>
      <c r="G10" s="88"/>
      <c r="H10" s="36"/>
      <c r="I10" s="204"/>
      <c r="J10" s="196"/>
      <c r="K10" s="196"/>
    </row>
    <row r="11" spans="1:11" ht="21" customHeight="1">
      <c r="A11" s="230" t="s">
        <v>9</v>
      </c>
      <c r="B11" s="231"/>
      <c r="C11" s="231"/>
      <c r="D11" s="231"/>
      <c r="E11" s="232"/>
      <c r="F11" s="112">
        <f>SUM(F4:F10)</f>
        <v>0</v>
      </c>
      <c r="G11" s="88"/>
      <c r="H11" s="63">
        <f>SUM(H4:H10)</f>
        <v>0</v>
      </c>
      <c r="I11" s="246"/>
      <c r="J11" s="64"/>
      <c r="K11" s="64"/>
    </row>
    <row r="12" spans="1:11" ht="21" customHeight="1">
      <c r="A12" s="34"/>
      <c r="B12" s="34"/>
      <c r="C12" s="34"/>
      <c r="D12" s="34"/>
      <c r="E12" s="34"/>
      <c r="F12" s="223"/>
      <c r="G12" s="223"/>
      <c r="H12" s="224"/>
      <c r="I12" s="224"/>
      <c r="J12" s="17"/>
      <c r="K12" s="17"/>
    </row>
    <row r="13" spans="1:11">
      <c r="A13" s="13"/>
      <c r="B13" s="102"/>
      <c r="C13" s="102"/>
      <c r="D13" s="102"/>
      <c r="E13" s="102"/>
      <c r="F13" s="26"/>
      <c r="G13" s="26"/>
      <c r="H13" s="26" t="s">
        <v>69</v>
      </c>
      <c r="I13" s="26"/>
      <c r="J13" s="26"/>
      <c r="K13" s="26"/>
    </row>
  </sheetData>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view="pageBreakPreview" zoomScaleNormal="100" zoomScaleSheetLayoutView="100" workbookViewId="0">
      <selection activeCell="G76" sqref="G76:H82"/>
    </sheetView>
  </sheetViews>
  <sheetFormatPr defaultColWidth="8.88671875" defaultRowHeight="11.4"/>
  <cols>
    <col min="1" max="1" width="3.33203125" style="11" customWidth="1"/>
    <col min="2" max="2" width="77.44140625" style="11" customWidth="1"/>
    <col min="3" max="3" width="5.6640625" style="11" customWidth="1"/>
    <col min="4" max="4" width="8.6640625" style="11" customWidth="1"/>
    <col min="5" max="5" width="12.109375" style="11" customWidth="1"/>
    <col min="6" max="6" width="13" style="11" customWidth="1"/>
    <col min="7" max="7" width="7.33203125" style="11" customWidth="1"/>
    <col min="8" max="8" width="18.6640625" style="11" customWidth="1"/>
    <col min="9" max="9" width="15.33203125" style="11" customWidth="1"/>
    <col min="10" max="10" width="12.88671875" style="11" customWidth="1"/>
    <col min="11" max="11" width="11" style="11" customWidth="1"/>
    <col min="12" max="16384" width="8.88671875" style="11"/>
  </cols>
  <sheetData>
    <row r="1" spans="1:11" s="35" customFormat="1">
      <c r="A1" s="27"/>
      <c r="B1" s="27"/>
      <c r="C1" s="27"/>
      <c r="D1" s="27"/>
      <c r="E1" s="27"/>
      <c r="F1" s="27"/>
      <c r="G1" s="27"/>
      <c r="H1" s="27"/>
      <c r="I1" s="27"/>
      <c r="J1" s="27"/>
      <c r="K1" s="27" t="s">
        <v>389</v>
      </c>
    </row>
    <row r="2" spans="1:11" s="35" customFormat="1" ht="15" customHeight="1">
      <c r="A2" s="808" t="s">
        <v>872</v>
      </c>
      <c r="B2" s="808"/>
      <c r="C2" s="808"/>
      <c r="D2" s="808"/>
      <c r="E2" s="808"/>
      <c r="F2" s="808"/>
      <c r="G2" s="808"/>
      <c r="H2" s="808"/>
      <c r="I2" s="808"/>
      <c r="J2" s="808"/>
      <c r="K2" s="808"/>
    </row>
    <row r="3" spans="1:11" ht="30.6">
      <c r="A3" s="18" t="s">
        <v>0</v>
      </c>
      <c r="B3" s="18" t="s">
        <v>1</v>
      </c>
      <c r="C3" s="20" t="s">
        <v>2</v>
      </c>
      <c r="D3" s="20" t="s">
        <v>90</v>
      </c>
      <c r="E3" s="22" t="s">
        <v>3</v>
      </c>
      <c r="F3" s="21" t="s">
        <v>4</v>
      </c>
      <c r="G3" s="21" t="s">
        <v>5</v>
      </c>
      <c r="H3" s="20" t="s">
        <v>6</v>
      </c>
      <c r="I3" s="260" t="s">
        <v>424</v>
      </c>
      <c r="J3" s="23" t="s">
        <v>166</v>
      </c>
      <c r="K3" s="23" t="s">
        <v>7</v>
      </c>
    </row>
    <row r="4" spans="1:11" ht="60.75" customHeight="1">
      <c r="A4" s="18">
        <v>1</v>
      </c>
      <c r="B4" s="209" t="s">
        <v>401</v>
      </c>
      <c r="C4" s="210" t="s">
        <v>8</v>
      </c>
      <c r="D4" s="211">
        <v>70</v>
      </c>
      <c r="E4" s="212"/>
      <c r="F4" s="213">
        <f>D4*E4</f>
        <v>0</v>
      </c>
      <c r="G4" s="214"/>
      <c r="H4" s="215"/>
      <c r="I4" s="261"/>
      <c r="J4" s="216"/>
      <c r="K4" s="217"/>
    </row>
    <row r="5" spans="1:11" ht="21.6" customHeight="1">
      <c r="A5" s="809" t="s">
        <v>53</v>
      </c>
      <c r="B5" s="810"/>
      <c r="C5" s="810"/>
      <c r="D5" s="810"/>
      <c r="E5" s="811"/>
      <c r="F5" s="14">
        <f>F4</f>
        <v>0</v>
      </c>
      <c r="G5" s="19"/>
      <c r="H5" s="57">
        <f>H4</f>
        <v>0</v>
      </c>
      <c r="I5" s="262"/>
      <c r="J5" s="66"/>
      <c r="K5" s="13"/>
    </row>
    <row r="6" spans="1:11" ht="12" customHeight="1">
      <c r="B6" s="15"/>
      <c r="C6" s="15"/>
      <c r="D6" s="12"/>
      <c r="F6" s="16"/>
      <c r="G6" s="16"/>
      <c r="H6" s="16"/>
      <c r="I6" s="355"/>
      <c r="J6" s="17"/>
      <c r="K6" s="13"/>
    </row>
    <row r="7" spans="1:11" s="24" customFormat="1" ht="14.4">
      <c r="A7" s="13"/>
      <c r="B7" s="32"/>
      <c r="C7" s="26"/>
      <c r="D7" s="25"/>
      <c r="E7" s="33"/>
      <c r="F7" s="25"/>
      <c r="G7" s="25"/>
      <c r="H7" s="26"/>
      <c r="I7" s="26"/>
      <c r="J7" s="13"/>
      <c r="K7" s="13"/>
    </row>
    <row r="8" spans="1:11" s="24" customFormat="1" ht="14.4">
      <c r="A8" s="13"/>
      <c r="B8" s="693"/>
      <c r="C8" s="693"/>
      <c r="D8" s="693"/>
      <c r="E8" s="693"/>
      <c r="F8" s="25"/>
      <c r="G8" s="25"/>
      <c r="H8" s="34"/>
      <c r="I8" s="34"/>
      <c r="J8" s="34"/>
      <c r="K8" s="34"/>
    </row>
    <row r="9" spans="1:11" s="24" customFormat="1" ht="14.4">
      <c r="A9" s="13"/>
      <c r="B9" s="693"/>
      <c r="C9" s="693"/>
      <c r="D9" s="693"/>
      <c r="E9" s="693"/>
      <c r="F9" s="25"/>
      <c r="G9" s="25"/>
      <c r="H9" s="694" t="s">
        <v>69</v>
      </c>
      <c r="I9" s="694"/>
      <c r="J9" s="694"/>
      <c r="K9" s="694"/>
    </row>
  </sheetData>
  <mergeCells count="5">
    <mergeCell ref="B9:E9"/>
    <mergeCell ref="H9:K9"/>
    <mergeCell ref="A2:K2"/>
    <mergeCell ref="A5:E5"/>
    <mergeCell ref="B8:E8"/>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view="pageBreakPreview" zoomScaleNormal="100" zoomScaleSheetLayoutView="100" workbookViewId="0">
      <selection activeCell="G76" sqref="G76:H82"/>
    </sheetView>
  </sheetViews>
  <sheetFormatPr defaultRowHeight="14.4"/>
  <cols>
    <col min="1" max="1" width="2.88671875" bestFit="1" customWidth="1"/>
    <col min="2" max="2" width="50.33203125" customWidth="1"/>
    <col min="5" max="5" width="10.88671875" bestFit="1" customWidth="1"/>
    <col min="6" max="6" width="15.6640625" customWidth="1"/>
    <col min="8" max="9" width="14.44140625" customWidth="1"/>
    <col min="10" max="10" width="13.109375" customWidth="1"/>
    <col min="11" max="11" width="11.5546875" customWidth="1"/>
  </cols>
  <sheetData>
    <row r="1" spans="1:11">
      <c r="A1" s="13"/>
      <c r="B1" s="13"/>
      <c r="C1" s="13"/>
      <c r="D1" s="13"/>
      <c r="E1" s="13"/>
      <c r="F1" s="13"/>
      <c r="G1" s="13"/>
      <c r="H1" s="13"/>
      <c r="I1" s="13"/>
      <c r="J1" s="13"/>
      <c r="K1" s="27" t="s">
        <v>390</v>
      </c>
    </row>
    <row r="2" spans="1:11">
      <c r="A2" s="717" t="s">
        <v>873</v>
      </c>
      <c r="B2" s="717"/>
      <c r="C2" s="717"/>
      <c r="D2" s="717"/>
      <c r="E2" s="717"/>
      <c r="F2" s="717"/>
      <c r="G2" s="717"/>
      <c r="H2" s="717"/>
      <c r="I2" s="717"/>
      <c r="J2" s="717"/>
      <c r="K2" s="717"/>
    </row>
    <row r="3" spans="1:11" ht="30.6">
      <c r="A3" s="1" t="s">
        <v>0</v>
      </c>
      <c r="B3" s="1" t="s">
        <v>1</v>
      </c>
      <c r="C3" s="1" t="s">
        <v>2</v>
      </c>
      <c r="D3" s="1" t="s">
        <v>90</v>
      </c>
      <c r="E3" s="3" t="s">
        <v>3</v>
      </c>
      <c r="F3" s="2" t="s">
        <v>4</v>
      </c>
      <c r="G3" s="4" t="s">
        <v>5</v>
      </c>
      <c r="H3" s="1" t="s">
        <v>6</v>
      </c>
      <c r="I3" s="197" t="s">
        <v>424</v>
      </c>
      <c r="J3" s="1" t="s">
        <v>166</v>
      </c>
      <c r="K3" s="1" t="s">
        <v>7</v>
      </c>
    </row>
    <row r="4" spans="1:11" ht="148.19999999999999">
      <c r="A4" s="9">
        <v>1</v>
      </c>
      <c r="B4" s="40" t="s">
        <v>455</v>
      </c>
      <c r="C4" s="56"/>
      <c r="D4" s="812"/>
      <c r="E4" s="813"/>
      <c r="F4" s="813"/>
      <c r="G4" s="813"/>
      <c r="H4" s="813"/>
      <c r="I4" s="814"/>
      <c r="J4" s="813"/>
      <c r="K4" s="815"/>
    </row>
    <row r="5" spans="1:11">
      <c r="A5" s="1" t="s">
        <v>120</v>
      </c>
      <c r="B5" s="40" t="s">
        <v>265</v>
      </c>
      <c r="C5" s="1" t="s">
        <v>8</v>
      </c>
      <c r="D5" s="2">
        <v>50</v>
      </c>
      <c r="E5" s="47"/>
      <c r="F5" s="48">
        <f>D5*E5</f>
        <v>0</v>
      </c>
      <c r="G5" s="42"/>
      <c r="H5" s="49"/>
      <c r="I5" s="267"/>
      <c r="J5" s="50"/>
      <c r="K5" s="50"/>
    </row>
    <row r="6" spans="1:11">
      <c r="A6" s="1" t="s">
        <v>121</v>
      </c>
      <c r="B6" s="40" t="s">
        <v>456</v>
      </c>
      <c r="C6" s="1" t="s">
        <v>8</v>
      </c>
      <c r="D6" s="2">
        <v>50</v>
      </c>
      <c r="E6" s="47"/>
      <c r="F6" s="48">
        <f t="shared" ref="F6:F8" si="0">D6*E6</f>
        <v>0</v>
      </c>
      <c r="G6" s="42"/>
      <c r="H6" s="49"/>
      <c r="I6" s="582"/>
      <c r="J6" s="50"/>
      <c r="K6" s="50"/>
    </row>
    <row r="7" spans="1:11">
      <c r="A7" s="1" t="s">
        <v>122</v>
      </c>
      <c r="B7" s="40" t="s">
        <v>457</v>
      </c>
      <c r="C7" s="1" t="s">
        <v>8</v>
      </c>
      <c r="D7" s="2">
        <v>50</v>
      </c>
      <c r="E7" s="47"/>
      <c r="F7" s="48">
        <f t="shared" si="0"/>
        <v>0</v>
      </c>
      <c r="G7" s="42"/>
      <c r="H7" s="49"/>
      <c r="I7" s="267"/>
      <c r="J7" s="50"/>
      <c r="K7" s="50"/>
    </row>
    <row r="8" spans="1:11">
      <c r="A8" s="1" t="s">
        <v>123</v>
      </c>
      <c r="B8" s="40" t="s">
        <v>458</v>
      </c>
      <c r="C8" s="1" t="s">
        <v>8</v>
      </c>
      <c r="D8" s="2">
        <v>50</v>
      </c>
      <c r="E8" s="47"/>
      <c r="F8" s="48">
        <f t="shared" si="0"/>
        <v>0</v>
      </c>
      <c r="G8" s="42"/>
      <c r="H8" s="49"/>
      <c r="I8" s="267"/>
      <c r="J8" s="50"/>
      <c r="K8" s="50"/>
    </row>
    <row r="9" spans="1:11">
      <c r="A9" s="718" t="s">
        <v>9</v>
      </c>
      <c r="B9" s="719"/>
      <c r="C9" s="719"/>
      <c r="D9" s="719"/>
      <c r="E9" s="720"/>
      <c r="F9" s="28">
        <f>SUM(F5:F8)</f>
        <v>0</v>
      </c>
      <c r="G9" s="29"/>
      <c r="H9" s="30">
        <f>SUM(H5:H8)</f>
        <v>0</v>
      </c>
      <c r="I9" s="263"/>
      <c r="J9" s="31"/>
      <c r="K9" s="31"/>
    </row>
    <row r="10" spans="1:11">
      <c r="A10" s="13"/>
      <c r="B10" s="32"/>
      <c r="C10" s="26"/>
      <c r="D10" s="25"/>
      <c r="E10" s="33"/>
      <c r="F10" s="25"/>
      <c r="G10" s="25"/>
      <c r="H10" s="26"/>
      <c r="I10" s="26"/>
      <c r="J10" s="13"/>
      <c r="K10" s="13"/>
    </row>
    <row r="11" spans="1:11" ht="29.4" customHeight="1">
      <c r="A11" s="13"/>
      <c r="B11" s="692" t="s">
        <v>666</v>
      </c>
      <c r="C11" s="692"/>
      <c r="D11" s="692"/>
      <c r="E11" s="692"/>
      <c r="F11" s="25"/>
      <c r="G11" s="25"/>
      <c r="H11" s="34"/>
      <c r="I11" s="34"/>
      <c r="J11" s="34"/>
      <c r="K11" s="34"/>
    </row>
    <row r="12" spans="1:11">
      <c r="A12" s="13"/>
      <c r="B12" s="693"/>
      <c r="C12" s="693"/>
      <c r="D12" s="693"/>
      <c r="E12" s="693"/>
      <c r="F12" s="25"/>
      <c r="G12" s="25"/>
      <c r="H12" s="13" t="s">
        <v>69</v>
      </c>
      <c r="I12" s="13"/>
      <c r="J12" s="13"/>
      <c r="K12" s="13"/>
    </row>
  </sheetData>
  <mergeCells count="5">
    <mergeCell ref="D4:K4"/>
    <mergeCell ref="B11:E11"/>
    <mergeCell ref="B12:E12"/>
    <mergeCell ref="A2:K2"/>
    <mergeCell ref="A9:E9"/>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view="pageBreakPreview" zoomScale="90" zoomScaleNormal="100" zoomScaleSheetLayoutView="90" workbookViewId="0">
      <selection activeCell="G76" sqref="G76:H82"/>
    </sheetView>
  </sheetViews>
  <sheetFormatPr defaultRowHeight="11.4"/>
  <cols>
    <col min="1" max="1" width="4" style="301" customWidth="1"/>
    <col min="2" max="2" width="68" style="301" customWidth="1"/>
    <col min="3" max="3" width="4.88671875" style="301" customWidth="1"/>
    <col min="4" max="4" width="9.109375" style="301" customWidth="1"/>
    <col min="5" max="5" width="11.44140625" style="301" bestFit="1" customWidth="1"/>
    <col min="6" max="6" width="16.44140625" style="301" customWidth="1"/>
    <col min="7" max="7" width="7.33203125" style="301" customWidth="1"/>
    <col min="8" max="8" width="15.109375" style="301" bestFit="1" customWidth="1"/>
    <col min="9" max="9" width="15.109375" style="301" customWidth="1"/>
    <col min="10" max="10" width="15.77734375" style="301" customWidth="1"/>
    <col min="11" max="11" width="16" style="301" customWidth="1"/>
    <col min="12" max="16384" width="8.88671875" style="301"/>
  </cols>
  <sheetData>
    <row r="1" spans="1:11">
      <c r="B1" s="301" t="s">
        <v>80</v>
      </c>
      <c r="K1" s="304" t="s">
        <v>156</v>
      </c>
    </row>
    <row r="2" spans="1:11">
      <c r="A2" s="690" t="s">
        <v>353</v>
      </c>
      <c r="B2" s="690"/>
      <c r="C2" s="690"/>
      <c r="D2" s="690"/>
      <c r="E2" s="690"/>
      <c r="F2" s="690"/>
      <c r="G2" s="690"/>
      <c r="H2" s="690"/>
      <c r="I2" s="690"/>
      <c r="J2" s="690"/>
      <c r="K2" s="690"/>
    </row>
    <row r="3" spans="1:11" ht="45.6">
      <c r="A3" s="365" t="s">
        <v>0</v>
      </c>
      <c r="B3" s="365" t="s">
        <v>1</v>
      </c>
      <c r="C3" s="365" t="s">
        <v>2</v>
      </c>
      <c r="D3" s="365" t="s">
        <v>90</v>
      </c>
      <c r="E3" s="366" t="s">
        <v>3</v>
      </c>
      <c r="F3" s="365" t="s">
        <v>4</v>
      </c>
      <c r="G3" s="365" t="s">
        <v>5</v>
      </c>
      <c r="H3" s="365" t="s">
        <v>6</v>
      </c>
      <c r="I3" s="365" t="s">
        <v>424</v>
      </c>
      <c r="J3" s="365" t="s">
        <v>166</v>
      </c>
      <c r="K3" s="365" t="s">
        <v>7</v>
      </c>
    </row>
    <row r="4" spans="1:11" ht="73.2" customHeight="1">
      <c r="A4" s="365">
        <v>1</v>
      </c>
      <c r="B4" s="425" t="s">
        <v>352</v>
      </c>
      <c r="C4" s="365" t="s">
        <v>8</v>
      </c>
      <c r="D4" s="365">
        <v>250</v>
      </c>
      <c r="E4" s="426"/>
      <c r="F4" s="416">
        <f t="shared" ref="F4:F34" si="0">D4*E4</f>
        <v>0</v>
      </c>
      <c r="G4" s="427"/>
      <c r="H4" s="315"/>
      <c r="I4" s="315"/>
      <c r="J4" s="365"/>
      <c r="K4" s="365"/>
    </row>
    <row r="5" spans="1:11" ht="45.6">
      <c r="A5" s="365">
        <v>2</v>
      </c>
      <c r="B5" s="425" t="s">
        <v>14</v>
      </c>
      <c r="C5" s="365" t="s">
        <v>8</v>
      </c>
      <c r="D5" s="365">
        <v>50</v>
      </c>
      <c r="E5" s="426"/>
      <c r="F5" s="416">
        <f t="shared" si="0"/>
        <v>0</v>
      </c>
      <c r="G5" s="427"/>
      <c r="H5" s="315"/>
      <c r="I5" s="315"/>
      <c r="J5" s="365"/>
      <c r="K5" s="365"/>
    </row>
    <row r="6" spans="1:11" ht="79.8">
      <c r="A6" s="365">
        <v>3</v>
      </c>
      <c r="B6" s="425" t="s">
        <v>184</v>
      </c>
      <c r="C6" s="365" t="s">
        <v>8</v>
      </c>
      <c r="D6" s="365">
        <v>200</v>
      </c>
      <c r="E6" s="426"/>
      <c r="F6" s="416">
        <f t="shared" si="0"/>
        <v>0</v>
      </c>
      <c r="G6" s="427"/>
      <c r="H6" s="315"/>
      <c r="I6" s="315"/>
      <c r="J6" s="365"/>
      <c r="K6" s="365"/>
    </row>
    <row r="7" spans="1:11" ht="57">
      <c r="A7" s="365">
        <v>4</v>
      </c>
      <c r="B7" s="418" t="s">
        <v>654</v>
      </c>
      <c r="C7" s="365" t="s">
        <v>8</v>
      </c>
      <c r="D7" s="365">
        <v>500</v>
      </c>
      <c r="E7" s="426"/>
      <c r="F7" s="416">
        <f t="shared" si="0"/>
        <v>0</v>
      </c>
      <c r="G7" s="427"/>
      <c r="H7" s="315"/>
      <c r="I7" s="315"/>
      <c r="J7" s="365"/>
      <c r="K7" s="365"/>
    </row>
    <row r="8" spans="1:11" ht="57">
      <c r="A8" s="365">
        <v>5</v>
      </c>
      <c r="B8" s="425" t="s">
        <v>11</v>
      </c>
      <c r="C8" s="365" t="s">
        <v>8</v>
      </c>
      <c r="D8" s="365">
        <v>10</v>
      </c>
      <c r="E8" s="426"/>
      <c r="F8" s="416">
        <f t="shared" si="0"/>
        <v>0</v>
      </c>
      <c r="G8" s="427"/>
      <c r="H8" s="315"/>
      <c r="I8" s="315"/>
      <c r="J8" s="365"/>
      <c r="K8" s="365"/>
    </row>
    <row r="9" spans="1:11" ht="22.8">
      <c r="A9" s="365">
        <v>6</v>
      </c>
      <c r="B9" s="425" t="s">
        <v>12</v>
      </c>
      <c r="C9" s="365" t="s">
        <v>8</v>
      </c>
      <c r="D9" s="365">
        <v>5</v>
      </c>
      <c r="E9" s="426"/>
      <c r="F9" s="416">
        <f t="shared" si="0"/>
        <v>0</v>
      </c>
      <c r="G9" s="427"/>
      <c r="H9" s="315"/>
      <c r="I9" s="315"/>
      <c r="J9" s="365"/>
      <c r="K9" s="365"/>
    </row>
    <row r="10" spans="1:11" ht="91.2">
      <c r="A10" s="365">
        <v>7</v>
      </c>
      <c r="B10" s="425" t="s">
        <v>432</v>
      </c>
      <c r="C10" s="365" t="s">
        <v>8</v>
      </c>
      <c r="D10" s="365">
        <v>500</v>
      </c>
      <c r="E10" s="426"/>
      <c r="F10" s="416">
        <f t="shared" si="0"/>
        <v>0</v>
      </c>
      <c r="G10" s="427"/>
      <c r="H10" s="315"/>
      <c r="I10" s="315"/>
      <c r="J10" s="365"/>
      <c r="K10" s="365"/>
    </row>
    <row r="11" spans="1:11" ht="91.2">
      <c r="A11" s="365">
        <v>8</v>
      </c>
      <c r="B11" s="418" t="s">
        <v>655</v>
      </c>
      <c r="C11" s="365" t="s">
        <v>8</v>
      </c>
      <c r="D11" s="365">
        <v>10</v>
      </c>
      <c r="E11" s="426"/>
      <c r="F11" s="416">
        <f t="shared" si="0"/>
        <v>0</v>
      </c>
      <c r="G11" s="427"/>
      <c r="H11" s="315"/>
      <c r="I11" s="315"/>
      <c r="J11" s="365"/>
      <c r="K11" s="365"/>
    </row>
    <row r="12" spans="1:11" ht="45.6">
      <c r="A12" s="365">
        <v>9</v>
      </c>
      <c r="B12" s="467" t="s">
        <v>656</v>
      </c>
      <c r="C12" s="365" t="s">
        <v>8</v>
      </c>
      <c r="D12" s="365">
        <v>30</v>
      </c>
      <c r="E12" s="426"/>
      <c r="F12" s="416">
        <f t="shared" si="0"/>
        <v>0</v>
      </c>
      <c r="G12" s="427"/>
      <c r="H12" s="315"/>
      <c r="I12" s="315"/>
      <c r="J12" s="365"/>
      <c r="K12" s="365"/>
    </row>
    <row r="13" spans="1:11" ht="17.25" customHeight="1">
      <c r="A13" s="365">
        <v>10</v>
      </c>
      <c r="B13" s="425" t="s">
        <v>13</v>
      </c>
      <c r="C13" s="365" t="s">
        <v>8</v>
      </c>
      <c r="D13" s="365">
        <v>5</v>
      </c>
      <c r="E13" s="426"/>
      <c r="F13" s="416">
        <f t="shared" si="0"/>
        <v>0</v>
      </c>
      <c r="G13" s="427"/>
      <c r="H13" s="315"/>
      <c r="I13" s="315"/>
      <c r="J13" s="365"/>
      <c r="K13" s="365"/>
    </row>
    <row r="14" spans="1:11" ht="34.200000000000003">
      <c r="A14" s="365">
        <v>11</v>
      </c>
      <c r="B14" s="418" t="s">
        <v>657</v>
      </c>
      <c r="C14" s="365" t="s">
        <v>8</v>
      </c>
      <c r="D14" s="365">
        <v>300</v>
      </c>
      <c r="E14" s="426"/>
      <c r="F14" s="416">
        <f t="shared" si="0"/>
        <v>0</v>
      </c>
      <c r="G14" s="427"/>
      <c r="H14" s="315"/>
      <c r="I14" s="315"/>
      <c r="J14" s="365"/>
      <c r="K14" s="365"/>
    </row>
    <row r="15" spans="1:11" ht="22.8">
      <c r="A15" s="365">
        <v>12</v>
      </c>
      <c r="B15" s="418" t="s">
        <v>658</v>
      </c>
      <c r="C15" s="365" t="s">
        <v>8</v>
      </c>
      <c r="D15" s="365">
        <v>100</v>
      </c>
      <c r="E15" s="426"/>
      <c r="F15" s="416">
        <f t="shared" si="0"/>
        <v>0</v>
      </c>
      <c r="G15" s="427"/>
      <c r="H15" s="315"/>
      <c r="I15" s="315"/>
      <c r="J15" s="365"/>
      <c r="K15" s="365"/>
    </row>
    <row r="16" spans="1:11">
      <c r="A16" s="365">
        <v>13</v>
      </c>
      <c r="B16" s="425" t="s">
        <v>15</v>
      </c>
      <c r="C16" s="365" t="s">
        <v>8</v>
      </c>
      <c r="D16" s="365">
        <v>100</v>
      </c>
      <c r="E16" s="426"/>
      <c r="F16" s="416">
        <f t="shared" si="0"/>
        <v>0</v>
      </c>
      <c r="G16" s="427"/>
      <c r="H16" s="315"/>
      <c r="I16" s="315"/>
      <c r="J16" s="365"/>
      <c r="K16" s="365"/>
    </row>
    <row r="17" spans="1:11">
      <c r="A17" s="365">
        <v>14</v>
      </c>
      <c r="B17" s="425" t="s">
        <v>659</v>
      </c>
      <c r="C17" s="365" t="s">
        <v>8</v>
      </c>
      <c r="D17" s="365">
        <v>100</v>
      </c>
      <c r="E17" s="426"/>
      <c r="F17" s="416">
        <f t="shared" si="0"/>
        <v>0</v>
      </c>
      <c r="G17" s="427"/>
      <c r="H17" s="315"/>
      <c r="I17" s="315"/>
      <c r="J17" s="365"/>
      <c r="K17" s="365"/>
    </row>
    <row r="18" spans="1:11">
      <c r="A18" s="365">
        <v>15</v>
      </c>
      <c r="B18" s="425" t="s">
        <v>16</v>
      </c>
      <c r="C18" s="365" t="s">
        <v>8</v>
      </c>
      <c r="D18" s="365">
        <v>500</v>
      </c>
      <c r="E18" s="426"/>
      <c r="F18" s="416">
        <f t="shared" si="0"/>
        <v>0</v>
      </c>
      <c r="G18" s="427"/>
      <c r="H18" s="315"/>
      <c r="I18" s="315"/>
      <c r="J18" s="365"/>
      <c r="K18" s="365"/>
    </row>
    <row r="19" spans="1:11">
      <c r="A19" s="365">
        <v>16</v>
      </c>
      <c r="B19" s="425" t="s">
        <v>17</v>
      </c>
      <c r="C19" s="365" t="s">
        <v>8</v>
      </c>
      <c r="D19" s="365">
        <v>80</v>
      </c>
      <c r="E19" s="426"/>
      <c r="F19" s="416">
        <f t="shared" si="0"/>
        <v>0</v>
      </c>
      <c r="G19" s="427"/>
      <c r="H19" s="315"/>
      <c r="I19" s="315"/>
      <c r="J19" s="365"/>
      <c r="K19" s="365"/>
    </row>
    <row r="20" spans="1:11">
      <c r="A20" s="365">
        <v>17</v>
      </c>
      <c r="B20" s="425" t="s">
        <v>18</v>
      </c>
      <c r="C20" s="365" t="s">
        <v>8</v>
      </c>
      <c r="D20" s="365">
        <v>10</v>
      </c>
      <c r="E20" s="426"/>
      <c r="F20" s="416">
        <f t="shared" si="0"/>
        <v>0</v>
      </c>
      <c r="G20" s="427"/>
      <c r="H20" s="315"/>
      <c r="I20" s="315"/>
      <c r="J20" s="365"/>
      <c r="K20" s="365"/>
    </row>
    <row r="21" spans="1:11" ht="22.8">
      <c r="A21" s="365">
        <v>18</v>
      </c>
      <c r="B21" s="425" t="s">
        <v>660</v>
      </c>
      <c r="C21" s="365" t="s">
        <v>8</v>
      </c>
      <c r="D21" s="365">
        <v>10</v>
      </c>
      <c r="E21" s="426"/>
      <c r="F21" s="416">
        <f t="shared" si="0"/>
        <v>0</v>
      </c>
      <c r="G21" s="427"/>
      <c r="H21" s="315"/>
      <c r="I21" s="315"/>
      <c r="J21" s="365"/>
      <c r="K21" s="365"/>
    </row>
    <row r="22" spans="1:11" ht="45.6">
      <c r="A22" s="365">
        <v>19</v>
      </c>
      <c r="B22" s="425" t="s">
        <v>19</v>
      </c>
      <c r="C22" s="365" t="s">
        <v>8</v>
      </c>
      <c r="D22" s="365">
        <v>20</v>
      </c>
      <c r="E22" s="426"/>
      <c r="F22" s="416">
        <f t="shared" si="0"/>
        <v>0</v>
      </c>
      <c r="G22" s="427"/>
      <c r="H22" s="315"/>
      <c r="I22" s="315"/>
      <c r="J22" s="316"/>
      <c r="K22" s="428"/>
    </row>
    <row r="23" spans="1:11" s="320" customFormat="1" ht="34.200000000000003">
      <c r="A23" s="365">
        <v>20</v>
      </c>
      <c r="B23" s="429" t="s">
        <v>185</v>
      </c>
      <c r="C23" s="340" t="s">
        <v>96</v>
      </c>
      <c r="D23" s="419">
        <v>5</v>
      </c>
      <c r="E23" s="430"/>
      <c r="F23" s="416">
        <f t="shared" si="0"/>
        <v>0</v>
      </c>
      <c r="G23" s="427"/>
      <c r="H23" s="315"/>
      <c r="I23" s="315"/>
      <c r="J23" s="319"/>
      <c r="K23" s="431" t="s">
        <v>80</v>
      </c>
    </row>
    <row r="24" spans="1:11" ht="57">
      <c r="A24" s="365">
        <v>21</v>
      </c>
      <c r="B24" s="425" t="s">
        <v>661</v>
      </c>
      <c r="C24" s="365" t="s">
        <v>8</v>
      </c>
      <c r="D24" s="365">
        <v>20</v>
      </c>
      <c r="E24" s="426"/>
      <c r="F24" s="416">
        <f t="shared" si="0"/>
        <v>0</v>
      </c>
      <c r="G24" s="427"/>
      <c r="H24" s="315"/>
      <c r="I24" s="315"/>
      <c r="J24" s="459"/>
      <c r="K24" s="365"/>
    </row>
    <row r="25" spans="1:11" ht="45.6">
      <c r="A25" s="365">
        <v>22</v>
      </c>
      <c r="B25" s="418" t="s">
        <v>662</v>
      </c>
      <c r="C25" s="365" t="s">
        <v>8</v>
      </c>
      <c r="D25" s="365">
        <v>2</v>
      </c>
      <c r="E25" s="426"/>
      <c r="F25" s="416">
        <f t="shared" si="0"/>
        <v>0</v>
      </c>
      <c r="G25" s="427"/>
      <c r="H25" s="315"/>
      <c r="I25" s="315"/>
      <c r="J25" s="365"/>
      <c r="K25" s="365"/>
    </row>
    <row r="26" spans="1:11" ht="68.400000000000006">
      <c r="A26" s="365">
        <v>23</v>
      </c>
      <c r="B26" s="418" t="s">
        <v>663</v>
      </c>
      <c r="C26" s="365" t="s">
        <v>8</v>
      </c>
      <c r="D26" s="365">
        <v>2</v>
      </c>
      <c r="E26" s="426"/>
      <c r="F26" s="416">
        <f t="shared" si="0"/>
        <v>0</v>
      </c>
      <c r="G26" s="427"/>
      <c r="H26" s="315"/>
      <c r="I26" s="315"/>
      <c r="J26" s="365"/>
      <c r="K26" s="365"/>
    </row>
    <row r="27" spans="1:11" ht="22.8">
      <c r="A27" s="365">
        <v>24</v>
      </c>
      <c r="B27" s="418" t="s">
        <v>664</v>
      </c>
      <c r="C27" s="365" t="s">
        <v>8</v>
      </c>
      <c r="D27" s="365">
        <v>2</v>
      </c>
      <c r="E27" s="426"/>
      <c r="F27" s="416">
        <f t="shared" si="0"/>
        <v>0</v>
      </c>
      <c r="G27" s="427"/>
      <c r="H27" s="315"/>
      <c r="I27" s="315"/>
      <c r="J27" s="365"/>
      <c r="K27" s="365"/>
    </row>
    <row r="28" spans="1:11" ht="91.2">
      <c r="A28" s="365">
        <v>25</v>
      </c>
      <c r="B28" s="418" t="s">
        <v>665</v>
      </c>
      <c r="C28" s="365" t="s">
        <v>8</v>
      </c>
      <c r="D28" s="365">
        <v>5</v>
      </c>
      <c r="E28" s="426"/>
      <c r="F28" s="416">
        <f t="shared" si="0"/>
        <v>0</v>
      </c>
      <c r="G28" s="427"/>
      <c r="H28" s="315"/>
      <c r="I28" s="315"/>
      <c r="J28" s="365"/>
      <c r="K28" s="365"/>
    </row>
    <row r="29" spans="1:11" ht="34.200000000000003">
      <c r="A29" s="365">
        <v>26</v>
      </c>
      <c r="B29" s="425" t="s">
        <v>343</v>
      </c>
      <c r="C29" s="365" t="s">
        <v>8</v>
      </c>
      <c r="D29" s="365">
        <v>5</v>
      </c>
      <c r="E29" s="426"/>
      <c r="F29" s="416">
        <f t="shared" si="0"/>
        <v>0</v>
      </c>
      <c r="G29" s="427"/>
      <c r="H29" s="315"/>
      <c r="I29" s="315"/>
      <c r="J29" s="365"/>
      <c r="K29" s="365"/>
    </row>
    <row r="30" spans="1:11" ht="34.200000000000003">
      <c r="A30" s="365">
        <v>27</v>
      </c>
      <c r="B30" s="425" t="s">
        <v>344</v>
      </c>
      <c r="C30" s="365" t="s">
        <v>8</v>
      </c>
      <c r="D30" s="365">
        <v>5</v>
      </c>
      <c r="E30" s="426"/>
      <c r="F30" s="416">
        <f t="shared" si="0"/>
        <v>0</v>
      </c>
      <c r="G30" s="427"/>
      <c r="H30" s="315"/>
      <c r="I30" s="315"/>
      <c r="J30" s="365"/>
      <c r="K30" s="365"/>
    </row>
    <row r="31" spans="1:11" ht="22.8">
      <c r="A31" s="365">
        <v>28</v>
      </c>
      <c r="B31" s="425" t="s">
        <v>345</v>
      </c>
      <c r="C31" s="365" t="s">
        <v>8</v>
      </c>
      <c r="D31" s="365">
        <v>10</v>
      </c>
      <c r="E31" s="426"/>
      <c r="F31" s="416">
        <f t="shared" si="0"/>
        <v>0</v>
      </c>
      <c r="G31" s="427"/>
      <c r="H31" s="315"/>
      <c r="I31" s="315"/>
      <c r="J31" s="365"/>
      <c r="K31" s="365"/>
    </row>
    <row r="32" spans="1:11" ht="22.8">
      <c r="A32" s="365">
        <v>29</v>
      </c>
      <c r="B32" s="425" t="s">
        <v>346</v>
      </c>
      <c r="C32" s="365" t="s">
        <v>8</v>
      </c>
      <c r="D32" s="365">
        <v>20</v>
      </c>
      <c r="E32" s="426"/>
      <c r="F32" s="416">
        <f t="shared" si="0"/>
        <v>0</v>
      </c>
      <c r="G32" s="427"/>
      <c r="H32" s="315"/>
      <c r="I32" s="315"/>
      <c r="J32" s="365"/>
      <c r="K32" s="365"/>
    </row>
    <row r="33" spans="1:11" ht="22.8">
      <c r="A33" s="365">
        <v>30</v>
      </c>
      <c r="B33" s="425" t="s">
        <v>347</v>
      </c>
      <c r="C33" s="365" t="s">
        <v>8</v>
      </c>
      <c r="D33" s="365">
        <v>5</v>
      </c>
      <c r="E33" s="426"/>
      <c r="F33" s="416">
        <f t="shared" si="0"/>
        <v>0</v>
      </c>
      <c r="G33" s="427"/>
      <c r="H33" s="315"/>
      <c r="I33" s="315"/>
      <c r="J33" s="365"/>
      <c r="K33" s="365"/>
    </row>
    <row r="34" spans="1:11">
      <c r="A34" s="365">
        <v>31</v>
      </c>
      <c r="B34" s="425" t="s">
        <v>20</v>
      </c>
      <c r="C34" s="365" t="s">
        <v>8</v>
      </c>
      <c r="D34" s="365">
        <v>500</v>
      </c>
      <c r="E34" s="426"/>
      <c r="F34" s="416">
        <f t="shared" si="0"/>
        <v>0</v>
      </c>
      <c r="G34" s="427"/>
      <c r="H34" s="315"/>
      <c r="I34" s="315"/>
      <c r="J34" s="365"/>
      <c r="K34" s="365"/>
    </row>
    <row r="35" spans="1:11" ht="18.600000000000001" customHeight="1">
      <c r="A35" s="705" t="s">
        <v>9</v>
      </c>
      <c r="B35" s="706"/>
      <c r="C35" s="706"/>
      <c r="D35" s="706"/>
      <c r="E35" s="707"/>
      <c r="F35" s="432">
        <f>SUM(F4:F34)</f>
        <v>0</v>
      </c>
      <c r="G35" s="433"/>
      <c r="H35" s="434">
        <f>SUM(H4:H34)</f>
        <v>0</v>
      </c>
      <c r="I35" s="322"/>
      <c r="J35" s="323"/>
      <c r="K35" s="323"/>
    </row>
    <row r="36" spans="1:11" ht="18.600000000000001" customHeight="1">
      <c r="A36" s="708" t="s">
        <v>448</v>
      </c>
      <c r="B36" s="708"/>
      <c r="C36" s="708"/>
      <c r="D36" s="708"/>
      <c r="E36" s="708"/>
      <c r="F36" s="708"/>
      <c r="G36" s="708"/>
      <c r="H36" s="708"/>
      <c r="I36" s="708"/>
      <c r="J36" s="708"/>
      <c r="K36" s="708"/>
    </row>
    <row r="37" spans="1:11" ht="14.4" customHeight="1">
      <c r="A37" s="708" t="s">
        <v>602</v>
      </c>
      <c r="B37" s="708"/>
      <c r="C37" s="708"/>
      <c r="D37" s="708"/>
      <c r="E37" s="708"/>
      <c r="F37" s="457"/>
      <c r="G37" s="457"/>
      <c r="H37" s="325"/>
      <c r="I37" s="325"/>
      <c r="J37" s="325"/>
      <c r="K37" s="325"/>
    </row>
    <row r="38" spans="1:11" ht="33" customHeight="1">
      <c r="B38" s="709"/>
      <c r="C38" s="709"/>
      <c r="D38" s="709"/>
      <c r="E38" s="709"/>
      <c r="F38" s="457"/>
      <c r="G38" s="457"/>
      <c r="H38" s="710" t="s">
        <v>69</v>
      </c>
      <c r="I38" s="710"/>
      <c r="J38" s="710"/>
      <c r="K38" s="710"/>
    </row>
  </sheetData>
  <mergeCells count="6">
    <mergeCell ref="A2:K2"/>
    <mergeCell ref="A35:E35"/>
    <mergeCell ref="A36:K36"/>
    <mergeCell ref="A37:E37"/>
    <mergeCell ref="B38:E38"/>
    <mergeCell ref="H38:K38"/>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1" manualBreakCount="1">
    <brk id="1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view="pageBreakPreview" zoomScaleNormal="100" zoomScaleSheetLayoutView="100" workbookViewId="0">
      <selection activeCell="G76" sqref="G76:H82"/>
    </sheetView>
  </sheetViews>
  <sheetFormatPr defaultRowHeight="14.4"/>
  <cols>
    <col min="1" max="1" width="5.33203125" customWidth="1"/>
    <col min="2" max="2" width="43.33203125" customWidth="1"/>
    <col min="5" max="5" width="11.88671875" customWidth="1"/>
    <col min="6" max="6" width="15.88671875" customWidth="1"/>
    <col min="8" max="9" width="14.44140625" customWidth="1"/>
    <col min="10" max="10" width="15.6640625" customWidth="1"/>
    <col min="11" max="11" width="14.109375" customWidth="1"/>
  </cols>
  <sheetData>
    <row r="1" spans="1:12">
      <c r="A1" s="13"/>
      <c r="B1" s="13"/>
      <c r="C1" s="13"/>
      <c r="D1" s="13"/>
      <c r="E1" s="13"/>
      <c r="F1" s="13"/>
      <c r="G1" s="13"/>
      <c r="H1" s="13"/>
      <c r="I1" s="13"/>
      <c r="J1" s="13"/>
      <c r="K1" s="27" t="s">
        <v>391</v>
      </c>
    </row>
    <row r="2" spans="1:12">
      <c r="A2" s="717" t="s">
        <v>874</v>
      </c>
      <c r="B2" s="717"/>
      <c r="C2" s="717"/>
      <c r="D2" s="717"/>
      <c r="E2" s="717"/>
      <c r="F2" s="717"/>
      <c r="G2" s="717"/>
      <c r="H2" s="717"/>
      <c r="I2" s="717"/>
      <c r="J2" s="717"/>
      <c r="K2" s="717"/>
    </row>
    <row r="3" spans="1:12" ht="30.6">
      <c r="A3" s="1" t="s">
        <v>0</v>
      </c>
      <c r="B3" s="1" t="s">
        <v>1</v>
      </c>
      <c r="C3" s="1" t="s">
        <v>2</v>
      </c>
      <c r="D3" s="1" t="s">
        <v>90</v>
      </c>
      <c r="E3" s="3" t="s">
        <v>3</v>
      </c>
      <c r="F3" s="2" t="s">
        <v>4</v>
      </c>
      <c r="G3" s="4" t="s">
        <v>5</v>
      </c>
      <c r="H3" s="1" t="s">
        <v>6</v>
      </c>
      <c r="I3" s="197" t="s">
        <v>424</v>
      </c>
      <c r="J3" s="1" t="s">
        <v>166</v>
      </c>
      <c r="K3" s="1" t="s">
        <v>7</v>
      </c>
    </row>
    <row r="4" spans="1:12" ht="89.25" customHeight="1">
      <c r="A4" s="1">
        <v>1</v>
      </c>
      <c r="B4" s="5" t="s">
        <v>460</v>
      </c>
      <c r="C4" s="1" t="s">
        <v>61</v>
      </c>
      <c r="D4" s="2">
        <v>50</v>
      </c>
      <c r="E4" s="3"/>
      <c r="F4" s="6">
        <f>D4*E4</f>
        <v>0</v>
      </c>
      <c r="G4" s="51"/>
      <c r="H4" s="36"/>
      <c r="I4" s="204"/>
      <c r="J4" s="1"/>
      <c r="K4" s="1"/>
    </row>
    <row r="5" spans="1:12">
      <c r="A5" s="718" t="s">
        <v>9</v>
      </c>
      <c r="B5" s="719"/>
      <c r="C5" s="719"/>
      <c r="D5" s="719"/>
      <c r="E5" s="720"/>
      <c r="F5" s="28">
        <f>F4</f>
        <v>0</v>
      </c>
      <c r="G5" s="29"/>
      <c r="H5" s="30">
        <f>H4</f>
        <v>0</v>
      </c>
      <c r="I5" s="263"/>
      <c r="J5" s="31"/>
      <c r="K5" s="31"/>
    </row>
    <row r="6" spans="1:12">
      <c r="A6" s="13"/>
      <c r="B6" s="32"/>
      <c r="C6" s="26"/>
      <c r="D6" s="25"/>
      <c r="E6" s="33"/>
      <c r="F6" s="25"/>
      <c r="G6" s="25"/>
      <c r="H6" s="26"/>
      <c r="I6" s="681"/>
      <c r="J6" s="13"/>
      <c r="K6" s="13"/>
    </row>
    <row r="7" spans="1:12">
      <c r="A7" s="13"/>
      <c r="B7" s="349" t="s">
        <v>459</v>
      </c>
      <c r="C7" s="26"/>
      <c r="D7" s="25"/>
      <c r="E7" s="33"/>
      <c r="F7" s="25"/>
      <c r="G7" s="25"/>
      <c r="H7" s="26"/>
      <c r="I7" s="26"/>
      <c r="J7" s="13"/>
      <c r="K7" s="13"/>
    </row>
    <row r="8" spans="1:12">
      <c r="A8" s="13"/>
      <c r="B8" s="693"/>
      <c r="C8" s="693"/>
      <c r="D8" s="693"/>
      <c r="E8" s="693"/>
      <c r="F8" s="25"/>
      <c r="G8" s="25"/>
      <c r="H8" s="34"/>
      <c r="I8" s="34"/>
      <c r="J8" s="34"/>
      <c r="K8" s="34"/>
    </row>
    <row r="9" spans="1:12">
      <c r="A9" s="13"/>
      <c r="B9" s="693"/>
      <c r="C9" s="693"/>
      <c r="D9" s="693"/>
      <c r="E9" s="693"/>
      <c r="F9" s="25"/>
      <c r="G9" s="694" t="s">
        <v>69</v>
      </c>
      <c r="H9" s="694"/>
      <c r="I9" s="694"/>
      <c r="J9" s="694"/>
      <c r="K9" s="694"/>
      <c r="L9" s="694"/>
    </row>
  </sheetData>
  <mergeCells count="5">
    <mergeCell ref="B9:E9"/>
    <mergeCell ref="A2:K2"/>
    <mergeCell ref="A5:E5"/>
    <mergeCell ref="B8:E8"/>
    <mergeCell ref="G9:L9"/>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view="pageBreakPreview" zoomScaleNormal="100" zoomScaleSheetLayoutView="100" workbookViewId="0">
      <selection activeCell="G76" sqref="G76:H82"/>
    </sheetView>
  </sheetViews>
  <sheetFormatPr defaultRowHeight="14.4"/>
  <cols>
    <col min="1" max="1" width="3.109375" customWidth="1"/>
    <col min="2" max="2" width="45.33203125" customWidth="1"/>
    <col min="5" max="5" width="11.88671875" customWidth="1"/>
    <col min="6" max="6" width="15.88671875" customWidth="1"/>
    <col min="8" max="9" width="14.44140625" customWidth="1"/>
    <col min="10" max="10" width="14.6640625" customWidth="1"/>
    <col min="11" max="11" width="11.88671875" customWidth="1"/>
  </cols>
  <sheetData>
    <row r="1" spans="1:12">
      <c r="A1" s="13"/>
      <c r="B1" s="13"/>
      <c r="C1" s="13"/>
      <c r="D1" s="13"/>
      <c r="E1" s="13"/>
      <c r="F1" s="13"/>
      <c r="G1" s="13"/>
      <c r="H1" s="13"/>
      <c r="I1" s="13"/>
      <c r="J1" s="13"/>
      <c r="K1" s="27" t="s">
        <v>392</v>
      </c>
    </row>
    <row r="2" spans="1:12">
      <c r="A2" s="717" t="s">
        <v>875</v>
      </c>
      <c r="B2" s="717"/>
      <c r="C2" s="717"/>
      <c r="D2" s="717"/>
      <c r="E2" s="717"/>
      <c r="F2" s="717"/>
      <c r="G2" s="717"/>
      <c r="H2" s="717"/>
      <c r="I2" s="717"/>
      <c r="J2" s="717"/>
      <c r="K2" s="717"/>
    </row>
    <row r="3" spans="1:12" ht="30.6">
      <c r="A3" s="1" t="s">
        <v>0</v>
      </c>
      <c r="B3" s="1" t="s">
        <v>1</v>
      </c>
      <c r="C3" s="1" t="s">
        <v>2</v>
      </c>
      <c r="D3" s="1" t="s">
        <v>90</v>
      </c>
      <c r="E3" s="3" t="s">
        <v>3</v>
      </c>
      <c r="F3" s="2" t="s">
        <v>4</v>
      </c>
      <c r="G3" s="4" t="s">
        <v>5</v>
      </c>
      <c r="H3" s="1" t="s">
        <v>6</v>
      </c>
      <c r="I3" s="197" t="s">
        <v>424</v>
      </c>
      <c r="J3" s="1" t="s">
        <v>166</v>
      </c>
      <c r="K3" s="1" t="s">
        <v>7</v>
      </c>
    </row>
    <row r="4" spans="1:12" s="67" customFormat="1" ht="68.400000000000006">
      <c r="A4" s="360">
        <v>1</v>
      </c>
      <c r="B4" s="40" t="s">
        <v>591</v>
      </c>
      <c r="C4" s="360" t="s">
        <v>8</v>
      </c>
      <c r="D4" s="379">
        <v>100</v>
      </c>
      <c r="E4" s="366"/>
      <c r="F4" s="380">
        <f>D4*E4</f>
        <v>0</v>
      </c>
      <c r="G4" s="382"/>
      <c r="H4" s="381"/>
      <c r="I4" s="381"/>
      <c r="J4" s="378"/>
      <c r="K4" s="378"/>
    </row>
    <row r="5" spans="1:12" s="67" customFormat="1" ht="79.8">
      <c r="A5" s="360">
        <v>2</v>
      </c>
      <c r="B5" s="40" t="s">
        <v>592</v>
      </c>
      <c r="C5" s="360" t="s">
        <v>8</v>
      </c>
      <c r="D5" s="379">
        <v>80</v>
      </c>
      <c r="E5" s="366"/>
      <c r="F5" s="380">
        <f t="shared" ref="F5:F8" si="0">D5*E5</f>
        <v>0</v>
      </c>
      <c r="G5" s="382"/>
      <c r="H5" s="381"/>
      <c r="I5" s="381"/>
      <c r="J5" s="378"/>
      <c r="K5" s="378"/>
    </row>
    <row r="6" spans="1:12" s="67" customFormat="1" ht="79.8">
      <c r="A6" s="360">
        <v>3</v>
      </c>
      <c r="B6" s="40" t="s">
        <v>593</v>
      </c>
      <c r="C6" s="360" t="s">
        <v>8</v>
      </c>
      <c r="D6" s="379">
        <v>80</v>
      </c>
      <c r="E6" s="366"/>
      <c r="F6" s="380">
        <f t="shared" si="0"/>
        <v>0</v>
      </c>
      <c r="G6" s="382"/>
      <c r="H6" s="381"/>
      <c r="I6" s="686"/>
      <c r="J6" s="378"/>
      <c r="K6" s="378"/>
    </row>
    <row r="7" spans="1:12" ht="57">
      <c r="A7" s="360">
        <v>4</v>
      </c>
      <c r="B7" s="361" t="s">
        <v>594</v>
      </c>
      <c r="C7" s="360" t="s">
        <v>8</v>
      </c>
      <c r="D7" s="379">
        <v>20</v>
      </c>
      <c r="E7" s="366"/>
      <c r="F7" s="380">
        <f t="shared" si="0"/>
        <v>0</v>
      </c>
      <c r="G7" s="382"/>
      <c r="H7" s="381"/>
      <c r="I7" s="381"/>
      <c r="J7" s="378"/>
      <c r="K7" s="378"/>
    </row>
    <row r="8" spans="1:12" ht="77.400000000000006" customHeight="1">
      <c r="A8" s="360">
        <v>5</v>
      </c>
      <c r="B8" s="40" t="s">
        <v>595</v>
      </c>
      <c r="C8" s="360" t="s">
        <v>8</v>
      </c>
      <c r="D8" s="379">
        <v>20</v>
      </c>
      <c r="E8" s="366"/>
      <c r="F8" s="380">
        <f t="shared" si="0"/>
        <v>0</v>
      </c>
      <c r="G8" s="382"/>
      <c r="H8" s="381"/>
      <c r="I8" s="381"/>
      <c r="J8" s="378"/>
      <c r="K8" s="378"/>
    </row>
    <row r="9" spans="1:12">
      <c r="A9" s="718" t="s">
        <v>9</v>
      </c>
      <c r="B9" s="719"/>
      <c r="C9" s="719"/>
      <c r="D9" s="719"/>
      <c r="E9" s="720"/>
      <c r="F9" s="28">
        <f>SUM(F4:F8)</f>
        <v>0</v>
      </c>
      <c r="G9" s="29"/>
      <c r="H9" s="30">
        <f>SUM(H4:H8)</f>
        <v>0</v>
      </c>
      <c r="I9" s="263"/>
      <c r="J9" s="31"/>
      <c r="K9" s="31"/>
    </row>
    <row r="10" spans="1:12">
      <c r="A10" s="13"/>
      <c r="B10" s="32"/>
      <c r="C10" s="26"/>
      <c r="D10" s="25"/>
      <c r="E10" s="33"/>
      <c r="F10" s="25"/>
      <c r="G10" s="25"/>
      <c r="H10" s="26"/>
      <c r="I10" s="26"/>
      <c r="J10" s="13"/>
      <c r="K10" s="13"/>
    </row>
    <row r="11" spans="1:12">
      <c r="A11" s="13"/>
      <c r="B11" s="693"/>
      <c r="C11" s="693"/>
      <c r="D11" s="693"/>
      <c r="E11" s="693"/>
      <c r="F11" s="25"/>
      <c r="G11" s="25"/>
      <c r="H11" s="34"/>
      <c r="I11" s="34"/>
      <c r="J11" s="34"/>
      <c r="K11" s="34"/>
    </row>
    <row r="12" spans="1:12">
      <c r="A12" s="13"/>
      <c r="B12" s="693"/>
      <c r="C12" s="693"/>
      <c r="D12" s="693"/>
      <c r="E12" s="693"/>
      <c r="F12" s="25"/>
      <c r="G12" s="694" t="s">
        <v>69</v>
      </c>
      <c r="H12" s="694"/>
      <c r="I12" s="694"/>
      <c r="J12" s="694"/>
      <c r="K12" s="694"/>
      <c r="L12" s="694"/>
    </row>
  </sheetData>
  <mergeCells count="5">
    <mergeCell ref="A9:E9"/>
    <mergeCell ref="B11:E11"/>
    <mergeCell ref="B12:E12"/>
    <mergeCell ref="G12:L12"/>
    <mergeCell ref="A2:K2"/>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colBreaks count="1" manualBreakCount="1">
    <brk id="12" max="14"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Normal="100" zoomScaleSheetLayoutView="100" workbookViewId="0">
      <selection activeCell="G76" sqref="G76:H82"/>
    </sheetView>
  </sheetViews>
  <sheetFormatPr defaultRowHeight="14.4"/>
  <cols>
    <col min="1" max="1" width="4.6640625" customWidth="1"/>
    <col min="2" max="2" width="52.6640625" customWidth="1"/>
    <col min="5" max="5" width="11.88671875" customWidth="1"/>
    <col min="6" max="6" width="15.88671875" customWidth="1"/>
    <col min="8" max="9" width="14.44140625" customWidth="1"/>
    <col min="10" max="10" width="10" customWidth="1"/>
  </cols>
  <sheetData>
    <row r="1" spans="1:12">
      <c r="A1" s="13"/>
      <c r="B1" s="13"/>
      <c r="C1" s="13"/>
      <c r="D1" s="13"/>
      <c r="E1" s="13"/>
      <c r="F1" s="13"/>
      <c r="G1" s="13"/>
      <c r="H1" s="13"/>
      <c r="I1" s="13"/>
      <c r="J1" s="13"/>
      <c r="K1" s="27" t="s">
        <v>393</v>
      </c>
    </row>
    <row r="2" spans="1:12">
      <c r="A2" s="717" t="s">
        <v>876</v>
      </c>
      <c r="B2" s="717"/>
      <c r="C2" s="717"/>
      <c r="D2" s="717"/>
      <c r="E2" s="717"/>
      <c r="F2" s="717"/>
      <c r="G2" s="717"/>
      <c r="H2" s="717"/>
      <c r="I2" s="717"/>
      <c r="J2" s="717"/>
      <c r="K2" s="717"/>
    </row>
    <row r="3" spans="1:12" ht="30.6">
      <c r="A3" s="1" t="s">
        <v>0</v>
      </c>
      <c r="B3" s="1" t="s">
        <v>1</v>
      </c>
      <c r="C3" s="1" t="s">
        <v>2</v>
      </c>
      <c r="D3" s="1" t="s">
        <v>90</v>
      </c>
      <c r="E3" s="3" t="s">
        <v>3</v>
      </c>
      <c r="F3" s="2" t="s">
        <v>4</v>
      </c>
      <c r="G3" s="4" t="s">
        <v>5</v>
      </c>
      <c r="H3" s="1" t="s">
        <v>6</v>
      </c>
      <c r="I3" s="197" t="s">
        <v>424</v>
      </c>
      <c r="J3" s="1" t="s">
        <v>166</v>
      </c>
      <c r="K3" s="1" t="s">
        <v>7</v>
      </c>
    </row>
    <row r="4" spans="1:12" ht="79.8">
      <c r="A4" s="9">
        <v>1</v>
      </c>
      <c r="B4" s="8" t="s">
        <v>596</v>
      </c>
      <c r="C4" s="9" t="s">
        <v>41</v>
      </c>
      <c r="D4" s="38">
        <v>160</v>
      </c>
      <c r="E4" s="46"/>
      <c r="F4" s="44">
        <f>D4*E4</f>
        <v>0</v>
      </c>
      <c r="G4" s="52"/>
      <c r="H4" s="45"/>
      <c r="I4" s="242"/>
      <c r="J4" s="9"/>
      <c r="K4" s="9"/>
    </row>
    <row r="5" spans="1:12" ht="102" customHeight="1">
      <c r="A5" s="360">
        <v>2</v>
      </c>
      <c r="B5" s="383" t="s">
        <v>597</v>
      </c>
      <c r="C5" s="360" t="s">
        <v>8</v>
      </c>
      <c r="D5" s="379">
        <v>150</v>
      </c>
      <c r="E5" s="366"/>
      <c r="F5" s="373">
        <f t="shared" ref="F5:F6" si="0">D5*E5</f>
        <v>0</v>
      </c>
      <c r="G5" s="374"/>
      <c r="H5" s="375"/>
      <c r="I5" s="285"/>
      <c r="J5" s="360"/>
      <c r="K5" s="360"/>
    </row>
    <row r="6" spans="1:12" ht="57">
      <c r="A6" s="360">
        <v>3</v>
      </c>
      <c r="B6" s="383" t="s">
        <v>598</v>
      </c>
      <c r="C6" s="360" t="s">
        <v>8</v>
      </c>
      <c r="D6" s="379">
        <v>30</v>
      </c>
      <c r="E6" s="366"/>
      <c r="F6" s="373">
        <f t="shared" si="0"/>
        <v>0</v>
      </c>
      <c r="G6" s="374"/>
      <c r="H6" s="375"/>
      <c r="I6" s="315"/>
      <c r="J6" s="360"/>
      <c r="K6" s="360"/>
    </row>
    <row r="7" spans="1:12">
      <c r="A7" s="718" t="s">
        <v>9</v>
      </c>
      <c r="B7" s="719"/>
      <c r="C7" s="719"/>
      <c r="D7" s="719"/>
      <c r="E7" s="720"/>
      <c r="F7" s="28">
        <f>SUM(F4:F6)</f>
        <v>0</v>
      </c>
      <c r="G7" s="29"/>
      <c r="H7" s="30">
        <f>SUM(H4:H6)</f>
        <v>0</v>
      </c>
      <c r="I7" s="263"/>
      <c r="J7" s="31"/>
      <c r="K7" s="31"/>
    </row>
    <row r="8" spans="1:12">
      <c r="A8" s="13"/>
      <c r="B8" s="32"/>
      <c r="C8" s="26"/>
      <c r="D8" s="25"/>
      <c r="E8" s="33"/>
      <c r="F8" s="25"/>
      <c r="G8" s="25"/>
      <c r="H8" s="26"/>
      <c r="I8" s="26"/>
      <c r="J8" s="13"/>
      <c r="K8" s="13"/>
    </row>
    <row r="9" spans="1:12">
      <c r="A9" s="13"/>
      <c r="B9" s="32"/>
      <c r="C9" s="26"/>
      <c r="D9" s="25"/>
      <c r="E9" s="33"/>
      <c r="F9" s="25"/>
      <c r="G9" s="25"/>
      <c r="H9" s="26"/>
      <c r="I9" s="26"/>
      <c r="J9" s="13"/>
      <c r="K9" s="13"/>
    </row>
    <row r="10" spans="1:12">
      <c r="A10" s="13"/>
      <c r="B10" s="693"/>
      <c r="C10" s="693"/>
      <c r="D10" s="693"/>
      <c r="E10" s="693"/>
      <c r="F10" s="25"/>
      <c r="G10" s="25"/>
      <c r="H10" s="34"/>
      <c r="I10" s="34"/>
      <c r="J10" s="34"/>
      <c r="K10" s="34"/>
    </row>
    <row r="11" spans="1:12">
      <c r="A11" s="13"/>
      <c r="B11" s="693"/>
      <c r="C11" s="693"/>
      <c r="D11" s="693"/>
      <c r="E11" s="693"/>
      <c r="F11" s="25"/>
      <c r="G11" s="694" t="s">
        <v>69</v>
      </c>
      <c r="H11" s="694"/>
      <c r="I11" s="694"/>
      <c r="J11" s="694"/>
      <c r="K11" s="694"/>
      <c r="L11" s="694"/>
    </row>
  </sheetData>
  <mergeCells count="5">
    <mergeCell ref="B11:E11"/>
    <mergeCell ref="G11:L11"/>
    <mergeCell ref="A2:K2"/>
    <mergeCell ref="A7:E7"/>
    <mergeCell ref="B10:E10"/>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view="pageBreakPreview" zoomScaleNormal="100" zoomScaleSheetLayoutView="100" workbookViewId="0">
      <selection activeCell="G76" sqref="G76:H82"/>
    </sheetView>
  </sheetViews>
  <sheetFormatPr defaultRowHeight="14.4"/>
  <cols>
    <col min="1" max="1" width="5.33203125" customWidth="1"/>
    <col min="2" max="2" width="48.33203125" customWidth="1"/>
    <col min="5" max="5" width="11.88671875" customWidth="1"/>
    <col min="6" max="6" width="15.88671875" customWidth="1"/>
    <col min="8" max="9" width="14.44140625" customWidth="1"/>
    <col min="10" max="10" width="10" customWidth="1"/>
    <col min="11" max="11" width="15.6640625" customWidth="1"/>
  </cols>
  <sheetData>
    <row r="1" spans="1:12">
      <c r="A1" s="13"/>
      <c r="B1" s="13"/>
      <c r="C1" s="13"/>
      <c r="D1" s="13"/>
      <c r="E1" s="13"/>
      <c r="F1" s="13"/>
      <c r="G1" s="13"/>
      <c r="H1" s="13"/>
      <c r="I1" s="13"/>
      <c r="J1" s="13"/>
      <c r="K1" s="27" t="s">
        <v>394</v>
      </c>
    </row>
    <row r="2" spans="1:12">
      <c r="A2" s="717" t="s">
        <v>877</v>
      </c>
      <c r="B2" s="717"/>
      <c r="C2" s="717"/>
      <c r="D2" s="717"/>
      <c r="E2" s="717"/>
      <c r="F2" s="717"/>
      <c r="G2" s="717"/>
      <c r="H2" s="717"/>
      <c r="I2" s="717"/>
      <c r="J2" s="717"/>
      <c r="K2" s="717"/>
    </row>
    <row r="3" spans="1:12" ht="30.6">
      <c r="A3" s="1" t="s">
        <v>0</v>
      </c>
      <c r="B3" s="1" t="s">
        <v>1</v>
      </c>
      <c r="C3" s="1" t="s">
        <v>2</v>
      </c>
      <c r="D3" s="1" t="s">
        <v>90</v>
      </c>
      <c r="E3" s="3" t="s">
        <v>3</v>
      </c>
      <c r="F3" s="2" t="s">
        <v>4</v>
      </c>
      <c r="G3" s="4" t="s">
        <v>5</v>
      </c>
      <c r="H3" s="1" t="s">
        <v>6</v>
      </c>
      <c r="I3" s="197" t="s">
        <v>424</v>
      </c>
      <c r="J3" s="1" t="s">
        <v>166</v>
      </c>
      <c r="K3" s="1" t="s">
        <v>7</v>
      </c>
    </row>
    <row r="4" spans="1:12" ht="60.6" customHeight="1">
      <c r="A4" s="9">
        <v>1</v>
      </c>
      <c r="B4" s="8" t="s">
        <v>599</v>
      </c>
      <c r="C4" s="9" t="s">
        <v>41</v>
      </c>
      <c r="D4" s="9">
        <v>10</v>
      </c>
      <c r="E4" s="46"/>
      <c r="F4" s="53">
        <f>D4*E4</f>
        <v>0</v>
      </c>
      <c r="G4" s="54"/>
      <c r="H4" s="55"/>
      <c r="I4" s="268"/>
      <c r="J4" s="9"/>
      <c r="K4" s="9"/>
    </row>
    <row r="5" spans="1:12" ht="76.2" customHeight="1">
      <c r="A5" s="9">
        <v>2</v>
      </c>
      <c r="B5" s="8" t="s">
        <v>600</v>
      </c>
      <c r="C5" s="9" t="s">
        <v>41</v>
      </c>
      <c r="D5" s="38">
        <v>10</v>
      </c>
      <c r="E5" s="46"/>
      <c r="F5" s="53">
        <f>D5*E5</f>
        <v>0</v>
      </c>
      <c r="G5" s="54"/>
      <c r="H5" s="55"/>
      <c r="I5" s="268"/>
      <c r="J5" s="9"/>
      <c r="K5" s="9"/>
    </row>
    <row r="6" spans="1:12">
      <c r="A6" s="718" t="s">
        <v>9</v>
      </c>
      <c r="B6" s="719"/>
      <c r="C6" s="719"/>
      <c r="D6" s="719"/>
      <c r="E6" s="720"/>
      <c r="F6" s="28">
        <f>SUM(F4:F5)</f>
        <v>0</v>
      </c>
      <c r="G6" s="81"/>
      <c r="H6" s="30">
        <f>SUM(H4:H5)</f>
        <v>0</v>
      </c>
      <c r="I6" s="322"/>
      <c r="J6" s="31"/>
      <c r="K6" s="31"/>
    </row>
    <row r="7" spans="1:12">
      <c r="A7" s="13"/>
      <c r="B7" s="32"/>
      <c r="C7" s="26"/>
      <c r="D7" s="25"/>
      <c r="E7" s="33"/>
      <c r="F7" s="25"/>
      <c r="G7" s="25"/>
      <c r="H7" s="26"/>
      <c r="I7" s="26"/>
      <c r="J7" s="13"/>
      <c r="K7" s="13"/>
    </row>
    <row r="8" spans="1:12">
      <c r="A8" s="13"/>
      <c r="B8" s="693"/>
      <c r="C8" s="693"/>
      <c r="D8" s="693"/>
      <c r="E8" s="693"/>
      <c r="F8" s="25"/>
      <c r="G8" s="25"/>
      <c r="H8" s="34"/>
      <c r="I8" s="34"/>
      <c r="J8" s="34"/>
      <c r="K8" s="34"/>
    </row>
    <row r="9" spans="1:12">
      <c r="A9" s="13"/>
      <c r="B9" s="693"/>
      <c r="C9" s="693"/>
      <c r="D9" s="693"/>
      <c r="E9" s="693"/>
      <c r="F9" s="25"/>
      <c r="G9" s="694" t="s">
        <v>69</v>
      </c>
      <c r="H9" s="694"/>
      <c r="I9" s="694"/>
      <c r="J9" s="694"/>
      <c r="K9" s="694"/>
      <c r="L9" s="694"/>
    </row>
  </sheetData>
  <mergeCells count="5">
    <mergeCell ref="B9:E9"/>
    <mergeCell ref="G9:L9"/>
    <mergeCell ref="A2:K2"/>
    <mergeCell ref="A6:E6"/>
    <mergeCell ref="B8:E8"/>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70" zoomScaleNormal="100" zoomScaleSheetLayoutView="70" workbookViewId="0">
      <selection activeCell="G76" sqref="G76:H82"/>
    </sheetView>
  </sheetViews>
  <sheetFormatPr defaultRowHeight="13.8"/>
  <cols>
    <col min="1" max="1" width="6.33203125" style="610" customWidth="1"/>
    <col min="2" max="2" width="129.6640625" style="610" customWidth="1"/>
    <col min="3" max="3" width="12" style="610" customWidth="1"/>
    <col min="4" max="4" width="9.5546875" style="610" customWidth="1"/>
    <col min="5" max="5" width="18" style="612" customWidth="1"/>
    <col min="6" max="6" width="15.33203125" style="610" customWidth="1"/>
    <col min="7" max="7" width="13" style="610" customWidth="1"/>
    <col min="8" max="10" width="18" style="610" customWidth="1"/>
    <col min="11" max="11" width="22.21875" style="635" customWidth="1"/>
    <col min="12" max="16384" width="8.88671875" style="610"/>
  </cols>
  <sheetData>
    <row r="1" spans="1:11" ht="33.6" customHeight="1">
      <c r="B1" s="611" t="s">
        <v>878</v>
      </c>
      <c r="K1" s="613" t="s">
        <v>879</v>
      </c>
    </row>
    <row r="2" spans="1:11" ht="53.4" customHeight="1">
      <c r="A2" s="614" t="s">
        <v>214</v>
      </c>
      <c r="B2" s="614" t="s">
        <v>232</v>
      </c>
      <c r="C2" s="614" t="s">
        <v>233</v>
      </c>
      <c r="D2" s="615" t="s">
        <v>90</v>
      </c>
      <c r="E2" s="616" t="s">
        <v>279</v>
      </c>
      <c r="F2" s="615" t="s">
        <v>434</v>
      </c>
      <c r="G2" s="614" t="s">
        <v>435</v>
      </c>
      <c r="H2" s="615" t="s">
        <v>6</v>
      </c>
      <c r="I2" s="615" t="s">
        <v>424</v>
      </c>
      <c r="J2" s="675" t="s">
        <v>166</v>
      </c>
      <c r="K2" s="615" t="s">
        <v>7</v>
      </c>
    </row>
    <row r="3" spans="1:11" ht="198.6" customHeight="1">
      <c r="A3" s="614">
        <v>1</v>
      </c>
      <c r="B3" s="617" t="s">
        <v>863</v>
      </c>
      <c r="C3" s="618" t="s">
        <v>96</v>
      </c>
      <c r="D3" s="614">
        <v>15</v>
      </c>
      <c r="E3" s="616"/>
      <c r="F3" s="619">
        <f>D3*E3</f>
        <v>0</v>
      </c>
      <c r="G3" s="620"/>
      <c r="H3" s="619"/>
      <c r="I3" s="619"/>
      <c r="J3" s="676"/>
      <c r="K3" s="619"/>
    </row>
    <row r="4" spans="1:11" ht="271.2" customHeight="1">
      <c r="A4" s="614">
        <v>2</v>
      </c>
      <c r="B4" s="617" t="s">
        <v>436</v>
      </c>
      <c r="C4" s="621" t="s">
        <v>96</v>
      </c>
      <c r="D4" s="614">
        <v>115</v>
      </c>
      <c r="E4" s="616"/>
      <c r="F4" s="619">
        <f t="shared" ref="F4:F9" si="0">D4*E4</f>
        <v>0</v>
      </c>
      <c r="G4" s="620"/>
      <c r="H4" s="619"/>
      <c r="I4" s="619"/>
      <c r="J4" s="676"/>
      <c r="K4" s="619"/>
    </row>
    <row r="5" spans="1:11" ht="271.2" customHeight="1">
      <c r="A5" s="614">
        <v>3</v>
      </c>
      <c r="B5" s="617" t="s">
        <v>864</v>
      </c>
      <c r="C5" s="621" t="s">
        <v>96</v>
      </c>
      <c r="D5" s="614">
        <v>10</v>
      </c>
      <c r="E5" s="616"/>
      <c r="F5" s="619">
        <f t="shared" si="0"/>
        <v>0</v>
      </c>
      <c r="G5" s="620"/>
      <c r="H5" s="619"/>
      <c r="I5" s="619"/>
      <c r="J5" s="676"/>
      <c r="K5" s="619"/>
    </row>
    <row r="6" spans="1:11" ht="234.6" customHeight="1">
      <c r="A6" s="614">
        <v>4</v>
      </c>
      <c r="B6" s="622" t="s">
        <v>865</v>
      </c>
      <c r="C6" s="621" t="s">
        <v>96</v>
      </c>
      <c r="D6" s="614">
        <v>10</v>
      </c>
      <c r="E6" s="616"/>
      <c r="F6" s="619">
        <f t="shared" si="0"/>
        <v>0</v>
      </c>
      <c r="G6" s="620"/>
      <c r="H6" s="619"/>
      <c r="I6" s="685"/>
      <c r="J6" s="676"/>
      <c r="K6" s="619"/>
    </row>
    <row r="7" spans="1:11" ht="253.8" customHeight="1">
      <c r="A7" s="614">
        <v>5</v>
      </c>
      <c r="B7" s="622" t="s">
        <v>866</v>
      </c>
      <c r="C7" s="621" t="s">
        <v>96</v>
      </c>
      <c r="D7" s="614">
        <v>5</v>
      </c>
      <c r="E7" s="616"/>
      <c r="F7" s="619">
        <f t="shared" si="0"/>
        <v>0</v>
      </c>
      <c r="G7" s="620"/>
      <c r="H7" s="619"/>
      <c r="I7" s="619"/>
      <c r="J7" s="676"/>
      <c r="K7" s="619"/>
    </row>
    <row r="8" spans="1:11" ht="39" customHeight="1">
      <c r="A8" s="614">
        <v>6</v>
      </c>
      <c r="B8" s="617" t="s">
        <v>437</v>
      </c>
      <c r="C8" s="621" t="s">
        <v>96</v>
      </c>
      <c r="D8" s="614">
        <v>300</v>
      </c>
      <c r="E8" s="616"/>
      <c r="F8" s="619">
        <f t="shared" si="0"/>
        <v>0</v>
      </c>
      <c r="G8" s="620"/>
      <c r="H8" s="619"/>
      <c r="I8" s="619"/>
      <c r="J8" s="676"/>
      <c r="K8" s="619"/>
    </row>
    <row r="9" spans="1:11" s="627" customFormat="1" ht="52.2" customHeight="1">
      <c r="A9" s="614">
        <v>7</v>
      </c>
      <c r="B9" s="623" t="s">
        <v>438</v>
      </c>
      <c r="C9" s="621" t="s">
        <v>96</v>
      </c>
      <c r="D9" s="624">
        <v>900</v>
      </c>
      <c r="E9" s="625"/>
      <c r="F9" s="619">
        <f t="shared" si="0"/>
        <v>0</v>
      </c>
      <c r="G9" s="620"/>
      <c r="H9" s="619"/>
      <c r="I9" s="626"/>
      <c r="J9" s="677"/>
      <c r="K9" s="619"/>
    </row>
    <row r="10" spans="1:11" ht="31.8" customHeight="1">
      <c r="A10" s="816" t="s">
        <v>53</v>
      </c>
      <c r="B10" s="816"/>
      <c r="C10" s="816"/>
      <c r="D10" s="816"/>
      <c r="E10" s="816"/>
      <c r="F10" s="628">
        <f>SUM(F3:F9)</f>
        <v>0</v>
      </c>
      <c r="G10" s="629"/>
      <c r="H10" s="630">
        <f>SUM(H3:H9)</f>
        <v>0</v>
      </c>
      <c r="I10" s="678"/>
      <c r="J10" s="679"/>
      <c r="K10" s="680"/>
    </row>
    <row r="11" spans="1:11" ht="20.399999999999999">
      <c r="A11" s="631"/>
      <c r="B11" s="631"/>
      <c r="C11" s="631"/>
      <c r="D11" s="631"/>
      <c r="E11" s="632"/>
      <c r="F11" s="631"/>
      <c r="G11" s="631"/>
      <c r="H11" s="633"/>
      <c r="I11" s="633"/>
      <c r="J11" s="633"/>
      <c r="K11" s="634"/>
    </row>
    <row r="13" spans="1:11">
      <c r="A13" s="636"/>
      <c r="F13" s="610" t="s">
        <v>69</v>
      </c>
    </row>
  </sheetData>
  <mergeCells count="1">
    <mergeCell ref="A10:E10"/>
  </mergeCells>
  <printOptions horizontalCentered="1"/>
  <pageMargins left="0" right="0" top="0.59055118110236227" bottom="0" header="0.31496062992125984" footer="0"/>
  <pageSetup paperSize="9" scale="50" orientation="landscape" r:id="rId1"/>
  <headerFooter>
    <oddHeader>&amp;CZP/32/2025</oddHeader>
    <oddFooter>Strona &amp;P z &amp;N</oddFooter>
  </headerFooter>
  <rowBreaks count="1" manualBreakCount="1">
    <brk id="15"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view="pageBreakPreview" zoomScale="90" zoomScaleNormal="100" zoomScaleSheetLayoutView="90" workbookViewId="0">
      <selection activeCell="G76" sqref="G76:H82"/>
    </sheetView>
  </sheetViews>
  <sheetFormatPr defaultColWidth="8.88671875" defaultRowHeight="11.4"/>
  <cols>
    <col min="1" max="1" width="3.33203125" style="11" customWidth="1"/>
    <col min="2" max="2" width="77.44140625" style="11" customWidth="1"/>
    <col min="3" max="3" width="5.6640625" style="11" customWidth="1"/>
    <col min="4" max="4" width="8.6640625" style="11" customWidth="1"/>
    <col min="5" max="5" width="12.109375" style="11" customWidth="1"/>
    <col min="6" max="6" width="13" style="11" customWidth="1"/>
    <col min="7" max="7" width="7.33203125" style="11" customWidth="1"/>
    <col min="8" max="9" width="15.33203125" style="11" customWidth="1"/>
    <col min="10" max="10" width="12.88671875" style="11" customWidth="1"/>
    <col min="11" max="11" width="11" style="11" customWidth="1"/>
    <col min="12" max="16384" width="8.88671875" style="11"/>
  </cols>
  <sheetData>
    <row r="1" spans="1:11" s="35" customFormat="1">
      <c r="A1" s="27"/>
      <c r="B1" s="27"/>
      <c r="C1" s="27"/>
      <c r="D1" s="27"/>
      <c r="E1" s="27"/>
      <c r="F1" s="27"/>
      <c r="G1" s="27"/>
      <c r="H1" s="27"/>
      <c r="I1" s="27"/>
      <c r="J1" s="27"/>
      <c r="K1" s="27" t="s">
        <v>395</v>
      </c>
    </row>
    <row r="2" spans="1:11" s="35" customFormat="1" ht="15" customHeight="1">
      <c r="A2" s="808" t="s">
        <v>880</v>
      </c>
      <c r="B2" s="808"/>
      <c r="C2" s="808"/>
      <c r="D2" s="808"/>
      <c r="E2" s="808"/>
      <c r="F2" s="808"/>
      <c r="G2" s="808"/>
      <c r="H2" s="808"/>
      <c r="I2" s="808"/>
      <c r="J2" s="808"/>
      <c r="K2" s="808"/>
    </row>
    <row r="3" spans="1:11" ht="30.6">
      <c r="A3" s="18" t="s">
        <v>0</v>
      </c>
      <c r="B3" s="18" t="s">
        <v>1</v>
      </c>
      <c r="C3" s="20" t="s">
        <v>2</v>
      </c>
      <c r="D3" s="20" t="s">
        <v>90</v>
      </c>
      <c r="E3" s="22" t="s">
        <v>3</v>
      </c>
      <c r="F3" s="21" t="s">
        <v>4</v>
      </c>
      <c r="G3" s="21" t="s">
        <v>5</v>
      </c>
      <c r="H3" s="20" t="s">
        <v>6</v>
      </c>
      <c r="I3" s="260" t="s">
        <v>424</v>
      </c>
      <c r="J3" s="23" t="s">
        <v>166</v>
      </c>
      <c r="K3" s="23" t="s">
        <v>7</v>
      </c>
    </row>
    <row r="4" spans="1:11" ht="270" customHeight="1">
      <c r="A4" s="18">
        <v>1</v>
      </c>
      <c r="B4" s="209" t="s">
        <v>439</v>
      </c>
      <c r="C4" s="210" t="s">
        <v>8</v>
      </c>
      <c r="D4" s="667">
        <v>100</v>
      </c>
      <c r="E4" s="212"/>
      <c r="F4" s="213">
        <f>D4*E4</f>
        <v>0</v>
      </c>
      <c r="G4" s="214"/>
      <c r="H4" s="215"/>
      <c r="I4" s="261"/>
      <c r="J4" s="216"/>
      <c r="K4" s="217"/>
    </row>
    <row r="5" spans="1:11" ht="60.75" customHeight="1">
      <c r="A5" s="256">
        <v>2</v>
      </c>
      <c r="B5" s="271" t="s">
        <v>440</v>
      </c>
      <c r="C5" s="281"/>
      <c r="D5" s="272">
        <v>100</v>
      </c>
      <c r="E5" s="282"/>
      <c r="F5" s="213">
        <f>D5*E5</f>
        <v>0</v>
      </c>
      <c r="G5" s="274"/>
      <c r="H5" s="215"/>
      <c r="I5" s="261"/>
      <c r="J5" s="275"/>
      <c r="K5" s="276"/>
    </row>
    <row r="6" spans="1:11" ht="21.6" customHeight="1">
      <c r="A6" s="737" t="s">
        <v>53</v>
      </c>
      <c r="B6" s="738"/>
      <c r="C6" s="738"/>
      <c r="D6" s="738"/>
      <c r="E6" s="739"/>
      <c r="F6" s="199">
        <f>SUM(F4:F5)</f>
        <v>0</v>
      </c>
      <c r="G6" s="279"/>
      <c r="H6" s="280">
        <f>SUM(H4:H5)</f>
        <v>0</v>
      </c>
      <c r="I6" s="684"/>
      <c r="J6" s="66"/>
      <c r="K6" s="13"/>
    </row>
    <row r="7" spans="1:11" ht="12" customHeight="1">
      <c r="B7" s="15"/>
      <c r="C7" s="15"/>
      <c r="D7" s="12"/>
      <c r="F7" s="16"/>
      <c r="G7" s="16"/>
      <c r="H7" s="16"/>
      <c r="I7" s="16"/>
      <c r="J7" s="17"/>
      <c r="K7" s="13"/>
    </row>
    <row r="8" spans="1:11" s="24" customFormat="1" ht="14.4">
      <c r="A8" s="13"/>
      <c r="B8" s="15" t="s">
        <v>441</v>
      </c>
      <c r="C8" s="26"/>
      <c r="D8" s="25"/>
      <c r="E8" s="33"/>
      <c r="F8" s="25"/>
      <c r="G8" s="25"/>
      <c r="H8" s="26"/>
      <c r="I8" s="26"/>
      <c r="J8" s="13"/>
      <c r="K8" s="13"/>
    </row>
    <row r="9" spans="1:11" s="24" customFormat="1" ht="34.799999999999997" customHeight="1">
      <c r="A9" s="13"/>
      <c r="B9" s="782" t="s">
        <v>461</v>
      </c>
      <c r="C9" s="782"/>
      <c r="D9" s="782"/>
      <c r="E9" s="782"/>
      <c r="F9" s="25"/>
      <c r="G9" s="25"/>
      <c r="H9" s="34"/>
      <c r="I9" s="34"/>
      <c r="J9" s="34"/>
      <c r="K9" s="34"/>
    </row>
    <row r="10" spans="1:11" s="24" customFormat="1" ht="14.4">
      <c r="A10" s="13"/>
      <c r="B10" s="693"/>
      <c r="C10" s="693"/>
      <c r="D10" s="693"/>
      <c r="E10" s="693"/>
      <c r="F10" s="25"/>
      <c r="G10" s="25"/>
      <c r="H10" s="694" t="s">
        <v>69</v>
      </c>
      <c r="I10" s="694"/>
      <c r="J10" s="694"/>
      <c r="K10" s="694"/>
    </row>
  </sheetData>
  <mergeCells count="5">
    <mergeCell ref="A2:K2"/>
    <mergeCell ref="A6:E6"/>
    <mergeCell ref="B9:E9"/>
    <mergeCell ref="B10:E10"/>
    <mergeCell ref="H10:K10"/>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view="pageBreakPreview" zoomScaleNormal="100" zoomScaleSheetLayoutView="100" workbookViewId="0">
      <selection activeCell="G76" sqref="G76:H82"/>
    </sheetView>
  </sheetViews>
  <sheetFormatPr defaultRowHeight="14.4"/>
  <cols>
    <col min="1" max="1" width="6.88671875" style="67" customWidth="1"/>
    <col min="2" max="2" width="52.6640625" style="67" customWidth="1"/>
    <col min="3" max="3" width="8.88671875" style="67"/>
    <col min="4" max="4" width="11.33203125" style="67" customWidth="1"/>
    <col min="5" max="5" width="10.88671875" style="67" bestFit="1" customWidth="1"/>
    <col min="6" max="6" width="13.33203125" style="67" customWidth="1"/>
    <col min="7" max="7" width="8.88671875" style="67"/>
    <col min="8" max="9" width="14.6640625" style="67" customWidth="1"/>
    <col min="10" max="10" width="13.109375" style="67" customWidth="1"/>
    <col min="11" max="11" width="17.109375" style="67" customWidth="1"/>
    <col min="12" max="256" width="8.88671875" style="67"/>
    <col min="257" max="257" width="6.88671875" style="67" customWidth="1"/>
    <col min="258" max="258" width="52.6640625" style="67" customWidth="1"/>
    <col min="259" max="259" width="8.88671875" style="67"/>
    <col min="260" max="260" width="11.33203125" style="67" customWidth="1"/>
    <col min="261" max="261" width="10.88671875" style="67" bestFit="1" customWidth="1"/>
    <col min="262" max="262" width="13.33203125" style="67" customWidth="1"/>
    <col min="263" max="263" width="8.88671875" style="67"/>
    <col min="264" max="265" width="14.6640625" style="67" customWidth="1"/>
    <col min="266" max="266" width="13.109375" style="67" customWidth="1"/>
    <col min="267" max="267" width="17.109375" style="67" customWidth="1"/>
    <col min="268" max="512" width="8.88671875" style="67"/>
    <col min="513" max="513" width="6.88671875" style="67" customWidth="1"/>
    <col min="514" max="514" width="52.6640625" style="67" customWidth="1"/>
    <col min="515" max="515" width="8.88671875" style="67"/>
    <col min="516" max="516" width="11.33203125" style="67" customWidth="1"/>
    <col min="517" max="517" width="10.88671875" style="67" bestFit="1" customWidth="1"/>
    <col min="518" max="518" width="13.33203125" style="67" customWidth="1"/>
    <col min="519" max="519" width="8.88671875" style="67"/>
    <col min="520" max="521" width="14.6640625" style="67" customWidth="1"/>
    <col min="522" max="522" width="13.109375" style="67" customWidth="1"/>
    <col min="523" max="523" width="17.109375" style="67" customWidth="1"/>
    <col min="524" max="768" width="8.88671875" style="67"/>
    <col min="769" max="769" width="6.88671875" style="67" customWidth="1"/>
    <col min="770" max="770" width="52.6640625" style="67" customWidth="1"/>
    <col min="771" max="771" width="8.88671875" style="67"/>
    <col min="772" max="772" width="11.33203125" style="67" customWidth="1"/>
    <col min="773" max="773" width="10.88671875" style="67" bestFit="1" customWidth="1"/>
    <col min="774" max="774" width="13.33203125" style="67" customWidth="1"/>
    <col min="775" max="775" width="8.88671875" style="67"/>
    <col min="776" max="777" width="14.6640625" style="67" customWidth="1"/>
    <col min="778" max="778" width="13.109375" style="67" customWidth="1"/>
    <col min="779" max="779" width="17.109375" style="67" customWidth="1"/>
    <col min="780" max="1024" width="8.88671875" style="67"/>
    <col min="1025" max="1025" width="6.88671875" style="67" customWidth="1"/>
    <col min="1026" max="1026" width="52.6640625" style="67" customWidth="1"/>
    <col min="1027" max="1027" width="8.88671875" style="67"/>
    <col min="1028" max="1028" width="11.33203125" style="67" customWidth="1"/>
    <col min="1029" max="1029" width="10.88671875" style="67" bestFit="1" customWidth="1"/>
    <col min="1030" max="1030" width="13.33203125" style="67" customWidth="1"/>
    <col min="1031" max="1031" width="8.88671875" style="67"/>
    <col min="1032" max="1033" width="14.6640625" style="67" customWidth="1"/>
    <col min="1034" max="1034" width="13.109375" style="67" customWidth="1"/>
    <col min="1035" max="1035" width="17.109375" style="67" customWidth="1"/>
    <col min="1036" max="1280" width="8.88671875" style="67"/>
    <col min="1281" max="1281" width="6.88671875" style="67" customWidth="1"/>
    <col min="1282" max="1282" width="52.6640625" style="67" customWidth="1"/>
    <col min="1283" max="1283" width="8.88671875" style="67"/>
    <col min="1284" max="1284" width="11.33203125" style="67" customWidth="1"/>
    <col min="1285" max="1285" width="10.88671875" style="67" bestFit="1" customWidth="1"/>
    <col min="1286" max="1286" width="13.33203125" style="67" customWidth="1"/>
    <col min="1287" max="1287" width="8.88671875" style="67"/>
    <col min="1288" max="1289" width="14.6640625" style="67" customWidth="1"/>
    <col min="1290" max="1290" width="13.109375" style="67" customWidth="1"/>
    <col min="1291" max="1291" width="17.109375" style="67" customWidth="1"/>
    <col min="1292" max="1536" width="8.88671875" style="67"/>
    <col min="1537" max="1537" width="6.88671875" style="67" customWidth="1"/>
    <col min="1538" max="1538" width="52.6640625" style="67" customWidth="1"/>
    <col min="1539" max="1539" width="8.88671875" style="67"/>
    <col min="1540" max="1540" width="11.33203125" style="67" customWidth="1"/>
    <col min="1541" max="1541" width="10.88671875" style="67" bestFit="1" customWidth="1"/>
    <col min="1542" max="1542" width="13.33203125" style="67" customWidth="1"/>
    <col min="1543" max="1543" width="8.88671875" style="67"/>
    <col min="1544" max="1545" width="14.6640625" style="67" customWidth="1"/>
    <col min="1546" max="1546" width="13.109375" style="67" customWidth="1"/>
    <col min="1547" max="1547" width="17.109375" style="67" customWidth="1"/>
    <col min="1548" max="1792" width="8.88671875" style="67"/>
    <col min="1793" max="1793" width="6.88671875" style="67" customWidth="1"/>
    <col min="1794" max="1794" width="52.6640625" style="67" customWidth="1"/>
    <col min="1795" max="1795" width="8.88671875" style="67"/>
    <col min="1796" max="1796" width="11.33203125" style="67" customWidth="1"/>
    <col min="1797" max="1797" width="10.88671875" style="67" bestFit="1" customWidth="1"/>
    <col min="1798" max="1798" width="13.33203125" style="67" customWidth="1"/>
    <col min="1799" max="1799" width="8.88671875" style="67"/>
    <col min="1800" max="1801" width="14.6640625" style="67" customWidth="1"/>
    <col min="1802" max="1802" width="13.109375" style="67" customWidth="1"/>
    <col min="1803" max="1803" width="17.109375" style="67" customWidth="1"/>
    <col min="1804" max="2048" width="8.88671875" style="67"/>
    <col min="2049" max="2049" width="6.88671875" style="67" customWidth="1"/>
    <col min="2050" max="2050" width="52.6640625" style="67" customWidth="1"/>
    <col min="2051" max="2051" width="8.88671875" style="67"/>
    <col min="2052" max="2052" width="11.33203125" style="67" customWidth="1"/>
    <col min="2053" max="2053" width="10.88671875" style="67" bestFit="1" customWidth="1"/>
    <col min="2054" max="2054" width="13.33203125" style="67" customWidth="1"/>
    <col min="2055" max="2055" width="8.88671875" style="67"/>
    <col min="2056" max="2057" width="14.6640625" style="67" customWidth="1"/>
    <col min="2058" max="2058" width="13.109375" style="67" customWidth="1"/>
    <col min="2059" max="2059" width="17.109375" style="67" customWidth="1"/>
    <col min="2060" max="2304" width="8.88671875" style="67"/>
    <col min="2305" max="2305" width="6.88671875" style="67" customWidth="1"/>
    <col min="2306" max="2306" width="52.6640625" style="67" customWidth="1"/>
    <col min="2307" max="2307" width="8.88671875" style="67"/>
    <col min="2308" max="2308" width="11.33203125" style="67" customWidth="1"/>
    <col min="2309" max="2309" width="10.88671875" style="67" bestFit="1" customWidth="1"/>
    <col min="2310" max="2310" width="13.33203125" style="67" customWidth="1"/>
    <col min="2311" max="2311" width="8.88671875" style="67"/>
    <col min="2312" max="2313" width="14.6640625" style="67" customWidth="1"/>
    <col min="2314" max="2314" width="13.109375" style="67" customWidth="1"/>
    <col min="2315" max="2315" width="17.109375" style="67" customWidth="1"/>
    <col min="2316" max="2560" width="8.88671875" style="67"/>
    <col min="2561" max="2561" width="6.88671875" style="67" customWidth="1"/>
    <col min="2562" max="2562" width="52.6640625" style="67" customWidth="1"/>
    <col min="2563" max="2563" width="8.88671875" style="67"/>
    <col min="2564" max="2564" width="11.33203125" style="67" customWidth="1"/>
    <col min="2565" max="2565" width="10.88671875" style="67" bestFit="1" customWidth="1"/>
    <col min="2566" max="2566" width="13.33203125" style="67" customWidth="1"/>
    <col min="2567" max="2567" width="8.88671875" style="67"/>
    <col min="2568" max="2569" width="14.6640625" style="67" customWidth="1"/>
    <col min="2570" max="2570" width="13.109375" style="67" customWidth="1"/>
    <col min="2571" max="2571" width="17.109375" style="67" customWidth="1"/>
    <col min="2572" max="2816" width="8.88671875" style="67"/>
    <col min="2817" max="2817" width="6.88671875" style="67" customWidth="1"/>
    <col min="2818" max="2818" width="52.6640625" style="67" customWidth="1"/>
    <col min="2819" max="2819" width="8.88671875" style="67"/>
    <col min="2820" max="2820" width="11.33203125" style="67" customWidth="1"/>
    <col min="2821" max="2821" width="10.88671875" style="67" bestFit="1" customWidth="1"/>
    <col min="2822" max="2822" width="13.33203125" style="67" customWidth="1"/>
    <col min="2823" max="2823" width="8.88671875" style="67"/>
    <col min="2824" max="2825" width="14.6640625" style="67" customWidth="1"/>
    <col min="2826" max="2826" width="13.109375" style="67" customWidth="1"/>
    <col min="2827" max="2827" width="17.109375" style="67" customWidth="1"/>
    <col min="2828" max="3072" width="8.88671875" style="67"/>
    <col min="3073" max="3073" width="6.88671875" style="67" customWidth="1"/>
    <col min="3074" max="3074" width="52.6640625" style="67" customWidth="1"/>
    <col min="3075" max="3075" width="8.88671875" style="67"/>
    <col min="3076" max="3076" width="11.33203125" style="67" customWidth="1"/>
    <col min="3077" max="3077" width="10.88671875" style="67" bestFit="1" customWidth="1"/>
    <col min="3078" max="3078" width="13.33203125" style="67" customWidth="1"/>
    <col min="3079" max="3079" width="8.88671875" style="67"/>
    <col min="3080" max="3081" width="14.6640625" style="67" customWidth="1"/>
    <col min="3082" max="3082" width="13.109375" style="67" customWidth="1"/>
    <col min="3083" max="3083" width="17.109375" style="67" customWidth="1"/>
    <col min="3084" max="3328" width="8.88671875" style="67"/>
    <col min="3329" max="3329" width="6.88671875" style="67" customWidth="1"/>
    <col min="3330" max="3330" width="52.6640625" style="67" customWidth="1"/>
    <col min="3331" max="3331" width="8.88671875" style="67"/>
    <col min="3332" max="3332" width="11.33203125" style="67" customWidth="1"/>
    <col min="3333" max="3333" width="10.88671875" style="67" bestFit="1" customWidth="1"/>
    <col min="3334" max="3334" width="13.33203125" style="67" customWidth="1"/>
    <col min="3335" max="3335" width="8.88671875" style="67"/>
    <col min="3336" max="3337" width="14.6640625" style="67" customWidth="1"/>
    <col min="3338" max="3338" width="13.109375" style="67" customWidth="1"/>
    <col min="3339" max="3339" width="17.109375" style="67" customWidth="1"/>
    <col min="3340" max="3584" width="8.88671875" style="67"/>
    <col min="3585" max="3585" width="6.88671875" style="67" customWidth="1"/>
    <col min="3586" max="3586" width="52.6640625" style="67" customWidth="1"/>
    <col min="3587" max="3587" width="8.88671875" style="67"/>
    <col min="3588" max="3588" width="11.33203125" style="67" customWidth="1"/>
    <col min="3589" max="3589" width="10.88671875" style="67" bestFit="1" customWidth="1"/>
    <col min="3590" max="3590" width="13.33203125" style="67" customWidth="1"/>
    <col min="3591" max="3591" width="8.88671875" style="67"/>
    <col min="3592" max="3593" width="14.6640625" style="67" customWidth="1"/>
    <col min="3594" max="3594" width="13.109375" style="67" customWidth="1"/>
    <col min="3595" max="3595" width="17.109375" style="67" customWidth="1"/>
    <col min="3596" max="3840" width="8.88671875" style="67"/>
    <col min="3841" max="3841" width="6.88671875" style="67" customWidth="1"/>
    <col min="3842" max="3842" width="52.6640625" style="67" customWidth="1"/>
    <col min="3843" max="3843" width="8.88671875" style="67"/>
    <col min="3844" max="3844" width="11.33203125" style="67" customWidth="1"/>
    <col min="3845" max="3845" width="10.88671875" style="67" bestFit="1" customWidth="1"/>
    <col min="3846" max="3846" width="13.33203125" style="67" customWidth="1"/>
    <col min="3847" max="3847" width="8.88671875" style="67"/>
    <col min="3848" max="3849" width="14.6640625" style="67" customWidth="1"/>
    <col min="3850" max="3850" width="13.109375" style="67" customWidth="1"/>
    <col min="3851" max="3851" width="17.109375" style="67" customWidth="1"/>
    <col min="3852" max="4096" width="8.88671875" style="67"/>
    <col min="4097" max="4097" width="6.88671875" style="67" customWidth="1"/>
    <col min="4098" max="4098" width="52.6640625" style="67" customWidth="1"/>
    <col min="4099" max="4099" width="8.88671875" style="67"/>
    <col min="4100" max="4100" width="11.33203125" style="67" customWidth="1"/>
    <col min="4101" max="4101" width="10.88671875" style="67" bestFit="1" customWidth="1"/>
    <col min="4102" max="4102" width="13.33203125" style="67" customWidth="1"/>
    <col min="4103" max="4103" width="8.88671875" style="67"/>
    <col min="4104" max="4105" width="14.6640625" style="67" customWidth="1"/>
    <col min="4106" max="4106" width="13.109375" style="67" customWidth="1"/>
    <col min="4107" max="4107" width="17.109375" style="67" customWidth="1"/>
    <col min="4108" max="4352" width="8.88671875" style="67"/>
    <col min="4353" max="4353" width="6.88671875" style="67" customWidth="1"/>
    <col min="4354" max="4354" width="52.6640625" style="67" customWidth="1"/>
    <col min="4355" max="4355" width="8.88671875" style="67"/>
    <col min="4356" max="4356" width="11.33203125" style="67" customWidth="1"/>
    <col min="4357" max="4357" width="10.88671875" style="67" bestFit="1" customWidth="1"/>
    <col min="4358" max="4358" width="13.33203125" style="67" customWidth="1"/>
    <col min="4359" max="4359" width="8.88671875" style="67"/>
    <col min="4360" max="4361" width="14.6640625" style="67" customWidth="1"/>
    <col min="4362" max="4362" width="13.109375" style="67" customWidth="1"/>
    <col min="4363" max="4363" width="17.109375" style="67" customWidth="1"/>
    <col min="4364" max="4608" width="8.88671875" style="67"/>
    <col min="4609" max="4609" width="6.88671875" style="67" customWidth="1"/>
    <col min="4610" max="4610" width="52.6640625" style="67" customWidth="1"/>
    <col min="4611" max="4611" width="8.88671875" style="67"/>
    <col min="4612" max="4612" width="11.33203125" style="67" customWidth="1"/>
    <col min="4613" max="4613" width="10.88671875" style="67" bestFit="1" customWidth="1"/>
    <col min="4614" max="4614" width="13.33203125" style="67" customWidth="1"/>
    <col min="4615" max="4615" width="8.88671875" style="67"/>
    <col min="4616" max="4617" width="14.6640625" style="67" customWidth="1"/>
    <col min="4618" max="4618" width="13.109375" style="67" customWidth="1"/>
    <col min="4619" max="4619" width="17.109375" style="67" customWidth="1"/>
    <col min="4620" max="4864" width="8.88671875" style="67"/>
    <col min="4865" max="4865" width="6.88671875" style="67" customWidth="1"/>
    <col min="4866" max="4866" width="52.6640625" style="67" customWidth="1"/>
    <col min="4867" max="4867" width="8.88671875" style="67"/>
    <col min="4868" max="4868" width="11.33203125" style="67" customWidth="1"/>
    <col min="4869" max="4869" width="10.88671875" style="67" bestFit="1" customWidth="1"/>
    <col min="4870" max="4870" width="13.33203125" style="67" customWidth="1"/>
    <col min="4871" max="4871" width="8.88671875" style="67"/>
    <col min="4872" max="4873" width="14.6640625" style="67" customWidth="1"/>
    <col min="4874" max="4874" width="13.109375" style="67" customWidth="1"/>
    <col min="4875" max="4875" width="17.109375" style="67" customWidth="1"/>
    <col min="4876" max="5120" width="8.88671875" style="67"/>
    <col min="5121" max="5121" width="6.88671875" style="67" customWidth="1"/>
    <col min="5122" max="5122" width="52.6640625" style="67" customWidth="1"/>
    <col min="5123" max="5123" width="8.88671875" style="67"/>
    <col min="5124" max="5124" width="11.33203125" style="67" customWidth="1"/>
    <col min="5125" max="5125" width="10.88671875" style="67" bestFit="1" customWidth="1"/>
    <col min="5126" max="5126" width="13.33203125" style="67" customWidth="1"/>
    <col min="5127" max="5127" width="8.88671875" style="67"/>
    <col min="5128" max="5129" width="14.6640625" style="67" customWidth="1"/>
    <col min="5130" max="5130" width="13.109375" style="67" customWidth="1"/>
    <col min="5131" max="5131" width="17.109375" style="67" customWidth="1"/>
    <col min="5132" max="5376" width="8.88671875" style="67"/>
    <col min="5377" max="5377" width="6.88671875" style="67" customWidth="1"/>
    <col min="5378" max="5378" width="52.6640625" style="67" customWidth="1"/>
    <col min="5379" max="5379" width="8.88671875" style="67"/>
    <col min="5380" max="5380" width="11.33203125" style="67" customWidth="1"/>
    <col min="5381" max="5381" width="10.88671875" style="67" bestFit="1" customWidth="1"/>
    <col min="5382" max="5382" width="13.33203125" style="67" customWidth="1"/>
    <col min="5383" max="5383" width="8.88671875" style="67"/>
    <col min="5384" max="5385" width="14.6640625" style="67" customWidth="1"/>
    <col min="5386" max="5386" width="13.109375" style="67" customWidth="1"/>
    <col min="5387" max="5387" width="17.109375" style="67" customWidth="1"/>
    <col min="5388" max="5632" width="8.88671875" style="67"/>
    <col min="5633" max="5633" width="6.88671875" style="67" customWidth="1"/>
    <col min="5634" max="5634" width="52.6640625" style="67" customWidth="1"/>
    <col min="5635" max="5635" width="8.88671875" style="67"/>
    <col min="5636" max="5636" width="11.33203125" style="67" customWidth="1"/>
    <col min="5637" max="5637" width="10.88671875" style="67" bestFit="1" customWidth="1"/>
    <col min="5638" max="5638" width="13.33203125" style="67" customWidth="1"/>
    <col min="5639" max="5639" width="8.88671875" style="67"/>
    <col min="5640" max="5641" width="14.6640625" style="67" customWidth="1"/>
    <col min="5642" max="5642" width="13.109375" style="67" customWidth="1"/>
    <col min="5643" max="5643" width="17.109375" style="67" customWidth="1"/>
    <col min="5644" max="5888" width="8.88671875" style="67"/>
    <col min="5889" max="5889" width="6.88671875" style="67" customWidth="1"/>
    <col min="5890" max="5890" width="52.6640625" style="67" customWidth="1"/>
    <col min="5891" max="5891" width="8.88671875" style="67"/>
    <col min="5892" max="5892" width="11.33203125" style="67" customWidth="1"/>
    <col min="5893" max="5893" width="10.88671875" style="67" bestFit="1" customWidth="1"/>
    <col min="5894" max="5894" width="13.33203125" style="67" customWidth="1"/>
    <col min="5895" max="5895" width="8.88671875" style="67"/>
    <col min="5896" max="5897" width="14.6640625" style="67" customWidth="1"/>
    <col min="5898" max="5898" width="13.109375" style="67" customWidth="1"/>
    <col min="5899" max="5899" width="17.109375" style="67" customWidth="1"/>
    <col min="5900" max="6144" width="8.88671875" style="67"/>
    <col min="6145" max="6145" width="6.88671875" style="67" customWidth="1"/>
    <col min="6146" max="6146" width="52.6640625" style="67" customWidth="1"/>
    <col min="6147" max="6147" width="8.88671875" style="67"/>
    <col min="6148" max="6148" width="11.33203125" style="67" customWidth="1"/>
    <col min="6149" max="6149" width="10.88671875" style="67" bestFit="1" customWidth="1"/>
    <col min="6150" max="6150" width="13.33203125" style="67" customWidth="1"/>
    <col min="6151" max="6151" width="8.88671875" style="67"/>
    <col min="6152" max="6153" width="14.6640625" style="67" customWidth="1"/>
    <col min="6154" max="6154" width="13.109375" style="67" customWidth="1"/>
    <col min="6155" max="6155" width="17.109375" style="67" customWidth="1"/>
    <col min="6156" max="6400" width="8.88671875" style="67"/>
    <col min="6401" max="6401" width="6.88671875" style="67" customWidth="1"/>
    <col min="6402" max="6402" width="52.6640625" style="67" customWidth="1"/>
    <col min="6403" max="6403" width="8.88671875" style="67"/>
    <col min="6404" max="6404" width="11.33203125" style="67" customWidth="1"/>
    <col min="6405" max="6405" width="10.88671875" style="67" bestFit="1" customWidth="1"/>
    <col min="6406" max="6406" width="13.33203125" style="67" customWidth="1"/>
    <col min="6407" max="6407" width="8.88671875" style="67"/>
    <col min="6408" max="6409" width="14.6640625" style="67" customWidth="1"/>
    <col min="6410" max="6410" width="13.109375" style="67" customWidth="1"/>
    <col min="6411" max="6411" width="17.109375" style="67" customWidth="1"/>
    <col min="6412" max="6656" width="8.88671875" style="67"/>
    <col min="6657" max="6657" width="6.88671875" style="67" customWidth="1"/>
    <col min="6658" max="6658" width="52.6640625" style="67" customWidth="1"/>
    <col min="6659" max="6659" width="8.88671875" style="67"/>
    <col min="6660" max="6660" width="11.33203125" style="67" customWidth="1"/>
    <col min="6661" max="6661" width="10.88671875" style="67" bestFit="1" customWidth="1"/>
    <col min="6662" max="6662" width="13.33203125" style="67" customWidth="1"/>
    <col min="6663" max="6663" width="8.88671875" style="67"/>
    <col min="6664" max="6665" width="14.6640625" style="67" customWidth="1"/>
    <col min="6666" max="6666" width="13.109375" style="67" customWidth="1"/>
    <col min="6667" max="6667" width="17.109375" style="67" customWidth="1"/>
    <col min="6668" max="6912" width="8.88671875" style="67"/>
    <col min="6913" max="6913" width="6.88671875" style="67" customWidth="1"/>
    <col min="6914" max="6914" width="52.6640625" style="67" customWidth="1"/>
    <col min="6915" max="6915" width="8.88671875" style="67"/>
    <col min="6916" max="6916" width="11.33203125" style="67" customWidth="1"/>
    <col min="6917" max="6917" width="10.88671875" style="67" bestFit="1" customWidth="1"/>
    <col min="6918" max="6918" width="13.33203125" style="67" customWidth="1"/>
    <col min="6919" max="6919" width="8.88671875" style="67"/>
    <col min="6920" max="6921" width="14.6640625" style="67" customWidth="1"/>
    <col min="6922" max="6922" width="13.109375" style="67" customWidth="1"/>
    <col min="6923" max="6923" width="17.109375" style="67" customWidth="1"/>
    <col min="6924" max="7168" width="8.88671875" style="67"/>
    <col min="7169" max="7169" width="6.88671875" style="67" customWidth="1"/>
    <col min="7170" max="7170" width="52.6640625" style="67" customWidth="1"/>
    <col min="7171" max="7171" width="8.88671875" style="67"/>
    <col min="7172" max="7172" width="11.33203125" style="67" customWidth="1"/>
    <col min="7173" max="7173" width="10.88671875" style="67" bestFit="1" customWidth="1"/>
    <col min="7174" max="7174" width="13.33203125" style="67" customWidth="1"/>
    <col min="7175" max="7175" width="8.88671875" style="67"/>
    <col min="7176" max="7177" width="14.6640625" style="67" customWidth="1"/>
    <col min="7178" max="7178" width="13.109375" style="67" customWidth="1"/>
    <col min="7179" max="7179" width="17.109375" style="67" customWidth="1"/>
    <col min="7180" max="7424" width="8.88671875" style="67"/>
    <col min="7425" max="7425" width="6.88671875" style="67" customWidth="1"/>
    <col min="7426" max="7426" width="52.6640625" style="67" customWidth="1"/>
    <col min="7427" max="7427" width="8.88671875" style="67"/>
    <col min="7428" max="7428" width="11.33203125" style="67" customWidth="1"/>
    <col min="7429" max="7429" width="10.88671875" style="67" bestFit="1" customWidth="1"/>
    <col min="7430" max="7430" width="13.33203125" style="67" customWidth="1"/>
    <col min="7431" max="7431" width="8.88671875" style="67"/>
    <col min="7432" max="7433" width="14.6640625" style="67" customWidth="1"/>
    <col min="7434" max="7434" width="13.109375" style="67" customWidth="1"/>
    <col min="7435" max="7435" width="17.109375" style="67" customWidth="1"/>
    <col min="7436" max="7680" width="8.88671875" style="67"/>
    <col min="7681" max="7681" width="6.88671875" style="67" customWidth="1"/>
    <col min="7682" max="7682" width="52.6640625" style="67" customWidth="1"/>
    <col min="7683" max="7683" width="8.88671875" style="67"/>
    <col min="7684" max="7684" width="11.33203125" style="67" customWidth="1"/>
    <col min="7685" max="7685" width="10.88671875" style="67" bestFit="1" customWidth="1"/>
    <col min="7686" max="7686" width="13.33203125" style="67" customWidth="1"/>
    <col min="7687" max="7687" width="8.88671875" style="67"/>
    <col min="7688" max="7689" width="14.6640625" style="67" customWidth="1"/>
    <col min="7690" max="7690" width="13.109375" style="67" customWidth="1"/>
    <col min="7691" max="7691" width="17.109375" style="67" customWidth="1"/>
    <col min="7692" max="7936" width="8.88671875" style="67"/>
    <col min="7937" max="7937" width="6.88671875" style="67" customWidth="1"/>
    <col min="7938" max="7938" width="52.6640625" style="67" customWidth="1"/>
    <col min="7939" max="7939" width="8.88671875" style="67"/>
    <col min="7940" max="7940" width="11.33203125" style="67" customWidth="1"/>
    <col min="7941" max="7941" width="10.88671875" style="67" bestFit="1" customWidth="1"/>
    <col min="7942" max="7942" width="13.33203125" style="67" customWidth="1"/>
    <col min="7943" max="7943" width="8.88671875" style="67"/>
    <col min="7944" max="7945" width="14.6640625" style="67" customWidth="1"/>
    <col min="7946" max="7946" width="13.109375" style="67" customWidth="1"/>
    <col min="7947" max="7947" width="17.109375" style="67" customWidth="1"/>
    <col min="7948" max="8192" width="8.88671875" style="67"/>
    <col min="8193" max="8193" width="6.88671875" style="67" customWidth="1"/>
    <col min="8194" max="8194" width="52.6640625" style="67" customWidth="1"/>
    <col min="8195" max="8195" width="8.88671875" style="67"/>
    <col min="8196" max="8196" width="11.33203125" style="67" customWidth="1"/>
    <col min="8197" max="8197" width="10.88671875" style="67" bestFit="1" customWidth="1"/>
    <col min="8198" max="8198" width="13.33203125" style="67" customWidth="1"/>
    <col min="8199" max="8199" width="8.88671875" style="67"/>
    <col min="8200" max="8201" width="14.6640625" style="67" customWidth="1"/>
    <col min="8202" max="8202" width="13.109375" style="67" customWidth="1"/>
    <col min="8203" max="8203" width="17.109375" style="67" customWidth="1"/>
    <col min="8204" max="8448" width="8.88671875" style="67"/>
    <col min="8449" max="8449" width="6.88671875" style="67" customWidth="1"/>
    <col min="8450" max="8450" width="52.6640625" style="67" customWidth="1"/>
    <col min="8451" max="8451" width="8.88671875" style="67"/>
    <col min="8452" max="8452" width="11.33203125" style="67" customWidth="1"/>
    <col min="8453" max="8453" width="10.88671875" style="67" bestFit="1" customWidth="1"/>
    <col min="8454" max="8454" width="13.33203125" style="67" customWidth="1"/>
    <col min="8455" max="8455" width="8.88671875" style="67"/>
    <col min="8456" max="8457" width="14.6640625" style="67" customWidth="1"/>
    <col min="8458" max="8458" width="13.109375" style="67" customWidth="1"/>
    <col min="8459" max="8459" width="17.109375" style="67" customWidth="1"/>
    <col min="8460" max="8704" width="8.88671875" style="67"/>
    <col min="8705" max="8705" width="6.88671875" style="67" customWidth="1"/>
    <col min="8706" max="8706" width="52.6640625" style="67" customWidth="1"/>
    <col min="8707" max="8707" width="8.88671875" style="67"/>
    <col min="8708" max="8708" width="11.33203125" style="67" customWidth="1"/>
    <col min="8709" max="8709" width="10.88671875" style="67" bestFit="1" customWidth="1"/>
    <col min="8710" max="8710" width="13.33203125" style="67" customWidth="1"/>
    <col min="8711" max="8711" width="8.88671875" style="67"/>
    <col min="8712" max="8713" width="14.6640625" style="67" customWidth="1"/>
    <col min="8714" max="8714" width="13.109375" style="67" customWidth="1"/>
    <col min="8715" max="8715" width="17.109375" style="67" customWidth="1"/>
    <col min="8716" max="8960" width="8.88671875" style="67"/>
    <col min="8961" max="8961" width="6.88671875" style="67" customWidth="1"/>
    <col min="8962" max="8962" width="52.6640625" style="67" customWidth="1"/>
    <col min="8963" max="8963" width="8.88671875" style="67"/>
    <col min="8964" max="8964" width="11.33203125" style="67" customWidth="1"/>
    <col min="8965" max="8965" width="10.88671875" style="67" bestFit="1" customWidth="1"/>
    <col min="8966" max="8966" width="13.33203125" style="67" customWidth="1"/>
    <col min="8967" max="8967" width="8.88671875" style="67"/>
    <col min="8968" max="8969" width="14.6640625" style="67" customWidth="1"/>
    <col min="8970" max="8970" width="13.109375" style="67" customWidth="1"/>
    <col min="8971" max="8971" width="17.109375" style="67" customWidth="1"/>
    <col min="8972" max="9216" width="8.88671875" style="67"/>
    <col min="9217" max="9217" width="6.88671875" style="67" customWidth="1"/>
    <col min="9218" max="9218" width="52.6640625" style="67" customWidth="1"/>
    <col min="9219" max="9219" width="8.88671875" style="67"/>
    <col min="9220" max="9220" width="11.33203125" style="67" customWidth="1"/>
    <col min="9221" max="9221" width="10.88671875" style="67" bestFit="1" customWidth="1"/>
    <col min="9222" max="9222" width="13.33203125" style="67" customWidth="1"/>
    <col min="9223" max="9223" width="8.88671875" style="67"/>
    <col min="9224" max="9225" width="14.6640625" style="67" customWidth="1"/>
    <col min="9226" max="9226" width="13.109375" style="67" customWidth="1"/>
    <col min="9227" max="9227" width="17.109375" style="67" customWidth="1"/>
    <col min="9228" max="9472" width="8.88671875" style="67"/>
    <col min="9473" max="9473" width="6.88671875" style="67" customWidth="1"/>
    <col min="9474" max="9474" width="52.6640625" style="67" customWidth="1"/>
    <col min="9475" max="9475" width="8.88671875" style="67"/>
    <col min="9476" max="9476" width="11.33203125" style="67" customWidth="1"/>
    <col min="9477" max="9477" width="10.88671875" style="67" bestFit="1" customWidth="1"/>
    <col min="9478" max="9478" width="13.33203125" style="67" customWidth="1"/>
    <col min="9479" max="9479" width="8.88671875" style="67"/>
    <col min="9480" max="9481" width="14.6640625" style="67" customWidth="1"/>
    <col min="9482" max="9482" width="13.109375" style="67" customWidth="1"/>
    <col min="9483" max="9483" width="17.109375" style="67" customWidth="1"/>
    <col min="9484" max="9728" width="8.88671875" style="67"/>
    <col min="9729" max="9729" width="6.88671875" style="67" customWidth="1"/>
    <col min="9730" max="9730" width="52.6640625" style="67" customWidth="1"/>
    <col min="9731" max="9731" width="8.88671875" style="67"/>
    <col min="9732" max="9732" width="11.33203125" style="67" customWidth="1"/>
    <col min="9733" max="9733" width="10.88671875" style="67" bestFit="1" customWidth="1"/>
    <col min="9734" max="9734" width="13.33203125" style="67" customWidth="1"/>
    <col min="9735" max="9735" width="8.88671875" style="67"/>
    <col min="9736" max="9737" width="14.6640625" style="67" customWidth="1"/>
    <col min="9738" max="9738" width="13.109375" style="67" customWidth="1"/>
    <col min="9739" max="9739" width="17.109375" style="67" customWidth="1"/>
    <col min="9740" max="9984" width="8.88671875" style="67"/>
    <col min="9985" max="9985" width="6.88671875" style="67" customWidth="1"/>
    <col min="9986" max="9986" width="52.6640625" style="67" customWidth="1"/>
    <col min="9987" max="9987" width="8.88671875" style="67"/>
    <col min="9988" max="9988" width="11.33203125" style="67" customWidth="1"/>
    <col min="9989" max="9989" width="10.88671875" style="67" bestFit="1" customWidth="1"/>
    <col min="9990" max="9990" width="13.33203125" style="67" customWidth="1"/>
    <col min="9991" max="9991" width="8.88671875" style="67"/>
    <col min="9992" max="9993" width="14.6640625" style="67" customWidth="1"/>
    <col min="9994" max="9994" width="13.109375" style="67" customWidth="1"/>
    <col min="9995" max="9995" width="17.109375" style="67" customWidth="1"/>
    <col min="9996" max="10240" width="8.88671875" style="67"/>
    <col min="10241" max="10241" width="6.88671875" style="67" customWidth="1"/>
    <col min="10242" max="10242" width="52.6640625" style="67" customWidth="1"/>
    <col min="10243" max="10243" width="8.88671875" style="67"/>
    <col min="10244" max="10244" width="11.33203125" style="67" customWidth="1"/>
    <col min="10245" max="10245" width="10.88671875" style="67" bestFit="1" customWidth="1"/>
    <col min="10246" max="10246" width="13.33203125" style="67" customWidth="1"/>
    <col min="10247" max="10247" width="8.88671875" style="67"/>
    <col min="10248" max="10249" width="14.6640625" style="67" customWidth="1"/>
    <col min="10250" max="10250" width="13.109375" style="67" customWidth="1"/>
    <col min="10251" max="10251" width="17.109375" style="67" customWidth="1"/>
    <col min="10252" max="10496" width="8.88671875" style="67"/>
    <col min="10497" max="10497" width="6.88671875" style="67" customWidth="1"/>
    <col min="10498" max="10498" width="52.6640625" style="67" customWidth="1"/>
    <col min="10499" max="10499" width="8.88671875" style="67"/>
    <col min="10500" max="10500" width="11.33203125" style="67" customWidth="1"/>
    <col min="10501" max="10501" width="10.88671875" style="67" bestFit="1" customWidth="1"/>
    <col min="10502" max="10502" width="13.33203125" style="67" customWidth="1"/>
    <col min="10503" max="10503" width="8.88671875" style="67"/>
    <col min="10504" max="10505" width="14.6640625" style="67" customWidth="1"/>
    <col min="10506" max="10506" width="13.109375" style="67" customWidth="1"/>
    <col min="10507" max="10507" width="17.109375" style="67" customWidth="1"/>
    <col min="10508" max="10752" width="8.88671875" style="67"/>
    <col min="10753" max="10753" width="6.88671875" style="67" customWidth="1"/>
    <col min="10754" max="10754" width="52.6640625" style="67" customWidth="1"/>
    <col min="10755" max="10755" width="8.88671875" style="67"/>
    <col min="10756" max="10756" width="11.33203125" style="67" customWidth="1"/>
    <col min="10757" max="10757" width="10.88671875" style="67" bestFit="1" customWidth="1"/>
    <col min="10758" max="10758" width="13.33203125" style="67" customWidth="1"/>
    <col min="10759" max="10759" width="8.88671875" style="67"/>
    <col min="10760" max="10761" width="14.6640625" style="67" customWidth="1"/>
    <col min="10762" max="10762" width="13.109375" style="67" customWidth="1"/>
    <col min="10763" max="10763" width="17.109375" style="67" customWidth="1"/>
    <col min="10764" max="11008" width="8.88671875" style="67"/>
    <col min="11009" max="11009" width="6.88671875" style="67" customWidth="1"/>
    <col min="11010" max="11010" width="52.6640625" style="67" customWidth="1"/>
    <col min="11011" max="11011" width="8.88671875" style="67"/>
    <col min="11012" max="11012" width="11.33203125" style="67" customWidth="1"/>
    <col min="11013" max="11013" width="10.88671875" style="67" bestFit="1" customWidth="1"/>
    <col min="11014" max="11014" width="13.33203125" style="67" customWidth="1"/>
    <col min="11015" max="11015" width="8.88671875" style="67"/>
    <col min="11016" max="11017" width="14.6640625" style="67" customWidth="1"/>
    <col min="11018" max="11018" width="13.109375" style="67" customWidth="1"/>
    <col min="11019" max="11019" width="17.109375" style="67" customWidth="1"/>
    <col min="11020" max="11264" width="8.88671875" style="67"/>
    <col min="11265" max="11265" width="6.88671875" style="67" customWidth="1"/>
    <col min="11266" max="11266" width="52.6640625" style="67" customWidth="1"/>
    <col min="11267" max="11267" width="8.88671875" style="67"/>
    <col min="11268" max="11268" width="11.33203125" style="67" customWidth="1"/>
    <col min="11269" max="11269" width="10.88671875" style="67" bestFit="1" customWidth="1"/>
    <col min="11270" max="11270" width="13.33203125" style="67" customWidth="1"/>
    <col min="11271" max="11271" width="8.88671875" style="67"/>
    <col min="11272" max="11273" width="14.6640625" style="67" customWidth="1"/>
    <col min="11274" max="11274" width="13.109375" style="67" customWidth="1"/>
    <col min="11275" max="11275" width="17.109375" style="67" customWidth="1"/>
    <col min="11276" max="11520" width="8.88671875" style="67"/>
    <col min="11521" max="11521" width="6.88671875" style="67" customWidth="1"/>
    <col min="11522" max="11522" width="52.6640625" style="67" customWidth="1"/>
    <col min="11523" max="11523" width="8.88671875" style="67"/>
    <col min="11524" max="11524" width="11.33203125" style="67" customWidth="1"/>
    <col min="11525" max="11525" width="10.88671875" style="67" bestFit="1" customWidth="1"/>
    <col min="11526" max="11526" width="13.33203125" style="67" customWidth="1"/>
    <col min="11527" max="11527" width="8.88671875" style="67"/>
    <col min="11528" max="11529" width="14.6640625" style="67" customWidth="1"/>
    <col min="11530" max="11530" width="13.109375" style="67" customWidth="1"/>
    <col min="11531" max="11531" width="17.109375" style="67" customWidth="1"/>
    <col min="11532" max="11776" width="8.88671875" style="67"/>
    <col min="11777" max="11777" width="6.88671875" style="67" customWidth="1"/>
    <col min="11778" max="11778" width="52.6640625" style="67" customWidth="1"/>
    <col min="11779" max="11779" width="8.88671875" style="67"/>
    <col min="11780" max="11780" width="11.33203125" style="67" customWidth="1"/>
    <col min="11781" max="11781" width="10.88671875" style="67" bestFit="1" customWidth="1"/>
    <col min="11782" max="11782" width="13.33203125" style="67" customWidth="1"/>
    <col min="11783" max="11783" width="8.88671875" style="67"/>
    <col min="11784" max="11785" width="14.6640625" style="67" customWidth="1"/>
    <col min="11786" max="11786" width="13.109375" style="67" customWidth="1"/>
    <col min="11787" max="11787" width="17.109375" style="67" customWidth="1"/>
    <col min="11788" max="12032" width="8.88671875" style="67"/>
    <col min="12033" max="12033" width="6.88671875" style="67" customWidth="1"/>
    <col min="12034" max="12034" width="52.6640625" style="67" customWidth="1"/>
    <col min="12035" max="12035" width="8.88671875" style="67"/>
    <col min="12036" max="12036" width="11.33203125" style="67" customWidth="1"/>
    <col min="12037" max="12037" width="10.88671875" style="67" bestFit="1" customWidth="1"/>
    <col min="12038" max="12038" width="13.33203125" style="67" customWidth="1"/>
    <col min="12039" max="12039" width="8.88671875" style="67"/>
    <col min="12040" max="12041" width="14.6640625" style="67" customWidth="1"/>
    <col min="12042" max="12042" width="13.109375" style="67" customWidth="1"/>
    <col min="12043" max="12043" width="17.109375" style="67" customWidth="1"/>
    <col min="12044" max="12288" width="8.88671875" style="67"/>
    <col min="12289" max="12289" width="6.88671875" style="67" customWidth="1"/>
    <col min="12290" max="12290" width="52.6640625" style="67" customWidth="1"/>
    <col min="12291" max="12291" width="8.88671875" style="67"/>
    <col min="12292" max="12292" width="11.33203125" style="67" customWidth="1"/>
    <col min="12293" max="12293" width="10.88671875" style="67" bestFit="1" customWidth="1"/>
    <col min="12294" max="12294" width="13.33203125" style="67" customWidth="1"/>
    <col min="12295" max="12295" width="8.88671875" style="67"/>
    <col min="12296" max="12297" width="14.6640625" style="67" customWidth="1"/>
    <col min="12298" max="12298" width="13.109375" style="67" customWidth="1"/>
    <col min="12299" max="12299" width="17.109375" style="67" customWidth="1"/>
    <col min="12300" max="12544" width="8.88671875" style="67"/>
    <col min="12545" max="12545" width="6.88671875" style="67" customWidth="1"/>
    <col min="12546" max="12546" width="52.6640625" style="67" customWidth="1"/>
    <col min="12547" max="12547" width="8.88671875" style="67"/>
    <col min="12548" max="12548" width="11.33203125" style="67" customWidth="1"/>
    <col min="12549" max="12549" width="10.88671875" style="67" bestFit="1" customWidth="1"/>
    <col min="12550" max="12550" width="13.33203125" style="67" customWidth="1"/>
    <col min="12551" max="12551" width="8.88671875" style="67"/>
    <col min="12552" max="12553" width="14.6640625" style="67" customWidth="1"/>
    <col min="12554" max="12554" width="13.109375" style="67" customWidth="1"/>
    <col min="12555" max="12555" width="17.109375" style="67" customWidth="1"/>
    <col min="12556" max="12800" width="8.88671875" style="67"/>
    <col min="12801" max="12801" width="6.88671875" style="67" customWidth="1"/>
    <col min="12802" max="12802" width="52.6640625" style="67" customWidth="1"/>
    <col min="12803" max="12803" width="8.88671875" style="67"/>
    <col min="12804" max="12804" width="11.33203125" style="67" customWidth="1"/>
    <col min="12805" max="12805" width="10.88671875" style="67" bestFit="1" customWidth="1"/>
    <col min="12806" max="12806" width="13.33203125" style="67" customWidth="1"/>
    <col min="12807" max="12807" width="8.88671875" style="67"/>
    <col min="12808" max="12809" width="14.6640625" style="67" customWidth="1"/>
    <col min="12810" max="12810" width="13.109375" style="67" customWidth="1"/>
    <col min="12811" max="12811" width="17.109375" style="67" customWidth="1"/>
    <col min="12812" max="13056" width="8.88671875" style="67"/>
    <col min="13057" max="13057" width="6.88671875" style="67" customWidth="1"/>
    <col min="13058" max="13058" width="52.6640625" style="67" customWidth="1"/>
    <col min="13059" max="13059" width="8.88671875" style="67"/>
    <col min="13060" max="13060" width="11.33203125" style="67" customWidth="1"/>
    <col min="13061" max="13061" width="10.88671875" style="67" bestFit="1" customWidth="1"/>
    <col min="13062" max="13062" width="13.33203125" style="67" customWidth="1"/>
    <col min="13063" max="13063" width="8.88671875" style="67"/>
    <col min="13064" max="13065" width="14.6640625" style="67" customWidth="1"/>
    <col min="13066" max="13066" width="13.109375" style="67" customWidth="1"/>
    <col min="13067" max="13067" width="17.109375" style="67" customWidth="1"/>
    <col min="13068" max="13312" width="8.88671875" style="67"/>
    <col min="13313" max="13313" width="6.88671875" style="67" customWidth="1"/>
    <col min="13314" max="13314" width="52.6640625" style="67" customWidth="1"/>
    <col min="13315" max="13315" width="8.88671875" style="67"/>
    <col min="13316" max="13316" width="11.33203125" style="67" customWidth="1"/>
    <col min="13317" max="13317" width="10.88671875" style="67" bestFit="1" customWidth="1"/>
    <col min="13318" max="13318" width="13.33203125" style="67" customWidth="1"/>
    <col min="13319" max="13319" width="8.88671875" style="67"/>
    <col min="13320" max="13321" width="14.6640625" style="67" customWidth="1"/>
    <col min="13322" max="13322" width="13.109375" style="67" customWidth="1"/>
    <col min="13323" max="13323" width="17.109375" style="67" customWidth="1"/>
    <col min="13324" max="13568" width="8.88671875" style="67"/>
    <col min="13569" max="13569" width="6.88671875" style="67" customWidth="1"/>
    <col min="13570" max="13570" width="52.6640625" style="67" customWidth="1"/>
    <col min="13571" max="13571" width="8.88671875" style="67"/>
    <col min="13572" max="13572" width="11.33203125" style="67" customWidth="1"/>
    <col min="13573" max="13573" width="10.88671875" style="67" bestFit="1" customWidth="1"/>
    <col min="13574" max="13574" width="13.33203125" style="67" customWidth="1"/>
    <col min="13575" max="13575" width="8.88671875" style="67"/>
    <col min="13576" max="13577" width="14.6640625" style="67" customWidth="1"/>
    <col min="13578" max="13578" width="13.109375" style="67" customWidth="1"/>
    <col min="13579" max="13579" width="17.109375" style="67" customWidth="1"/>
    <col min="13580" max="13824" width="8.88671875" style="67"/>
    <col min="13825" max="13825" width="6.88671875" style="67" customWidth="1"/>
    <col min="13826" max="13826" width="52.6640625" style="67" customWidth="1"/>
    <col min="13827" max="13827" width="8.88671875" style="67"/>
    <col min="13828" max="13828" width="11.33203125" style="67" customWidth="1"/>
    <col min="13829" max="13829" width="10.88671875" style="67" bestFit="1" customWidth="1"/>
    <col min="13830" max="13830" width="13.33203125" style="67" customWidth="1"/>
    <col min="13831" max="13831" width="8.88671875" style="67"/>
    <col min="13832" max="13833" width="14.6640625" style="67" customWidth="1"/>
    <col min="13834" max="13834" width="13.109375" style="67" customWidth="1"/>
    <col min="13835" max="13835" width="17.109375" style="67" customWidth="1"/>
    <col min="13836" max="14080" width="8.88671875" style="67"/>
    <col min="14081" max="14081" width="6.88671875" style="67" customWidth="1"/>
    <col min="14082" max="14082" width="52.6640625" style="67" customWidth="1"/>
    <col min="14083" max="14083" width="8.88671875" style="67"/>
    <col min="14084" max="14084" width="11.33203125" style="67" customWidth="1"/>
    <col min="14085" max="14085" width="10.88671875" style="67" bestFit="1" customWidth="1"/>
    <col min="14086" max="14086" width="13.33203125" style="67" customWidth="1"/>
    <col min="14087" max="14087" width="8.88671875" style="67"/>
    <col min="14088" max="14089" width="14.6640625" style="67" customWidth="1"/>
    <col min="14090" max="14090" width="13.109375" style="67" customWidth="1"/>
    <col min="14091" max="14091" width="17.109375" style="67" customWidth="1"/>
    <col min="14092" max="14336" width="8.88671875" style="67"/>
    <col min="14337" max="14337" width="6.88671875" style="67" customWidth="1"/>
    <col min="14338" max="14338" width="52.6640625" style="67" customWidth="1"/>
    <col min="14339" max="14339" width="8.88671875" style="67"/>
    <col min="14340" max="14340" width="11.33203125" style="67" customWidth="1"/>
    <col min="14341" max="14341" width="10.88671875" style="67" bestFit="1" customWidth="1"/>
    <col min="14342" max="14342" width="13.33203125" style="67" customWidth="1"/>
    <col min="14343" max="14343" width="8.88671875" style="67"/>
    <col min="14344" max="14345" width="14.6640625" style="67" customWidth="1"/>
    <col min="14346" max="14346" width="13.109375" style="67" customWidth="1"/>
    <col min="14347" max="14347" width="17.109375" style="67" customWidth="1"/>
    <col min="14348" max="14592" width="8.88671875" style="67"/>
    <col min="14593" max="14593" width="6.88671875" style="67" customWidth="1"/>
    <col min="14594" max="14594" width="52.6640625" style="67" customWidth="1"/>
    <col min="14595" max="14595" width="8.88671875" style="67"/>
    <col min="14596" max="14596" width="11.33203125" style="67" customWidth="1"/>
    <col min="14597" max="14597" width="10.88671875" style="67" bestFit="1" customWidth="1"/>
    <col min="14598" max="14598" width="13.33203125" style="67" customWidth="1"/>
    <col min="14599" max="14599" width="8.88671875" style="67"/>
    <col min="14600" max="14601" width="14.6640625" style="67" customWidth="1"/>
    <col min="14602" max="14602" width="13.109375" style="67" customWidth="1"/>
    <col min="14603" max="14603" width="17.109375" style="67" customWidth="1"/>
    <col min="14604" max="14848" width="8.88671875" style="67"/>
    <col min="14849" max="14849" width="6.88671875" style="67" customWidth="1"/>
    <col min="14850" max="14850" width="52.6640625" style="67" customWidth="1"/>
    <col min="14851" max="14851" width="8.88671875" style="67"/>
    <col min="14852" max="14852" width="11.33203125" style="67" customWidth="1"/>
    <col min="14853" max="14853" width="10.88671875" style="67" bestFit="1" customWidth="1"/>
    <col min="14854" max="14854" width="13.33203125" style="67" customWidth="1"/>
    <col min="14855" max="14855" width="8.88671875" style="67"/>
    <col min="14856" max="14857" width="14.6640625" style="67" customWidth="1"/>
    <col min="14858" max="14858" width="13.109375" style="67" customWidth="1"/>
    <col min="14859" max="14859" width="17.109375" style="67" customWidth="1"/>
    <col min="14860" max="15104" width="8.88671875" style="67"/>
    <col min="15105" max="15105" width="6.88671875" style="67" customWidth="1"/>
    <col min="15106" max="15106" width="52.6640625" style="67" customWidth="1"/>
    <col min="15107" max="15107" width="8.88671875" style="67"/>
    <col min="15108" max="15108" width="11.33203125" style="67" customWidth="1"/>
    <col min="15109" max="15109" width="10.88671875" style="67" bestFit="1" customWidth="1"/>
    <col min="15110" max="15110" width="13.33203125" style="67" customWidth="1"/>
    <col min="15111" max="15111" width="8.88671875" style="67"/>
    <col min="15112" max="15113" width="14.6640625" style="67" customWidth="1"/>
    <col min="15114" max="15114" width="13.109375" style="67" customWidth="1"/>
    <col min="15115" max="15115" width="17.109375" style="67" customWidth="1"/>
    <col min="15116" max="15360" width="8.88671875" style="67"/>
    <col min="15361" max="15361" width="6.88671875" style="67" customWidth="1"/>
    <col min="15362" max="15362" width="52.6640625" style="67" customWidth="1"/>
    <col min="15363" max="15363" width="8.88671875" style="67"/>
    <col min="15364" max="15364" width="11.33203125" style="67" customWidth="1"/>
    <col min="15365" max="15365" width="10.88671875" style="67" bestFit="1" customWidth="1"/>
    <col min="15366" max="15366" width="13.33203125" style="67" customWidth="1"/>
    <col min="15367" max="15367" width="8.88671875" style="67"/>
    <col min="15368" max="15369" width="14.6640625" style="67" customWidth="1"/>
    <col min="15370" max="15370" width="13.109375" style="67" customWidth="1"/>
    <col min="15371" max="15371" width="17.109375" style="67" customWidth="1"/>
    <col min="15372" max="15616" width="8.88671875" style="67"/>
    <col min="15617" max="15617" width="6.88671875" style="67" customWidth="1"/>
    <col min="15618" max="15618" width="52.6640625" style="67" customWidth="1"/>
    <col min="15619" max="15619" width="8.88671875" style="67"/>
    <col min="15620" max="15620" width="11.33203125" style="67" customWidth="1"/>
    <col min="15621" max="15621" width="10.88671875" style="67" bestFit="1" customWidth="1"/>
    <col min="15622" max="15622" width="13.33203125" style="67" customWidth="1"/>
    <col min="15623" max="15623" width="8.88671875" style="67"/>
    <col min="15624" max="15625" width="14.6640625" style="67" customWidth="1"/>
    <col min="15626" max="15626" width="13.109375" style="67" customWidth="1"/>
    <col min="15627" max="15627" width="17.109375" style="67" customWidth="1"/>
    <col min="15628" max="15872" width="8.88671875" style="67"/>
    <col min="15873" max="15873" width="6.88671875" style="67" customWidth="1"/>
    <col min="15874" max="15874" width="52.6640625" style="67" customWidth="1"/>
    <col min="15875" max="15875" width="8.88671875" style="67"/>
    <col min="15876" max="15876" width="11.33203125" style="67" customWidth="1"/>
    <col min="15877" max="15877" width="10.88671875" style="67" bestFit="1" customWidth="1"/>
    <col min="15878" max="15878" width="13.33203125" style="67" customWidth="1"/>
    <col min="15879" max="15879" width="8.88671875" style="67"/>
    <col min="15880" max="15881" width="14.6640625" style="67" customWidth="1"/>
    <col min="15882" max="15882" width="13.109375" style="67" customWidth="1"/>
    <col min="15883" max="15883" width="17.109375" style="67" customWidth="1"/>
    <col min="15884" max="16128" width="8.88671875" style="67"/>
    <col min="16129" max="16129" width="6.88671875" style="67" customWidth="1"/>
    <col min="16130" max="16130" width="52.6640625" style="67" customWidth="1"/>
    <col min="16131" max="16131" width="8.88671875" style="67"/>
    <col min="16132" max="16132" width="11.33203125" style="67" customWidth="1"/>
    <col min="16133" max="16133" width="10.88671875" style="67" bestFit="1" customWidth="1"/>
    <col min="16134" max="16134" width="13.33203125" style="67" customWidth="1"/>
    <col min="16135" max="16135" width="8.88671875" style="67"/>
    <col min="16136" max="16137" width="14.6640625" style="67" customWidth="1"/>
    <col min="16138" max="16138" width="13.109375" style="67" customWidth="1"/>
    <col min="16139" max="16139" width="17.109375" style="67" customWidth="1"/>
    <col min="16140" max="16384" width="8.88671875" style="67"/>
  </cols>
  <sheetData>
    <row r="1" spans="1:11">
      <c r="A1" s="27"/>
      <c r="B1" s="27"/>
      <c r="C1" s="27"/>
      <c r="D1" s="27"/>
      <c r="E1" s="27"/>
      <c r="F1" s="27"/>
      <c r="G1" s="27"/>
      <c r="H1" s="27"/>
      <c r="I1" s="27"/>
      <c r="J1" s="27"/>
      <c r="K1" s="27" t="s">
        <v>396</v>
      </c>
    </row>
    <row r="2" spans="1:11">
      <c r="A2" s="808" t="s">
        <v>881</v>
      </c>
      <c r="B2" s="808"/>
      <c r="C2" s="808"/>
      <c r="D2" s="808"/>
      <c r="E2" s="808"/>
      <c r="F2" s="808"/>
      <c r="G2" s="808"/>
      <c r="H2" s="808"/>
      <c r="I2" s="808"/>
      <c r="J2" s="808"/>
      <c r="K2" s="808"/>
    </row>
    <row r="3" spans="1:11" ht="30.6">
      <c r="A3" s="287" t="s">
        <v>0</v>
      </c>
      <c r="B3" s="287" t="s">
        <v>1</v>
      </c>
      <c r="C3" s="288" t="s">
        <v>2</v>
      </c>
      <c r="D3" s="288" t="s">
        <v>90</v>
      </c>
      <c r="E3" s="289" t="s">
        <v>3</v>
      </c>
      <c r="F3" s="288" t="s">
        <v>4</v>
      </c>
      <c r="G3" s="288" t="s">
        <v>5</v>
      </c>
      <c r="H3" s="288" t="s">
        <v>6</v>
      </c>
      <c r="I3" s="290" t="s">
        <v>424</v>
      </c>
      <c r="J3" s="290" t="s">
        <v>167</v>
      </c>
      <c r="K3" s="290" t="s">
        <v>7</v>
      </c>
    </row>
    <row r="4" spans="1:11" ht="45.6">
      <c r="A4" s="287">
        <v>1</v>
      </c>
      <c r="B4" s="291" t="s">
        <v>744</v>
      </c>
      <c r="C4" s="287" t="s">
        <v>8</v>
      </c>
      <c r="D4" s="292">
        <v>200</v>
      </c>
      <c r="E4" s="293"/>
      <c r="F4" s="293">
        <f>D4*E4</f>
        <v>0</v>
      </c>
      <c r="G4" s="294"/>
      <c r="H4" s="295"/>
      <c r="I4" s="295"/>
      <c r="J4" s="296"/>
      <c r="K4" s="297"/>
    </row>
    <row r="5" spans="1:11" ht="57">
      <c r="A5" s="287">
        <v>2</v>
      </c>
      <c r="B5" s="291" t="s">
        <v>446</v>
      </c>
      <c r="C5" s="287" t="s">
        <v>8</v>
      </c>
      <c r="D5" s="292">
        <v>45</v>
      </c>
      <c r="E5" s="293"/>
      <c r="F5" s="293">
        <f>D5*E5</f>
        <v>0</v>
      </c>
      <c r="G5" s="294"/>
      <c r="H5" s="295"/>
      <c r="I5" s="295"/>
      <c r="J5" s="296"/>
      <c r="K5" s="297"/>
    </row>
    <row r="6" spans="1:11">
      <c r="A6" s="817" t="s">
        <v>53</v>
      </c>
      <c r="B6" s="818"/>
      <c r="C6" s="818"/>
      <c r="D6" s="818"/>
      <c r="E6" s="819"/>
      <c r="F6" s="298">
        <f>SUM(F4:F5)</f>
        <v>0</v>
      </c>
      <c r="G6" s="299"/>
      <c r="H6" s="300">
        <f>SUM(H4:H5)</f>
        <v>0</v>
      </c>
      <c r="I6" s="684"/>
      <c r="J6" s="66"/>
      <c r="K6" s="13"/>
    </row>
    <row r="7" spans="1:11">
      <c r="A7" s="13"/>
      <c r="B7" s="15"/>
      <c r="C7" s="15"/>
      <c r="D7" s="12"/>
      <c r="E7" s="13"/>
      <c r="F7" s="16"/>
      <c r="G7" s="16"/>
      <c r="H7" s="16"/>
      <c r="I7" s="16"/>
      <c r="J7" s="17"/>
      <c r="K7" s="13"/>
    </row>
    <row r="8" spans="1:11">
      <c r="A8" s="13"/>
      <c r="B8" s="693"/>
      <c r="C8" s="693"/>
      <c r="D8" s="693"/>
      <c r="E8" s="693"/>
      <c r="F8" s="26"/>
      <c r="G8" s="26"/>
      <c r="H8" s="34"/>
      <c r="I8" s="34"/>
      <c r="J8" s="34"/>
      <c r="K8" s="34"/>
    </row>
    <row r="9" spans="1:11">
      <c r="A9" s="13"/>
      <c r="B9" s="693"/>
      <c r="C9" s="693"/>
      <c r="D9" s="693"/>
      <c r="E9" s="693"/>
      <c r="F9" s="26"/>
      <c r="G9" s="26"/>
      <c r="H9" s="694" t="s">
        <v>69</v>
      </c>
      <c r="I9" s="694"/>
      <c r="J9" s="694"/>
      <c r="K9" s="694"/>
    </row>
  </sheetData>
  <mergeCells count="5">
    <mergeCell ref="A2:K2"/>
    <mergeCell ref="A6:E6"/>
    <mergeCell ref="B8:E8"/>
    <mergeCell ref="B9:E9"/>
    <mergeCell ref="H9:K9"/>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view="pageBreakPreview" zoomScaleNormal="100" zoomScaleSheetLayoutView="100" workbookViewId="0">
      <selection activeCell="G76" sqref="G76:H82"/>
    </sheetView>
  </sheetViews>
  <sheetFormatPr defaultColWidth="8.88671875" defaultRowHeight="13.8"/>
  <cols>
    <col min="1" max="1" width="4.5546875" style="303" customWidth="1"/>
    <col min="2" max="2" width="77.44140625" style="303" customWidth="1"/>
    <col min="3" max="3" width="6.44140625" style="303" customWidth="1"/>
    <col min="4" max="4" width="10" style="303" customWidth="1"/>
    <col min="5" max="5" width="11.6640625" style="303" customWidth="1"/>
    <col min="6" max="6" width="14.5546875" style="303" customWidth="1"/>
    <col min="7" max="7" width="7.33203125" style="303" customWidth="1"/>
    <col min="8" max="9" width="15" style="303" customWidth="1"/>
    <col min="10" max="10" width="16.33203125" style="303" customWidth="1"/>
    <col min="11" max="11" width="15.88671875" style="303" customWidth="1"/>
    <col min="12" max="16384" width="8.88671875" style="303"/>
  </cols>
  <sheetData>
    <row r="1" spans="1:11">
      <c r="A1" s="301"/>
      <c r="B1" s="301"/>
      <c r="C1" s="301"/>
      <c r="D1" s="301"/>
      <c r="E1" s="301"/>
      <c r="F1" s="301"/>
      <c r="G1" s="301"/>
      <c r="H1" s="301"/>
      <c r="I1" s="301"/>
      <c r="J1" s="301"/>
      <c r="K1" s="304" t="s">
        <v>397</v>
      </c>
    </row>
    <row r="2" spans="1:11">
      <c r="A2" s="690" t="s">
        <v>882</v>
      </c>
      <c r="B2" s="690"/>
      <c r="C2" s="690"/>
      <c r="D2" s="690"/>
      <c r="E2" s="690"/>
      <c r="F2" s="690"/>
      <c r="G2" s="690"/>
      <c r="H2" s="690"/>
      <c r="I2" s="690"/>
      <c r="J2" s="690"/>
      <c r="K2" s="690"/>
    </row>
    <row r="3" spans="1:11" ht="30.6">
      <c r="A3" s="302" t="s">
        <v>0</v>
      </c>
      <c r="B3" s="302" t="s">
        <v>1</v>
      </c>
      <c r="C3" s="302" t="s">
        <v>2</v>
      </c>
      <c r="D3" s="302" t="s">
        <v>90</v>
      </c>
      <c r="E3" s="3" t="s">
        <v>3</v>
      </c>
      <c r="F3" s="302" t="s">
        <v>4</v>
      </c>
      <c r="G3" s="547" t="s">
        <v>5</v>
      </c>
      <c r="H3" s="302" t="s">
        <v>6</v>
      </c>
      <c r="I3" s="309" t="s">
        <v>424</v>
      </c>
      <c r="J3" s="302" t="s">
        <v>167</v>
      </c>
      <c r="K3" s="302" t="s">
        <v>7</v>
      </c>
    </row>
    <row r="4" spans="1:11" ht="57" customHeight="1">
      <c r="A4" s="302">
        <v>1</v>
      </c>
      <c r="B4" s="310" t="s">
        <v>621</v>
      </c>
      <c r="C4" s="826"/>
      <c r="D4" s="824"/>
      <c r="E4" s="824"/>
      <c r="F4" s="824"/>
      <c r="G4" s="824"/>
      <c r="H4" s="824"/>
      <c r="I4" s="824"/>
      <c r="J4" s="825"/>
      <c r="K4" s="302"/>
    </row>
    <row r="5" spans="1:11">
      <c r="A5" s="365" t="s">
        <v>606</v>
      </c>
      <c r="B5" s="425" t="s">
        <v>610</v>
      </c>
      <c r="C5" s="365" t="s">
        <v>8</v>
      </c>
      <c r="D5" s="365">
        <v>1</v>
      </c>
      <c r="E5" s="366"/>
      <c r="F5" s="548">
        <f>D5*E5</f>
        <v>0</v>
      </c>
      <c r="G5" s="549"/>
      <c r="H5" s="548"/>
      <c r="I5" s="548"/>
      <c r="J5" s="365"/>
      <c r="K5" s="365"/>
    </row>
    <row r="6" spans="1:11">
      <c r="A6" s="365" t="s">
        <v>607</v>
      </c>
      <c r="B6" s="425" t="s">
        <v>611</v>
      </c>
      <c r="C6" s="365" t="s">
        <v>8</v>
      </c>
      <c r="D6" s="365">
        <v>1</v>
      </c>
      <c r="E6" s="366"/>
      <c r="F6" s="548">
        <f t="shared" ref="F6:F9" si="0">D6*E6</f>
        <v>0</v>
      </c>
      <c r="G6" s="549"/>
      <c r="H6" s="548"/>
      <c r="I6" s="548"/>
      <c r="J6" s="365"/>
      <c r="K6" s="365"/>
    </row>
    <row r="7" spans="1:11">
      <c r="A7" s="365" t="s">
        <v>608</v>
      </c>
      <c r="B7" s="425" t="s">
        <v>612</v>
      </c>
      <c r="C7" s="365" t="s">
        <v>8</v>
      </c>
      <c r="D7" s="365">
        <v>1</v>
      </c>
      <c r="E7" s="366"/>
      <c r="F7" s="548">
        <f t="shared" si="0"/>
        <v>0</v>
      </c>
      <c r="G7" s="549"/>
      <c r="H7" s="548"/>
      <c r="I7" s="548"/>
      <c r="J7" s="365"/>
      <c r="K7" s="365"/>
    </row>
    <row r="8" spans="1:11">
      <c r="A8" s="365" t="s">
        <v>609</v>
      </c>
      <c r="B8" s="425" t="s">
        <v>613</v>
      </c>
      <c r="C8" s="365" t="s">
        <v>8</v>
      </c>
      <c r="D8" s="365">
        <v>1</v>
      </c>
      <c r="E8" s="366"/>
      <c r="F8" s="548">
        <f t="shared" si="0"/>
        <v>0</v>
      </c>
      <c r="G8" s="549"/>
      <c r="H8" s="548"/>
      <c r="I8" s="548"/>
      <c r="J8" s="365"/>
      <c r="K8" s="365"/>
    </row>
    <row r="9" spans="1:11">
      <c r="A9" s="365" t="s">
        <v>609</v>
      </c>
      <c r="B9" s="425" t="s">
        <v>614</v>
      </c>
      <c r="C9" s="365" t="s">
        <v>8</v>
      </c>
      <c r="D9" s="365">
        <v>1</v>
      </c>
      <c r="E9" s="366"/>
      <c r="F9" s="548">
        <f t="shared" si="0"/>
        <v>0</v>
      </c>
      <c r="G9" s="549"/>
      <c r="H9" s="548"/>
      <c r="I9" s="548"/>
      <c r="J9" s="365"/>
      <c r="K9" s="365"/>
    </row>
    <row r="10" spans="1:11" ht="57" customHeight="1">
      <c r="A10" s="365">
        <v>2</v>
      </c>
      <c r="B10" s="425" t="s">
        <v>622</v>
      </c>
      <c r="C10" s="823"/>
      <c r="D10" s="824"/>
      <c r="E10" s="824"/>
      <c r="F10" s="824"/>
      <c r="G10" s="824"/>
      <c r="H10" s="824"/>
      <c r="I10" s="824"/>
      <c r="J10" s="825"/>
      <c r="K10" s="365"/>
    </row>
    <row r="11" spans="1:11">
      <c r="A11" s="365" t="s">
        <v>606</v>
      </c>
      <c r="B11" s="425" t="s">
        <v>616</v>
      </c>
      <c r="C11" s="365" t="s">
        <v>8</v>
      </c>
      <c r="D11" s="365">
        <v>1</v>
      </c>
      <c r="E11" s="366"/>
      <c r="F11" s="548">
        <f>D11*E11</f>
        <v>0</v>
      </c>
      <c r="G11" s="549"/>
      <c r="H11" s="548"/>
      <c r="I11" s="548"/>
      <c r="J11" s="365"/>
      <c r="K11" s="365"/>
    </row>
    <row r="12" spans="1:11">
      <c r="A12" s="365" t="s">
        <v>607</v>
      </c>
      <c r="B12" s="425" t="s">
        <v>617</v>
      </c>
      <c r="C12" s="365" t="s">
        <v>8</v>
      </c>
      <c r="D12" s="365">
        <v>1</v>
      </c>
      <c r="E12" s="366"/>
      <c r="F12" s="548">
        <f t="shared" ref="F12:F15" si="1">D12*E12</f>
        <v>0</v>
      </c>
      <c r="G12" s="549"/>
      <c r="H12" s="548"/>
      <c r="I12" s="548"/>
      <c r="J12" s="365"/>
      <c r="K12" s="365"/>
    </row>
    <row r="13" spans="1:11">
      <c r="A13" s="365" t="s">
        <v>608</v>
      </c>
      <c r="B13" s="425" t="s">
        <v>618</v>
      </c>
      <c r="C13" s="365" t="s">
        <v>8</v>
      </c>
      <c r="D13" s="365">
        <v>1</v>
      </c>
      <c r="E13" s="366"/>
      <c r="F13" s="548">
        <f t="shared" si="1"/>
        <v>0</v>
      </c>
      <c r="G13" s="549"/>
      <c r="H13" s="548"/>
      <c r="I13" s="548"/>
      <c r="J13" s="365"/>
      <c r="K13" s="365"/>
    </row>
    <row r="14" spans="1:11">
      <c r="A14" s="365" t="s">
        <v>609</v>
      </c>
      <c r="B14" s="425" t="s">
        <v>619</v>
      </c>
      <c r="C14" s="365" t="s">
        <v>8</v>
      </c>
      <c r="D14" s="365">
        <v>1</v>
      </c>
      <c r="E14" s="366"/>
      <c r="F14" s="548">
        <f t="shared" si="1"/>
        <v>0</v>
      </c>
      <c r="G14" s="549"/>
      <c r="H14" s="548"/>
      <c r="I14" s="548"/>
      <c r="J14" s="365"/>
      <c r="K14" s="365"/>
    </row>
    <row r="15" spans="1:11">
      <c r="A15" s="302" t="s">
        <v>615</v>
      </c>
      <c r="B15" s="310" t="s">
        <v>620</v>
      </c>
      <c r="C15" s="302" t="s">
        <v>8</v>
      </c>
      <c r="D15" s="302">
        <v>1</v>
      </c>
      <c r="E15" s="3"/>
      <c r="F15" s="548">
        <f t="shared" si="1"/>
        <v>0</v>
      </c>
      <c r="G15" s="549"/>
      <c r="H15" s="548"/>
      <c r="I15" s="550"/>
      <c r="J15" s="302"/>
      <c r="K15" s="302"/>
    </row>
    <row r="16" spans="1:11" ht="21.6" customHeight="1">
      <c r="A16" s="302" t="s">
        <v>80</v>
      </c>
      <c r="B16" s="551" t="s">
        <v>138</v>
      </c>
      <c r="C16" s="820"/>
      <c r="D16" s="821"/>
      <c r="E16" s="822"/>
      <c r="F16" s="61">
        <f>SUM(F5:F9,F11:F15)</f>
        <v>0</v>
      </c>
      <c r="G16" s="62"/>
      <c r="H16" s="321">
        <f>SUM(H5:H9,H11:H15)</f>
        <v>0</v>
      </c>
      <c r="I16" s="322"/>
      <c r="J16" s="323"/>
      <c r="K16" s="323"/>
    </row>
    <row r="17" spans="1:11">
      <c r="A17" s="301"/>
      <c r="B17" s="709"/>
      <c r="C17" s="709"/>
      <c r="D17" s="709"/>
      <c r="E17" s="709"/>
      <c r="F17" s="709"/>
      <c r="G17" s="709"/>
      <c r="H17" s="709"/>
      <c r="I17" s="709"/>
      <c r="J17" s="709"/>
      <c r="K17" s="709"/>
    </row>
    <row r="18" spans="1:11" ht="22.95" customHeight="1">
      <c r="A18" s="301"/>
      <c r="B18" s="708"/>
      <c r="C18" s="708"/>
      <c r="D18" s="708"/>
      <c r="E18" s="708"/>
      <c r="F18" s="462"/>
      <c r="G18" s="462"/>
      <c r="H18" s="462"/>
      <c r="I18" s="462"/>
      <c r="J18" s="301"/>
      <c r="K18" s="301"/>
    </row>
    <row r="19" spans="1:11">
      <c r="A19" s="301"/>
      <c r="B19" s="709"/>
      <c r="C19" s="709"/>
      <c r="D19" s="709"/>
      <c r="E19" s="709"/>
      <c r="F19" s="462"/>
      <c r="G19" s="462"/>
      <c r="H19" s="325"/>
      <c r="I19" s="325"/>
      <c r="J19" s="325"/>
      <c r="K19" s="325"/>
    </row>
    <row r="20" spans="1:11">
      <c r="A20" s="301"/>
      <c r="B20" s="709"/>
      <c r="C20" s="709"/>
      <c r="D20" s="709"/>
      <c r="E20" s="709"/>
      <c r="F20" s="462"/>
      <c r="G20" s="462"/>
      <c r="H20" s="710" t="s">
        <v>69</v>
      </c>
      <c r="I20" s="710"/>
      <c r="J20" s="710"/>
      <c r="K20" s="710"/>
    </row>
    <row r="21" spans="1:11">
      <c r="A21" s="301"/>
    </row>
  </sheetData>
  <mergeCells count="9">
    <mergeCell ref="B20:E20"/>
    <mergeCell ref="H20:K20"/>
    <mergeCell ref="A2:K2"/>
    <mergeCell ref="C16:E16"/>
    <mergeCell ref="B17:K17"/>
    <mergeCell ref="B18:E18"/>
    <mergeCell ref="B19:E19"/>
    <mergeCell ref="C10:J10"/>
    <mergeCell ref="C4:J4"/>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90" zoomScaleNormal="100" zoomScaleSheetLayoutView="90" workbookViewId="0">
      <selection activeCell="G76" sqref="G76:H82"/>
    </sheetView>
  </sheetViews>
  <sheetFormatPr defaultColWidth="8.88671875" defaultRowHeight="13.8"/>
  <cols>
    <col min="1" max="1" width="4.5546875" style="10" customWidth="1"/>
    <col min="2" max="2" width="77.44140625" style="10" customWidth="1"/>
    <col min="3" max="3" width="6.44140625" style="10" customWidth="1"/>
    <col min="4" max="4" width="10" style="303" customWidth="1"/>
    <col min="5" max="5" width="11.6640625" style="10" customWidth="1"/>
    <col min="6" max="6" width="14.5546875" style="10" customWidth="1"/>
    <col min="7" max="7" width="7.33203125" style="10" customWidth="1"/>
    <col min="8" max="9" width="15" style="10" customWidth="1"/>
    <col min="10" max="10" width="16.33203125" style="10" customWidth="1"/>
    <col min="11" max="11" width="15.88671875" style="10" customWidth="1"/>
    <col min="12" max="16384" width="8.88671875" style="10"/>
  </cols>
  <sheetData>
    <row r="1" spans="1:11">
      <c r="A1" s="13"/>
      <c r="B1" s="13"/>
      <c r="C1" s="13"/>
      <c r="D1" s="301"/>
      <c r="E1" s="13"/>
      <c r="F1" s="13"/>
      <c r="G1" s="13"/>
      <c r="H1" s="13"/>
      <c r="I1" s="13"/>
      <c r="J1" s="13"/>
      <c r="K1" s="350" t="s">
        <v>433</v>
      </c>
    </row>
    <row r="2" spans="1:11" s="303" customFormat="1">
      <c r="A2" s="690" t="s">
        <v>883</v>
      </c>
      <c r="B2" s="690"/>
      <c r="C2" s="690"/>
      <c r="D2" s="690"/>
      <c r="E2" s="690"/>
      <c r="F2" s="690"/>
      <c r="G2" s="690"/>
      <c r="H2" s="690"/>
      <c r="I2" s="690"/>
      <c r="J2" s="690"/>
      <c r="K2" s="690"/>
    </row>
    <row r="3" spans="1:11" ht="30.6">
      <c r="A3" s="1" t="s">
        <v>0</v>
      </c>
      <c r="B3" s="1" t="s">
        <v>1</v>
      </c>
      <c r="C3" s="1" t="s">
        <v>2</v>
      </c>
      <c r="D3" s="302" t="s">
        <v>90</v>
      </c>
      <c r="E3" s="3" t="s">
        <v>3</v>
      </c>
      <c r="F3" s="2" t="s">
        <v>4</v>
      </c>
      <c r="G3" s="4" t="s">
        <v>5</v>
      </c>
      <c r="H3" s="1" t="s">
        <v>6</v>
      </c>
      <c r="I3" s="197" t="s">
        <v>424</v>
      </c>
      <c r="J3" s="1" t="s">
        <v>167</v>
      </c>
      <c r="K3" s="1" t="s">
        <v>7</v>
      </c>
    </row>
    <row r="4" spans="1:11" ht="59.4" customHeight="1">
      <c r="A4" s="1">
        <v>1</v>
      </c>
      <c r="B4" s="5" t="s">
        <v>462</v>
      </c>
      <c r="C4" s="1" t="s">
        <v>8</v>
      </c>
      <c r="D4" s="302">
        <v>250</v>
      </c>
      <c r="E4" s="3"/>
      <c r="F4" s="7">
        <f>D4*E4</f>
        <v>0</v>
      </c>
      <c r="G4" s="42"/>
      <c r="H4" s="39"/>
      <c r="I4" s="241"/>
      <c r="J4" s="1"/>
      <c r="K4" s="1"/>
    </row>
    <row r="5" spans="1:11" ht="34.200000000000003">
      <c r="A5" s="1">
        <v>2</v>
      </c>
      <c r="B5" s="5" t="s">
        <v>463</v>
      </c>
      <c r="C5" s="1" t="s">
        <v>8</v>
      </c>
      <c r="D5" s="302">
        <v>10</v>
      </c>
      <c r="E5" s="3"/>
      <c r="F5" s="7">
        <f t="shared" ref="F5:F7" si="0">D5*E5</f>
        <v>0</v>
      </c>
      <c r="G5" s="42"/>
      <c r="H5" s="39"/>
      <c r="I5" s="241"/>
      <c r="J5" s="1"/>
      <c r="K5" s="1"/>
    </row>
    <row r="6" spans="1:11" ht="34.200000000000003">
      <c r="A6" s="1">
        <v>3</v>
      </c>
      <c r="B6" s="361" t="s">
        <v>464</v>
      </c>
      <c r="C6" s="1" t="s">
        <v>8</v>
      </c>
      <c r="D6" s="365">
        <v>10</v>
      </c>
      <c r="E6" s="366"/>
      <c r="F6" s="7">
        <f t="shared" si="0"/>
        <v>0</v>
      </c>
      <c r="G6" s="362"/>
      <c r="H6" s="39"/>
      <c r="I6" s="548"/>
      <c r="J6" s="360"/>
      <c r="K6" s="360"/>
    </row>
    <row r="7" spans="1:11" ht="57">
      <c r="A7" s="1">
        <v>4</v>
      </c>
      <c r="B7" s="361" t="s">
        <v>465</v>
      </c>
      <c r="C7" s="1" t="s">
        <v>8</v>
      </c>
      <c r="D7" s="365">
        <v>10</v>
      </c>
      <c r="E7" s="366"/>
      <c r="F7" s="7">
        <f t="shared" si="0"/>
        <v>0</v>
      </c>
      <c r="G7" s="362"/>
      <c r="H7" s="39"/>
      <c r="I7" s="363"/>
      <c r="J7" s="360"/>
      <c r="K7" s="360"/>
    </row>
    <row r="8" spans="1:11" ht="21.6" customHeight="1">
      <c r="A8" s="1" t="s">
        <v>80</v>
      </c>
      <c r="B8" s="348" t="s">
        <v>138</v>
      </c>
      <c r="C8" s="737"/>
      <c r="D8" s="738"/>
      <c r="E8" s="739"/>
      <c r="F8" s="364">
        <f>SUM(F4:F7)</f>
        <v>0</v>
      </c>
      <c r="G8" s="62"/>
      <c r="H8" s="63">
        <f>SUM(H4:H7)</f>
        <v>0</v>
      </c>
      <c r="I8" s="246"/>
      <c r="J8" s="64"/>
      <c r="K8" s="64"/>
    </row>
    <row r="9" spans="1:11">
      <c r="A9" s="13"/>
      <c r="B9" s="693"/>
      <c r="C9" s="693"/>
      <c r="D9" s="693"/>
      <c r="E9" s="693"/>
      <c r="F9" s="693"/>
      <c r="G9" s="693"/>
      <c r="H9" s="693"/>
      <c r="I9" s="693"/>
      <c r="J9" s="693"/>
      <c r="K9" s="693"/>
    </row>
    <row r="10" spans="1:11" ht="22.95" customHeight="1">
      <c r="A10" s="13"/>
      <c r="B10" s="692"/>
      <c r="C10" s="692"/>
      <c r="D10" s="692"/>
      <c r="E10" s="692"/>
      <c r="F10" s="25"/>
      <c r="G10" s="25"/>
      <c r="H10" s="347"/>
      <c r="I10" s="347"/>
      <c r="J10" s="13"/>
      <c r="K10" s="13"/>
    </row>
    <row r="11" spans="1:11">
      <c r="A11" s="13"/>
      <c r="B11" s="693"/>
      <c r="C11" s="693"/>
      <c r="D11" s="693"/>
      <c r="E11" s="693"/>
      <c r="F11" s="25"/>
      <c r="G11" s="25"/>
      <c r="H11" s="34"/>
      <c r="I11" s="34"/>
      <c r="J11" s="34"/>
      <c r="K11" s="34"/>
    </row>
    <row r="12" spans="1:11">
      <c r="A12" s="13"/>
      <c r="B12" s="693"/>
      <c r="C12" s="693"/>
      <c r="D12" s="693"/>
      <c r="E12" s="693"/>
      <c r="F12" s="25"/>
      <c r="G12" s="25"/>
      <c r="H12" s="694" t="s">
        <v>69</v>
      </c>
      <c r="I12" s="694"/>
      <c r="J12" s="694"/>
      <c r="K12" s="694"/>
    </row>
    <row r="13" spans="1:11">
      <c r="A13" s="13"/>
    </row>
  </sheetData>
  <mergeCells count="7">
    <mergeCell ref="B12:E12"/>
    <mergeCell ref="H12:K12"/>
    <mergeCell ref="A2:K2"/>
    <mergeCell ref="C8:E8"/>
    <mergeCell ref="B9:K9"/>
    <mergeCell ref="B10:E10"/>
    <mergeCell ref="B11:E11"/>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view="pageBreakPreview" zoomScaleNormal="100" zoomScaleSheetLayoutView="100" workbookViewId="0">
      <selection activeCell="G76" sqref="G76:H82"/>
    </sheetView>
  </sheetViews>
  <sheetFormatPr defaultRowHeight="14.4"/>
  <cols>
    <col min="1" max="1" width="3.44140625" customWidth="1"/>
    <col min="2" max="2" width="48.33203125" customWidth="1"/>
    <col min="5" max="5" width="11.88671875" customWidth="1"/>
    <col min="6" max="6" width="15.88671875" customWidth="1"/>
    <col min="8" max="9" width="14.44140625" customWidth="1"/>
    <col min="10" max="10" width="12.44140625" customWidth="1"/>
    <col min="11" max="11" width="15.6640625" customWidth="1"/>
  </cols>
  <sheetData>
    <row r="1" spans="1:11">
      <c r="A1" s="13"/>
      <c r="B1" s="13"/>
      <c r="C1" s="13"/>
      <c r="D1" s="13"/>
      <c r="E1" s="13"/>
      <c r="F1" s="13"/>
      <c r="G1" s="13"/>
      <c r="H1" s="13"/>
      <c r="I1" s="13"/>
      <c r="J1" s="13"/>
      <c r="K1" s="350" t="s">
        <v>885</v>
      </c>
    </row>
    <row r="2" spans="1:11" s="67" customFormat="1">
      <c r="A2" s="717" t="s">
        <v>884</v>
      </c>
      <c r="B2" s="717"/>
      <c r="C2" s="717"/>
      <c r="D2" s="717"/>
      <c r="E2" s="717"/>
      <c r="F2" s="717"/>
      <c r="G2" s="717"/>
      <c r="H2" s="717"/>
      <c r="I2" s="717"/>
      <c r="J2" s="717"/>
      <c r="K2" s="717"/>
    </row>
    <row r="3" spans="1:11" ht="30.6">
      <c r="A3" s="1" t="s">
        <v>0</v>
      </c>
      <c r="B3" s="1" t="s">
        <v>1</v>
      </c>
      <c r="C3" s="1" t="s">
        <v>2</v>
      </c>
      <c r="D3" s="1" t="s">
        <v>90</v>
      </c>
      <c r="E3" s="3" t="s">
        <v>3</v>
      </c>
      <c r="F3" s="2" t="s">
        <v>4</v>
      </c>
      <c r="G3" s="4" t="s">
        <v>5</v>
      </c>
      <c r="H3" s="1" t="s">
        <v>6</v>
      </c>
      <c r="I3" s="197" t="s">
        <v>424</v>
      </c>
      <c r="J3" s="1" t="s">
        <v>166</v>
      </c>
      <c r="K3" s="1" t="s">
        <v>7</v>
      </c>
    </row>
    <row r="4" spans="1:11" ht="22.8" customHeight="1">
      <c r="A4" s="372" t="s">
        <v>79</v>
      </c>
      <c r="B4" s="746" t="s">
        <v>466</v>
      </c>
      <c r="C4" s="747"/>
      <c r="D4" s="747"/>
      <c r="E4" s="747"/>
      <c r="F4" s="747"/>
      <c r="G4" s="747"/>
      <c r="H4" s="747"/>
      <c r="I4" s="747"/>
      <c r="J4" s="747"/>
      <c r="K4" s="748"/>
    </row>
    <row r="5" spans="1:11" ht="22.8">
      <c r="A5" s="351">
        <v>1</v>
      </c>
      <c r="B5" s="8" t="s">
        <v>467</v>
      </c>
      <c r="C5" s="351" t="s">
        <v>8</v>
      </c>
      <c r="D5" s="351">
        <v>1</v>
      </c>
      <c r="E5" s="352"/>
      <c r="F5" s="53">
        <f>D5*E5</f>
        <v>0</v>
      </c>
      <c r="G5" s="54"/>
      <c r="H5" s="55"/>
      <c r="I5" s="268"/>
      <c r="J5" s="351"/>
      <c r="K5" s="351"/>
    </row>
    <row r="6" spans="1:11" ht="23.4" customHeight="1">
      <c r="A6" s="367">
        <v>2</v>
      </c>
      <c r="B6" s="369" t="s">
        <v>468</v>
      </c>
      <c r="C6" s="351" t="s">
        <v>8</v>
      </c>
      <c r="D6" s="367">
        <v>1</v>
      </c>
      <c r="E6" s="368"/>
      <c r="F6" s="53">
        <f t="shared" ref="F6:F17" si="0">D6*E6</f>
        <v>0</v>
      </c>
      <c r="G6" s="54"/>
      <c r="H6" s="55"/>
      <c r="I6" s="683"/>
      <c r="J6" s="367"/>
      <c r="K6" s="367"/>
    </row>
    <row r="7" spans="1:11" ht="31.2" customHeight="1">
      <c r="A7" s="367">
        <v>3</v>
      </c>
      <c r="B7" s="369" t="s">
        <v>469</v>
      </c>
      <c r="C7" s="351" t="s">
        <v>8</v>
      </c>
      <c r="D7" s="367">
        <v>1</v>
      </c>
      <c r="E7" s="368"/>
      <c r="F7" s="53">
        <f t="shared" si="0"/>
        <v>0</v>
      </c>
      <c r="G7" s="54"/>
      <c r="H7" s="55"/>
      <c r="I7" s="371"/>
      <c r="J7" s="367"/>
      <c r="K7" s="367"/>
    </row>
    <row r="8" spans="1:11" ht="34.200000000000003">
      <c r="A8" s="367">
        <v>4</v>
      </c>
      <c r="B8" s="369" t="s">
        <v>470</v>
      </c>
      <c r="C8" s="351" t="s">
        <v>8</v>
      </c>
      <c r="D8" s="367">
        <v>1</v>
      </c>
      <c r="E8" s="368"/>
      <c r="F8" s="53">
        <f t="shared" si="0"/>
        <v>0</v>
      </c>
      <c r="G8" s="54"/>
      <c r="H8" s="55"/>
      <c r="I8" s="371"/>
      <c r="J8" s="367"/>
      <c r="K8" s="367"/>
    </row>
    <row r="9" spans="1:11" ht="57">
      <c r="A9" s="367">
        <v>5</v>
      </c>
      <c r="B9" s="369" t="s">
        <v>471</v>
      </c>
      <c r="C9" s="351" t="s">
        <v>8</v>
      </c>
      <c r="D9" s="367">
        <v>1</v>
      </c>
      <c r="E9" s="368"/>
      <c r="F9" s="53">
        <f t="shared" si="0"/>
        <v>0</v>
      </c>
      <c r="G9" s="54"/>
      <c r="H9" s="55"/>
      <c r="I9" s="371"/>
      <c r="J9" s="367"/>
      <c r="K9" s="367"/>
    </row>
    <row r="10" spans="1:11" ht="60.6" customHeight="1">
      <c r="A10" s="367">
        <v>6</v>
      </c>
      <c r="B10" s="369" t="s">
        <v>472</v>
      </c>
      <c r="C10" s="351" t="s">
        <v>8</v>
      </c>
      <c r="D10" s="367">
        <v>1</v>
      </c>
      <c r="E10" s="368"/>
      <c r="F10" s="53">
        <f t="shared" si="0"/>
        <v>0</v>
      </c>
      <c r="G10" s="54"/>
      <c r="H10" s="55"/>
      <c r="I10" s="371"/>
      <c r="J10" s="367"/>
      <c r="K10" s="367"/>
    </row>
    <row r="11" spans="1:11" ht="60.6" customHeight="1">
      <c r="A11" s="367">
        <v>7</v>
      </c>
      <c r="B11" s="369" t="s">
        <v>473</v>
      </c>
      <c r="C11" s="351" t="s">
        <v>8</v>
      </c>
      <c r="D11" s="367">
        <v>1</v>
      </c>
      <c r="E11" s="368"/>
      <c r="F11" s="53">
        <f t="shared" si="0"/>
        <v>0</v>
      </c>
      <c r="G11" s="54"/>
      <c r="H11" s="55"/>
      <c r="I11" s="371"/>
      <c r="J11" s="367"/>
      <c r="K11" s="367"/>
    </row>
    <row r="12" spans="1:11" ht="22.8">
      <c r="A12" s="367">
        <v>8</v>
      </c>
      <c r="B12" s="369" t="s">
        <v>474</v>
      </c>
      <c r="C12" s="351" t="s">
        <v>8</v>
      </c>
      <c r="D12" s="367">
        <v>10</v>
      </c>
      <c r="E12" s="368"/>
      <c r="F12" s="53">
        <f t="shared" si="0"/>
        <v>0</v>
      </c>
      <c r="G12" s="54"/>
      <c r="H12" s="55"/>
      <c r="I12" s="371"/>
      <c r="J12" s="367"/>
      <c r="K12" s="367"/>
    </row>
    <row r="13" spans="1:11" ht="34.200000000000003">
      <c r="A13" s="367">
        <v>9</v>
      </c>
      <c r="B13" s="369" t="s">
        <v>475</v>
      </c>
      <c r="C13" s="351" t="s">
        <v>8</v>
      </c>
      <c r="D13" s="367">
        <v>10</v>
      </c>
      <c r="E13" s="368"/>
      <c r="F13" s="53">
        <f t="shared" si="0"/>
        <v>0</v>
      </c>
      <c r="G13" s="54"/>
      <c r="H13" s="55"/>
      <c r="I13" s="371"/>
      <c r="J13" s="367"/>
      <c r="K13" s="367"/>
    </row>
    <row r="14" spans="1:11" ht="22.8">
      <c r="A14" s="367">
        <v>10</v>
      </c>
      <c r="B14" s="369" t="s">
        <v>476</v>
      </c>
      <c r="C14" s="351" t="s">
        <v>8</v>
      </c>
      <c r="D14" s="367">
        <v>5</v>
      </c>
      <c r="E14" s="368"/>
      <c r="F14" s="53">
        <f t="shared" si="0"/>
        <v>0</v>
      </c>
      <c r="G14" s="54"/>
      <c r="H14" s="55"/>
      <c r="I14" s="371"/>
      <c r="J14" s="367"/>
      <c r="K14" s="367"/>
    </row>
    <row r="15" spans="1:11">
      <c r="A15" s="367">
        <v>11</v>
      </c>
      <c r="B15" s="369" t="s">
        <v>477</v>
      </c>
      <c r="C15" s="351" t="s">
        <v>8</v>
      </c>
      <c r="D15" s="367">
        <v>2</v>
      </c>
      <c r="E15" s="368"/>
      <c r="F15" s="53">
        <f t="shared" si="0"/>
        <v>0</v>
      </c>
      <c r="G15" s="54"/>
      <c r="H15" s="55"/>
      <c r="I15" s="371"/>
      <c r="J15" s="367"/>
      <c r="K15" s="367"/>
    </row>
    <row r="16" spans="1:11" ht="22.8">
      <c r="A16" s="367">
        <v>12</v>
      </c>
      <c r="B16" s="369" t="s">
        <v>478</v>
      </c>
      <c r="C16" s="367" t="s">
        <v>8</v>
      </c>
      <c r="D16" s="367">
        <v>10</v>
      </c>
      <c r="E16" s="368"/>
      <c r="F16" s="53">
        <f t="shared" si="0"/>
        <v>0</v>
      </c>
      <c r="G16" s="54"/>
      <c r="H16" s="55"/>
      <c r="I16" s="371"/>
      <c r="J16" s="367"/>
      <c r="K16" s="367"/>
    </row>
    <row r="17" spans="1:11" ht="22.8">
      <c r="A17" s="367">
        <v>13</v>
      </c>
      <c r="B17" s="369" t="s">
        <v>479</v>
      </c>
      <c r="C17" s="367" t="s">
        <v>8</v>
      </c>
      <c r="D17" s="367">
        <v>10</v>
      </c>
      <c r="E17" s="368"/>
      <c r="F17" s="53">
        <f t="shared" si="0"/>
        <v>0</v>
      </c>
      <c r="G17" s="54"/>
      <c r="H17" s="55"/>
      <c r="I17" s="371"/>
      <c r="J17" s="367"/>
      <c r="K17" s="367"/>
    </row>
    <row r="18" spans="1:11" ht="40.799999999999997" customHeight="1">
      <c r="A18" s="372" t="s">
        <v>81</v>
      </c>
      <c r="B18" s="746" t="s">
        <v>480</v>
      </c>
      <c r="C18" s="747"/>
      <c r="D18" s="747"/>
      <c r="E18" s="747"/>
      <c r="F18" s="747"/>
      <c r="G18" s="747"/>
      <c r="H18" s="747"/>
      <c r="I18" s="747"/>
      <c r="J18" s="747"/>
      <c r="K18" s="748"/>
    </row>
    <row r="19" spans="1:11" ht="34.200000000000003">
      <c r="A19" s="367">
        <v>1</v>
      </c>
      <c r="B19" s="369" t="s">
        <v>481</v>
      </c>
      <c r="C19" s="367" t="s">
        <v>8</v>
      </c>
      <c r="D19" s="367">
        <v>1</v>
      </c>
      <c r="E19" s="368"/>
      <c r="F19" s="370">
        <f>D19*E19</f>
        <v>0</v>
      </c>
      <c r="G19" s="362"/>
      <c r="H19" s="371"/>
      <c r="I19" s="371"/>
      <c r="J19" s="367"/>
      <c r="K19" s="367"/>
    </row>
    <row r="20" spans="1:11" ht="34.200000000000003">
      <c r="A20" s="367">
        <v>2</v>
      </c>
      <c r="B20" s="369" t="s">
        <v>482</v>
      </c>
      <c r="C20" s="367" t="s">
        <v>8</v>
      </c>
      <c r="D20" s="367">
        <v>1</v>
      </c>
      <c r="E20" s="368"/>
      <c r="F20" s="370">
        <f t="shared" ref="F20:F39" si="1">D20*E20</f>
        <v>0</v>
      </c>
      <c r="G20" s="362"/>
      <c r="H20" s="371"/>
      <c r="I20" s="371"/>
      <c r="J20" s="367"/>
      <c r="K20" s="367"/>
    </row>
    <row r="21" spans="1:11" ht="34.200000000000003">
      <c r="A21" s="367">
        <v>3</v>
      </c>
      <c r="B21" s="369" t="s">
        <v>483</v>
      </c>
      <c r="C21" s="367" t="s">
        <v>8</v>
      </c>
      <c r="D21" s="367">
        <v>1</v>
      </c>
      <c r="E21" s="368"/>
      <c r="F21" s="370">
        <f t="shared" si="1"/>
        <v>0</v>
      </c>
      <c r="G21" s="362"/>
      <c r="H21" s="371"/>
      <c r="I21" s="371"/>
      <c r="J21" s="367"/>
      <c r="K21" s="367"/>
    </row>
    <row r="22" spans="1:11" ht="57">
      <c r="A22" s="367">
        <v>4</v>
      </c>
      <c r="B22" s="369" t="s">
        <v>484</v>
      </c>
      <c r="C22" s="367" t="s">
        <v>8</v>
      </c>
      <c r="D22" s="367">
        <v>1</v>
      </c>
      <c r="E22" s="368"/>
      <c r="F22" s="370">
        <f t="shared" si="1"/>
        <v>0</v>
      </c>
      <c r="G22" s="362"/>
      <c r="H22" s="371"/>
      <c r="I22" s="371"/>
      <c r="J22" s="367"/>
      <c r="K22" s="367"/>
    </row>
    <row r="23" spans="1:11" ht="34.200000000000003">
      <c r="A23" s="367">
        <v>5</v>
      </c>
      <c r="B23" s="369" t="s">
        <v>485</v>
      </c>
      <c r="C23" s="367" t="s">
        <v>8</v>
      </c>
      <c r="D23" s="367">
        <v>1</v>
      </c>
      <c r="E23" s="368"/>
      <c r="F23" s="370">
        <f t="shared" si="1"/>
        <v>0</v>
      </c>
      <c r="G23" s="362"/>
      <c r="H23" s="371"/>
      <c r="I23" s="371"/>
      <c r="J23" s="367"/>
      <c r="K23" s="367"/>
    </row>
    <row r="24" spans="1:11" ht="34.200000000000003">
      <c r="A24" s="367">
        <v>6</v>
      </c>
      <c r="B24" s="369" t="s">
        <v>486</v>
      </c>
      <c r="C24" s="367" t="s">
        <v>8</v>
      </c>
      <c r="D24" s="367">
        <v>1</v>
      </c>
      <c r="E24" s="368"/>
      <c r="F24" s="370">
        <f t="shared" si="1"/>
        <v>0</v>
      </c>
      <c r="G24" s="362"/>
      <c r="H24" s="371"/>
      <c r="I24" s="371"/>
      <c r="J24" s="367"/>
      <c r="K24" s="367"/>
    </row>
    <row r="25" spans="1:11" ht="57">
      <c r="A25" s="367">
        <v>7</v>
      </c>
      <c r="B25" s="369" t="s">
        <v>487</v>
      </c>
      <c r="C25" s="367" t="s">
        <v>8</v>
      </c>
      <c r="D25" s="367">
        <v>1</v>
      </c>
      <c r="E25" s="368"/>
      <c r="F25" s="370">
        <f t="shared" si="1"/>
        <v>0</v>
      </c>
      <c r="G25" s="362"/>
      <c r="H25" s="371"/>
      <c r="I25" s="371"/>
      <c r="J25" s="367"/>
      <c r="K25" s="367"/>
    </row>
    <row r="26" spans="1:11" ht="34.200000000000003">
      <c r="A26" s="367">
        <v>8</v>
      </c>
      <c r="B26" s="369" t="s">
        <v>488</v>
      </c>
      <c r="C26" s="367" t="s">
        <v>8</v>
      </c>
      <c r="D26" s="367">
        <v>1</v>
      </c>
      <c r="E26" s="368"/>
      <c r="F26" s="370">
        <f t="shared" si="1"/>
        <v>0</v>
      </c>
      <c r="G26" s="362"/>
      <c r="H26" s="371"/>
      <c r="I26" s="371"/>
      <c r="J26" s="367"/>
      <c r="K26" s="367"/>
    </row>
    <row r="27" spans="1:11" ht="34.200000000000003">
      <c r="A27" s="367">
        <v>9</v>
      </c>
      <c r="B27" s="369" t="s">
        <v>489</v>
      </c>
      <c r="C27" s="367" t="s">
        <v>8</v>
      </c>
      <c r="D27" s="367">
        <v>1</v>
      </c>
      <c r="E27" s="368"/>
      <c r="F27" s="370">
        <f t="shared" si="1"/>
        <v>0</v>
      </c>
      <c r="G27" s="362"/>
      <c r="H27" s="371"/>
      <c r="I27" s="371"/>
      <c r="J27" s="367"/>
      <c r="K27" s="367"/>
    </row>
    <row r="28" spans="1:11" ht="34.200000000000003">
      <c r="A28" s="367">
        <v>10</v>
      </c>
      <c r="B28" s="369" t="s">
        <v>490</v>
      </c>
      <c r="C28" s="367" t="s">
        <v>8</v>
      </c>
      <c r="D28" s="367">
        <v>1</v>
      </c>
      <c r="E28" s="368"/>
      <c r="F28" s="370">
        <f t="shared" si="1"/>
        <v>0</v>
      </c>
      <c r="G28" s="362"/>
      <c r="H28" s="371"/>
      <c r="I28" s="371"/>
      <c r="J28" s="367"/>
      <c r="K28" s="367"/>
    </row>
    <row r="29" spans="1:11">
      <c r="A29" s="367">
        <v>11</v>
      </c>
      <c r="B29" s="369" t="s">
        <v>491</v>
      </c>
      <c r="C29" s="367" t="s">
        <v>8</v>
      </c>
      <c r="D29" s="367">
        <v>2</v>
      </c>
      <c r="E29" s="368"/>
      <c r="F29" s="370">
        <f t="shared" si="1"/>
        <v>0</v>
      </c>
      <c r="G29" s="362"/>
      <c r="H29" s="371"/>
      <c r="I29" s="371"/>
      <c r="J29" s="367"/>
      <c r="K29" s="367"/>
    </row>
    <row r="30" spans="1:11" ht="22.8">
      <c r="A30" s="367">
        <v>12</v>
      </c>
      <c r="B30" s="369" t="s">
        <v>474</v>
      </c>
      <c r="C30" s="367" t="s">
        <v>8</v>
      </c>
      <c r="D30" s="367">
        <v>10</v>
      </c>
      <c r="E30" s="368"/>
      <c r="F30" s="370">
        <f t="shared" si="1"/>
        <v>0</v>
      </c>
      <c r="G30" s="362"/>
      <c r="H30" s="371"/>
      <c r="I30" s="371"/>
      <c r="J30" s="367"/>
      <c r="K30" s="367"/>
    </row>
    <row r="31" spans="1:11" ht="22.8">
      <c r="A31" s="367">
        <v>13</v>
      </c>
      <c r="B31" s="369" t="s">
        <v>492</v>
      </c>
      <c r="C31" s="367" t="s">
        <v>8</v>
      </c>
      <c r="D31" s="367">
        <v>10</v>
      </c>
      <c r="E31" s="368"/>
      <c r="F31" s="370">
        <f t="shared" si="1"/>
        <v>0</v>
      </c>
      <c r="G31" s="362"/>
      <c r="H31" s="371"/>
      <c r="I31" s="371"/>
      <c r="J31" s="367"/>
      <c r="K31" s="367"/>
    </row>
    <row r="32" spans="1:11" ht="34.200000000000003">
      <c r="A32" s="367">
        <v>14</v>
      </c>
      <c r="B32" s="369" t="s">
        <v>475</v>
      </c>
      <c r="C32" s="367" t="s">
        <v>8</v>
      </c>
      <c r="D32" s="367">
        <v>10</v>
      </c>
      <c r="E32" s="368"/>
      <c r="F32" s="370">
        <f t="shared" si="1"/>
        <v>0</v>
      </c>
      <c r="G32" s="362"/>
      <c r="H32" s="371"/>
      <c r="I32" s="371"/>
      <c r="J32" s="367"/>
      <c r="K32" s="367"/>
    </row>
    <row r="33" spans="1:11" ht="34.200000000000003">
      <c r="A33" s="367">
        <v>15</v>
      </c>
      <c r="B33" s="369" t="s">
        <v>493</v>
      </c>
      <c r="C33" s="367" t="s">
        <v>8</v>
      </c>
      <c r="D33" s="367">
        <v>10</v>
      </c>
      <c r="E33" s="368"/>
      <c r="F33" s="370">
        <f t="shared" si="1"/>
        <v>0</v>
      </c>
      <c r="G33" s="362"/>
      <c r="H33" s="371"/>
      <c r="I33" s="371"/>
      <c r="J33" s="367"/>
      <c r="K33" s="367"/>
    </row>
    <row r="34" spans="1:11" ht="22.8">
      <c r="A34" s="367">
        <v>16</v>
      </c>
      <c r="B34" s="369" t="s">
        <v>494</v>
      </c>
      <c r="C34" s="367" t="s">
        <v>8</v>
      </c>
      <c r="D34" s="367">
        <v>10</v>
      </c>
      <c r="E34" s="368"/>
      <c r="F34" s="370">
        <f t="shared" si="1"/>
        <v>0</v>
      </c>
      <c r="G34" s="362"/>
      <c r="H34" s="371"/>
      <c r="I34" s="371"/>
      <c r="J34" s="367"/>
      <c r="K34" s="367"/>
    </row>
    <row r="35" spans="1:11" ht="22.8">
      <c r="A35" s="367">
        <v>17</v>
      </c>
      <c r="B35" s="369" t="s">
        <v>495</v>
      </c>
      <c r="C35" s="367" t="s">
        <v>8</v>
      </c>
      <c r="D35" s="367">
        <v>10</v>
      </c>
      <c r="E35" s="368"/>
      <c r="F35" s="370">
        <f t="shared" si="1"/>
        <v>0</v>
      </c>
      <c r="G35" s="362"/>
      <c r="H35" s="371"/>
      <c r="I35" s="371"/>
      <c r="J35" s="367"/>
      <c r="K35" s="367"/>
    </row>
    <row r="36" spans="1:11" ht="22.8">
      <c r="A36" s="367">
        <v>18</v>
      </c>
      <c r="B36" s="369" t="s">
        <v>496</v>
      </c>
      <c r="C36" s="367" t="s">
        <v>8</v>
      </c>
      <c r="D36" s="367">
        <v>10</v>
      </c>
      <c r="E36" s="368"/>
      <c r="F36" s="370">
        <f t="shared" si="1"/>
        <v>0</v>
      </c>
      <c r="G36" s="362"/>
      <c r="H36" s="371"/>
      <c r="I36" s="371"/>
      <c r="J36" s="367"/>
      <c r="K36" s="367"/>
    </row>
    <row r="37" spans="1:11">
      <c r="A37" s="367">
        <v>19</v>
      </c>
      <c r="B37" s="369" t="s">
        <v>497</v>
      </c>
      <c r="C37" s="367" t="s">
        <v>8</v>
      </c>
      <c r="D37" s="367">
        <v>5</v>
      </c>
      <c r="E37" s="368"/>
      <c r="F37" s="370">
        <f t="shared" si="1"/>
        <v>0</v>
      </c>
      <c r="G37" s="362"/>
      <c r="H37" s="371"/>
      <c r="I37" s="371"/>
      <c r="J37" s="367"/>
      <c r="K37" s="367"/>
    </row>
    <row r="38" spans="1:11" ht="22.8">
      <c r="A38" s="367">
        <v>20</v>
      </c>
      <c r="B38" s="369" t="s">
        <v>498</v>
      </c>
      <c r="C38" s="367" t="s">
        <v>8</v>
      </c>
      <c r="D38" s="367">
        <v>10</v>
      </c>
      <c r="E38" s="368"/>
      <c r="F38" s="370">
        <f t="shared" si="1"/>
        <v>0</v>
      </c>
      <c r="G38" s="362"/>
      <c r="H38" s="371"/>
      <c r="I38" s="371"/>
      <c r="J38" s="367"/>
      <c r="K38" s="367"/>
    </row>
    <row r="39" spans="1:11" ht="22.8">
      <c r="A39" s="367">
        <v>21</v>
      </c>
      <c r="B39" s="369" t="s">
        <v>499</v>
      </c>
      <c r="C39" s="367" t="s">
        <v>8</v>
      </c>
      <c r="D39" s="367">
        <v>10</v>
      </c>
      <c r="E39" s="368"/>
      <c r="F39" s="370">
        <f t="shared" si="1"/>
        <v>0</v>
      </c>
      <c r="G39" s="362"/>
      <c r="H39" s="371"/>
      <c r="I39" s="371"/>
      <c r="J39" s="367"/>
      <c r="K39" s="367"/>
    </row>
    <row r="40" spans="1:11" ht="39.6" customHeight="1">
      <c r="A40" s="372" t="s">
        <v>82</v>
      </c>
      <c r="B40" s="746" t="s">
        <v>500</v>
      </c>
      <c r="C40" s="747"/>
      <c r="D40" s="747"/>
      <c r="E40" s="747"/>
      <c r="F40" s="747"/>
      <c r="G40" s="747"/>
      <c r="H40" s="747"/>
      <c r="I40" s="747"/>
      <c r="J40" s="747"/>
      <c r="K40" s="748"/>
    </row>
    <row r="41" spans="1:11" ht="45.6">
      <c r="A41" s="367">
        <v>1</v>
      </c>
      <c r="B41" s="369" t="s">
        <v>501</v>
      </c>
      <c r="C41" s="367" t="s">
        <v>8</v>
      </c>
      <c r="D41" s="367">
        <v>5</v>
      </c>
      <c r="E41" s="368"/>
      <c r="F41" s="370">
        <f>D41*E41</f>
        <v>0</v>
      </c>
      <c r="G41" s="362"/>
      <c r="H41" s="371"/>
      <c r="I41" s="371"/>
      <c r="J41" s="367"/>
      <c r="K41" s="367"/>
    </row>
    <row r="42" spans="1:11" ht="57">
      <c r="A42" s="367">
        <v>2</v>
      </c>
      <c r="B42" s="369" t="s">
        <v>502</v>
      </c>
      <c r="C42" s="367" t="s">
        <v>8</v>
      </c>
      <c r="D42" s="367">
        <v>1</v>
      </c>
      <c r="E42" s="368"/>
      <c r="F42" s="370">
        <f t="shared" ref="F42:F61" si="2">D42*E42</f>
        <v>0</v>
      </c>
      <c r="G42" s="362"/>
      <c r="H42" s="371"/>
      <c r="I42" s="371"/>
      <c r="J42" s="367"/>
      <c r="K42" s="367"/>
    </row>
    <row r="43" spans="1:11" ht="57">
      <c r="A43" s="367">
        <v>3</v>
      </c>
      <c r="B43" s="369" t="s">
        <v>503</v>
      </c>
      <c r="C43" s="367" t="s">
        <v>8</v>
      </c>
      <c r="D43" s="367">
        <v>1</v>
      </c>
      <c r="E43" s="368"/>
      <c r="F43" s="370">
        <f t="shared" si="2"/>
        <v>0</v>
      </c>
      <c r="G43" s="362"/>
      <c r="H43" s="371"/>
      <c r="I43" s="371"/>
      <c r="J43" s="367"/>
      <c r="K43" s="367"/>
    </row>
    <row r="44" spans="1:11" ht="45.6">
      <c r="A44" s="367">
        <v>4</v>
      </c>
      <c r="B44" s="369" t="s">
        <v>504</v>
      </c>
      <c r="C44" s="367" t="s">
        <v>8</v>
      </c>
      <c r="D44" s="367">
        <v>1</v>
      </c>
      <c r="E44" s="368"/>
      <c r="F44" s="370">
        <f t="shared" si="2"/>
        <v>0</v>
      </c>
      <c r="G44" s="362"/>
      <c r="H44" s="371"/>
      <c r="I44" s="371"/>
      <c r="J44" s="367"/>
      <c r="K44" s="367"/>
    </row>
    <row r="45" spans="1:11" ht="57">
      <c r="A45" s="367">
        <v>5</v>
      </c>
      <c r="B45" s="369" t="s">
        <v>505</v>
      </c>
      <c r="C45" s="367" t="s">
        <v>8</v>
      </c>
      <c r="D45" s="367">
        <v>1</v>
      </c>
      <c r="E45" s="368"/>
      <c r="F45" s="370">
        <f t="shared" si="2"/>
        <v>0</v>
      </c>
      <c r="G45" s="362"/>
      <c r="H45" s="371"/>
      <c r="I45" s="371"/>
      <c r="J45" s="367"/>
      <c r="K45" s="367"/>
    </row>
    <row r="46" spans="1:11" ht="45.6">
      <c r="A46" s="367">
        <v>6</v>
      </c>
      <c r="B46" s="369" t="s">
        <v>506</v>
      </c>
      <c r="C46" s="367" t="s">
        <v>8</v>
      </c>
      <c r="D46" s="367">
        <v>1</v>
      </c>
      <c r="E46" s="368"/>
      <c r="F46" s="370">
        <f t="shared" si="2"/>
        <v>0</v>
      </c>
      <c r="G46" s="362"/>
      <c r="H46" s="371"/>
      <c r="I46" s="371"/>
      <c r="J46" s="367"/>
      <c r="K46" s="367"/>
    </row>
    <row r="47" spans="1:11" ht="45.6">
      <c r="A47" s="367">
        <v>7</v>
      </c>
      <c r="B47" s="369" t="s">
        <v>507</v>
      </c>
      <c r="C47" s="367" t="s">
        <v>8</v>
      </c>
      <c r="D47" s="367">
        <v>1</v>
      </c>
      <c r="E47" s="368"/>
      <c r="F47" s="370">
        <f t="shared" si="2"/>
        <v>0</v>
      </c>
      <c r="G47" s="362"/>
      <c r="H47" s="371"/>
      <c r="I47" s="371"/>
      <c r="J47" s="367"/>
      <c r="K47" s="367"/>
    </row>
    <row r="48" spans="1:11" ht="45.6">
      <c r="A48" s="367">
        <v>8</v>
      </c>
      <c r="B48" s="369" t="s">
        <v>508</v>
      </c>
      <c r="C48" s="367" t="s">
        <v>8</v>
      </c>
      <c r="D48" s="367">
        <v>1</v>
      </c>
      <c r="E48" s="368"/>
      <c r="F48" s="370">
        <f t="shared" si="2"/>
        <v>0</v>
      </c>
      <c r="G48" s="362"/>
      <c r="H48" s="371"/>
      <c r="I48" s="371"/>
      <c r="J48" s="367"/>
      <c r="K48" s="367"/>
    </row>
    <row r="49" spans="1:11" ht="45.6">
      <c r="A49" s="367">
        <v>9</v>
      </c>
      <c r="B49" s="369" t="s">
        <v>509</v>
      </c>
      <c r="C49" s="367" t="s">
        <v>8</v>
      </c>
      <c r="D49" s="367">
        <v>1</v>
      </c>
      <c r="E49" s="368"/>
      <c r="F49" s="370">
        <f t="shared" si="2"/>
        <v>0</v>
      </c>
      <c r="G49" s="362"/>
      <c r="H49" s="371"/>
      <c r="I49" s="371"/>
      <c r="J49" s="367"/>
      <c r="K49" s="367"/>
    </row>
    <row r="50" spans="1:11" ht="34.200000000000003">
      <c r="A50" s="367">
        <v>10</v>
      </c>
      <c r="B50" s="369" t="s">
        <v>510</v>
      </c>
      <c r="C50" s="367" t="s">
        <v>8</v>
      </c>
      <c r="D50" s="367">
        <v>1</v>
      </c>
      <c r="E50" s="368"/>
      <c r="F50" s="370">
        <f t="shared" si="2"/>
        <v>0</v>
      </c>
      <c r="G50" s="362"/>
      <c r="H50" s="371"/>
      <c r="I50" s="371"/>
      <c r="J50" s="367"/>
      <c r="K50" s="367"/>
    </row>
    <row r="51" spans="1:11" ht="34.200000000000003">
      <c r="A51" s="367">
        <v>11</v>
      </c>
      <c r="B51" s="369" t="s">
        <v>511</v>
      </c>
      <c r="C51" s="367" t="s">
        <v>8</v>
      </c>
      <c r="D51" s="367">
        <v>1</v>
      </c>
      <c r="E51" s="368"/>
      <c r="F51" s="370">
        <f t="shared" si="2"/>
        <v>0</v>
      </c>
      <c r="G51" s="362"/>
      <c r="H51" s="371"/>
      <c r="I51" s="371"/>
      <c r="J51" s="367"/>
      <c r="K51" s="367"/>
    </row>
    <row r="52" spans="1:11" ht="45.6">
      <c r="A52" s="367">
        <v>12</v>
      </c>
      <c r="B52" s="369" t="s">
        <v>512</v>
      </c>
      <c r="C52" s="367" t="s">
        <v>8</v>
      </c>
      <c r="D52" s="367">
        <v>1</v>
      </c>
      <c r="E52" s="368"/>
      <c r="F52" s="370">
        <f t="shared" si="2"/>
        <v>0</v>
      </c>
      <c r="G52" s="362"/>
      <c r="H52" s="371"/>
      <c r="I52" s="371"/>
      <c r="J52" s="367"/>
      <c r="K52" s="367"/>
    </row>
    <row r="53" spans="1:11" ht="22.8">
      <c r="A53" s="367">
        <v>13</v>
      </c>
      <c r="B53" s="369" t="s">
        <v>513</v>
      </c>
      <c r="C53" s="367" t="s">
        <v>8</v>
      </c>
      <c r="D53" s="367">
        <v>10</v>
      </c>
      <c r="E53" s="368"/>
      <c r="F53" s="370">
        <f t="shared" si="2"/>
        <v>0</v>
      </c>
      <c r="G53" s="362"/>
      <c r="H53" s="371"/>
      <c r="I53" s="371"/>
      <c r="J53" s="367"/>
      <c r="K53" s="367"/>
    </row>
    <row r="54" spans="1:11" ht="22.8">
      <c r="A54" s="367">
        <v>14</v>
      </c>
      <c r="B54" s="369" t="s">
        <v>514</v>
      </c>
      <c r="C54" s="367" t="s">
        <v>8</v>
      </c>
      <c r="D54" s="367">
        <v>10</v>
      </c>
      <c r="E54" s="368"/>
      <c r="F54" s="370">
        <f t="shared" si="2"/>
        <v>0</v>
      </c>
      <c r="G54" s="362"/>
      <c r="H54" s="371"/>
      <c r="I54" s="371"/>
      <c r="J54" s="367"/>
      <c r="K54" s="367"/>
    </row>
    <row r="55" spans="1:11" ht="22.8">
      <c r="A55" s="367">
        <v>15</v>
      </c>
      <c r="B55" s="369" t="s">
        <v>474</v>
      </c>
      <c r="C55" s="367" t="s">
        <v>8</v>
      </c>
      <c r="D55" s="367">
        <v>10</v>
      </c>
      <c r="E55" s="368"/>
      <c r="F55" s="370">
        <f t="shared" si="2"/>
        <v>0</v>
      </c>
      <c r="G55" s="362"/>
      <c r="H55" s="371"/>
      <c r="I55" s="371"/>
      <c r="J55" s="367"/>
      <c r="K55" s="367"/>
    </row>
    <row r="56" spans="1:11" ht="34.200000000000003">
      <c r="A56" s="367">
        <v>16</v>
      </c>
      <c r="B56" s="369" t="s">
        <v>515</v>
      </c>
      <c r="C56" s="367" t="s">
        <v>8</v>
      </c>
      <c r="D56" s="367">
        <v>10</v>
      </c>
      <c r="E56" s="368"/>
      <c r="F56" s="370">
        <f t="shared" si="2"/>
        <v>0</v>
      </c>
      <c r="G56" s="362"/>
      <c r="H56" s="371"/>
      <c r="I56" s="371"/>
      <c r="J56" s="367"/>
      <c r="K56" s="367"/>
    </row>
    <row r="57" spans="1:11" ht="34.200000000000003">
      <c r="A57" s="367">
        <v>17</v>
      </c>
      <c r="B57" s="369" t="s">
        <v>475</v>
      </c>
      <c r="C57" s="367" t="s">
        <v>8</v>
      </c>
      <c r="D57" s="367">
        <v>10</v>
      </c>
      <c r="E57" s="368"/>
      <c r="F57" s="370">
        <f t="shared" si="2"/>
        <v>0</v>
      </c>
      <c r="G57" s="362"/>
      <c r="H57" s="371"/>
      <c r="I57" s="371"/>
      <c r="J57" s="367"/>
      <c r="K57" s="367"/>
    </row>
    <row r="58" spans="1:11" ht="34.200000000000003">
      <c r="A58" s="367">
        <v>18</v>
      </c>
      <c r="B58" s="369" t="s">
        <v>516</v>
      </c>
      <c r="C58" s="367" t="s">
        <v>8</v>
      </c>
      <c r="D58" s="367">
        <v>10</v>
      </c>
      <c r="E58" s="368"/>
      <c r="F58" s="370">
        <f t="shared" si="2"/>
        <v>0</v>
      </c>
      <c r="G58" s="362"/>
      <c r="H58" s="371"/>
      <c r="I58" s="371"/>
      <c r="J58" s="367"/>
      <c r="K58" s="367"/>
    </row>
    <row r="59" spans="1:11">
      <c r="A59" s="367">
        <v>19</v>
      </c>
      <c r="B59" s="369" t="s">
        <v>517</v>
      </c>
      <c r="C59" s="367" t="s">
        <v>8</v>
      </c>
      <c r="D59" s="367">
        <v>10</v>
      </c>
      <c r="E59" s="368"/>
      <c r="F59" s="370">
        <f t="shared" si="2"/>
        <v>0</v>
      </c>
      <c r="G59" s="362"/>
      <c r="H59" s="371"/>
      <c r="I59" s="371"/>
      <c r="J59" s="367"/>
      <c r="K59" s="367"/>
    </row>
    <row r="60" spans="1:11" ht="22.8">
      <c r="A60" s="367">
        <v>20</v>
      </c>
      <c r="B60" s="369" t="s">
        <v>479</v>
      </c>
      <c r="C60" s="367" t="s">
        <v>8</v>
      </c>
      <c r="D60" s="367">
        <v>1</v>
      </c>
      <c r="E60" s="368"/>
      <c r="F60" s="370">
        <f t="shared" si="2"/>
        <v>0</v>
      </c>
      <c r="G60" s="362"/>
      <c r="H60" s="371"/>
      <c r="I60" s="371"/>
      <c r="J60" s="367"/>
      <c r="K60" s="367"/>
    </row>
    <row r="61" spans="1:11" ht="22.8">
      <c r="A61" s="367">
        <v>21</v>
      </c>
      <c r="B61" s="369" t="s">
        <v>518</v>
      </c>
      <c r="C61" s="367" t="s">
        <v>8</v>
      </c>
      <c r="D61" s="367">
        <v>1</v>
      </c>
      <c r="E61" s="368"/>
      <c r="F61" s="370">
        <f t="shared" si="2"/>
        <v>0</v>
      </c>
      <c r="G61" s="362"/>
      <c r="H61" s="371"/>
      <c r="I61" s="371"/>
      <c r="J61" s="367"/>
      <c r="K61" s="367"/>
    </row>
    <row r="62" spans="1:11">
      <c r="A62" s="372" t="s">
        <v>108</v>
      </c>
      <c r="B62" s="746" t="s">
        <v>264</v>
      </c>
      <c r="C62" s="747"/>
      <c r="D62" s="747"/>
      <c r="E62" s="747"/>
      <c r="F62" s="747"/>
      <c r="G62" s="747"/>
      <c r="H62" s="747"/>
      <c r="I62" s="747"/>
      <c r="J62" s="747"/>
      <c r="K62" s="748"/>
    </row>
    <row r="63" spans="1:11" ht="81" customHeight="1">
      <c r="A63" s="367">
        <v>1</v>
      </c>
      <c r="B63" s="369" t="s">
        <v>519</v>
      </c>
      <c r="C63" s="367" t="s">
        <v>8</v>
      </c>
      <c r="D63" s="367">
        <v>5</v>
      </c>
      <c r="E63" s="368"/>
      <c r="F63" s="370">
        <f>D63*E63</f>
        <v>0</v>
      </c>
      <c r="G63" s="362"/>
      <c r="H63" s="371"/>
      <c r="I63" s="371"/>
      <c r="J63" s="367"/>
      <c r="K63" s="367"/>
    </row>
    <row r="64" spans="1:11" ht="22.8">
      <c r="A64" s="367">
        <v>2</v>
      </c>
      <c r="B64" s="369" t="s">
        <v>520</v>
      </c>
      <c r="C64" s="367" t="s">
        <v>8</v>
      </c>
      <c r="D64" s="367">
        <v>5</v>
      </c>
      <c r="E64" s="368"/>
      <c r="F64" s="370">
        <f t="shared" ref="F64:F82" si="3">D64*E64</f>
        <v>0</v>
      </c>
      <c r="G64" s="362"/>
      <c r="H64" s="371"/>
      <c r="I64" s="371"/>
      <c r="J64" s="367"/>
      <c r="K64" s="367"/>
    </row>
    <row r="65" spans="1:11" ht="91.2">
      <c r="A65" s="367">
        <v>3</v>
      </c>
      <c r="B65" s="369" t="s">
        <v>521</v>
      </c>
      <c r="C65" s="367" t="s">
        <v>8</v>
      </c>
      <c r="D65" s="367">
        <v>5</v>
      </c>
      <c r="E65" s="368"/>
      <c r="F65" s="370">
        <f t="shared" si="3"/>
        <v>0</v>
      </c>
      <c r="G65" s="362"/>
      <c r="H65" s="371"/>
      <c r="I65" s="371"/>
      <c r="J65" s="367"/>
      <c r="K65" s="367"/>
    </row>
    <row r="66" spans="1:11">
      <c r="A66" s="367">
        <v>4</v>
      </c>
      <c r="B66" s="369" t="s">
        <v>522</v>
      </c>
      <c r="C66" s="367" t="s">
        <v>8</v>
      </c>
      <c r="D66" s="367">
        <v>5</v>
      </c>
      <c r="E66" s="368"/>
      <c r="F66" s="370">
        <f t="shared" si="3"/>
        <v>0</v>
      </c>
      <c r="G66" s="362"/>
      <c r="H66" s="371"/>
      <c r="I66" s="371"/>
      <c r="J66" s="367"/>
      <c r="K66" s="367"/>
    </row>
    <row r="67" spans="1:11" ht="22.8">
      <c r="A67" s="367">
        <v>5</v>
      </c>
      <c r="B67" s="369" t="s">
        <v>523</v>
      </c>
      <c r="C67" s="367" t="s">
        <v>8</v>
      </c>
      <c r="D67" s="367">
        <v>5</v>
      </c>
      <c r="E67" s="368"/>
      <c r="F67" s="370">
        <f t="shared" si="3"/>
        <v>0</v>
      </c>
      <c r="G67" s="362"/>
      <c r="H67" s="371"/>
      <c r="I67" s="371"/>
      <c r="J67" s="367"/>
      <c r="K67" s="367"/>
    </row>
    <row r="68" spans="1:11" ht="79.8">
      <c r="A68" s="367">
        <v>6</v>
      </c>
      <c r="B68" s="369" t="s">
        <v>524</v>
      </c>
      <c r="C68" s="367" t="s">
        <v>8</v>
      </c>
      <c r="D68" s="367">
        <v>5</v>
      </c>
      <c r="E68" s="368"/>
      <c r="F68" s="370">
        <f t="shared" si="3"/>
        <v>0</v>
      </c>
      <c r="G68" s="362"/>
      <c r="H68" s="371"/>
      <c r="I68" s="371"/>
      <c r="J68" s="367"/>
      <c r="K68" s="367"/>
    </row>
    <row r="69" spans="1:11" ht="22.8">
      <c r="A69" s="367">
        <v>7</v>
      </c>
      <c r="B69" s="369" t="s">
        <v>525</v>
      </c>
      <c r="C69" s="367" t="s">
        <v>8</v>
      </c>
      <c r="D69" s="367">
        <v>5</v>
      </c>
      <c r="E69" s="368"/>
      <c r="F69" s="370">
        <f t="shared" si="3"/>
        <v>0</v>
      </c>
      <c r="G69" s="362"/>
      <c r="H69" s="371"/>
      <c r="I69" s="371"/>
      <c r="J69" s="367"/>
      <c r="K69" s="367"/>
    </row>
    <row r="70" spans="1:11" ht="84.6" customHeight="1">
      <c r="A70" s="367">
        <v>8</v>
      </c>
      <c r="B70" s="369" t="s">
        <v>526</v>
      </c>
      <c r="C70" s="367" t="s">
        <v>8</v>
      </c>
      <c r="D70" s="367">
        <v>5</v>
      </c>
      <c r="E70" s="368"/>
      <c r="F70" s="370">
        <f t="shared" si="3"/>
        <v>0</v>
      </c>
      <c r="G70" s="362"/>
      <c r="H70" s="371"/>
      <c r="I70" s="371"/>
      <c r="J70" s="367"/>
      <c r="K70" s="367"/>
    </row>
    <row r="71" spans="1:11">
      <c r="A71" s="367">
        <v>9</v>
      </c>
      <c r="B71" s="369" t="s">
        <v>527</v>
      </c>
      <c r="C71" s="367" t="s">
        <v>8</v>
      </c>
      <c r="D71" s="367">
        <v>5</v>
      </c>
      <c r="E71" s="368"/>
      <c r="F71" s="370">
        <f t="shared" si="3"/>
        <v>0</v>
      </c>
      <c r="G71" s="362"/>
      <c r="H71" s="371"/>
      <c r="I71" s="371"/>
      <c r="J71" s="367"/>
      <c r="K71" s="367"/>
    </row>
    <row r="72" spans="1:11" ht="22.8">
      <c r="A72" s="367">
        <v>10</v>
      </c>
      <c r="B72" s="369" t="s">
        <v>528</v>
      </c>
      <c r="C72" s="367" t="s">
        <v>8</v>
      </c>
      <c r="D72" s="367">
        <v>5</v>
      </c>
      <c r="E72" s="368"/>
      <c r="F72" s="370">
        <f t="shared" si="3"/>
        <v>0</v>
      </c>
      <c r="G72" s="362"/>
      <c r="H72" s="371"/>
      <c r="I72" s="371"/>
      <c r="J72" s="367"/>
      <c r="K72" s="367"/>
    </row>
    <row r="73" spans="1:11" ht="89.4" customHeight="1">
      <c r="A73" s="367">
        <v>11</v>
      </c>
      <c r="B73" s="369" t="s">
        <v>529</v>
      </c>
      <c r="C73" s="367" t="s">
        <v>8</v>
      </c>
      <c r="D73" s="367">
        <v>5</v>
      </c>
      <c r="E73" s="368"/>
      <c r="F73" s="370">
        <f t="shared" si="3"/>
        <v>0</v>
      </c>
      <c r="G73" s="362"/>
      <c r="H73" s="371"/>
      <c r="I73" s="371"/>
      <c r="J73" s="367"/>
      <c r="K73" s="367"/>
    </row>
    <row r="74" spans="1:11" ht="22.8">
      <c r="A74" s="367">
        <v>12</v>
      </c>
      <c r="B74" s="369" t="s">
        <v>530</v>
      </c>
      <c r="C74" s="367" t="s">
        <v>8</v>
      </c>
      <c r="D74" s="367">
        <v>5</v>
      </c>
      <c r="E74" s="368"/>
      <c r="F74" s="370">
        <f t="shared" si="3"/>
        <v>0</v>
      </c>
      <c r="G74" s="362"/>
      <c r="H74" s="371"/>
      <c r="I74" s="371"/>
      <c r="J74" s="367"/>
      <c r="K74" s="367"/>
    </row>
    <row r="75" spans="1:11" ht="89.4" customHeight="1">
      <c r="A75" s="367">
        <v>13</v>
      </c>
      <c r="B75" s="369" t="s">
        <v>531</v>
      </c>
      <c r="C75" s="367" t="s">
        <v>8</v>
      </c>
      <c r="D75" s="367">
        <v>5</v>
      </c>
      <c r="E75" s="368"/>
      <c r="F75" s="370">
        <f t="shared" si="3"/>
        <v>0</v>
      </c>
      <c r="G75" s="362"/>
      <c r="H75" s="371"/>
      <c r="I75" s="371"/>
      <c r="J75" s="367"/>
      <c r="K75" s="367"/>
    </row>
    <row r="76" spans="1:11">
      <c r="A76" s="367">
        <v>14</v>
      </c>
      <c r="B76" s="369" t="s">
        <v>532</v>
      </c>
      <c r="C76" s="367" t="s">
        <v>8</v>
      </c>
      <c r="D76" s="367">
        <v>5</v>
      </c>
      <c r="E76" s="368"/>
      <c r="F76" s="370">
        <f t="shared" si="3"/>
        <v>0</v>
      </c>
      <c r="G76" s="362"/>
      <c r="H76" s="371"/>
      <c r="I76" s="371"/>
      <c r="J76" s="367"/>
      <c r="K76" s="367"/>
    </row>
    <row r="77" spans="1:11" ht="22.8">
      <c r="A77" s="367">
        <v>15</v>
      </c>
      <c r="B77" s="369" t="s">
        <v>533</v>
      </c>
      <c r="C77" s="367" t="s">
        <v>8</v>
      </c>
      <c r="D77" s="367">
        <v>5</v>
      </c>
      <c r="E77" s="368"/>
      <c r="F77" s="370">
        <f t="shared" si="3"/>
        <v>0</v>
      </c>
      <c r="G77" s="362"/>
      <c r="H77" s="371"/>
      <c r="I77" s="371"/>
      <c r="J77" s="367"/>
      <c r="K77" s="367"/>
    </row>
    <row r="78" spans="1:11" ht="89.4" customHeight="1">
      <c r="A78" s="367">
        <v>16</v>
      </c>
      <c r="B78" s="369" t="s">
        <v>534</v>
      </c>
      <c r="C78" s="367" t="s">
        <v>8</v>
      </c>
      <c r="D78" s="367">
        <v>5</v>
      </c>
      <c r="E78" s="368"/>
      <c r="F78" s="370">
        <f t="shared" si="3"/>
        <v>0</v>
      </c>
      <c r="G78" s="362"/>
      <c r="H78" s="371"/>
      <c r="I78" s="371"/>
      <c r="J78" s="367"/>
      <c r="K78" s="367"/>
    </row>
    <row r="79" spans="1:11" ht="22.8">
      <c r="A79" s="367">
        <v>17</v>
      </c>
      <c r="B79" s="369" t="s">
        <v>535</v>
      </c>
      <c r="C79" s="367" t="s">
        <v>8</v>
      </c>
      <c r="D79" s="367">
        <v>5</v>
      </c>
      <c r="E79" s="368"/>
      <c r="F79" s="370">
        <f t="shared" si="3"/>
        <v>0</v>
      </c>
      <c r="G79" s="362"/>
      <c r="H79" s="371"/>
      <c r="I79" s="371"/>
      <c r="J79" s="367"/>
      <c r="K79" s="367"/>
    </row>
    <row r="80" spans="1:11" ht="89.4" customHeight="1">
      <c r="A80" s="367">
        <v>18</v>
      </c>
      <c r="B80" s="369" t="s">
        <v>536</v>
      </c>
      <c r="C80" s="367" t="s">
        <v>8</v>
      </c>
      <c r="D80" s="367">
        <v>5</v>
      </c>
      <c r="E80" s="368"/>
      <c r="F80" s="370">
        <f t="shared" si="3"/>
        <v>0</v>
      </c>
      <c r="G80" s="362"/>
      <c r="H80" s="371"/>
      <c r="I80" s="371"/>
      <c r="J80" s="367"/>
      <c r="K80" s="367"/>
    </row>
    <row r="81" spans="1:12">
      <c r="A81" s="367">
        <v>19</v>
      </c>
      <c r="B81" s="369" t="s">
        <v>537</v>
      </c>
      <c r="C81" s="367" t="s">
        <v>8</v>
      </c>
      <c r="D81" s="367">
        <v>5</v>
      </c>
      <c r="E81" s="368"/>
      <c r="F81" s="370">
        <f t="shared" si="3"/>
        <v>0</v>
      </c>
      <c r="G81" s="362"/>
      <c r="H81" s="371"/>
      <c r="I81" s="371"/>
      <c r="J81" s="367"/>
      <c r="K81" s="367"/>
    </row>
    <row r="82" spans="1:12" ht="22.8">
      <c r="A82" s="367">
        <v>20</v>
      </c>
      <c r="B82" s="8" t="s">
        <v>538</v>
      </c>
      <c r="C82" s="351" t="s">
        <v>8</v>
      </c>
      <c r="D82" s="38">
        <v>5</v>
      </c>
      <c r="E82" s="352"/>
      <c r="F82" s="370">
        <f t="shared" si="3"/>
        <v>0</v>
      </c>
      <c r="G82" s="362"/>
      <c r="H82" s="371"/>
      <c r="I82" s="268"/>
      <c r="J82" s="351"/>
      <c r="K82" s="351"/>
    </row>
    <row r="83" spans="1:12">
      <c r="A83" s="718" t="s">
        <v>9</v>
      </c>
      <c r="B83" s="719"/>
      <c r="C83" s="719"/>
      <c r="D83" s="719"/>
      <c r="E83" s="720"/>
      <c r="F83" s="28">
        <f>SUM(F5:F17,F19:F39,F41:F61,F63:F82)</f>
        <v>0</v>
      </c>
      <c r="G83" s="81"/>
      <c r="H83" s="30">
        <f>SUM(H5:H17,H19:H39,H41:H61,H63:H82)</f>
        <v>0</v>
      </c>
      <c r="I83" s="263"/>
      <c r="J83" s="31"/>
      <c r="K83" s="31"/>
    </row>
    <row r="84" spans="1:12">
      <c r="A84" s="13"/>
      <c r="B84" s="32"/>
      <c r="C84" s="347"/>
      <c r="D84" s="25"/>
      <c r="E84" s="33"/>
      <c r="F84" s="25"/>
      <c r="G84" s="25"/>
      <c r="H84" s="347"/>
      <c r="I84" s="347"/>
      <c r="J84" s="13"/>
      <c r="K84" s="13"/>
    </row>
    <row r="85" spans="1:12">
      <c r="A85" s="13"/>
      <c r="B85" s="692" t="s">
        <v>855</v>
      </c>
      <c r="C85" s="692"/>
      <c r="D85" s="692"/>
      <c r="E85" s="692"/>
      <c r="F85" s="25"/>
      <c r="G85" s="25"/>
      <c r="H85" s="34"/>
      <c r="I85" s="34"/>
      <c r="J85" s="34"/>
      <c r="K85" s="34"/>
    </row>
    <row r="86" spans="1:12">
      <c r="A86" s="13"/>
      <c r="B86" s="692" t="s">
        <v>856</v>
      </c>
      <c r="C86" s="692"/>
      <c r="D86" s="692"/>
      <c r="E86" s="692"/>
      <c r="F86" s="25"/>
      <c r="G86" s="694" t="s">
        <v>69</v>
      </c>
      <c r="H86" s="694"/>
      <c r="I86" s="694"/>
      <c r="J86" s="694"/>
      <c r="K86" s="694"/>
      <c r="L86" s="694"/>
    </row>
  </sheetData>
  <mergeCells count="9">
    <mergeCell ref="A2:K2"/>
    <mergeCell ref="A83:E83"/>
    <mergeCell ref="B85:E85"/>
    <mergeCell ref="B86:E86"/>
    <mergeCell ref="G86:L86"/>
    <mergeCell ref="B4:K4"/>
    <mergeCell ref="B18:K18"/>
    <mergeCell ref="B40:K40"/>
    <mergeCell ref="B62:K62"/>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2" manualBreakCount="2">
    <brk id="39" max="16383" man="1"/>
    <brk id="6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view="pageBreakPreview" zoomScale="90" zoomScaleNormal="100" zoomScaleSheetLayoutView="90" workbookViewId="0">
      <selection activeCell="G76" sqref="G76:H82"/>
    </sheetView>
  </sheetViews>
  <sheetFormatPr defaultColWidth="8.88671875" defaultRowHeight="11.4"/>
  <cols>
    <col min="1" max="1" width="4" style="301" customWidth="1"/>
    <col min="2" max="2" width="77.44140625" style="301" customWidth="1"/>
    <col min="3" max="3" width="4.88671875" style="301" customWidth="1"/>
    <col min="4" max="4" width="9.109375" style="301" customWidth="1"/>
    <col min="5" max="5" width="11.109375" style="301" customWidth="1"/>
    <col min="6" max="6" width="16.44140625" style="301" customWidth="1"/>
    <col min="7" max="7" width="7.33203125" style="301" customWidth="1"/>
    <col min="8" max="8" width="15.109375" style="301" bestFit="1" customWidth="1"/>
    <col min="9" max="9" width="15.109375" style="301" customWidth="1"/>
    <col min="10" max="10" width="12" style="301" customWidth="1"/>
    <col min="11" max="11" width="17.44140625" style="301" customWidth="1"/>
    <col min="12" max="16384" width="8.88671875" style="301"/>
  </cols>
  <sheetData>
    <row r="1" spans="1:11">
      <c r="B1" s="301" t="s">
        <v>80</v>
      </c>
      <c r="K1" s="304" t="s">
        <v>157</v>
      </c>
    </row>
    <row r="2" spans="1:11">
      <c r="A2" s="690" t="s">
        <v>452</v>
      </c>
      <c r="B2" s="690"/>
      <c r="C2" s="690"/>
      <c r="D2" s="690"/>
      <c r="E2" s="690"/>
      <c r="F2" s="690"/>
      <c r="G2" s="690"/>
      <c r="H2" s="690"/>
      <c r="I2" s="690"/>
      <c r="J2" s="690"/>
      <c r="K2" s="690"/>
    </row>
    <row r="3" spans="1:11" ht="45.6">
      <c r="A3" s="302" t="s">
        <v>0</v>
      </c>
      <c r="B3" s="302" t="s">
        <v>1</v>
      </c>
      <c r="C3" s="302" t="s">
        <v>2</v>
      </c>
      <c r="D3" s="302" t="s">
        <v>90</v>
      </c>
      <c r="E3" s="3" t="s">
        <v>3</v>
      </c>
      <c r="F3" s="302" t="s">
        <v>4</v>
      </c>
      <c r="G3" s="302" t="s">
        <v>5</v>
      </c>
      <c r="H3" s="302" t="s">
        <v>6</v>
      </c>
      <c r="I3" s="309" t="s">
        <v>424</v>
      </c>
      <c r="J3" s="302" t="s">
        <v>166</v>
      </c>
      <c r="K3" s="302" t="s">
        <v>7</v>
      </c>
    </row>
    <row r="4" spans="1:11" ht="22.8">
      <c r="A4" s="302">
        <v>1</v>
      </c>
      <c r="B4" s="310" t="s">
        <v>326</v>
      </c>
      <c r="C4" s="302" t="s">
        <v>8</v>
      </c>
      <c r="D4" s="302">
        <v>25</v>
      </c>
      <c r="E4" s="71"/>
      <c r="F4" s="43">
        <f t="shared" ref="F4:F16" si="0">D4*E4</f>
        <v>0</v>
      </c>
      <c r="G4" s="311"/>
      <c r="H4" s="312"/>
      <c r="I4" s="313"/>
      <c r="J4" s="302"/>
      <c r="K4" s="302"/>
    </row>
    <row r="5" spans="1:11">
      <c r="A5" s="302">
        <v>2</v>
      </c>
      <c r="B5" s="310" t="s">
        <v>451</v>
      </c>
      <c r="C5" s="302" t="s">
        <v>8</v>
      </c>
      <c r="D5" s="302">
        <v>90</v>
      </c>
      <c r="E5" s="71"/>
      <c r="F5" s="43">
        <f t="shared" si="0"/>
        <v>0</v>
      </c>
      <c r="G5" s="311"/>
      <c r="H5" s="312"/>
      <c r="I5" s="313"/>
      <c r="J5" s="302"/>
      <c r="K5" s="302"/>
    </row>
    <row r="6" spans="1:11" ht="22.8">
      <c r="A6" s="302">
        <v>3</v>
      </c>
      <c r="B6" s="310" t="s">
        <v>327</v>
      </c>
      <c r="C6" s="302" t="s">
        <v>8</v>
      </c>
      <c r="D6" s="302">
        <v>50</v>
      </c>
      <c r="E6" s="71"/>
      <c r="F6" s="43">
        <f t="shared" si="0"/>
        <v>0</v>
      </c>
      <c r="G6" s="311"/>
      <c r="H6" s="312"/>
      <c r="I6" s="313"/>
      <c r="J6" s="302"/>
      <c r="K6" s="302"/>
    </row>
    <row r="7" spans="1:11" ht="22.8">
      <c r="A7" s="302">
        <v>4</v>
      </c>
      <c r="B7" s="310" t="s">
        <v>328</v>
      </c>
      <c r="C7" s="302" t="s">
        <v>8</v>
      </c>
      <c r="D7" s="302">
        <v>50</v>
      </c>
      <c r="E7" s="71"/>
      <c r="F7" s="43">
        <f t="shared" si="0"/>
        <v>0</v>
      </c>
      <c r="G7" s="311"/>
      <c r="H7" s="312"/>
      <c r="I7" s="313"/>
      <c r="J7" s="302"/>
      <c r="K7" s="302"/>
    </row>
    <row r="8" spans="1:11" ht="34.200000000000003">
      <c r="A8" s="302">
        <v>5</v>
      </c>
      <c r="B8" s="310" t="s">
        <v>329</v>
      </c>
      <c r="C8" s="302" t="s">
        <v>8</v>
      </c>
      <c r="D8" s="302">
        <v>10</v>
      </c>
      <c r="E8" s="71"/>
      <c r="F8" s="43">
        <f t="shared" si="0"/>
        <v>0</v>
      </c>
      <c r="G8" s="311"/>
      <c r="H8" s="312"/>
      <c r="I8" s="313"/>
      <c r="J8" s="302"/>
      <c r="K8" s="302"/>
    </row>
    <row r="9" spans="1:11" ht="22.8">
      <c r="A9" s="302">
        <v>6</v>
      </c>
      <c r="B9" s="310" t="s">
        <v>330</v>
      </c>
      <c r="C9" s="302" t="s">
        <v>8</v>
      </c>
      <c r="D9" s="302">
        <v>90</v>
      </c>
      <c r="E9" s="71"/>
      <c r="F9" s="43">
        <f t="shared" si="0"/>
        <v>0</v>
      </c>
      <c r="G9" s="311"/>
      <c r="H9" s="312"/>
      <c r="I9" s="313"/>
      <c r="J9" s="302"/>
      <c r="K9" s="302"/>
    </row>
    <row r="10" spans="1:11" s="320" customFormat="1">
      <c r="A10" s="302">
        <v>7</v>
      </c>
      <c r="B10" s="662" t="s">
        <v>331</v>
      </c>
      <c r="C10" s="318" t="s">
        <v>8</v>
      </c>
      <c r="D10" s="663">
        <v>25</v>
      </c>
      <c r="E10" s="71"/>
      <c r="F10" s="43">
        <f t="shared" si="0"/>
        <v>0</v>
      </c>
      <c r="G10" s="311"/>
      <c r="H10" s="312"/>
      <c r="I10" s="313"/>
      <c r="J10" s="664"/>
      <c r="K10" s="664" t="s">
        <v>80</v>
      </c>
    </row>
    <row r="11" spans="1:11" ht="22.8">
      <c r="A11" s="302">
        <v>8</v>
      </c>
      <c r="B11" s="310" t="s">
        <v>332</v>
      </c>
      <c r="C11" s="302" t="s">
        <v>8</v>
      </c>
      <c r="D11" s="302">
        <v>100</v>
      </c>
      <c r="E11" s="71"/>
      <c r="F11" s="43">
        <f t="shared" si="0"/>
        <v>0</v>
      </c>
      <c r="G11" s="311"/>
      <c r="H11" s="312"/>
      <c r="I11" s="313"/>
      <c r="J11" s="302"/>
      <c r="K11" s="302"/>
    </row>
    <row r="12" spans="1:11">
      <c r="A12" s="302">
        <v>9</v>
      </c>
      <c r="B12" s="310" t="s">
        <v>333</v>
      </c>
      <c r="C12" s="302" t="s">
        <v>8</v>
      </c>
      <c r="D12" s="302">
        <v>10</v>
      </c>
      <c r="E12" s="71"/>
      <c r="F12" s="43">
        <f t="shared" si="0"/>
        <v>0</v>
      </c>
      <c r="G12" s="311"/>
      <c r="H12" s="312"/>
      <c r="I12" s="313"/>
      <c r="J12" s="302"/>
      <c r="K12" s="302"/>
    </row>
    <row r="13" spans="1:11" ht="22.8">
      <c r="A13" s="302">
        <v>10</v>
      </c>
      <c r="B13" s="310" t="s">
        <v>146</v>
      </c>
      <c r="C13" s="302" t="s">
        <v>8</v>
      </c>
      <c r="D13" s="302">
        <v>2</v>
      </c>
      <c r="E13" s="71"/>
      <c r="F13" s="43">
        <f t="shared" si="0"/>
        <v>0</v>
      </c>
      <c r="G13" s="311"/>
      <c r="H13" s="312"/>
      <c r="I13" s="313"/>
      <c r="J13" s="302"/>
      <c r="K13" s="302"/>
    </row>
    <row r="14" spans="1:11" ht="22.8">
      <c r="A14" s="302">
        <v>11</v>
      </c>
      <c r="B14" s="310" t="s">
        <v>147</v>
      </c>
      <c r="C14" s="302" t="s">
        <v>8</v>
      </c>
      <c r="D14" s="302">
        <v>2</v>
      </c>
      <c r="E14" s="71"/>
      <c r="F14" s="43">
        <f t="shared" si="0"/>
        <v>0</v>
      </c>
      <c r="G14" s="311"/>
      <c r="H14" s="312"/>
      <c r="I14" s="313"/>
      <c r="J14" s="302"/>
      <c r="K14" s="302"/>
    </row>
    <row r="15" spans="1:11" ht="22.8">
      <c r="A15" s="302">
        <v>12</v>
      </c>
      <c r="B15" s="314" t="s">
        <v>151</v>
      </c>
      <c r="C15" s="306" t="s">
        <v>8</v>
      </c>
      <c r="D15" s="306">
        <v>3</v>
      </c>
      <c r="E15" s="71"/>
      <c r="F15" s="43">
        <f t="shared" si="0"/>
        <v>0</v>
      </c>
      <c r="G15" s="311"/>
      <c r="H15" s="312"/>
      <c r="I15" s="313"/>
      <c r="J15" s="306"/>
      <c r="K15" s="306"/>
    </row>
    <row r="16" spans="1:11">
      <c r="A16" s="302">
        <v>13</v>
      </c>
      <c r="B16" s="314" t="s">
        <v>152</v>
      </c>
      <c r="C16" s="306" t="s">
        <v>8</v>
      </c>
      <c r="D16" s="306">
        <v>3</v>
      </c>
      <c r="E16" s="71"/>
      <c r="F16" s="43">
        <f t="shared" si="0"/>
        <v>0</v>
      </c>
      <c r="G16" s="311"/>
      <c r="H16" s="312"/>
      <c r="I16" s="313"/>
      <c r="J16" s="306"/>
      <c r="K16" s="306"/>
    </row>
    <row r="17" spans="1:11" ht="18.600000000000001" customHeight="1">
      <c r="A17" s="711" t="s">
        <v>9</v>
      </c>
      <c r="B17" s="712"/>
      <c r="C17" s="712"/>
      <c r="D17" s="712"/>
      <c r="E17" s="713"/>
      <c r="F17" s="112">
        <f>SUM(F4:F16)</f>
        <v>0</v>
      </c>
      <c r="G17" s="62"/>
      <c r="H17" s="321">
        <f>SUM(H4:H16)</f>
        <v>0</v>
      </c>
      <c r="I17" s="322"/>
      <c r="J17" s="323"/>
      <c r="K17" s="323"/>
    </row>
    <row r="18" spans="1:11" ht="18.600000000000001" customHeight="1">
      <c r="A18" s="708" t="s">
        <v>450</v>
      </c>
      <c r="B18" s="708"/>
      <c r="C18" s="708"/>
      <c r="D18" s="708"/>
      <c r="E18" s="708"/>
      <c r="F18" s="708"/>
      <c r="G18" s="708"/>
      <c r="H18" s="708"/>
      <c r="I18" s="708"/>
      <c r="J18" s="708"/>
      <c r="K18" s="708"/>
    </row>
    <row r="19" spans="1:11" ht="14.4" customHeight="1">
      <c r="A19" s="708" t="s">
        <v>266</v>
      </c>
      <c r="B19" s="708"/>
      <c r="C19" s="708"/>
      <c r="D19" s="708"/>
      <c r="E19" s="708"/>
      <c r="F19" s="324"/>
      <c r="G19" s="324"/>
      <c r="H19" s="325"/>
      <c r="I19" s="325"/>
      <c r="J19" s="325"/>
      <c r="K19" s="325"/>
    </row>
    <row r="20" spans="1:11" ht="33" customHeight="1">
      <c r="B20" s="709"/>
      <c r="C20" s="709"/>
      <c r="D20" s="709"/>
      <c r="E20" s="709"/>
      <c r="F20" s="324"/>
      <c r="G20" s="324"/>
      <c r="H20" s="710" t="s">
        <v>69</v>
      </c>
      <c r="I20" s="710"/>
      <c r="J20" s="710"/>
      <c r="K20" s="710"/>
    </row>
  </sheetData>
  <mergeCells count="6">
    <mergeCell ref="A2:K2"/>
    <mergeCell ref="A17:E17"/>
    <mergeCell ref="A18:K18"/>
    <mergeCell ref="A19:E19"/>
    <mergeCell ref="B20:E20"/>
    <mergeCell ref="H20:K20"/>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view="pageBreakPreview" zoomScale="80" zoomScaleNormal="100" zoomScaleSheetLayoutView="80" workbookViewId="0">
      <selection activeCell="L5" sqref="L5"/>
    </sheetView>
  </sheetViews>
  <sheetFormatPr defaultColWidth="8.88671875" defaultRowHeight="13.8"/>
  <cols>
    <col min="1" max="1" width="4.5546875" style="10" customWidth="1"/>
    <col min="2" max="2" width="77.44140625" style="10" customWidth="1"/>
    <col min="3" max="3" width="6.44140625" style="10" customWidth="1"/>
    <col min="4" max="4" width="10" style="303" customWidth="1"/>
    <col min="5" max="5" width="11.6640625" style="10" customWidth="1"/>
    <col min="6" max="6" width="14.5546875" style="10" customWidth="1"/>
    <col min="7" max="7" width="7.33203125" style="10" customWidth="1"/>
    <col min="8" max="9" width="15" style="10" customWidth="1"/>
    <col min="10" max="10" width="16.33203125" style="10" customWidth="1"/>
    <col min="11" max="11" width="15.88671875" style="10" customWidth="1"/>
    <col min="12" max="16384" width="8.88671875" style="10"/>
  </cols>
  <sheetData>
    <row r="1" spans="1:11">
      <c r="A1" s="13"/>
      <c r="B1" s="13"/>
      <c r="C1" s="13"/>
      <c r="D1" s="301"/>
      <c r="E1" s="13"/>
      <c r="F1" s="13"/>
      <c r="G1" s="13"/>
      <c r="H1" s="13"/>
      <c r="I1" s="13"/>
      <c r="J1" s="13"/>
      <c r="K1" s="359" t="s">
        <v>442</v>
      </c>
    </row>
    <row r="2" spans="1:11" s="303" customFormat="1">
      <c r="A2" s="690" t="s">
        <v>886</v>
      </c>
      <c r="B2" s="690"/>
      <c r="C2" s="690"/>
      <c r="D2" s="690"/>
      <c r="E2" s="690"/>
      <c r="F2" s="690"/>
      <c r="G2" s="690"/>
      <c r="H2" s="690"/>
      <c r="I2" s="690"/>
      <c r="J2" s="690"/>
      <c r="K2" s="690"/>
    </row>
    <row r="3" spans="1:11" ht="30.6">
      <c r="A3" s="1" t="s">
        <v>0</v>
      </c>
      <c r="B3" s="1" t="s">
        <v>1</v>
      </c>
      <c r="C3" s="1" t="s">
        <v>2</v>
      </c>
      <c r="D3" s="302" t="s">
        <v>90</v>
      </c>
      <c r="E3" s="3" t="s">
        <v>3</v>
      </c>
      <c r="F3" s="2" t="s">
        <v>4</v>
      </c>
      <c r="G3" s="4" t="s">
        <v>5</v>
      </c>
      <c r="H3" s="1" t="s">
        <v>6</v>
      </c>
      <c r="I3" s="197" t="s">
        <v>424</v>
      </c>
      <c r="J3" s="1" t="s">
        <v>166</v>
      </c>
      <c r="K3" s="1" t="s">
        <v>7</v>
      </c>
    </row>
    <row r="4" spans="1:11" ht="54" customHeight="1">
      <c r="A4" s="357" t="s">
        <v>79</v>
      </c>
      <c r="B4" s="827" t="s">
        <v>542</v>
      </c>
      <c r="C4" s="828"/>
      <c r="D4" s="828"/>
      <c r="E4" s="828"/>
      <c r="F4" s="828"/>
      <c r="G4" s="828"/>
      <c r="H4" s="828"/>
      <c r="I4" s="828"/>
      <c r="J4" s="828"/>
      <c r="K4" s="829"/>
    </row>
    <row r="5" spans="1:11" ht="68.400000000000006">
      <c r="A5" s="1">
        <v>1</v>
      </c>
      <c r="B5" s="5" t="s">
        <v>543</v>
      </c>
      <c r="C5" s="1" t="s">
        <v>8</v>
      </c>
      <c r="D5" s="302">
        <v>30</v>
      </c>
      <c r="E5" s="3"/>
      <c r="F5" s="7">
        <f>D5*E5</f>
        <v>0</v>
      </c>
      <c r="G5" s="42"/>
      <c r="H5" s="39"/>
      <c r="I5" s="241"/>
      <c r="J5" s="1"/>
      <c r="K5" s="1"/>
    </row>
    <row r="6" spans="1:11" ht="68.400000000000006">
      <c r="A6" s="1">
        <v>2</v>
      </c>
      <c r="B6" s="361" t="s">
        <v>544</v>
      </c>
      <c r="C6" s="1" t="s">
        <v>8</v>
      </c>
      <c r="D6" s="365">
        <v>30</v>
      </c>
      <c r="E6" s="366"/>
      <c r="F6" s="7">
        <f t="shared" ref="F6:F20" si="0">D6*E6</f>
        <v>0</v>
      </c>
      <c r="G6" s="362"/>
      <c r="H6" s="39"/>
      <c r="I6" s="548"/>
      <c r="J6" s="360"/>
      <c r="K6" s="360"/>
    </row>
    <row r="7" spans="1:11" ht="65.400000000000006" customHeight="1">
      <c r="A7" s="1">
        <v>3</v>
      </c>
      <c r="B7" s="361" t="s">
        <v>545</v>
      </c>
      <c r="C7" s="360" t="s">
        <v>8</v>
      </c>
      <c r="D7" s="365">
        <v>30</v>
      </c>
      <c r="E7" s="366"/>
      <c r="F7" s="7">
        <f t="shared" si="0"/>
        <v>0</v>
      </c>
      <c r="G7" s="362"/>
      <c r="H7" s="39"/>
      <c r="I7" s="363"/>
      <c r="J7" s="360"/>
      <c r="K7" s="360"/>
    </row>
    <row r="8" spans="1:11" ht="79.8">
      <c r="A8" s="360">
        <v>4</v>
      </c>
      <c r="B8" s="361" t="s">
        <v>546</v>
      </c>
      <c r="C8" s="360" t="s">
        <v>8</v>
      </c>
      <c r="D8" s="365">
        <v>30</v>
      </c>
      <c r="E8" s="366"/>
      <c r="F8" s="7">
        <f t="shared" si="0"/>
        <v>0</v>
      </c>
      <c r="G8" s="362"/>
      <c r="H8" s="39"/>
      <c r="I8" s="363"/>
      <c r="J8" s="360"/>
      <c r="K8" s="360"/>
    </row>
    <row r="9" spans="1:11" ht="45.6">
      <c r="A9" s="360">
        <v>5</v>
      </c>
      <c r="B9" s="361" t="s">
        <v>547</v>
      </c>
      <c r="C9" s="360" t="s">
        <v>8</v>
      </c>
      <c r="D9" s="365">
        <v>8</v>
      </c>
      <c r="E9" s="366"/>
      <c r="F9" s="7">
        <f t="shared" si="0"/>
        <v>0</v>
      </c>
      <c r="G9" s="362"/>
      <c r="H9" s="39"/>
      <c r="I9" s="363"/>
      <c r="J9" s="360"/>
      <c r="K9" s="360"/>
    </row>
    <row r="10" spans="1:11" ht="45.6">
      <c r="A10" s="360">
        <v>6</v>
      </c>
      <c r="B10" s="361" t="s">
        <v>548</v>
      </c>
      <c r="C10" s="360" t="s">
        <v>8</v>
      </c>
      <c r="D10" s="365">
        <v>8</v>
      </c>
      <c r="E10" s="366"/>
      <c r="F10" s="7">
        <f t="shared" si="0"/>
        <v>0</v>
      </c>
      <c r="G10" s="362"/>
      <c r="H10" s="39"/>
      <c r="I10" s="363"/>
      <c r="J10" s="360"/>
      <c r="K10" s="360"/>
    </row>
    <row r="11" spans="1:11" ht="45.6">
      <c r="A11" s="360">
        <v>7</v>
      </c>
      <c r="B11" s="361" t="s">
        <v>549</v>
      </c>
      <c r="C11" s="360" t="s">
        <v>8</v>
      </c>
      <c r="D11" s="365">
        <v>8</v>
      </c>
      <c r="E11" s="366"/>
      <c r="F11" s="7">
        <f t="shared" si="0"/>
        <v>0</v>
      </c>
      <c r="G11" s="362"/>
      <c r="H11" s="39"/>
      <c r="I11" s="363"/>
      <c r="J11" s="360"/>
      <c r="K11" s="360"/>
    </row>
    <row r="12" spans="1:11" ht="45.6">
      <c r="A12" s="360">
        <v>8</v>
      </c>
      <c r="B12" s="361" t="s">
        <v>550</v>
      </c>
      <c r="C12" s="360" t="s">
        <v>8</v>
      </c>
      <c r="D12" s="365">
        <v>8</v>
      </c>
      <c r="E12" s="366"/>
      <c r="F12" s="7">
        <f t="shared" si="0"/>
        <v>0</v>
      </c>
      <c r="G12" s="362"/>
      <c r="H12" s="39"/>
      <c r="I12" s="363"/>
      <c r="J12" s="360"/>
      <c r="K12" s="360"/>
    </row>
    <row r="13" spans="1:11" ht="45.6">
      <c r="A13" s="360">
        <v>9</v>
      </c>
      <c r="B13" s="361" t="s">
        <v>551</v>
      </c>
      <c r="C13" s="360" t="s">
        <v>8</v>
      </c>
      <c r="D13" s="365">
        <v>6</v>
      </c>
      <c r="E13" s="366"/>
      <c r="F13" s="7">
        <f t="shared" si="0"/>
        <v>0</v>
      </c>
      <c r="G13" s="362"/>
      <c r="H13" s="39"/>
      <c r="I13" s="363"/>
      <c r="J13" s="360"/>
      <c r="K13" s="360"/>
    </row>
    <row r="14" spans="1:11">
      <c r="A14" s="360">
        <v>10</v>
      </c>
      <c r="B14" s="361" t="s">
        <v>552</v>
      </c>
      <c r="C14" s="360" t="s">
        <v>8</v>
      </c>
      <c r="D14" s="365">
        <v>2</v>
      </c>
      <c r="E14" s="366"/>
      <c r="F14" s="7">
        <f t="shared" si="0"/>
        <v>0</v>
      </c>
      <c r="G14" s="362"/>
      <c r="H14" s="39"/>
      <c r="I14" s="363"/>
      <c r="J14" s="360"/>
      <c r="K14" s="360"/>
    </row>
    <row r="15" spans="1:11" ht="34.200000000000003">
      <c r="A15" s="360">
        <v>11</v>
      </c>
      <c r="B15" s="361" t="s">
        <v>553</v>
      </c>
      <c r="C15" s="360" t="s">
        <v>8</v>
      </c>
      <c r="D15" s="365">
        <v>160</v>
      </c>
      <c r="E15" s="366"/>
      <c r="F15" s="7">
        <f t="shared" si="0"/>
        <v>0</v>
      </c>
      <c r="G15" s="362"/>
      <c r="H15" s="39"/>
      <c r="I15" s="363"/>
      <c r="J15" s="360"/>
      <c r="K15" s="360"/>
    </row>
    <row r="16" spans="1:11" ht="34.200000000000003">
      <c r="A16" s="360">
        <v>12</v>
      </c>
      <c r="B16" s="361" t="s">
        <v>554</v>
      </c>
      <c r="C16" s="360" t="s">
        <v>8</v>
      </c>
      <c r="D16" s="365">
        <v>10</v>
      </c>
      <c r="E16" s="366"/>
      <c r="F16" s="7">
        <f t="shared" si="0"/>
        <v>0</v>
      </c>
      <c r="G16" s="362"/>
      <c r="H16" s="39"/>
      <c r="I16" s="363"/>
      <c r="J16" s="360"/>
      <c r="K16" s="360"/>
    </row>
    <row r="17" spans="1:11" ht="45.6">
      <c r="A17" s="360">
        <v>13</v>
      </c>
      <c r="B17" s="361" t="s">
        <v>555</v>
      </c>
      <c r="C17" s="360" t="s">
        <v>8</v>
      </c>
      <c r="D17" s="365">
        <v>960</v>
      </c>
      <c r="E17" s="366"/>
      <c r="F17" s="7">
        <f t="shared" si="0"/>
        <v>0</v>
      </c>
      <c r="G17" s="362"/>
      <c r="H17" s="39"/>
      <c r="I17" s="363"/>
      <c r="J17" s="360"/>
      <c r="K17" s="360"/>
    </row>
    <row r="18" spans="1:11" ht="45.6">
      <c r="A18" s="360">
        <v>14</v>
      </c>
      <c r="B18" s="361" t="s">
        <v>556</v>
      </c>
      <c r="C18" s="360" t="s">
        <v>8</v>
      </c>
      <c r="D18" s="365">
        <v>20</v>
      </c>
      <c r="E18" s="366"/>
      <c r="F18" s="7">
        <f t="shared" si="0"/>
        <v>0</v>
      </c>
      <c r="G18" s="362"/>
      <c r="H18" s="39"/>
      <c r="I18" s="363"/>
      <c r="J18" s="360"/>
      <c r="K18" s="360"/>
    </row>
    <row r="19" spans="1:11">
      <c r="A19" s="360">
        <v>15</v>
      </c>
      <c r="B19" s="361" t="s">
        <v>557</v>
      </c>
      <c r="C19" s="360" t="s">
        <v>8</v>
      </c>
      <c r="D19" s="365">
        <v>10</v>
      </c>
      <c r="E19" s="366"/>
      <c r="F19" s="7">
        <f t="shared" si="0"/>
        <v>0</v>
      </c>
      <c r="G19" s="362"/>
      <c r="H19" s="39"/>
      <c r="I19" s="363"/>
      <c r="J19" s="360"/>
      <c r="K19" s="360"/>
    </row>
    <row r="20" spans="1:11">
      <c r="A20" s="360">
        <v>16</v>
      </c>
      <c r="B20" s="361" t="s">
        <v>558</v>
      </c>
      <c r="C20" s="360" t="s">
        <v>8</v>
      </c>
      <c r="D20" s="365">
        <v>10</v>
      </c>
      <c r="E20" s="366"/>
      <c r="F20" s="7">
        <f t="shared" si="0"/>
        <v>0</v>
      </c>
      <c r="G20" s="362"/>
      <c r="H20" s="39"/>
      <c r="I20" s="363"/>
      <c r="J20" s="360"/>
      <c r="K20" s="360"/>
    </row>
    <row r="21" spans="1:11" ht="65.400000000000006" customHeight="1">
      <c r="A21" s="377" t="s">
        <v>81</v>
      </c>
      <c r="B21" s="746" t="s">
        <v>559</v>
      </c>
      <c r="C21" s="747"/>
      <c r="D21" s="747"/>
      <c r="E21" s="747"/>
      <c r="F21" s="747"/>
      <c r="G21" s="747"/>
      <c r="H21" s="747"/>
      <c r="I21" s="747"/>
      <c r="J21" s="747"/>
      <c r="K21" s="748"/>
    </row>
    <row r="22" spans="1:11" ht="34.200000000000003">
      <c r="A22" s="360">
        <v>1</v>
      </c>
      <c r="B22" s="361" t="s">
        <v>560</v>
      </c>
      <c r="C22" s="360" t="s">
        <v>8</v>
      </c>
      <c r="D22" s="365">
        <v>20</v>
      </c>
      <c r="E22" s="366"/>
      <c r="F22" s="376">
        <f>D22*E22</f>
        <v>0</v>
      </c>
      <c r="G22" s="362"/>
      <c r="H22" s="363"/>
      <c r="I22" s="363"/>
      <c r="J22" s="360"/>
      <c r="K22" s="360"/>
    </row>
    <row r="23" spans="1:11" ht="34.200000000000003">
      <c r="A23" s="360">
        <v>2</v>
      </c>
      <c r="B23" s="361" t="s">
        <v>561</v>
      </c>
      <c r="C23" s="360" t="s">
        <v>8</v>
      </c>
      <c r="D23" s="365">
        <v>20</v>
      </c>
      <c r="E23" s="366"/>
      <c r="F23" s="376">
        <f t="shared" ref="F23:F37" si="1">D23*E23</f>
        <v>0</v>
      </c>
      <c r="G23" s="362"/>
      <c r="H23" s="363"/>
      <c r="I23" s="363"/>
      <c r="J23" s="360"/>
      <c r="K23" s="360"/>
    </row>
    <row r="24" spans="1:11" ht="45.6">
      <c r="A24" s="360">
        <v>3</v>
      </c>
      <c r="B24" s="361" t="s">
        <v>562</v>
      </c>
      <c r="C24" s="360" t="s">
        <v>8</v>
      </c>
      <c r="D24" s="365">
        <v>20</v>
      </c>
      <c r="E24" s="366"/>
      <c r="F24" s="376">
        <f t="shared" si="1"/>
        <v>0</v>
      </c>
      <c r="G24" s="362"/>
      <c r="H24" s="363"/>
      <c r="I24" s="363"/>
      <c r="J24" s="360"/>
      <c r="K24" s="360"/>
    </row>
    <row r="25" spans="1:11" ht="65.400000000000006" customHeight="1">
      <c r="A25" s="360">
        <v>4</v>
      </c>
      <c r="B25" s="361" t="s">
        <v>563</v>
      </c>
      <c r="C25" s="360" t="s">
        <v>8</v>
      </c>
      <c r="D25" s="365">
        <v>20</v>
      </c>
      <c r="E25" s="366"/>
      <c r="F25" s="376">
        <f t="shared" si="1"/>
        <v>0</v>
      </c>
      <c r="G25" s="362"/>
      <c r="H25" s="363"/>
      <c r="I25" s="363"/>
      <c r="J25" s="360"/>
      <c r="K25" s="360"/>
    </row>
    <row r="26" spans="1:11" ht="65.400000000000006" customHeight="1">
      <c r="A26" s="360">
        <v>5</v>
      </c>
      <c r="B26" s="361" t="s">
        <v>564</v>
      </c>
      <c r="C26" s="360" t="s">
        <v>8</v>
      </c>
      <c r="D26" s="365">
        <v>20</v>
      </c>
      <c r="E26" s="366"/>
      <c r="F26" s="376">
        <f t="shared" si="1"/>
        <v>0</v>
      </c>
      <c r="G26" s="362"/>
      <c r="H26" s="363"/>
      <c r="I26" s="363"/>
      <c r="J26" s="360"/>
      <c r="K26" s="360"/>
    </row>
    <row r="27" spans="1:11" ht="65.400000000000006" customHeight="1">
      <c r="A27" s="360">
        <v>6</v>
      </c>
      <c r="B27" s="361" t="s">
        <v>565</v>
      </c>
      <c r="C27" s="360" t="s">
        <v>8</v>
      </c>
      <c r="D27" s="365">
        <v>20</v>
      </c>
      <c r="E27" s="366"/>
      <c r="F27" s="376">
        <f t="shared" si="1"/>
        <v>0</v>
      </c>
      <c r="G27" s="362"/>
      <c r="H27" s="363"/>
      <c r="I27" s="363"/>
      <c r="J27" s="360"/>
      <c r="K27" s="360"/>
    </row>
    <row r="28" spans="1:11" ht="65.400000000000006" customHeight="1">
      <c r="A28" s="360">
        <v>7</v>
      </c>
      <c r="B28" s="361" t="s">
        <v>566</v>
      </c>
      <c r="C28" s="360" t="s">
        <v>8</v>
      </c>
      <c r="D28" s="365">
        <v>20</v>
      </c>
      <c r="E28" s="366"/>
      <c r="F28" s="376">
        <f t="shared" si="1"/>
        <v>0</v>
      </c>
      <c r="G28" s="362"/>
      <c r="H28" s="363"/>
      <c r="I28" s="363"/>
      <c r="J28" s="360"/>
      <c r="K28" s="360"/>
    </row>
    <row r="29" spans="1:11" ht="22.8">
      <c r="A29" s="360">
        <v>8</v>
      </c>
      <c r="B29" s="361" t="s">
        <v>567</v>
      </c>
      <c r="C29" s="360" t="s">
        <v>8</v>
      </c>
      <c r="D29" s="365">
        <v>2</v>
      </c>
      <c r="E29" s="366"/>
      <c r="F29" s="376">
        <f t="shared" si="1"/>
        <v>0</v>
      </c>
      <c r="G29" s="362"/>
      <c r="H29" s="363"/>
      <c r="I29" s="363"/>
      <c r="J29" s="360"/>
      <c r="K29" s="360"/>
    </row>
    <row r="30" spans="1:11">
      <c r="A30" s="360">
        <v>9</v>
      </c>
      <c r="B30" s="361" t="s">
        <v>568</v>
      </c>
      <c r="C30" s="360" t="s">
        <v>8</v>
      </c>
      <c r="D30" s="365">
        <v>2</v>
      </c>
      <c r="E30" s="366"/>
      <c r="F30" s="376">
        <f t="shared" si="1"/>
        <v>0</v>
      </c>
      <c r="G30" s="362"/>
      <c r="H30" s="363"/>
      <c r="I30" s="363"/>
      <c r="J30" s="360"/>
      <c r="K30" s="360"/>
    </row>
    <row r="31" spans="1:11" ht="65.400000000000006" customHeight="1">
      <c r="A31" s="360">
        <v>10</v>
      </c>
      <c r="B31" s="361" t="s">
        <v>569</v>
      </c>
      <c r="C31" s="360" t="s">
        <v>8</v>
      </c>
      <c r="D31" s="365">
        <v>40</v>
      </c>
      <c r="E31" s="366"/>
      <c r="F31" s="376">
        <f t="shared" si="1"/>
        <v>0</v>
      </c>
      <c r="G31" s="362"/>
      <c r="H31" s="363"/>
      <c r="I31" s="363"/>
      <c r="J31" s="360"/>
      <c r="K31" s="360"/>
    </row>
    <row r="32" spans="1:11" ht="65.400000000000006" customHeight="1">
      <c r="A32" s="360">
        <v>11</v>
      </c>
      <c r="B32" s="361" t="s">
        <v>570</v>
      </c>
      <c r="C32" s="360" t="s">
        <v>8</v>
      </c>
      <c r="D32" s="365">
        <v>40</v>
      </c>
      <c r="E32" s="366"/>
      <c r="F32" s="376">
        <f t="shared" si="1"/>
        <v>0</v>
      </c>
      <c r="G32" s="362"/>
      <c r="H32" s="363"/>
      <c r="I32" s="363"/>
      <c r="J32" s="360"/>
      <c r="K32" s="360"/>
    </row>
    <row r="33" spans="1:11" ht="65.400000000000006" customHeight="1">
      <c r="A33" s="360">
        <v>12</v>
      </c>
      <c r="B33" s="361" t="s">
        <v>571</v>
      </c>
      <c r="C33" s="360" t="s">
        <v>8</v>
      </c>
      <c r="D33" s="365">
        <v>40</v>
      </c>
      <c r="E33" s="366"/>
      <c r="F33" s="376">
        <f t="shared" si="1"/>
        <v>0</v>
      </c>
      <c r="G33" s="362"/>
      <c r="H33" s="363"/>
      <c r="I33" s="363"/>
      <c r="J33" s="360"/>
      <c r="K33" s="360"/>
    </row>
    <row r="34" spans="1:11" ht="65.400000000000006" customHeight="1">
      <c r="A34" s="360">
        <v>13</v>
      </c>
      <c r="B34" s="361" t="s">
        <v>572</v>
      </c>
      <c r="C34" s="360" t="s">
        <v>8</v>
      </c>
      <c r="D34" s="365">
        <v>80</v>
      </c>
      <c r="E34" s="366"/>
      <c r="F34" s="376">
        <f t="shared" si="1"/>
        <v>0</v>
      </c>
      <c r="G34" s="362"/>
      <c r="H34" s="363"/>
      <c r="I34" s="363"/>
      <c r="J34" s="360"/>
      <c r="K34" s="360"/>
    </row>
    <row r="35" spans="1:11" ht="65.400000000000006" customHeight="1">
      <c r="A35" s="360">
        <v>14</v>
      </c>
      <c r="B35" s="361" t="s">
        <v>573</v>
      </c>
      <c r="C35" s="360" t="s">
        <v>8</v>
      </c>
      <c r="D35" s="365">
        <v>80</v>
      </c>
      <c r="E35" s="366"/>
      <c r="F35" s="376">
        <f t="shared" si="1"/>
        <v>0</v>
      </c>
      <c r="G35" s="362"/>
      <c r="H35" s="363"/>
      <c r="I35" s="363"/>
      <c r="J35" s="360"/>
      <c r="K35" s="360"/>
    </row>
    <row r="36" spans="1:11" ht="65.400000000000006" customHeight="1">
      <c r="A36" s="360">
        <v>15</v>
      </c>
      <c r="B36" s="361" t="s">
        <v>574</v>
      </c>
      <c r="C36" s="360" t="s">
        <v>8</v>
      </c>
      <c r="D36" s="365">
        <v>80</v>
      </c>
      <c r="E36" s="366"/>
      <c r="F36" s="376">
        <f t="shared" si="1"/>
        <v>0</v>
      </c>
      <c r="G36" s="362"/>
      <c r="H36" s="363"/>
      <c r="I36" s="363"/>
      <c r="J36" s="360"/>
      <c r="K36" s="360"/>
    </row>
    <row r="37" spans="1:11">
      <c r="A37" s="360">
        <v>16</v>
      </c>
      <c r="B37" s="361" t="s">
        <v>575</v>
      </c>
      <c r="C37" s="360" t="s">
        <v>8</v>
      </c>
      <c r="D37" s="365">
        <v>10</v>
      </c>
      <c r="E37" s="366"/>
      <c r="F37" s="376">
        <f t="shared" si="1"/>
        <v>0</v>
      </c>
      <c r="G37" s="362"/>
      <c r="H37" s="363"/>
      <c r="I37" s="363"/>
      <c r="J37" s="360"/>
      <c r="K37" s="360"/>
    </row>
    <row r="38" spans="1:11" ht="52.2" customHeight="1">
      <c r="A38" s="377" t="s">
        <v>82</v>
      </c>
      <c r="B38" s="746" t="s">
        <v>576</v>
      </c>
      <c r="C38" s="747"/>
      <c r="D38" s="747"/>
      <c r="E38" s="747"/>
      <c r="F38" s="747"/>
      <c r="G38" s="747"/>
      <c r="H38" s="747"/>
      <c r="I38" s="747"/>
      <c r="J38" s="747"/>
      <c r="K38" s="748"/>
    </row>
    <row r="39" spans="1:11" ht="22.8">
      <c r="A39" s="360">
        <v>1</v>
      </c>
      <c r="B39" s="361" t="s">
        <v>577</v>
      </c>
      <c r="C39" s="360" t="s">
        <v>8</v>
      </c>
      <c r="D39" s="365">
        <v>2</v>
      </c>
      <c r="E39" s="366"/>
      <c r="F39" s="376">
        <f>D39*E39</f>
        <v>0</v>
      </c>
      <c r="G39" s="362"/>
      <c r="H39" s="363"/>
      <c r="I39" s="363"/>
      <c r="J39" s="360"/>
      <c r="K39" s="360"/>
    </row>
    <row r="40" spans="1:11" ht="22.8">
      <c r="A40" s="360">
        <v>2</v>
      </c>
      <c r="B40" s="361" t="s">
        <v>578</v>
      </c>
      <c r="C40" s="360" t="s">
        <v>8</v>
      </c>
      <c r="D40" s="365">
        <v>2</v>
      </c>
      <c r="E40" s="366"/>
      <c r="F40" s="376">
        <f t="shared" ref="F40:F43" si="2">D40*E40</f>
        <v>0</v>
      </c>
      <c r="G40" s="362"/>
      <c r="H40" s="363"/>
      <c r="I40" s="363"/>
      <c r="J40" s="360"/>
      <c r="K40" s="360"/>
    </row>
    <row r="41" spans="1:11" ht="22.8">
      <c r="A41" s="360">
        <v>3</v>
      </c>
      <c r="B41" s="361" t="s">
        <v>579</v>
      </c>
      <c r="C41" s="360" t="s">
        <v>8</v>
      </c>
      <c r="D41" s="365">
        <v>2</v>
      </c>
      <c r="E41" s="366"/>
      <c r="F41" s="376">
        <f t="shared" si="2"/>
        <v>0</v>
      </c>
      <c r="G41" s="362"/>
      <c r="H41" s="363"/>
      <c r="I41" s="363"/>
      <c r="J41" s="360"/>
      <c r="K41" s="360"/>
    </row>
    <row r="42" spans="1:11" ht="34.200000000000003">
      <c r="A42" s="360">
        <v>4</v>
      </c>
      <c r="B42" s="361" t="s">
        <v>554</v>
      </c>
      <c r="C42" s="360" t="s">
        <v>8</v>
      </c>
      <c r="D42" s="365">
        <v>6</v>
      </c>
      <c r="E42" s="366"/>
      <c r="F42" s="376">
        <f t="shared" si="2"/>
        <v>0</v>
      </c>
      <c r="G42" s="362"/>
      <c r="H42" s="363"/>
      <c r="I42" s="363"/>
      <c r="J42" s="360"/>
      <c r="K42" s="360"/>
    </row>
    <row r="43" spans="1:11" ht="45.6">
      <c r="A43" s="360">
        <v>5</v>
      </c>
      <c r="B43" s="361" t="s">
        <v>580</v>
      </c>
      <c r="C43" s="360" t="s">
        <v>8</v>
      </c>
      <c r="D43" s="365">
        <v>30</v>
      </c>
      <c r="E43" s="366"/>
      <c r="F43" s="376">
        <f t="shared" si="2"/>
        <v>0</v>
      </c>
      <c r="G43" s="362"/>
      <c r="H43" s="363"/>
      <c r="I43" s="363"/>
      <c r="J43" s="360"/>
      <c r="K43" s="360"/>
    </row>
    <row r="44" spans="1:11" ht="72.599999999999994" customHeight="1">
      <c r="A44" s="377" t="s">
        <v>108</v>
      </c>
      <c r="B44" s="746" t="s">
        <v>581</v>
      </c>
      <c r="C44" s="747"/>
      <c r="D44" s="747"/>
      <c r="E44" s="747"/>
      <c r="F44" s="747"/>
      <c r="G44" s="747"/>
      <c r="H44" s="747"/>
      <c r="I44" s="747"/>
      <c r="J44" s="747"/>
      <c r="K44" s="748"/>
    </row>
    <row r="45" spans="1:11" ht="34.200000000000003">
      <c r="A45" s="360">
        <v>1</v>
      </c>
      <c r="B45" s="361" t="s">
        <v>582</v>
      </c>
      <c r="C45" s="360" t="s">
        <v>8</v>
      </c>
      <c r="D45" s="365">
        <v>8</v>
      </c>
      <c r="E45" s="366"/>
      <c r="F45" s="376">
        <f>D45*E45</f>
        <v>0</v>
      </c>
      <c r="G45" s="362"/>
      <c r="H45" s="363"/>
      <c r="I45" s="363"/>
      <c r="J45" s="360"/>
      <c r="K45" s="360"/>
    </row>
    <row r="46" spans="1:11">
      <c r="A46" s="360">
        <v>2</v>
      </c>
      <c r="B46" s="361" t="s">
        <v>583</v>
      </c>
      <c r="C46" s="360" t="s">
        <v>8</v>
      </c>
      <c r="D46" s="365">
        <v>2</v>
      </c>
      <c r="E46" s="366"/>
      <c r="F46" s="376">
        <f t="shared" ref="F46:F48" si="3">D46*E46</f>
        <v>0</v>
      </c>
      <c r="G46" s="362"/>
      <c r="H46" s="363"/>
      <c r="I46" s="363"/>
      <c r="J46" s="360"/>
      <c r="K46" s="360"/>
    </row>
    <row r="47" spans="1:11">
      <c r="A47" s="360">
        <v>3</v>
      </c>
      <c r="B47" s="361" t="s">
        <v>584</v>
      </c>
      <c r="C47" s="360" t="s">
        <v>8</v>
      </c>
      <c r="D47" s="365">
        <v>4</v>
      </c>
      <c r="E47" s="366"/>
      <c r="F47" s="376">
        <f t="shared" si="3"/>
        <v>0</v>
      </c>
      <c r="G47" s="362"/>
      <c r="H47" s="363"/>
      <c r="I47" s="363"/>
      <c r="J47" s="360"/>
      <c r="K47" s="360"/>
    </row>
    <row r="48" spans="1:11">
      <c r="A48" s="360">
        <v>4</v>
      </c>
      <c r="B48" s="361" t="s">
        <v>585</v>
      </c>
      <c r="C48" s="360" t="s">
        <v>8</v>
      </c>
      <c r="D48" s="365">
        <v>2</v>
      </c>
      <c r="E48" s="366"/>
      <c r="F48" s="376">
        <f t="shared" si="3"/>
        <v>0</v>
      </c>
      <c r="G48" s="362"/>
      <c r="H48" s="363"/>
      <c r="I48" s="363"/>
      <c r="J48" s="360"/>
      <c r="K48" s="360"/>
    </row>
    <row r="49" spans="1:11" ht="18" customHeight="1">
      <c r="A49" s="377" t="s">
        <v>109</v>
      </c>
      <c r="B49" s="746" t="s">
        <v>586</v>
      </c>
      <c r="C49" s="747"/>
      <c r="D49" s="747"/>
      <c r="E49" s="747"/>
      <c r="F49" s="747"/>
      <c r="G49" s="747"/>
      <c r="H49" s="747"/>
      <c r="I49" s="747"/>
      <c r="J49" s="747"/>
      <c r="K49" s="748"/>
    </row>
    <row r="50" spans="1:11" ht="79.8">
      <c r="A50" s="1">
        <v>1</v>
      </c>
      <c r="B50" s="361" t="s">
        <v>587</v>
      </c>
      <c r="C50" s="360" t="s">
        <v>8</v>
      </c>
      <c r="D50" s="365">
        <v>50</v>
      </c>
      <c r="E50" s="366"/>
      <c r="F50" s="376">
        <f>D50*E50</f>
        <v>0</v>
      </c>
      <c r="G50" s="362"/>
      <c r="H50" s="363"/>
      <c r="I50" s="363"/>
      <c r="J50" s="360"/>
      <c r="K50" s="360"/>
    </row>
    <row r="51" spans="1:11" ht="60.6" customHeight="1">
      <c r="A51" s="360">
        <v>2</v>
      </c>
      <c r="B51" s="361" t="s">
        <v>539</v>
      </c>
      <c r="C51" s="360" t="s">
        <v>8</v>
      </c>
      <c r="D51" s="365">
        <v>40</v>
      </c>
      <c r="E51" s="366"/>
      <c r="F51" s="376">
        <f t="shared" ref="F51:F55" si="4">D51*E51</f>
        <v>0</v>
      </c>
      <c r="G51" s="362"/>
      <c r="H51" s="363"/>
      <c r="I51" s="363"/>
      <c r="J51" s="360"/>
      <c r="K51" s="360"/>
    </row>
    <row r="52" spans="1:11" ht="60.6" customHeight="1">
      <c r="A52" s="360">
        <v>3</v>
      </c>
      <c r="B52" s="361" t="s">
        <v>588</v>
      </c>
      <c r="C52" s="360" t="s">
        <v>8</v>
      </c>
      <c r="D52" s="365">
        <v>40</v>
      </c>
      <c r="E52" s="366"/>
      <c r="F52" s="376">
        <f t="shared" si="4"/>
        <v>0</v>
      </c>
      <c r="G52" s="362"/>
      <c r="H52" s="363"/>
      <c r="I52" s="363"/>
      <c r="J52" s="360"/>
      <c r="K52" s="360"/>
    </row>
    <row r="53" spans="1:11" ht="60.6" customHeight="1">
      <c r="A53" s="360">
        <v>4</v>
      </c>
      <c r="B53" s="361" t="s">
        <v>589</v>
      </c>
      <c r="C53" s="360" t="s">
        <v>8</v>
      </c>
      <c r="D53" s="365">
        <v>100</v>
      </c>
      <c r="E53" s="366"/>
      <c r="F53" s="376">
        <f t="shared" si="4"/>
        <v>0</v>
      </c>
      <c r="G53" s="362"/>
      <c r="H53" s="363"/>
      <c r="I53" s="363"/>
      <c r="J53" s="360"/>
      <c r="K53" s="360"/>
    </row>
    <row r="54" spans="1:11" ht="60.6" customHeight="1">
      <c r="A54" s="360">
        <v>5</v>
      </c>
      <c r="B54" s="361" t="s">
        <v>540</v>
      </c>
      <c r="C54" s="360" t="s">
        <v>8</v>
      </c>
      <c r="D54" s="365">
        <v>100</v>
      </c>
      <c r="E54" s="366"/>
      <c r="F54" s="376">
        <f t="shared" si="4"/>
        <v>0</v>
      </c>
      <c r="G54" s="362"/>
      <c r="H54" s="363"/>
      <c r="I54" s="363"/>
      <c r="J54" s="360"/>
      <c r="K54" s="360"/>
    </row>
    <row r="55" spans="1:11" ht="60.6" customHeight="1">
      <c r="A55" s="360">
        <v>6</v>
      </c>
      <c r="B55" s="361" t="s">
        <v>541</v>
      </c>
      <c r="C55" s="360" t="s">
        <v>8</v>
      </c>
      <c r="D55" s="365">
        <v>2</v>
      </c>
      <c r="E55" s="366"/>
      <c r="F55" s="376">
        <f t="shared" si="4"/>
        <v>0</v>
      </c>
      <c r="G55" s="362"/>
      <c r="H55" s="363"/>
      <c r="I55" s="363"/>
      <c r="J55" s="360"/>
      <c r="K55" s="360"/>
    </row>
    <row r="56" spans="1:11" ht="32.4" customHeight="1">
      <c r="A56" s="1" t="s">
        <v>80</v>
      </c>
      <c r="B56" s="358" t="s">
        <v>138</v>
      </c>
      <c r="C56" s="737"/>
      <c r="D56" s="738"/>
      <c r="E56" s="739"/>
      <c r="F56" s="364">
        <f>SUM(F5:F20,F22:F37,F39:F43,F45:F48,F50:F55)</f>
        <v>0</v>
      </c>
      <c r="G56" s="62"/>
      <c r="H56" s="63">
        <f>SUM(H5:H20,H22:H37,H39:H43,H45:H48,H50:H55)</f>
        <v>0</v>
      </c>
      <c r="I56" s="246"/>
      <c r="J56" s="64"/>
      <c r="K56" s="64"/>
    </row>
    <row r="57" spans="1:11">
      <c r="A57" s="13"/>
      <c r="B57" s="693"/>
      <c r="C57" s="693"/>
      <c r="D57" s="693"/>
      <c r="E57" s="693"/>
      <c r="F57" s="693"/>
      <c r="G57" s="693"/>
      <c r="H57" s="693"/>
      <c r="I57" s="693"/>
      <c r="J57" s="693"/>
      <c r="K57" s="693"/>
    </row>
    <row r="58" spans="1:11" ht="30.6" customHeight="1">
      <c r="A58" s="13"/>
      <c r="B58" s="692" t="s">
        <v>590</v>
      </c>
      <c r="C58" s="692"/>
      <c r="D58" s="692"/>
      <c r="E58" s="692"/>
      <c r="F58" s="25"/>
      <c r="G58" s="25"/>
      <c r="H58" s="356"/>
      <c r="I58" s="356"/>
      <c r="J58" s="13"/>
      <c r="K58" s="13"/>
    </row>
    <row r="59" spans="1:11">
      <c r="A59" s="13"/>
      <c r="B59" s="693"/>
      <c r="C59" s="693"/>
      <c r="D59" s="693"/>
      <c r="E59" s="693"/>
      <c r="F59" s="25"/>
      <c r="G59" s="25"/>
      <c r="H59" s="34"/>
      <c r="I59" s="34"/>
      <c r="J59" s="34"/>
      <c r="K59" s="34"/>
    </row>
    <row r="60" spans="1:11">
      <c r="A60" s="13"/>
      <c r="B60" s="693"/>
      <c r="C60" s="693"/>
      <c r="D60" s="693"/>
      <c r="E60" s="693"/>
      <c r="F60" s="25"/>
      <c r="G60" s="25"/>
      <c r="H60" s="694" t="s">
        <v>69</v>
      </c>
      <c r="I60" s="694"/>
      <c r="J60" s="694"/>
      <c r="K60" s="694"/>
    </row>
    <row r="61" spans="1:11">
      <c r="A61" s="13"/>
    </row>
  </sheetData>
  <mergeCells count="12">
    <mergeCell ref="B60:E60"/>
    <mergeCell ref="H60:K60"/>
    <mergeCell ref="B4:K4"/>
    <mergeCell ref="B21:K21"/>
    <mergeCell ref="B38:K38"/>
    <mergeCell ref="B44:K44"/>
    <mergeCell ref="B49:K49"/>
    <mergeCell ref="A2:K2"/>
    <mergeCell ref="C56:E56"/>
    <mergeCell ref="B57:K57"/>
    <mergeCell ref="B58:E58"/>
    <mergeCell ref="B59:E59"/>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1" manualBreakCount="1">
    <brk id="4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Normal="100" zoomScaleSheetLayoutView="100" workbookViewId="0">
      <selection activeCell="G76" sqref="G76:H82"/>
    </sheetView>
  </sheetViews>
  <sheetFormatPr defaultRowHeight="14.4"/>
  <cols>
    <col min="2" max="2" width="41.6640625" customWidth="1"/>
    <col min="5" max="5" width="12.5546875" customWidth="1"/>
    <col min="6" max="6" width="13.21875" customWidth="1"/>
    <col min="8" max="8" width="14" customWidth="1"/>
    <col min="9" max="10" width="12.77734375" customWidth="1"/>
    <col min="11" max="11" width="20.88671875" customWidth="1"/>
  </cols>
  <sheetData>
    <row r="1" spans="1:11">
      <c r="A1" s="13"/>
      <c r="B1" s="13"/>
      <c r="C1" s="13"/>
      <c r="D1" s="13"/>
      <c r="E1" s="13"/>
      <c r="F1" s="13"/>
      <c r="G1" s="13"/>
      <c r="H1" s="13"/>
      <c r="I1" s="13"/>
      <c r="J1" s="642"/>
      <c r="K1" s="396" t="s">
        <v>447</v>
      </c>
    </row>
    <row r="2" spans="1:11">
      <c r="A2" s="717" t="s">
        <v>890</v>
      </c>
      <c r="B2" s="717"/>
      <c r="C2" s="717"/>
      <c r="D2" s="717"/>
      <c r="E2" s="717"/>
      <c r="F2" s="394"/>
      <c r="G2" s="394"/>
      <c r="H2" s="394"/>
      <c r="I2" s="394"/>
      <c r="J2" s="641"/>
      <c r="K2" s="394"/>
    </row>
    <row r="3" spans="1:11" ht="30.6">
      <c r="A3" s="360" t="s">
        <v>0</v>
      </c>
      <c r="B3" s="360" t="s">
        <v>1</v>
      </c>
      <c r="C3" s="360" t="s">
        <v>2</v>
      </c>
      <c r="D3" s="367" t="s">
        <v>90</v>
      </c>
      <c r="E3" s="368" t="s">
        <v>634</v>
      </c>
      <c r="F3" s="397" t="s">
        <v>4</v>
      </c>
      <c r="G3" s="398" t="s">
        <v>5</v>
      </c>
      <c r="H3" s="367" t="s">
        <v>6</v>
      </c>
      <c r="I3" s="367" t="s">
        <v>635</v>
      </c>
      <c r="J3" s="257" t="s">
        <v>166</v>
      </c>
      <c r="K3" s="367" t="s">
        <v>7</v>
      </c>
    </row>
    <row r="4" spans="1:11" ht="79.2">
      <c r="A4" s="367">
        <v>1</v>
      </c>
      <c r="B4" s="399" t="s">
        <v>636</v>
      </c>
      <c r="C4" s="400" t="s">
        <v>8</v>
      </c>
      <c r="D4" s="401">
        <v>5</v>
      </c>
      <c r="E4" s="608"/>
      <c r="F4" s="608">
        <f>D4*E4</f>
        <v>0</v>
      </c>
      <c r="G4" s="609"/>
      <c r="H4" s="608"/>
      <c r="I4" s="401"/>
      <c r="J4" s="668"/>
      <c r="K4" s="401"/>
    </row>
    <row r="5" spans="1:11" ht="22.8">
      <c r="A5" s="360">
        <v>2</v>
      </c>
      <c r="B5" s="361" t="s">
        <v>637</v>
      </c>
      <c r="C5" s="360" t="s">
        <v>8</v>
      </c>
      <c r="D5" s="402">
        <v>4</v>
      </c>
      <c r="E5" s="403"/>
      <c r="F5" s="608">
        <f t="shared" ref="F5:F6" si="0">D5*E5</f>
        <v>0</v>
      </c>
      <c r="G5" s="609"/>
      <c r="H5" s="608"/>
      <c r="I5" s="404"/>
      <c r="J5" s="404"/>
      <c r="K5" s="405"/>
    </row>
    <row r="6" spans="1:11" ht="22.8">
      <c r="A6" s="360">
        <v>3</v>
      </c>
      <c r="B6" s="361" t="s">
        <v>638</v>
      </c>
      <c r="C6" s="360" t="s">
        <v>8</v>
      </c>
      <c r="D6" s="379">
        <v>4</v>
      </c>
      <c r="E6" s="406"/>
      <c r="F6" s="608">
        <f t="shared" si="0"/>
        <v>0</v>
      </c>
      <c r="G6" s="609"/>
      <c r="H6" s="608"/>
      <c r="I6" s="682"/>
      <c r="J6" s="378"/>
      <c r="K6" s="360"/>
    </row>
    <row r="7" spans="1:11">
      <c r="A7" s="407" t="s">
        <v>9</v>
      </c>
      <c r="B7" s="408"/>
      <c r="C7" s="408"/>
      <c r="D7" s="408"/>
      <c r="E7" s="409"/>
      <c r="F7" s="410">
        <f>SUM(F4:F6)</f>
        <v>0</v>
      </c>
      <c r="G7" s="411"/>
      <c r="H7" s="412">
        <f>SUM(H4:H6)</f>
        <v>0</v>
      </c>
      <c r="I7" s="413"/>
      <c r="J7" s="669"/>
      <c r="K7" s="31"/>
    </row>
    <row r="8" spans="1:11">
      <c r="A8" s="13"/>
      <c r="B8" s="32"/>
      <c r="C8" s="393"/>
      <c r="D8" s="25"/>
      <c r="E8" s="33"/>
      <c r="F8" s="25"/>
      <c r="G8" s="25"/>
      <c r="H8" s="393"/>
      <c r="I8" s="13"/>
      <c r="J8" s="642"/>
      <c r="K8" s="13"/>
    </row>
    <row r="9" spans="1:11">
      <c r="A9" s="13"/>
      <c r="B9" s="392"/>
      <c r="C9" s="392"/>
      <c r="D9" s="392"/>
      <c r="E9" s="392"/>
      <c r="F9" s="392"/>
      <c r="G9" s="25"/>
      <c r="H9" s="393"/>
      <c r="I9" s="13"/>
      <c r="J9" s="642"/>
      <c r="K9" s="13"/>
    </row>
    <row r="10" spans="1:11" ht="22.8">
      <c r="A10" s="13"/>
      <c r="B10" s="391" t="s">
        <v>639</v>
      </c>
      <c r="C10" s="391"/>
      <c r="D10" s="391"/>
      <c r="E10" s="391"/>
      <c r="F10" s="391"/>
      <c r="G10" s="391"/>
      <c r="H10" s="391"/>
      <c r="I10" s="391"/>
      <c r="J10" s="638"/>
      <c r="K10" s="391"/>
    </row>
    <row r="11" spans="1:11">
      <c r="A11" s="13"/>
      <c r="B11" s="32"/>
      <c r="C11" s="393"/>
      <c r="D11" s="25"/>
      <c r="E11" s="33"/>
      <c r="F11" s="25"/>
      <c r="G11" s="25"/>
      <c r="H11" s="393" t="s">
        <v>69</v>
      </c>
      <c r="I11" s="13"/>
      <c r="J11" s="642"/>
      <c r="K11" s="13"/>
    </row>
    <row r="12" spans="1:11">
      <c r="A12" s="13"/>
      <c r="B12" s="395"/>
      <c r="C12" s="395"/>
      <c r="D12" s="395"/>
      <c r="E12" s="395"/>
      <c r="F12" s="25"/>
      <c r="G12" s="25"/>
      <c r="H12" s="34"/>
      <c r="I12" s="34"/>
      <c r="J12" s="34"/>
      <c r="K12" s="34"/>
    </row>
    <row r="13" spans="1:11">
      <c r="A13" s="13"/>
      <c r="B13" s="392"/>
      <c r="C13" s="392"/>
      <c r="D13" s="392"/>
      <c r="E13" s="392"/>
      <c r="F13" s="25"/>
      <c r="G13" s="25"/>
      <c r="H13" s="13"/>
      <c r="I13" s="13"/>
      <c r="J13" s="642"/>
      <c r="K13" s="13"/>
    </row>
  </sheetData>
  <mergeCells count="1">
    <mergeCell ref="A2:E2"/>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Normal="100" zoomScaleSheetLayoutView="100" workbookViewId="0">
      <selection activeCell="G76" sqref="G76:H82"/>
    </sheetView>
  </sheetViews>
  <sheetFormatPr defaultRowHeight="14.4"/>
  <cols>
    <col min="2" max="2" width="41.6640625" customWidth="1"/>
    <col min="5" max="5" width="12.5546875" customWidth="1"/>
    <col min="6" max="6" width="14.21875" bestFit="1" customWidth="1"/>
    <col min="8" max="8" width="14" customWidth="1"/>
    <col min="9" max="10" width="11.44140625" customWidth="1"/>
    <col min="11" max="11" width="15.77734375" customWidth="1"/>
  </cols>
  <sheetData>
    <row r="1" spans="1:11">
      <c r="A1" s="589"/>
      <c r="B1" s="589"/>
      <c r="C1" s="589"/>
      <c r="D1" s="589"/>
      <c r="E1" s="589"/>
      <c r="F1" s="589"/>
      <c r="G1" s="589"/>
      <c r="H1" s="589"/>
      <c r="I1" s="589"/>
      <c r="J1" s="642"/>
      <c r="K1" s="588" t="s">
        <v>454</v>
      </c>
    </row>
    <row r="2" spans="1:11">
      <c r="A2" s="717" t="s">
        <v>892</v>
      </c>
      <c r="B2" s="717"/>
      <c r="C2" s="717"/>
      <c r="D2" s="717"/>
      <c r="E2" s="717"/>
      <c r="F2" s="717"/>
      <c r="G2" s="717"/>
      <c r="H2" s="717"/>
      <c r="I2" s="717"/>
      <c r="J2" s="717"/>
      <c r="K2" s="717"/>
    </row>
    <row r="3" spans="1:11" ht="30.6">
      <c r="A3" s="197" t="s">
        <v>0</v>
      </c>
      <c r="B3" s="197" t="s">
        <v>1</v>
      </c>
      <c r="C3" s="197" t="s">
        <v>2</v>
      </c>
      <c r="D3" s="197" t="s">
        <v>90</v>
      </c>
      <c r="E3" s="83" t="s">
        <v>3</v>
      </c>
      <c r="F3" s="593" t="s">
        <v>4</v>
      </c>
      <c r="G3" s="594" t="s">
        <v>5</v>
      </c>
      <c r="H3" s="197" t="s">
        <v>6</v>
      </c>
      <c r="I3" s="197" t="s">
        <v>635</v>
      </c>
      <c r="J3" s="360" t="s">
        <v>166</v>
      </c>
      <c r="K3" s="197" t="s">
        <v>7</v>
      </c>
    </row>
    <row r="4" spans="1:11" ht="91.2">
      <c r="A4" s="257">
        <v>1</v>
      </c>
      <c r="B4" s="240" t="s">
        <v>857</v>
      </c>
      <c r="C4" s="595"/>
      <c r="D4" s="830"/>
      <c r="E4" s="814"/>
      <c r="F4" s="814"/>
      <c r="G4" s="814"/>
      <c r="H4" s="814"/>
      <c r="I4" s="814"/>
      <c r="J4" s="831"/>
      <c r="K4" s="832"/>
    </row>
    <row r="5" spans="1:11">
      <c r="A5" s="197" t="s">
        <v>120</v>
      </c>
      <c r="B5" s="240" t="s">
        <v>858</v>
      </c>
      <c r="C5" s="197" t="s">
        <v>8</v>
      </c>
      <c r="D5" s="309">
        <v>20</v>
      </c>
      <c r="E5" s="596"/>
      <c r="F5" s="597">
        <f>D5*E5</f>
        <v>0</v>
      </c>
      <c r="G5" s="598"/>
      <c r="H5" s="267"/>
      <c r="I5" s="207"/>
      <c r="J5" s="378"/>
      <c r="K5" s="197"/>
    </row>
    <row r="6" spans="1:11">
      <c r="A6" s="197" t="s">
        <v>121</v>
      </c>
      <c r="B6" s="240" t="s">
        <v>859</v>
      </c>
      <c r="C6" s="197" t="s">
        <v>8</v>
      </c>
      <c r="D6" s="309">
        <v>20</v>
      </c>
      <c r="E6" s="596"/>
      <c r="F6" s="597">
        <f t="shared" ref="F6:F9" si="0">D6*E6</f>
        <v>0</v>
      </c>
      <c r="G6" s="598"/>
      <c r="H6" s="267"/>
      <c r="I6" s="578"/>
      <c r="J6" s="378"/>
      <c r="K6" s="197"/>
    </row>
    <row r="7" spans="1:11">
      <c r="A7" s="197" t="s">
        <v>122</v>
      </c>
      <c r="B7" s="240" t="s">
        <v>860</v>
      </c>
      <c r="C7" s="197" t="s">
        <v>8</v>
      </c>
      <c r="D7" s="309">
        <v>20</v>
      </c>
      <c r="E7" s="596"/>
      <c r="F7" s="597">
        <f t="shared" si="0"/>
        <v>0</v>
      </c>
      <c r="G7" s="598"/>
      <c r="H7" s="267"/>
      <c r="I7" s="207"/>
      <c r="J7" s="378"/>
      <c r="K7" s="197"/>
    </row>
    <row r="8" spans="1:11">
      <c r="A8" s="197" t="s">
        <v>123</v>
      </c>
      <c r="B8" s="240" t="s">
        <v>861</v>
      </c>
      <c r="C8" s="197" t="s">
        <v>8</v>
      </c>
      <c r="D8" s="309">
        <v>20</v>
      </c>
      <c r="E8" s="596"/>
      <c r="F8" s="597">
        <f t="shared" si="0"/>
        <v>0</v>
      </c>
      <c r="G8" s="598"/>
      <c r="H8" s="267"/>
      <c r="I8" s="207"/>
      <c r="J8" s="378"/>
      <c r="K8" s="197"/>
    </row>
    <row r="9" spans="1:11">
      <c r="A9" s="197" t="s">
        <v>399</v>
      </c>
      <c r="B9" s="240" t="s">
        <v>862</v>
      </c>
      <c r="C9" s="197" t="s">
        <v>8</v>
      </c>
      <c r="D9" s="309">
        <v>20</v>
      </c>
      <c r="E9" s="596"/>
      <c r="F9" s="597">
        <f t="shared" si="0"/>
        <v>0</v>
      </c>
      <c r="G9" s="598"/>
      <c r="H9" s="267"/>
      <c r="I9" s="207"/>
      <c r="J9" s="378"/>
      <c r="K9" s="197"/>
    </row>
    <row r="10" spans="1:11">
      <c r="A10" s="833" t="s">
        <v>9</v>
      </c>
      <c r="B10" s="834"/>
      <c r="C10" s="834"/>
      <c r="D10" s="834"/>
      <c r="E10" s="835"/>
      <c r="F10" s="599">
        <f>SUM(F5:F9)</f>
        <v>0</v>
      </c>
      <c r="G10" s="600"/>
      <c r="H10" s="601">
        <f>SUM(H5:H9)</f>
        <v>0</v>
      </c>
      <c r="I10" s="602"/>
      <c r="J10" s="669"/>
      <c r="K10" s="603"/>
    </row>
    <row r="11" spans="1:11">
      <c r="A11" s="589"/>
      <c r="B11" s="32"/>
      <c r="C11" s="586"/>
      <c r="D11" s="25"/>
      <c r="E11" s="33"/>
      <c r="F11" s="25"/>
      <c r="G11" s="25"/>
      <c r="H11" s="586"/>
      <c r="I11" s="589"/>
      <c r="J11" s="642"/>
      <c r="K11" s="589"/>
    </row>
    <row r="12" spans="1:11" ht="45.6" customHeight="1">
      <c r="A12" s="589"/>
      <c r="B12" s="692" t="s">
        <v>891</v>
      </c>
      <c r="C12" s="692"/>
      <c r="D12" s="692"/>
      <c r="E12" s="692"/>
      <c r="F12" s="585"/>
      <c r="G12" s="585"/>
      <c r="H12" s="585"/>
      <c r="I12" s="585"/>
      <c r="J12" s="639"/>
      <c r="K12" s="585"/>
    </row>
    <row r="13" spans="1:11">
      <c r="A13" s="589"/>
      <c r="B13" s="585"/>
      <c r="C13" s="585"/>
      <c r="D13" s="585"/>
      <c r="E13" s="585"/>
      <c r="F13" s="585"/>
      <c r="G13" s="25"/>
      <c r="H13" s="586" t="s">
        <v>69</v>
      </c>
      <c r="I13" s="589"/>
      <c r="J13" s="642"/>
      <c r="K13" s="589"/>
    </row>
    <row r="14" spans="1:11">
      <c r="A14" s="589"/>
      <c r="B14" s="584"/>
      <c r="C14" s="584"/>
      <c r="D14" s="584"/>
      <c r="E14" s="584"/>
      <c r="F14" s="584"/>
      <c r="G14" s="584"/>
      <c r="H14" s="584"/>
      <c r="I14" s="584"/>
      <c r="J14" s="638"/>
      <c r="K14" s="584"/>
    </row>
    <row r="15" spans="1:11">
      <c r="A15" s="589"/>
      <c r="B15" s="32"/>
      <c r="C15" s="586"/>
      <c r="D15" s="25"/>
      <c r="E15" s="33"/>
      <c r="F15" s="25"/>
      <c r="G15" s="25"/>
      <c r="H15" s="586"/>
      <c r="I15" s="589"/>
      <c r="J15" s="642"/>
      <c r="K15" s="589"/>
    </row>
    <row r="16" spans="1:11">
      <c r="A16" s="589"/>
      <c r="B16" s="587"/>
      <c r="C16" s="587"/>
      <c r="D16" s="587"/>
      <c r="E16" s="587"/>
      <c r="F16" s="25"/>
      <c r="G16" s="25"/>
      <c r="H16" s="34"/>
      <c r="I16" s="34"/>
      <c r="J16" s="34"/>
      <c r="K16" s="34"/>
    </row>
    <row r="17" spans="1:11">
      <c r="A17" s="589"/>
      <c r="B17" s="585"/>
      <c r="C17" s="585"/>
      <c r="D17" s="585"/>
      <c r="E17" s="585"/>
      <c r="F17" s="25"/>
      <c r="G17" s="25"/>
      <c r="H17" s="589"/>
      <c r="I17" s="589"/>
      <c r="J17" s="642"/>
      <c r="K17" s="589"/>
    </row>
  </sheetData>
  <mergeCells count="4">
    <mergeCell ref="A2:K2"/>
    <mergeCell ref="D4:K4"/>
    <mergeCell ref="A10:E10"/>
    <mergeCell ref="B12:E12"/>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90" zoomScaleNormal="100" zoomScaleSheetLayoutView="90" workbookViewId="0">
      <selection activeCell="G76" sqref="G76:H82"/>
    </sheetView>
  </sheetViews>
  <sheetFormatPr defaultColWidth="8.88671875" defaultRowHeight="14.4"/>
  <cols>
    <col min="1" max="1" width="6" style="101" customWidth="1"/>
    <col min="2" max="2" width="77.44140625" style="101" customWidth="1"/>
    <col min="3" max="3" width="7.44140625" style="101" customWidth="1"/>
    <col min="4" max="4" width="9.44140625" style="101" customWidth="1"/>
    <col min="5" max="5" width="10.88671875" style="101" bestFit="1" customWidth="1"/>
    <col min="6" max="6" width="16.88671875" style="101" customWidth="1"/>
    <col min="7" max="7" width="7.33203125" style="101" customWidth="1"/>
    <col min="8" max="9" width="18" style="101" customWidth="1"/>
    <col min="10" max="10" width="14.33203125" style="101" customWidth="1"/>
    <col min="11" max="11" width="14.5546875" style="101" customWidth="1"/>
    <col min="12" max="12" width="18.6640625" style="101" customWidth="1"/>
    <col min="13" max="16384" width="8.88671875" style="101"/>
  </cols>
  <sheetData>
    <row r="1" spans="1:12">
      <c r="A1" s="13"/>
      <c r="B1" s="13"/>
      <c r="C1" s="13"/>
      <c r="D1" s="13"/>
      <c r="E1" s="13"/>
      <c r="F1" s="13"/>
      <c r="G1" s="13"/>
      <c r="H1" s="13"/>
      <c r="I1" s="13"/>
      <c r="J1" s="13"/>
      <c r="K1" s="436" t="s">
        <v>158</v>
      </c>
    </row>
    <row r="2" spans="1:12">
      <c r="A2" s="717" t="s">
        <v>358</v>
      </c>
      <c r="B2" s="717"/>
      <c r="C2" s="717"/>
      <c r="D2" s="717"/>
      <c r="E2" s="717"/>
      <c r="F2" s="717"/>
      <c r="G2" s="717"/>
      <c r="H2" s="717"/>
      <c r="I2" s="717"/>
      <c r="J2" s="717"/>
      <c r="K2" s="717"/>
    </row>
    <row r="3" spans="1:12" ht="30.6">
      <c r="A3" s="360" t="s">
        <v>0</v>
      </c>
      <c r="B3" s="360" t="s">
        <v>1</v>
      </c>
      <c r="C3" s="360" t="s">
        <v>2</v>
      </c>
      <c r="D3" s="360" t="s">
        <v>90</v>
      </c>
      <c r="E3" s="366" t="s">
        <v>3</v>
      </c>
      <c r="F3" s="360" t="s">
        <v>4</v>
      </c>
      <c r="G3" s="437" t="s">
        <v>5</v>
      </c>
      <c r="H3" s="360" t="s">
        <v>6</v>
      </c>
      <c r="I3" s="360" t="s">
        <v>424</v>
      </c>
      <c r="J3" s="360" t="s">
        <v>167</v>
      </c>
      <c r="K3" s="360" t="s">
        <v>7</v>
      </c>
    </row>
    <row r="4" spans="1:12" ht="182.4">
      <c r="A4" s="360" t="s">
        <v>667</v>
      </c>
      <c r="B4" s="383" t="s">
        <v>668</v>
      </c>
      <c r="C4" s="360" t="s">
        <v>96</v>
      </c>
      <c r="D4" s="360">
        <v>180</v>
      </c>
      <c r="E4" s="366"/>
      <c r="F4" s="416">
        <f>D4*E4</f>
        <v>0</v>
      </c>
      <c r="G4" s="438"/>
      <c r="H4" s="285"/>
      <c r="I4" s="285"/>
      <c r="J4" s="360"/>
      <c r="K4" s="360"/>
      <c r="L4" s="439"/>
    </row>
    <row r="5" spans="1:12" ht="34.200000000000003">
      <c r="A5" s="360" t="s">
        <v>669</v>
      </c>
      <c r="B5" s="383" t="s">
        <v>670</v>
      </c>
      <c r="C5" s="360" t="s">
        <v>96</v>
      </c>
      <c r="D5" s="360">
        <v>180</v>
      </c>
      <c r="E5" s="366"/>
      <c r="F5" s="416">
        <f t="shared" ref="F5:F37" si="0">D5*E5</f>
        <v>0</v>
      </c>
      <c r="G5" s="438"/>
      <c r="H5" s="285"/>
      <c r="I5" s="285"/>
      <c r="J5" s="360"/>
      <c r="K5" s="360"/>
      <c r="L5" s="439"/>
    </row>
    <row r="6" spans="1:12" ht="22.8">
      <c r="A6" s="360" t="s">
        <v>671</v>
      </c>
      <c r="B6" s="383" t="s">
        <v>672</v>
      </c>
      <c r="C6" s="360" t="s">
        <v>96</v>
      </c>
      <c r="D6" s="360">
        <v>180</v>
      </c>
      <c r="E6" s="366"/>
      <c r="F6" s="416">
        <f t="shared" si="0"/>
        <v>0</v>
      </c>
      <c r="G6" s="438"/>
      <c r="H6" s="285"/>
      <c r="I6" s="315"/>
      <c r="J6" s="360"/>
      <c r="K6" s="360"/>
      <c r="L6" s="439"/>
    </row>
    <row r="7" spans="1:12" ht="34.200000000000003">
      <c r="A7" s="360" t="s">
        <v>673</v>
      </c>
      <c r="B7" s="383" t="s">
        <v>674</v>
      </c>
      <c r="C7" s="360" t="s">
        <v>96</v>
      </c>
      <c r="D7" s="360">
        <v>180</v>
      </c>
      <c r="E7" s="366"/>
      <c r="F7" s="416">
        <f t="shared" si="0"/>
        <v>0</v>
      </c>
      <c r="G7" s="438"/>
      <c r="H7" s="285"/>
      <c r="I7" s="285"/>
      <c r="J7" s="360"/>
      <c r="K7" s="360"/>
      <c r="L7" s="439"/>
    </row>
    <row r="8" spans="1:12" ht="178.8" customHeight="1">
      <c r="A8" s="360" t="s">
        <v>675</v>
      </c>
      <c r="B8" s="383" t="s">
        <v>676</v>
      </c>
      <c r="C8" s="360" t="s">
        <v>96</v>
      </c>
      <c r="D8" s="360">
        <v>20</v>
      </c>
      <c r="E8" s="366"/>
      <c r="F8" s="416">
        <f t="shared" si="0"/>
        <v>0</v>
      </c>
      <c r="G8" s="438"/>
      <c r="H8" s="285"/>
      <c r="I8" s="285"/>
      <c r="J8" s="360"/>
      <c r="K8" s="360"/>
      <c r="L8" s="439"/>
    </row>
    <row r="9" spans="1:12" ht="34.799999999999997" customHeight="1">
      <c r="A9" s="360" t="s">
        <v>677</v>
      </c>
      <c r="B9" s="383" t="s">
        <v>887</v>
      </c>
      <c r="C9" s="360" t="s">
        <v>96</v>
      </c>
      <c r="D9" s="360">
        <v>20</v>
      </c>
      <c r="E9" s="366"/>
      <c r="F9" s="416">
        <f t="shared" si="0"/>
        <v>0</v>
      </c>
      <c r="G9" s="438"/>
      <c r="H9" s="285"/>
      <c r="I9" s="285"/>
      <c r="J9" s="360"/>
      <c r="K9" s="360"/>
      <c r="L9" s="439"/>
    </row>
    <row r="10" spans="1:12" ht="34.200000000000003" customHeight="1">
      <c r="A10" s="360" t="s">
        <v>678</v>
      </c>
      <c r="B10" s="383" t="s">
        <v>672</v>
      </c>
      <c r="C10" s="360" t="s">
        <v>96</v>
      </c>
      <c r="D10" s="360">
        <v>20</v>
      </c>
      <c r="E10" s="366"/>
      <c r="F10" s="416">
        <f t="shared" si="0"/>
        <v>0</v>
      </c>
      <c r="G10" s="438"/>
      <c r="H10" s="285"/>
      <c r="I10" s="285"/>
      <c r="J10" s="360"/>
      <c r="K10" s="360"/>
      <c r="L10" s="439"/>
    </row>
    <row r="11" spans="1:12" ht="49.2" customHeight="1">
      <c r="A11" s="360" t="s">
        <v>679</v>
      </c>
      <c r="B11" s="383" t="s">
        <v>674</v>
      </c>
      <c r="C11" s="360" t="s">
        <v>96</v>
      </c>
      <c r="D11" s="360">
        <v>20</v>
      </c>
      <c r="E11" s="366"/>
      <c r="F11" s="416">
        <f t="shared" si="0"/>
        <v>0</v>
      </c>
      <c r="G11" s="438"/>
      <c r="H11" s="285"/>
      <c r="I11" s="285"/>
      <c r="J11" s="360"/>
      <c r="K11" s="360"/>
      <c r="L11" s="439"/>
    </row>
    <row r="12" spans="1:12" ht="112.8" customHeight="1">
      <c r="A12" s="360" t="s">
        <v>680</v>
      </c>
      <c r="B12" s="383" t="s">
        <v>681</v>
      </c>
      <c r="C12" s="360" t="s">
        <v>8</v>
      </c>
      <c r="D12" s="360">
        <v>50</v>
      </c>
      <c r="E12" s="366"/>
      <c r="F12" s="416">
        <f t="shared" si="0"/>
        <v>0</v>
      </c>
      <c r="G12" s="438"/>
      <c r="H12" s="285"/>
      <c r="I12" s="285"/>
      <c r="J12" s="360"/>
      <c r="K12" s="360"/>
      <c r="L12" s="439"/>
    </row>
    <row r="13" spans="1:12" ht="36" customHeight="1">
      <c r="A13" s="360" t="s">
        <v>682</v>
      </c>
      <c r="B13" s="383" t="s">
        <v>672</v>
      </c>
      <c r="C13" s="360" t="s">
        <v>96</v>
      </c>
      <c r="D13" s="360">
        <v>150</v>
      </c>
      <c r="E13" s="366"/>
      <c r="F13" s="416">
        <f t="shared" si="0"/>
        <v>0</v>
      </c>
      <c r="G13" s="438"/>
      <c r="H13" s="285"/>
      <c r="I13" s="285"/>
      <c r="J13" s="360"/>
      <c r="K13" s="360"/>
      <c r="L13" s="439"/>
    </row>
    <row r="14" spans="1:12" ht="19.2" customHeight="1">
      <c r="A14" s="360" t="s">
        <v>683</v>
      </c>
      <c r="B14" s="383" t="s">
        <v>684</v>
      </c>
      <c r="C14" s="360" t="s">
        <v>8</v>
      </c>
      <c r="D14" s="360">
        <v>50</v>
      </c>
      <c r="E14" s="366"/>
      <c r="F14" s="416">
        <f t="shared" si="0"/>
        <v>0</v>
      </c>
      <c r="G14" s="438"/>
      <c r="H14" s="285"/>
      <c r="I14" s="285"/>
      <c r="J14" s="360"/>
      <c r="K14" s="360"/>
      <c r="L14" s="439"/>
    </row>
    <row r="15" spans="1:12">
      <c r="A15" s="360" t="s">
        <v>685</v>
      </c>
      <c r="B15" s="383" t="s">
        <v>686</v>
      </c>
      <c r="C15" s="360" t="s">
        <v>96</v>
      </c>
      <c r="D15" s="360">
        <v>2</v>
      </c>
      <c r="E15" s="366"/>
      <c r="F15" s="416">
        <f t="shared" si="0"/>
        <v>0</v>
      </c>
      <c r="G15" s="438"/>
      <c r="H15" s="285"/>
      <c r="I15" s="285"/>
      <c r="J15" s="360"/>
      <c r="K15" s="360"/>
      <c r="L15" s="439"/>
    </row>
    <row r="16" spans="1:12">
      <c r="A16" s="360" t="s">
        <v>687</v>
      </c>
      <c r="B16" s="383" t="s">
        <v>688</v>
      </c>
      <c r="C16" s="360" t="s">
        <v>96</v>
      </c>
      <c r="D16" s="360">
        <v>2</v>
      </c>
      <c r="E16" s="366"/>
      <c r="F16" s="416">
        <f t="shared" si="0"/>
        <v>0</v>
      </c>
      <c r="G16" s="438"/>
      <c r="H16" s="285"/>
      <c r="I16" s="285"/>
      <c r="J16" s="360"/>
      <c r="K16" s="360"/>
      <c r="L16" s="439"/>
    </row>
    <row r="17" spans="1:12">
      <c r="A17" s="360" t="s">
        <v>689</v>
      </c>
      <c r="B17" s="383" t="s">
        <v>690</v>
      </c>
      <c r="C17" s="360" t="s">
        <v>96</v>
      </c>
      <c r="D17" s="360">
        <v>2</v>
      </c>
      <c r="E17" s="366"/>
      <c r="F17" s="416">
        <f t="shared" si="0"/>
        <v>0</v>
      </c>
      <c r="G17" s="438"/>
      <c r="H17" s="285"/>
      <c r="I17" s="285"/>
      <c r="J17" s="360"/>
      <c r="K17" s="360"/>
      <c r="L17" s="439"/>
    </row>
    <row r="18" spans="1:12" ht="22.8">
      <c r="A18" s="360" t="s">
        <v>691</v>
      </c>
      <c r="B18" s="383" t="s">
        <v>692</v>
      </c>
      <c r="C18" s="360" t="s">
        <v>96</v>
      </c>
      <c r="D18" s="360">
        <v>10</v>
      </c>
      <c r="E18" s="366"/>
      <c r="F18" s="416">
        <f t="shared" si="0"/>
        <v>0</v>
      </c>
      <c r="G18" s="438"/>
      <c r="H18" s="285"/>
      <c r="I18" s="285"/>
      <c r="J18" s="360"/>
      <c r="K18" s="360"/>
      <c r="L18" s="439"/>
    </row>
    <row r="19" spans="1:12">
      <c r="A19" s="360" t="s">
        <v>693</v>
      </c>
      <c r="B19" s="383" t="s">
        <v>694</v>
      </c>
      <c r="C19" s="360" t="s">
        <v>96</v>
      </c>
      <c r="D19" s="360">
        <v>4</v>
      </c>
      <c r="E19" s="366"/>
      <c r="F19" s="416">
        <f t="shared" si="0"/>
        <v>0</v>
      </c>
      <c r="G19" s="438"/>
      <c r="H19" s="285"/>
      <c r="I19" s="285"/>
      <c r="J19" s="360"/>
      <c r="K19" s="360"/>
      <c r="L19" s="439"/>
    </row>
    <row r="20" spans="1:12" ht="102.6">
      <c r="A20" s="360" t="s">
        <v>695</v>
      </c>
      <c r="B20" s="383" t="s">
        <v>696</v>
      </c>
      <c r="C20" s="360" t="s">
        <v>8</v>
      </c>
      <c r="D20" s="360">
        <v>100</v>
      </c>
      <c r="E20" s="366"/>
      <c r="F20" s="416">
        <f t="shared" si="0"/>
        <v>0</v>
      </c>
      <c r="G20" s="438"/>
      <c r="H20" s="285"/>
      <c r="I20" s="285"/>
      <c r="J20" s="360"/>
      <c r="K20" s="360"/>
      <c r="L20" s="439"/>
    </row>
    <row r="21" spans="1:12" ht="76.2" customHeight="1">
      <c r="A21" s="360" t="s">
        <v>697</v>
      </c>
      <c r="B21" s="383" t="s">
        <v>698</v>
      </c>
      <c r="C21" s="360" t="s">
        <v>96</v>
      </c>
      <c r="D21" s="360">
        <v>400</v>
      </c>
      <c r="E21" s="366"/>
      <c r="F21" s="416">
        <f t="shared" si="0"/>
        <v>0</v>
      </c>
      <c r="G21" s="438"/>
      <c r="H21" s="285"/>
      <c r="I21" s="285"/>
      <c r="J21" s="360"/>
      <c r="K21" s="360"/>
      <c r="L21" s="439"/>
    </row>
    <row r="22" spans="1:12">
      <c r="A22" s="360" t="s">
        <v>699</v>
      </c>
      <c r="B22" s="383" t="s">
        <v>700</v>
      </c>
      <c r="C22" s="360" t="s">
        <v>96</v>
      </c>
      <c r="D22" s="360">
        <v>100</v>
      </c>
      <c r="E22" s="366"/>
      <c r="F22" s="416">
        <f t="shared" si="0"/>
        <v>0</v>
      </c>
      <c r="G22" s="438"/>
      <c r="H22" s="285"/>
      <c r="I22" s="285"/>
      <c r="J22" s="360"/>
      <c r="K22" s="360"/>
      <c r="L22" s="439"/>
    </row>
    <row r="23" spans="1:12" ht="91.2">
      <c r="A23" s="360" t="s">
        <v>701</v>
      </c>
      <c r="B23" s="383" t="s">
        <v>702</v>
      </c>
      <c r="C23" s="360" t="s">
        <v>8</v>
      </c>
      <c r="D23" s="360">
        <v>10</v>
      </c>
      <c r="E23" s="366"/>
      <c r="F23" s="416">
        <f t="shared" si="0"/>
        <v>0</v>
      </c>
      <c r="G23" s="438"/>
      <c r="H23" s="285"/>
      <c r="I23" s="285"/>
      <c r="J23" s="360"/>
      <c r="K23" s="360"/>
      <c r="L23" s="439"/>
    </row>
    <row r="24" spans="1:12" ht="45.6">
      <c r="A24" s="360" t="s">
        <v>703</v>
      </c>
      <c r="B24" s="383" t="s">
        <v>704</v>
      </c>
      <c r="C24" s="360" t="s">
        <v>96</v>
      </c>
      <c r="D24" s="360">
        <v>30</v>
      </c>
      <c r="E24" s="366"/>
      <c r="F24" s="416">
        <f t="shared" si="0"/>
        <v>0</v>
      </c>
      <c r="G24" s="438"/>
      <c r="H24" s="285"/>
      <c r="I24" s="285"/>
      <c r="J24" s="360"/>
      <c r="K24" s="360"/>
      <c r="L24" s="439"/>
    </row>
    <row r="25" spans="1:12" ht="34.200000000000003">
      <c r="A25" s="360" t="s">
        <v>705</v>
      </c>
      <c r="B25" s="383" t="s">
        <v>706</v>
      </c>
      <c r="C25" s="360" t="s">
        <v>8</v>
      </c>
      <c r="D25" s="360">
        <v>20</v>
      </c>
      <c r="E25" s="366"/>
      <c r="F25" s="416">
        <f t="shared" si="0"/>
        <v>0</v>
      </c>
      <c r="G25" s="438"/>
      <c r="H25" s="285"/>
      <c r="I25" s="285"/>
      <c r="J25" s="360"/>
      <c r="K25" s="360"/>
      <c r="L25" s="439"/>
    </row>
    <row r="26" spans="1:12">
      <c r="A26" s="360" t="s">
        <v>707</v>
      </c>
      <c r="B26" s="383" t="s">
        <v>708</v>
      </c>
      <c r="C26" s="360" t="s">
        <v>96</v>
      </c>
      <c r="D26" s="360">
        <v>1</v>
      </c>
      <c r="E26" s="366"/>
      <c r="F26" s="416">
        <f t="shared" si="0"/>
        <v>0</v>
      </c>
      <c r="G26" s="438"/>
      <c r="H26" s="285"/>
      <c r="I26" s="285"/>
      <c r="J26" s="360"/>
      <c r="K26" s="360"/>
      <c r="L26" s="439"/>
    </row>
    <row r="27" spans="1:12">
      <c r="A27" s="360" t="s">
        <v>709</v>
      </c>
      <c r="B27" s="383" t="s">
        <v>710</v>
      </c>
      <c r="C27" s="360" t="s">
        <v>96</v>
      </c>
      <c r="D27" s="360">
        <v>10</v>
      </c>
      <c r="E27" s="366"/>
      <c r="F27" s="416">
        <f t="shared" si="0"/>
        <v>0</v>
      </c>
      <c r="G27" s="438"/>
      <c r="H27" s="285"/>
      <c r="I27" s="285"/>
      <c r="J27" s="360"/>
      <c r="K27" s="360"/>
      <c r="L27" s="439"/>
    </row>
    <row r="28" spans="1:12" ht="182.4">
      <c r="A28" s="360" t="s">
        <v>711</v>
      </c>
      <c r="B28" s="440" t="s">
        <v>712</v>
      </c>
      <c r="C28" s="441" t="s">
        <v>58</v>
      </c>
      <c r="D28" s="441">
        <v>10</v>
      </c>
      <c r="E28" s="366"/>
      <c r="F28" s="416">
        <f t="shared" si="0"/>
        <v>0</v>
      </c>
      <c r="G28" s="438"/>
      <c r="H28" s="285"/>
      <c r="I28" s="285"/>
      <c r="J28" s="360"/>
      <c r="K28" s="360"/>
      <c r="L28" s="439"/>
    </row>
    <row r="29" spans="1:12" ht="22.8">
      <c r="A29" s="360" t="s">
        <v>713</v>
      </c>
      <c r="B29" s="440" t="s">
        <v>714</v>
      </c>
      <c r="C29" s="441" t="s">
        <v>58</v>
      </c>
      <c r="D29" s="441">
        <v>40</v>
      </c>
      <c r="E29" s="366"/>
      <c r="F29" s="416">
        <f t="shared" si="0"/>
        <v>0</v>
      </c>
      <c r="G29" s="438"/>
      <c r="H29" s="285"/>
      <c r="I29" s="285"/>
      <c r="J29" s="360"/>
      <c r="K29" s="360"/>
      <c r="L29" s="439"/>
    </row>
    <row r="30" spans="1:12" ht="22.8">
      <c r="A30" s="360" t="s">
        <v>715</v>
      </c>
      <c r="B30" s="440" t="s">
        <v>716</v>
      </c>
      <c r="C30" s="441" t="s">
        <v>58</v>
      </c>
      <c r="D30" s="441">
        <v>10</v>
      </c>
      <c r="E30" s="366"/>
      <c r="F30" s="416">
        <f t="shared" si="0"/>
        <v>0</v>
      </c>
      <c r="G30" s="438"/>
      <c r="H30" s="285"/>
      <c r="I30" s="285"/>
      <c r="J30" s="360"/>
      <c r="K30" s="360"/>
      <c r="L30" s="439"/>
    </row>
    <row r="31" spans="1:12" ht="22.8">
      <c r="A31" s="360" t="s">
        <v>717</v>
      </c>
      <c r="B31" s="440" t="s">
        <v>888</v>
      </c>
      <c r="C31" s="441" t="s">
        <v>58</v>
      </c>
      <c r="D31" s="441">
        <v>10</v>
      </c>
      <c r="E31" s="366"/>
      <c r="F31" s="416">
        <f t="shared" si="0"/>
        <v>0</v>
      </c>
      <c r="G31" s="438"/>
      <c r="H31" s="285"/>
      <c r="I31" s="285"/>
      <c r="J31" s="360"/>
      <c r="K31" s="360"/>
      <c r="L31" s="439"/>
    </row>
    <row r="32" spans="1:12">
      <c r="A32" s="360" t="s">
        <v>719</v>
      </c>
      <c r="B32" s="440" t="s">
        <v>720</v>
      </c>
      <c r="C32" s="441" t="s">
        <v>58</v>
      </c>
      <c r="D32" s="441">
        <v>10</v>
      </c>
      <c r="E32" s="366"/>
      <c r="F32" s="416">
        <f t="shared" si="0"/>
        <v>0</v>
      </c>
      <c r="G32" s="438"/>
      <c r="H32" s="285"/>
      <c r="I32" s="285"/>
      <c r="J32" s="360"/>
      <c r="K32" s="360"/>
      <c r="L32" s="439"/>
    </row>
    <row r="33" spans="1:12" ht="206.4" customHeight="1">
      <c r="A33" s="360" t="s">
        <v>721</v>
      </c>
      <c r="B33" s="440" t="s">
        <v>722</v>
      </c>
      <c r="C33" s="441" t="s">
        <v>58</v>
      </c>
      <c r="D33" s="441">
        <v>40</v>
      </c>
      <c r="E33" s="82"/>
      <c r="F33" s="416">
        <f t="shared" si="0"/>
        <v>0</v>
      </c>
      <c r="G33" s="438"/>
      <c r="H33" s="285"/>
      <c r="I33" s="444"/>
      <c r="J33" s="89"/>
      <c r="K33" s="89"/>
      <c r="L33" s="439"/>
    </row>
    <row r="34" spans="1:12" ht="22.8">
      <c r="A34" s="360" t="s">
        <v>723</v>
      </c>
      <c r="B34" s="440" t="s">
        <v>714</v>
      </c>
      <c r="C34" s="441" t="s">
        <v>58</v>
      </c>
      <c r="D34" s="441">
        <v>160</v>
      </c>
      <c r="E34" s="366"/>
      <c r="F34" s="416">
        <f t="shared" si="0"/>
        <v>0</v>
      </c>
      <c r="G34" s="438"/>
      <c r="H34" s="285"/>
      <c r="I34" s="285"/>
      <c r="J34" s="360"/>
      <c r="K34" s="360"/>
      <c r="L34" s="439"/>
    </row>
    <row r="35" spans="1:12" ht="22.8">
      <c r="A35" s="360" t="s">
        <v>724</v>
      </c>
      <c r="B35" s="440" t="s">
        <v>716</v>
      </c>
      <c r="C35" s="441" t="s">
        <v>58</v>
      </c>
      <c r="D35" s="441">
        <v>40</v>
      </c>
      <c r="E35" s="366"/>
      <c r="F35" s="416">
        <f t="shared" si="0"/>
        <v>0</v>
      </c>
      <c r="G35" s="438"/>
      <c r="H35" s="285"/>
      <c r="I35" s="285"/>
      <c r="J35" s="360"/>
      <c r="K35" s="360"/>
      <c r="L35" s="439"/>
    </row>
    <row r="36" spans="1:12" ht="22.8">
      <c r="A36" s="360" t="s">
        <v>725</v>
      </c>
      <c r="B36" s="440" t="s">
        <v>718</v>
      </c>
      <c r="C36" s="441" t="s">
        <v>58</v>
      </c>
      <c r="D36" s="441">
        <v>40</v>
      </c>
      <c r="E36" s="366"/>
      <c r="F36" s="416">
        <f t="shared" si="0"/>
        <v>0</v>
      </c>
      <c r="G36" s="438"/>
      <c r="H36" s="285"/>
      <c r="I36" s="285"/>
      <c r="J36" s="360"/>
      <c r="K36" s="360"/>
      <c r="L36" s="439"/>
    </row>
    <row r="37" spans="1:12">
      <c r="A37" s="360" t="s">
        <v>726</v>
      </c>
      <c r="B37" s="440" t="s">
        <v>720</v>
      </c>
      <c r="C37" s="441" t="s">
        <v>58</v>
      </c>
      <c r="D37" s="441">
        <v>40</v>
      </c>
      <c r="E37" s="366"/>
      <c r="F37" s="416">
        <f t="shared" si="0"/>
        <v>0</v>
      </c>
      <c r="G37" s="438"/>
      <c r="H37" s="285"/>
      <c r="I37" s="285"/>
      <c r="J37" s="360"/>
      <c r="K37" s="360"/>
      <c r="L37" s="439"/>
    </row>
    <row r="38" spans="1:12">
      <c r="A38" s="714" t="s">
        <v>9</v>
      </c>
      <c r="B38" s="715"/>
      <c r="C38" s="715"/>
      <c r="D38" s="715"/>
      <c r="E38" s="716"/>
      <c r="F38" s="117">
        <f>SUM(F4:F37)</f>
        <v>0</v>
      </c>
      <c r="G38" s="438"/>
      <c r="H38" s="442">
        <f>SUM(H4:H37)</f>
        <v>0</v>
      </c>
      <c r="I38" s="442"/>
      <c r="J38" s="298"/>
      <c r="K38" s="298"/>
    </row>
    <row r="39" spans="1:12">
      <c r="A39" s="13"/>
      <c r="B39" s="32"/>
      <c r="C39" s="435"/>
      <c r="D39" s="435"/>
      <c r="E39" s="33"/>
      <c r="F39" s="435"/>
      <c r="G39" s="435"/>
      <c r="H39" s="435"/>
      <c r="I39" s="435"/>
      <c r="J39" s="13"/>
      <c r="K39" s="13"/>
    </row>
    <row r="40" spans="1:12">
      <c r="A40" s="13"/>
      <c r="B40" s="693"/>
      <c r="C40" s="693"/>
      <c r="D40" s="693"/>
      <c r="E40" s="693"/>
      <c r="F40" s="435"/>
      <c r="G40" s="435"/>
      <c r="H40" s="34"/>
      <c r="I40" s="34"/>
      <c r="J40" s="34"/>
      <c r="K40" s="34"/>
    </row>
    <row r="41" spans="1:12">
      <c r="A41" s="13"/>
      <c r="B41" s="103" t="s">
        <v>141</v>
      </c>
      <c r="C41" s="103"/>
      <c r="D41" s="103"/>
      <c r="E41" s="103"/>
      <c r="F41" s="103"/>
      <c r="G41" s="16"/>
      <c r="H41" s="694"/>
      <c r="I41" s="694"/>
      <c r="J41" s="694"/>
      <c r="K41" s="694"/>
    </row>
    <row r="42" spans="1:12">
      <c r="B42" s="103" t="s">
        <v>31</v>
      </c>
      <c r="C42" s="103"/>
      <c r="D42" s="103"/>
      <c r="E42" s="103"/>
      <c r="F42" s="103"/>
      <c r="G42" s="103"/>
    </row>
    <row r="43" spans="1:12">
      <c r="B43" s="103" t="s">
        <v>32</v>
      </c>
      <c r="C43" s="103"/>
      <c r="D43" s="103"/>
      <c r="E43" s="103"/>
      <c r="F43" s="103"/>
      <c r="G43" s="103"/>
    </row>
    <row r="44" spans="1:12">
      <c r="B44" s="103" t="s">
        <v>91</v>
      </c>
      <c r="C44" s="103"/>
      <c r="D44" s="103"/>
      <c r="E44" s="103"/>
      <c r="F44" s="443"/>
      <c r="G44" s="103"/>
    </row>
    <row r="45" spans="1:12">
      <c r="B45" s="103" t="s">
        <v>34</v>
      </c>
      <c r="C45" s="103"/>
      <c r="D45" s="103"/>
      <c r="E45" s="103"/>
      <c r="F45" s="103"/>
      <c r="G45" s="103"/>
    </row>
    <row r="46" spans="1:12">
      <c r="B46" s="103" t="s">
        <v>35</v>
      </c>
      <c r="C46" s="103"/>
      <c r="D46" s="103"/>
      <c r="E46" s="103"/>
      <c r="F46" s="103"/>
      <c r="G46" s="103"/>
    </row>
    <row r="47" spans="1:12">
      <c r="B47" s="103" t="s">
        <v>421</v>
      </c>
      <c r="C47" s="103"/>
      <c r="D47" s="103"/>
      <c r="E47" s="103"/>
      <c r="F47" s="103"/>
      <c r="G47" s="103"/>
    </row>
    <row r="48" spans="1:12">
      <c r="B48" s="103" t="s">
        <v>736</v>
      </c>
      <c r="H48" s="101" t="s">
        <v>69</v>
      </c>
    </row>
  </sheetData>
  <mergeCells count="4">
    <mergeCell ref="A38:E38"/>
    <mergeCell ref="B40:E40"/>
    <mergeCell ref="H41:K41"/>
    <mergeCell ref="A2:K2"/>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rowBreaks count="2" manualBreakCount="2">
    <brk id="27" max="10" man="1"/>
    <brk id="38" max="10" man="1"/>
  </rowBreaks>
  <colBreaks count="1" manualBreakCount="1">
    <brk id="11" max="2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view="pageBreakPreview" zoomScaleNormal="100" zoomScaleSheetLayoutView="100" workbookViewId="0">
      <selection activeCell="G76" sqref="G76:H82"/>
    </sheetView>
  </sheetViews>
  <sheetFormatPr defaultColWidth="8.88671875" defaultRowHeight="14.4"/>
  <cols>
    <col min="1" max="1" width="4" style="24" customWidth="1"/>
    <col min="2" max="2" width="77.44140625" style="24" customWidth="1"/>
    <col min="3" max="3" width="6.6640625" style="24" customWidth="1"/>
    <col min="4" max="4" width="8.6640625" style="24" customWidth="1"/>
    <col min="5" max="5" width="12.109375" style="24" customWidth="1"/>
    <col min="6" max="6" width="14.5546875" style="24" customWidth="1"/>
    <col min="7" max="7" width="7.33203125" style="24" customWidth="1"/>
    <col min="8" max="9" width="14.6640625" style="24" customWidth="1"/>
    <col min="10" max="10" width="13.6640625" style="24" customWidth="1"/>
    <col min="11" max="11" width="17.77734375" style="24" customWidth="1"/>
    <col min="12" max="16384" width="8.88671875" style="24"/>
  </cols>
  <sheetData>
    <row r="1" spans="1:11">
      <c r="A1" s="13"/>
      <c r="B1" s="13"/>
      <c r="C1" s="13"/>
      <c r="D1" s="13"/>
      <c r="E1" s="13"/>
      <c r="F1" s="13"/>
      <c r="G1" s="13"/>
      <c r="H1" s="13"/>
      <c r="I1" s="13"/>
      <c r="J1" s="27"/>
      <c r="K1" s="27"/>
    </row>
    <row r="2" spans="1:11" s="326" customFormat="1">
      <c r="A2" s="690" t="s">
        <v>359</v>
      </c>
      <c r="B2" s="690"/>
      <c r="C2" s="690"/>
      <c r="D2" s="690"/>
      <c r="E2" s="690"/>
      <c r="F2" s="690"/>
      <c r="G2" s="690"/>
      <c r="H2" s="690"/>
      <c r="I2" s="690"/>
      <c r="J2" s="690"/>
      <c r="K2" s="690"/>
    </row>
    <row r="3" spans="1:11" ht="30.6">
      <c r="A3" s="1" t="s">
        <v>0</v>
      </c>
      <c r="B3" s="1" t="s">
        <v>1</v>
      </c>
      <c r="C3" s="1" t="s">
        <v>2</v>
      </c>
      <c r="D3" s="1" t="s">
        <v>90</v>
      </c>
      <c r="E3" s="3" t="s">
        <v>3</v>
      </c>
      <c r="F3" s="1" t="s">
        <v>4</v>
      </c>
      <c r="G3" s="91" t="s">
        <v>5</v>
      </c>
      <c r="H3" s="1" t="s">
        <v>6</v>
      </c>
      <c r="I3" s="197" t="s">
        <v>424</v>
      </c>
      <c r="J3" s="1" t="s">
        <v>167</v>
      </c>
      <c r="K3" s="1" t="s">
        <v>7</v>
      </c>
    </row>
    <row r="4" spans="1:11" ht="70.95" customHeight="1">
      <c r="A4" s="1">
        <v>1</v>
      </c>
      <c r="B4" s="5" t="s">
        <v>54</v>
      </c>
      <c r="C4" s="1" t="s">
        <v>8</v>
      </c>
      <c r="D4" s="1">
        <v>20</v>
      </c>
      <c r="E4" s="3"/>
      <c r="F4" s="43">
        <f>D4*E4</f>
        <v>0</v>
      </c>
      <c r="G4" s="93"/>
      <c r="H4" s="36"/>
      <c r="I4" s="204"/>
      <c r="J4" s="1"/>
      <c r="K4" s="1"/>
    </row>
    <row r="5" spans="1:11" ht="22.2" customHeight="1">
      <c r="A5" s="718" t="s">
        <v>9</v>
      </c>
      <c r="B5" s="719"/>
      <c r="C5" s="719"/>
      <c r="D5" s="719"/>
      <c r="E5" s="720"/>
      <c r="F5" s="112">
        <f>SUM(F4)</f>
        <v>0</v>
      </c>
      <c r="G5" s="62"/>
      <c r="H5" s="63">
        <f>H4</f>
        <v>0</v>
      </c>
      <c r="I5" s="246"/>
      <c r="J5" s="64"/>
      <c r="K5" s="64"/>
    </row>
    <row r="6" spans="1:11">
      <c r="A6" s="13"/>
      <c r="B6" s="32"/>
      <c r="C6" s="26"/>
      <c r="D6" s="26"/>
      <c r="E6" s="33"/>
      <c r="F6" s="26"/>
      <c r="G6" s="26"/>
      <c r="H6" s="681"/>
      <c r="I6" s="26"/>
      <c r="J6" s="13"/>
      <c r="K6" s="13"/>
    </row>
    <row r="7" spans="1:11">
      <c r="A7" s="13"/>
      <c r="B7" s="32"/>
      <c r="C7" s="26"/>
      <c r="D7" s="26"/>
      <c r="E7" s="33"/>
      <c r="F7" s="26"/>
      <c r="G7" s="26"/>
      <c r="H7" s="26"/>
      <c r="I7" s="26"/>
      <c r="J7" s="13"/>
      <c r="K7" s="13"/>
    </row>
    <row r="8" spans="1:11">
      <c r="A8" s="13"/>
      <c r="B8" s="693"/>
      <c r="C8" s="693"/>
      <c r="D8" s="693"/>
      <c r="E8" s="693"/>
      <c r="F8" s="26"/>
      <c r="G8" s="26"/>
      <c r="H8" s="694" t="s">
        <v>69</v>
      </c>
      <c r="I8" s="694"/>
      <c r="J8" s="694"/>
      <c r="K8" s="694"/>
    </row>
    <row r="9" spans="1:11">
      <c r="B9" s="24" t="s">
        <v>80</v>
      </c>
    </row>
  </sheetData>
  <mergeCells count="4">
    <mergeCell ref="B8:E8"/>
    <mergeCell ref="H8:K8"/>
    <mergeCell ref="A2:K2"/>
    <mergeCell ref="A5:E5"/>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5"/>
  <sheetViews>
    <sheetView view="pageBreakPreview" zoomScale="70" zoomScaleNormal="100" zoomScaleSheetLayoutView="70" workbookViewId="0">
      <selection activeCell="G76" sqref="G76:H82"/>
    </sheetView>
  </sheetViews>
  <sheetFormatPr defaultColWidth="8.88671875" defaultRowHeight="11.4"/>
  <cols>
    <col min="1" max="1" width="9" style="141" bestFit="1" customWidth="1"/>
    <col min="2" max="2" width="109.33203125" style="141" customWidth="1"/>
    <col min="3" max="3" width="6.6640625" style="148" customWidth="1"/>
    <col min="4" max="4" width="6.33203125" style="148" customWidth="1"/>
    <col min="5" max="5" width="11.44140625" style="148" customWidth="1"/>
    <col min="6" max="6" width="15.6640625" style="148" customWidth="1"/>
    <col min="7" max="7" width="9.5546875" style="148" customWidth="1"/>
    <col min="8" max="9" width="16" style="148" customWidth="1"/>
    <col min="10" max="10" width="12.33203125" style="141" customWidth="1"/>
    <col min="11" max="11" width="17.88671875" style="141" customWidth="1"/>
    <col min="12" max="16384" width="8.88671875" style="141"/>
  </cols>
  <sheetData>
    <row r="2" spans="1:12" s="301" customFormat="1" ht="19.95" customHeight="1">
      <c r="A2" s="327" t="s">
        <v>360</v>
      </c>
      <c r="B2" s="327"/>
      <c r="C2" s="327"/>
      <c r="D2" s="327"/>
      <c r="E2" s="327"/>
      <c r="F2" s="327"/>
      <c r="G2" s="327"/>
      <c r="H2" s="327"/>
      <c r="I2" s="327"/>
      <c r="J2" s="327"/>
      <c r="K2" s="327" t="s">
        <v>361</v>
      </c>
      <c r="L2" s="327"/>
    </row>
    <row r="3" spans="1:12" ht="34.200000000000003">
      <c r="A3" s="138" t="s">
        <v>92</v>
      </c>
      <c r="B3" s="139" t="s">
        <v>93</v>
      </c>
      <c r="C3" s="119" t="s">
        <v>2</v>
      </c>
      <c r="D3" s="119" t="s">
        <v>94</v>
      </c>
      <c r="E3" s="58" t="s">
        <v>3</v>
      </c>
      <c r="F3" s="120" t="s">
        <v>4</v>
      </c>
      <c r="G3" s="119" t="s">
        <v>5</v>
      </c>
      <c r="H3" s="121" t="s">
        <v>6</v>
      </c>
      <c r="I3" s="247" t="s">
        <v>424</v>
      </c>
      <c r="J3" s="119" t="s">
        <v>166</v>
      </c>
      <c r="K3" s="140" t="s">
        <v>7</v>
      </c>
    </row>
    <row r="4" spans="1:12" s="234" customFormat="1" ht="16.95" customHeight="1">
      <c r="A4" s="233" t="s">
        <v>79</v>
      </c>
      <c r="B4" s="724" t="s">
        <v>403</v>
      </c>
      <c r="C4" s="725"/>
      <c r="D4" s="725"/>
      <c r="E4" s="725"/>
      <c r="F4" s="725"/>
      <c r="G4" s="725"/>
      <c r="H4" s="725"/>
      <c r="I4" s="725"/>
      <c r="J4" s="725"/>
      <c r="K4" s="726"/>
    </row>
    <row r="5" spans="1:12" ht="75.599999999999994" customHeight="1">
      <c r="A5" s="123" t="s">
        <v>95</v>
      </c>
      <c r="B5" s="122" t="s">
        <v>727</v>
      </c>
      <c r="C5" s="123" t="s">
        <v>96</v>
      </c>
      <c r="D5" s="124">
        <v>20</v>
      </c>
      <c r="E5" s="125"/>
      <c r="F5" s="59">
        <f>D5*E5</f>
        <v>0</v>
      </c>
      <c r="G5" s="126"/>
      <c r="H5" s="127"/>
      <c r="I5" s="249"/>
      <c r="J5" s="142"/>
      <c r="K5" s="142"/>
    </row>
    <row r="6" spans="1:12" ht="64.95" customHeight="1">
      <c r="A6" s="138" t="s">
        <v>97</v>
      </c>
      <c r="B6" s="122" t="s">
        <v>404</v>
      </c>
      <c r="C6" s="123" t="s">
        <v>96</v>
      </c>
      <c r="D6" s="143">
        <v>10</v>
      </c>
      <c r="E6" s="125"/>
      <c r="F6" s="59">
        <f>D6*E6</f>
        <v>0</v>
      </c>
      <c r="G6" s="126"/>
      <c r="H6" s="127"/>
      <c r="I6" s="689"/>
      <c r="J6" s="142"/>
      <c r="K6" s="142"/>
    </row>
    <row r="7" spans="1:12" s="234" customFormat="1" ht="16.2" customHeight="1">
      <c r="A7" s="233" t="s">
        <v>81</v>
      </c>
      <c r="B7" s="727" t="s">
        <v>98</v>
      </c>
      <c r="C7" s="728"/>
      <c r="D7" s="728"/>
      <c r="E7" s="728"/>
      <c r="F7" s="728"/>
      <c r="G7" s="728"/>
      <c r="H7" s="728"/>
      <c r="I7" s="728"/>
      <c r="J7" s="728"/>
      <c r="K7" s="729"/>
    </row>
    <row r="8" spans="1:12" ht="124.95" customHeight="1">
      <c r="A8" s="138" t="s">
        <v>95</v>
      </c>
      <c r="B8" s="144" t="s">
        <v>749</v>
      </c>
      <c r="C8" s="123" t="s">
        <v>96</v>
      </c>
      <c r="D8" s="143">
        <v>5</v>
      </c>
      <c r="E8" s="125"/>
      <c r="F8" s="125">
        <f>D8*E8</f>
        <v>0</v>
      </c>
      <c r="G8" s="126"/>
      <c r="H8" s="145"/>
      <c r="I8" s="250"/>
      <c r="J8" s="142"/>
      <c r="K8" s="142"/>
    </row>
    <row r="9" spans="1:12" ht="124.95" customHeight="1">
      <c r="A9" s="445" t="s">
        <v>97</v>
      </c>
      <c r="B9" s="471" t="s">
        <v>750</v>
      </c>
      <c r="C9" s="446" t="s">
        <v>96</v>
      </c>
      <c r="D9" s="447">
        <v>5</v>
      </c>
      <c r="E9" s="448"/>
      <c r="F9" s="125">
        <f t="shared" ref="F9:F10" si="0">D9*E9</f>
        <v>0</v>
      </c>
      <c r="G9" s="126"/>
      <c r="H9" s="145"/>
      <c r="I9" s="450"/>
      <c r="J9" s="451"/>
      <c r="K9" s="451"/>
    </row>
    <row r="10" spans="1:12" ht="124.95" customHeight="1">
      <c r="A10" s="138" t="s">
        <v>99</v>
      </c>
      <c r="B10" s="144" t="s">
        <v>728</v>
      </c>
      <c r="C10" s="123" t="s">
        <v>96</v>
      </c>
      <c r="D10" s="143">
        <v>1</v>
      </c>
      <c r="E10" s="125"/>
      <c r="F10" s="125">
        <f t="shared" si="0"/>
        <v>0</v>
      </c>
      <c r="G10" s="126"/>
      <c r="H10" s="145"/>
      <c r="I10" s="250"/>
      <c r="J10" s="142"/>
      <c r="K10" s="142"/>
    </row>
    <row r="11" spans="1:12" s="234" customFormat="1" ht="19.2" customHeight="1">
      <c r="A11" s="233" t="s">
        <v>82</v>
      </c>
      <c r="B11" s="727" t="s">
        <v>100</v>
      </c>
      <c r="C11" s="728"/>
      <c r="D11" s="728"/>
      <c r="E11" s="728"/>
      <c r="F11" s="728"/>
      <c r="G11" s="728"/>
      <c r="H11" s="728"/>
      <c r="I11" s="728"/>
      <c r="J11" s="728"/>
      <c r="K11" s="729"/>
    </row>
    <row r="12" spans="1:12" ht="93" customHeight="1">
      <c r="A12" s="143">
        <v>1</v>
      </c>
      <c r="B12" s="146" t="s">
        <v>101</v>
      </c>
      <c r="C12" s="123" t="s">
        <v>96</v>
      </c>
      <c r="D12" s="143">
        <v>10</v>
      </c>
      <c r="E12" s="125"/>
      <c r="F12" s="125">
        <f>D12*E12</f>
        <v>0</v>
      </c>
      <c r="G12" s="126"/>
      <c r="H12" s="145"/>
      <c r="I12" s="250"/>
      <c r="J12" s="142"/>
      <c r="K12" s="142"/>
    </row>
    <row r="13" spans="1:12" s="234" customFormat="1" ht="16.95" customHeight="1">
      <c r="A13" s="235" t="s">
        <v>108</v>
      </c>
      <c r="B13" s="727" t="s">
        <v>102</v>
      </c>
      <c r="C13" s="728"/>
      <c r="D13" s="728"/>
      <c r="E13" s="728"/>
      <c r="F13" s="728"/>
      <c r="G13" s="728"/>
      <c r="H13" s="728"/>
      <c r="I13" s="728"/>
      <c r="J13" s="728"/>
      <c r="K13" s="729"/>
    </row>
    <row r="14" spans="1:12" ht="97.2" customHeight="1">
      <c r="A14" s="143">
        <v>1</v>
      </c>
      <c r="B14" s="146" t="s">
        <v>103</v>
      </c>
      <c r="C14" s="123" t="s">
        <v>96</v>
      </c>
      <c r="D14" s="143">
        <v>5</v>
      </c>
      <c r="E14" s="125"/>
      <c r="F14" s="125">
        <f>D14*E14</f>
        <v>0</v>
      </c>
      <c r="G14" s="126"/>
      <c r="H14" s="145"/>
      <c r="I14" s="250"/>
      <c r="J14" s="142"/>
      <c r="K14" s="142"/>
    </row>
    <row r="15" spans="1:12" ht="193.8">
      <c r="A15" s="447">
        <v>2</v>
      </c>
      <c r="B15" s="472" t="s">
        <v>729</v>
      </c>
      <c r="C15" s="446" t="s">
        <v>96</v>
      </c>
      <c r="D15" s="447">
        <v>5</v>
      </c>
      <c r="E15" s="448"/>
      <c r="F15" s="125">
        <f t="shared" ref="F15:F20" si="1">D15*E15</f>
        <v>0</v>
      </c>
      <c r="G15" s="449"/>
      <c r="H15" s="145"/>
      <c r="I15" s="450"/>
      <c r="J15" s="451"/>
      <c r="K15" s="452"/>
    </row>
    <row r="16" spans="1:12" ht="171">
      <c r="A16" s="143">
        <v>3</v>
      </c>
      <c r="B16" s="472" t="s">
        <v>730</v>
      </c>
      <c r="C16" s="446" t="s">
        <v>96</v>
      </c>
      <c r="D16" s="447">
        <v>1</v>
      </c>
      <c r="E16" s="448"/>
      <c r="F16" s="125">
        <f t="shared" si="1"/>
        <v>0</v>
      </c>
      <c r="G16" s="449"/>
      <c r="H16" s="145"/>
      <c r="I16" s="450"/>
      <c r="J16" s="451"/>
      <c r="K16" s="452"/>
    </row>
    <row r="17" spans="1:11" ht="64.2" customHeight="1">
      <c r="A17" s="447">
        <v>4</v>
      </c>
      <c r="B17" s="146" t="s">
        <v>405</v>
      </c>
      <c r="C17" s="123" t="s">
        <v>96</v>
      </c>
      <c r="D17" s="143">
        <v>5</v>
      </c>
      <c r="E17" s="125"/>
      <c r="F17" s="125">
        <f t="shared" si="1"/>
        <v>0</v>
      </c>
      <c r="G17" s="449"/>
      <c r="H17" s="145"/>
      <c r="I17" s="250"/>
      <c r="J17" s="142"/>
      <c r="K17" s="142"/>
    </row>
    <row r="18" spans="1:11" ht="171">
      <c r="A18" s="143">
        <v>5</v>
      </c>
      <c r="B18" s="472" t="s">
        <v>731</v>
      </c>
      <c r="C18" s="446" t="s">
        <v>96</v>
      </c>
      <c r="D18" s="447">
        <v>5</v>
      </c>
      <c r="E18" s="448"/>
      <c r="F18" s="125">
        <f t="shared" si="1"/>
        <v>0</v>
      </c>
      <c r="G18" s="449"/>
      <c r="H18" s="145"/>
      <c r="I18" s="450"/>
      <c r="J18" s="451"/>
      <c r="K18" s="452"/>
    </row>
    <row r="19" spans="1:11" ht="49.95" customHeight="1">
      <c r="A19" s="447">
        <v>6</v>
      </c>
      <c r="B19" s="146" t="s">
        <v>406</v>
      </c>
      <c r="C19" s="123" t="s">
        <v>96</v>
      </c>
      <c r="D19" s="143">
        <v>10</v>
      </c>
      <c r="E19" s="125"/>
      <c r="F19" s="125">
        <f t="shared" si="1"/>
        <v>0</v>
      </c>
      <c r="G19" s="449"/>
      <c r="H19" s="145"/>
      <c r="I19" s="250"/>
      <c r="J19" s="142"/>
      <c r="K19" s="142"/>
    </row>
    <row r="20" spans="1:11" ht="52.95" customHeight="1">
      <c r="A20" s="143">
        <v>7</v>
      </c>
      <c r="B20" s="146" t="s">
        <v>407</v>
      </c>
      <c r="C20" s="123" t="s">
        <v>96</v>
      </c>
      <c r="D20" s="143">
        <v>5</v>
      </c>
      <c r="E20" s="125"/>
      <c r="F20" s="125">
        <f t="shared" si="1"/>
        <v>0</v>
      </c>
      <c r="G20" s="449"/>
      <c r="H20" s="145"/>
      <c r="I20" s="250"/>
      <c r="J20" s="142"/>
      <c r="K20" s="142"/>
    </row>
    <row r="21" spans="1:11" s="234" customFormat="1" ht="24.6" customHeight="1">
      <c r="A21" s="233" t="s">
        <v>109</v>
      </c>
      <c r="B21" s="724" t="s">
        <v>104</v>
      </c>
      <c r="C21" s="725"/>
      <c r="D21" s="725"/>
      <c r="E21" s="725"/>
      <c r="F21" s="725"/>
      <c r="G21" s="725"/>
      <c r="H21" s="725"/>
      <c r="I21" s="725"/>
      <c r="J21" s="725"/>
      <c r="K21" s="726"/>
    </row>
    <row r="22" spans="1:11" ht="86.4" customHeight="1">
      <c r="A22" s="143">
        <v>1</v>
      </c>
      <c r="B22" s="144" t="s">
        <v>408</v>
      </c>
      <c r="C22" s="128" t="s">
        <v>96</v>
      </c>
      <c r="D22" s="147">
        <v>10</v>
      </c>
      <c r="E22" s="129"/>
      <c r="F22" s="125">
        <f>D22*E22</f>
        <v>0</v>
      </c>
      <c r="G22" s="126"/>
      <c r="H22" s="145"/>
      <c r="I22" s="250"/>
      <c r="J22" s="142"/>
      <c r="K22" s="140"/>
    </row>
    <row r="23" spans="1:11" ht="205.2">
      <c r="A23" s="453">
        <v>2</v>
      </c>
      <c r="B23" s="471" t="s">
        <v>751</v>
      </c>
      <c r="C23" s="454" t="s">
        <v>96</v>
      </c>
      <c r="D23" s="473">
        <v>10</v>
      </c>
      <c r="E23" s="455"/>
      <c r="F23" s="125">
        <f t="shared" ref="F23:F25" si="2">D23*E23</f>
        <v>0</v>
      </c>
      <c r="G23" s="126"/>
      <c r="H23" s="145"/>
      <c r="I23" s="450"/>
      <c r="J23" s="451"/>
      <c r="K23" s="452"/>
    </row>
    <row r="24" spans="1:11" ht="205.2">
      <c r="A24" s="143">
        <v>3</v>
      </c>
      <c r="B24" s="471" t="s">
        <v>752</v>
      </c>
      <c r="C24" s="454" t="s">
        <v>96</v>
      </c>
      <c r="D24" s="473">
        <v>5</v>
      </c>
      <c r="E24" s="455"/>
      <c r="F24" s="125">
        <f t="shared" si="2"/>
        <v>0</v>
      </c>
      <c r="G24" s="126"/>
      <c r="H24" s="145"/>
      <c r="I24" s="450"/>
      <c r="J24" s="451"/>
      <c r="K24" s="452"/>
    </row>
    <row r="25" spans="1:11" ht="124.2" customHeight="1">
      <c r="A25" s="143">
        <v>4</v>
      </c>
      <c r="B25" s="146" t="s">
        <v>732</v>
      </c>
      <c r="C25" s="123" t="s">
        <v>96</v>
      </c>
      <c r="D25" s="147">
        <v>1</v>
      </c>
      <c r="E25" s="129"/>
      <c r="F25" s="125">
        <f t="shared" si="2"/>
        <v>0</v>
      </c>
      <c r="G25" s="126"/>
      <c r="H25" s="145"/>
      <c r="I25" s="250"/>
      <c r="J25" s="142"/>
      <c r="K25" s="142"/>
    </row>
    <row r="26" spans="1:11" s="234" customFormat="1" ht="24.6" customHeight="1">
      <c r="A26" s="233" t="s">
        <v>110</v>
      </c>
      <c r="B26" s="727" t="s">
        <v>105</v>
      </c>
      <c r="C26" s="728"/>
      <c r="D26" s="728"/>
      <c r="E26" s="728"/>
      <c r="F26" s="728"/>
      <c r="G26" s="728"/>
      <c r="H26" s="728"/>
      <c r="I26" s="728"/>
      <c r="J26" s="728"/>
      <c r="K26" s="729"/>
    </row>
    <row r="27" spans="1:11" ht="121.2" customHeight="1">
      <c r="A27" s="143">
        <v>1</v>
      </c>
      <c r="B27" s="146" t="s">
        <v>409</v>
      </c>
      <c r="C27" s="143" t="s">
        <v>96</v>
      </c>
      <c r="D27" s="143">
        <v>20</v>
      </c>
      <c r="E27" s="125"/>
      <c r="F27" s="125">
        <f>D27*E27</f>
        <v>0</v>
      </c>
      <c r="G27" s="126"/>
      <c r="H27" s="145"/>
      <c r="I27" s="250"/>
      <c r="J27" s="142"/>
      <c r="K27" s="142"/>
    </row>
    <row r="28" spans="1:11" ht="90" customHeight="1">
      <c r="A28" s="143">
        <v>2</v>
      </c>
      <c r="B28" s="149" t="s">
        <v>410</v>
      </c>
      <c r="C28" s="143" t="s">
        <v>96</v>
      </c>
      <c r="D28" s="143">
        <v>20</v>
      </c>
      <c r="E28" s="125"/>
      <c r="F28" s="125">
        <f t="shared" ref="F28:F35" si="3">D28*E28</f>
        <v>0</v>
      </c>
      <c r="G28" s="126"/>
      <c r="H28" s="145"/>
      <c r="I28" s="250"/>
      <c r="J28" s="142"/>
      <c r="K28" s="142"/>
    </row>
    <row r="29" spans="1:11" ht="202.2" customHeight="1">
      <c r="A29" s="143">
        <v>3</v>
      </c>
      <c r="B29" s="474" t="s">
        <v>753</v>
      </c>
      <c r="C29" s="447" t="s">
        <v>96</v>
      </c>
      <c r="D29" s="447">
        <v>10</v>
      </c>
      <c r="E29" s="448"/>
      <c r="F29" s="125">
        <f t="shared" si="3"/>
        <v>0</v>
      </c>
      <c r="G29" s="126"/>
      <c r="H29" s="145"/>
      <c r="I29" s="450"/>
      <c r="J29" s="451"/>
      <c r="K29" s="452"/>
    </row>
    <row r="30" spans="1:11" ht="133.80000000000001" customHeight="1">
      <c r="A30" s="143">
        <v>4</v>
      </c>
      <c r="B30" s="130" t="s">
        <v>733</v>
      </c>
      <c r="C30" s="123" t="s">
        <v>96</v>
      </c>
      <c r="D30" s="143">
        <v>20</v>
      </c>
      <c r="E30" s="125"/>
      <c r="F30" s="125">
        <f t="shared" si="3"/>
        <v>0</v>
      </c>
      <c r="G30" s="126"/>
      <c r="H30" s="145"/>
      <c r="I30" s="250"/>
      <c r="J30" s="142"/>
      <c r="K30" s="142"/>
    </row>
    <row r="31" spans="1:11" ht="217.2" customHeight="1">
      <c r="A31" s="143">
        <v>5</v>
      </c>
      <c r="B31" s="471" t="s">
        <v>754</v>
      </c>
      <c r="C31" s="446" t="s">
        <v>96</v>
      </c>
      <c r="D31" s="447">
        <v>2</v>
      </c>
      <c r="E31" s="448"/>
      <c r="F31" s="125">
        <f t="shared" si="3"/>
        <v>0</v>
      </c>
      <c r="G31" s="126"/>
      <c r="H31" s="145"/>
      <c r="I31" s="450"/>
      <c r="J31" s="451"/>
      <c r="K31" s="452"/>
    </row>
    <row r="32" spans="1:11" ht="77.400000000000006" customHeight="1">
      <c r="A32" s="143">
        <v>6</v>
      </c>
      <c r="B32" s="144" t="s">
        <v>411</v>
      </c>
      <c r="C32" s="123" t="s">
        <v>96</v>
      </c>
      <c r="D32" s="143">
        <v>20</v>
      </c>
      <c r="E32" s="125"/>
      <c r="F32" s="125">
        <f t="shared" si="3"/>
        <v>0</v>
      </c>
      <c r="G32" s="126"/>
      <c r="H32" s="145"/>
      <c r="I32" s="250"/>
      <c r="J32" s="142"/>
      <c r="K32" s="142"/>
    </row>
    <row r="33" spans="1:11" ht="171">
      <c r="A33" s="447"/>
      <c r="B33" s="471" t="s">
        <v>755</v>
      </c>
      <c r="C33" s="446" t="s">
        <v>96</v>
      </c>
      <c r="D33" s="447">
        <v>5</v>
      </c>
      <c r="E33" s="448"/>
      <c r="F33" s="125">
        <f t="shared" si="3"/>
        <v>0</v>
      </c>
      <c r="G33" s="449"/>
      <c r="H33" s="145"/>
      <c r="I33" s="450"/>
      <c r="J33" s="451"/>
      <c r="K33" s="451"/>
    </row>
    <row r="34" spans="1:11" ht="45.6">
      <c r="A34" s="143">
        <v>7</v>
      </c>
      <c r="B34" s="144" t="s">
        <v>412</v>
      </c>
      <c r="C34" s="123" t="s">
        <v>96</v>
      </c>
      <c r="D34" s="143">
        <v>10</v>
      </c>
      <c r="E34" s="125"/>
      <c r="F34" s="125">
        <f t="shared" si="3"/>
        <v>0</v>
      </c>
      <c r="G34" s="126"/>
      <c r="H34" s="145"/>
      <c r="I34" s="250"/>
      <c r="J34" s="142"/>
      <c r="K34" s="142"/>
    </row>
    <row r="35" spans="1:11" ht="49.2" customHeight="1">
      <c r="A35" s="143">
        <v>8</v>
      </c>
      <c r="B35" s="144" t="s">
        <v>413</v>
      </c>
      <c r="C35" s="123" t="s">
        <v>96</v>
      </c>
      <c r="D35" s="143">
        <v>20</v>
      </c>
      <c r="E35" s="125"/>
      <c r="F35" s="125">
        <f t="shared" si="3"/>
        <v>0</v>
      </c>
      <c r="G35" s="126"/>
      <c r="H35" s="145"/>
      <c r="I35" s="250"/>
      <c r="J35" s="142"/>
      <c r="K35" s="142"/>
    </row>
    <row r="36" spans="1:11" s="234" customFormat="1" ht="24.6" customHeight="1">
      <c r="A36" s="233" t="s">
        <v>111</v>
      </c>
      <c r="B36" s="727" t="s">
        <v>112</v>
      </c>
      <c r="C36" s="728"/>
      <c r="D36" s="728"/>
      <c r="E36" s="728"/>
      <c r="F36" s="728"/>
      <c r="G36" s="728"/>
      <c r="H36" s="728"/>
      <c r="I36" s="728"/>
      <c r="J36" s="728"/>
      <c r="K36" s="729"/>
    </row>
    <row r="37" spans="1:11" s="113" customFormat="1" ht="27.6" customHeight="1">
      <c r="A37" s="151">
        <v>1</v>
      </c>
      <c r="B37" s="389" t="s">
        <v>745</v>
      </c>
      <c r="C37" s="131" t="s">
        <v>96</v>
      </c>
      <c r="D37" s="151">
        <v>200</v>
      </c>
      <c r="E37" s="132"/>
      <c r="F37" s="59">
        <f>D37*E37</f>
        <v>0</v>
      </c>
      <c r="G37" s="133"/>
      <c r="H37" s="153"/>
      <c r="I37" s="252"/>
      <c r="J37" s="251"/>
      <c r="K37" s="154"/>
    </row>
    <row r="38" spans="1:11" s="113" customFormat="1" ht="25.2" customHeight="1">
      <c r="A38" s="151">
        <v>2</v>
      </c>
      <c r="B38" s="389" t="s">
        <v>746</v>
      </c>
      <c r="C38" s="131" t="s">
        <v>96</v>
      </c>
      <c r="D38" s="155">
        <v>400</v>
      </c>
      <c r="E38" s="132"/>
      <c r="F38" s="59">
        <f t="shared" ref="F38:F42" si="4">D38*E38</f>
        <v>0</v>
      </c>
      <c r="G38" s="133"/>
      <c r="H38" s="153"/>
      <c r="I38" s="252"/>
      <c r="J38" s="251"/>
      <c r="K38" s="154"/>
    </row>
    <row r="39" spans="1:11" s="113" customFormat="1" ht="25.2" customHeight="1">
      <c r="A39" s="151">
        <v>3</v>
      </c>
      <c r="B39" s="389" t="s">
        <v>747</v>
      </c>
      <c r="C39" s="468" t="s">
        <v>96</v>
      </c>
      <c r="D39" s="155">
        <v>200</v>
      </c>
      <c r="E39" s="469"/>
      <c r="F39" s="59">
        <f t="shared" si="4"/>
        <v>0</v>
      </c>
      <c r="G39" s="133"/>
      <c r="H39" s="153"/>
      <c r="I39" s="252"/>
      <c r="J39" s="251"/>
      <c r="K39" s="470"/>
    </row>
    <row r="40" spans="1:11" s="113" customFormat="1" ht="24" customHeight="1">
      <c r="A40" s="151">
        <v>4</v>
      </c>
      <c r="B40" s="389" t="s">
        <v>748</v>
      </c>
      <c r="C40" s="131" t="s">
        <v>96</v>
      </c>
      <c r="D40" s="151">
        <v>200</v>
      </c>
      <c r="E40" s="132"/>
      <c r="F40" s="59">
        <f t="shared" si="4"/>
        <v>0</v>
      </c>
      <c r="G40" s="133"/>
      <c r="H40" s="153"/>
      <c r="I40" s="252"/>
      <c r="J40" s="251"/>
      <c r="K40" s="154"/>
    </row>
    <row r="41" spans="1:11" s="113" customFormat="1" ht="25.95" customHeight="1">
      <c r="A41" s="151">
        <v>5</v>
      </c>
      <c r="B41" s="389" t="s">
        <v>414</v>
      </c>
      <c r="C41" s="131" t="s">
        <v>96</v>
      </c>
      <c r="D41" s="151">
        <v>50</v>
      </c>
      <c r="E41" s="132"/>
      <c r="F41" s="59">
        <f t="shared" si="4"/>
        <v>0</v>
      </c>
      <c r="G41" s="133"/>
      <c r="H41" s="153"/>
      <c r="I41" s="252"/>
      <c r="J41" s="251"/>
      <c r="K41" s="154"/>
    </row>
    <row r="42" spans="1:11" s="113" customFormat="1" ht="27.6" customHeight="1">
      <c r="A42" s="151">
        <v>6</v>
      </c>
      <c r="B42" s="389" t="s">
        <v>415</v>
      </c>
      <c r="C42" s="131" t="s">
        <v>96</v>
      </c>
      <c r="D42" s="151">
        <v>100</v>
      </c>
      <c r="E42" s="132"/>
      <c r="F42" s="59">
        <f t="shared" si="4"/>
        <v>0</v>
      </c>
      <c r="G42" s="133"/>
      <c r="H42" s="153"/>
      <c r="I42" s="252"/>
      <c r="J42" s="251"/>
      <c r="K42" s="154"/>
    </row>
    <row r="43" spans="1:11" s="237" customFormat="1" ht="26.4" customHeight="1">
      <c r="A43" s="236" t="s">
        <v>113</v>
      </c>
      <c r="B43" s="730" t="s">
        <v>114</v>
      </c>
      <c r="C43" s="731"/>
      <c r="D43" s="731"/>
      <c r="E43" s="731"/>
      <c r="F43" s="731"/>
      <c r="G43" s="731"/>
      <c r="H43" s="731"/>
      <c r="I43" s="732"/>
      <c r="J43" s="731"/>
      <c r="K43" s="733"/>
    </row>
    <row r="44" spans="1:11" ht="94.95" customHeight="1">
      <c r="A44" s="156">
        <v>1</v>
      </c>
      <c r="B44" s="157" t="s">
        <v>734</v>
      </c>
      <c r="C44" s="158" t="s">
        <v>96</v>
      </c>
      <c r="D44" s="134">
        <v>5</v>
      </c>
      <c r="E44" s="159"/>
      <c r="F44" s="159">
        <f>D44*E44</f>
        <v>0</v>
      </c>
      <c r="G44" s="135"/>
      <c r="H44" s="160"/>
      <c r="I44" s="255"/>
      <c r="J44" s="253"/>
      <c r="K44" s="161"/>
    </row>
    <row r="45" spans="1:11" ht="27.6" customHeight="1">
      <c r="A45" s="162">
        <v>2</v>
      </c>
      <c r="B45" s="163" t="s">
        <v>115</v>
      </c>
      <c r="C45" s="147" t="s">
        <v>96</v>
      </c>
      <c r="D45" s="136">
        <v>5</v>
      </c>
      <c r="E45" s="129"/>
      <c r="F45" s="159">
        <f t="shared" ref="F45:F46" si="5">D45*E45</f>
        <v>0</v>
      </c>
      <c r="G45" s="135"/>
      <c r="H45" s="160"/>
      <c r="I45" s="255"/>
      <c r="J45" s="254"/>
      <c r="K45" s="142"/>
    </row>
    <row r="46" spans="1:11" ht="27" customHeight="1">
      <c r="A46" s="143">
        <v>3</v>
      </c>
      <c r="B46" s="164" t="s">
        <v>106</v>
      </c>
      <c r="C46" s="143" t="s">
        <v>96</v>
      </c>
      <c r="D46" s="143">
        <v>5</v>
      </c>
      <c r="E46" s="125"/>
      <c r="F46" s="159">
        <f t="shared" si="5"/>
        <v>0</v>
      </c>
      <c r="G46" s="135"/>
      <c r="H46" s="160"/>
      <c r="I46" s="255"/>
      <c r="J46" s="254"/>
      <c r="K46" s="142"/>
    </row>
    <row r="47" spans="1:11" ht="25.95" customHeight="1">
      <c r="A47" s="721" t="s">
        <v>116</v>
      </c>
      <c r="B47" s="722"/>
      <c r="C47" s="722"/>
      <c r="D47" s="722"/>
      <c r="E47" s="723"/>
      <c r="F47" s="165">
        <f>SUM(F5:F6,F8:F10,F12,F14:F20,F22:F25,F27:F35,F37:F42,F44:F46)</f>
        <v>0</v>
      </c>
      <c r="G47" s="143"/>
      <c r="H47" s="165">
        <f>F47*1.08</f>
        <v>0</v>
      </c>
      <c r="I47" s="248"/>
    </row>
    <row r="48" spans="1:11">
      <c r="E48" s="166"/>
    </row>
    <row r="49" spans="1:7">
      <c r="A49" s="167"/>
      <c r="B49" s="137" t="s">
        <v>117</v>
      </c>
      <c r="E49" s="166"/>
    </row>
    <row r="50" spans="1:7">
      <c r="B50" s="137" t="s">
        <v>118</v>
      </c>
    </row>
    <row r="51" spans="1:7">
      <c r="B51" s="137" t="s">
        <v>119</v>
      </c>
    </row>
    <row r="52" spans="1:7">
      <c r="B52" s="137" t="s">
        <v>128</v>
      </c>
    </row>
    <row r="53" spans="1:7">
      <c r="B53" s="137" t="s">
        <v>107</v>
      </c>
      <c r="G53" s="148" t="s">
        <v>69</v>
      </c>
    </row>
    <row r="54" spans="1:7">
      <c r="B54" s="137" t="s">
        <v>603</v>
      </c>
    </row>
    <row r="55" spans="1:7">
      <c r="B55" s="137"/>
    </row>
  </sheetData>
  <mergeCells count="9">
    <mergeCell ref="A47:E47"/>
    <mergeCell ref="B4:K4"/>
    <mergeCell ref="B7:K7"/>
    <mergeCell ref="B11:K11"/>
    <mergeCell ref="B13:K13"/>
    <mergeCell ref="B21:K21"/>
    <mergeCell ref="B26:K26"/>
    <mergeCell ref="B36:K36"/>
    <mergeCell ref="B43:K43"/>
  </mergeCells>
  <printOptions horizontalCentered="1"/>
  <pageMargins left="0" right="0" top="0.59055118110236227" bottom="0" header="0.31496062992125984" footer="0"/>
  <pageSetup paperSize="9" scale="62" orientation="landscape" r:id="rId1"/>
  <headerFooter>
    <oddHeader>&amp;CZP/32/2025</oddHeader>
    <oddFooter>Strona &amp;P z &amp;N</oddFooter>
  </headerFooter>
  <rowBreaks count="6" manualBreakCount="6">
    <brk id="14" max="10" man="1"/>
    <brk id="22" max="10" man="1"/>
    <brk id="25" max="10" man="1"/>
    <brk id="30" max="10" man="1"/>
    <brk id="42" max="10" man="1"/>
    <brk id="55" max="9" man="1"/>
  </rowBreaks>
  <colBreaks count="1" manualBreakCount="1">
    <brk id="11" min="1" max="47" man="1"/>
  </colBreaks>
  <ignoredErrors>
    <ignoredError sqref="A5:A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6"/>
  <sheetViews>
    <sheetView view="pageBreakPreview" zoomScale="70" zoomScaleNormal="61" zoomScaleSheetLayoutView="70" workbookViewId="0">
      <selection activeCell="G76" sqref="G76:H82"/>
    </sheetView>
  </sheetViews>
  <sheetFormatPr defaultColWidth="8.88671875" defaultRowHeight="11.4"/>
  <cols>
    <col min="1" max="1" width="5.6640625" style="13" customWidth="1"/>
    <col min="2" max="2" width="81.33203125" style="113" customWidth="1"/>
    <col min="3" max="3" width="8.5546875" style="180" customWidth="1"/>
    <col min="4" max="4" width="9.44140625" style="113" customWidth="1"/>
    <col min="5" max="5" width="15.6640625" style="113" customWidth="1"/>
    <col min="6" max="6" width="19.5546875" style="113" customWidth="1"/>
    <col min="7" max="7" width="9.44140625" style="113" customWidth="1"/>
    <col min="8" max="8" width="19.6640625" style="113" customWidth="1"/>
    <col min="9" max="9" width="19.5546875" style="113" customWidth="1"/>
    <col min="10" max="10" width="18.21875" style="141" customWidth="1"/>
    <col min="11" max="11" width="18.33203125" style="141" customWidth="1"/>
    <col min="12" max="12" width="18.33203125" style="113" customWidth="1"/>
    <col min="13" max="16384" width="8.88671875" style="113"/>
  </cols>
  <sheetData>
    <row r="1" spans="1:72">
      <c r="B1" s="113" t="s">
        <v>80</v>
      </c>
    </row>
    <row r="2" spans="1:72" s="332" customFormat="1" ht="20.399999999999999" customHeight="1">
      <c r="A2" s="328" t="s">
        <v>362</v>
      </c>
      <c r="B2" s="328"/>
      <c r="C2" s="329"/>
      <c r="D2" s="328"/>
      <c r="E2" s="328"/>
      <c r="F2" s="328"/>
      <c r="G2" s="328"/>
      <c r="H2" s="330"/>
      <c r="I2" s="328"/>
      <c r="J2" s="328"/>
      <c r="K2" s="328" t="s">
        <v>159</v>
      </c>
      <c r="L2" s="331"/>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320"/>
      <c r="BK2" s="320"/>
      <c r="BL2" s="320"/>
      <c r="BM2" s="320"/>
      <c r="BN2" s="320"/>
      <c r="BO2" s="320"/>
      <c r="BP2" s="320"/>
      <c r="BQ2" s="320"/>
      <c r="BR2" s="320"/>
      <c r="BS2" s="320"/>
      <c r="BT2" s="320"/>
    </row>
    <row r="3" spans="1:72" s="181" customFormat="1" ht="36.450000000000003" customHeight="1">
      <c r="A3" s="90" t="s">
        <v>214</v>
      </c>
      <c r="B3" s="90" t="s">
        <v>215</v>
      </c>
      <c r="C3" s="90" t="s">
        <v>280</v>
      </c>
      <c r="D3" s="90" t="s">
        <v>90</v>
      </c>
      <c r="E3" s="90" t="s">
        <v>279</v>
      </c>
      <c r="F3" s="90" t="s">
        <v>4</v>
      </c>
      <c r="G3" s="90" t="s">
        <v>5</v>
      </c>
      <c r="H3" s="256" t="s">
        <v>216</v>
      </c>
      <c r="I3" s="90" t="s">
        <v>424</v>
      </c>
      <c r="J3" s="178" t="s">
        <v>166</v>
      </c>
      <c r="K3" s="179" t="s">
        <v>7</v>
      </c>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row>
    <row r="4" spans="1:72" ht="68.400000000000006">
      <c r="A4" s="168">
        <v>1</v>
      </c>
      <c r="B4" s="169" t="s">
        <v>267</v>
      </c>
      <c r="C4" s="170" t="s">
        <v>8</v>
      </c>
      <c r="D4" s="89">
        <v>25</v>
      </c>
      <c r="E4" s="171"/>
      <c r="F4" s="87">
        <f t="shared" ref="F4:F27" si="0">D4*E4</f>
        <v>0</v>
      </c>
      <c r="G4" s="182"/>
      <c r="H4" s="591"/>
      <c r="I4" s="183"/>
      <c r="J4" s="184"/>
      <c r="K4" s="185"/>
    </row>
    <row r="5" spans="1:72" ht="22.8">
      <c r="A5" s="172">
        <v>2</v>
      </c>
      <c r="B5" s="173" t="s">
        <v>217</v>
      </c>
      <c r="C5" s="174" t="s">
        <v>8</v>
      </c>
      <c r="D5" s="90">
        <v>10</v>
      </c>
      <c r="E5" s="590"/>
      <c r="F5" s="643">
        <f t="shared" si="0"/>
        <v>0</v>
      </c>
      <c r="G5" s="182"/>
      <c r="H5" s="591"/>
      <c r="I5" s="186"/>
      <c r="J5" s="187"/>
      <c r="K5" s="187"/>
    </row>
    <row r="6" spans="1:72">
      <c r="A6" s="168">
        <v>3</v>
      </c>
      <c r="B6" s="173" t="s">
        <v>218</v>
      </c>
      <c r="C6" s="174" t="s">
        <v>8</v>
      </c>
      <c r="D6" s="90">
        <v>50</v>
      </c>
      <c r="E6" s="590"/>
      <c r="F6" s="643">
        <f t="shared" si="0"/>
        <v>0</v>
      </c>
      <c r="G6" s="182"/>
      <c r="H6" s="591"/>
      <c r="I6" s="186"/>
      <c r="J6" s="187"/>
      <c r="K6" s="187"/>
    </row>
    <row r="7" spans="1:72">
      <c r="A7" s="172">
        <v>4</v>
      </c>
      <c r="B7" s="173" t="s">
        <v>268</v>
      </c>
      <c r="C7" s="174" t="s">
        <v>8</v>
      </c>
      <c r="D7" s="90">
        <v>50</v>
      </c>
      <c r="E7" s="590"/>
      <c r="F7" s="643">
        <f t="shared" si="0"/>
        <v>0</v>
      </c>
      <c r="G7" s="182"/>
      <c r="H7" s="591"/>
      <c r="I7" s="186"/>
      <c r="J7" s="177"/>
      <c r="K7" s="177"/>
    </row>
    <row r="8" spans="1:72" ht="79.95" customHeight="1">
      <c r="A8" s="168">
        <v>5</v>
      </c>
      <c r="B8" s="73" t="s">
        <v>269</v>
      </c>
      <c r="C8" s="90" t="s">
        <v>8</v>
      </c>
      <c r="D8" s="90">
        <v>50</v>
      </c>
      <c r="E8" s="590"/>
      <c r="F8" s="643">
        <f t="shared" si="0"/>
        <v>0</v>
      </c>
      <c r="G8" s="182"/>
      <c r="H8" s="591"/>
      <c r="I8" s="186"/>
      <c r="J8" s="187"/>
      <c r="K8" s="187"/>
    </row>
    <row r="9" spans="1:72" ht="57">
      <c r="A9" s="172">
        <v>6</v>
      </c>
      <c r="B9" s="73" t="s">
        <v>270</v>
      </c>
      <c r="C9" s="90" t="s">
        <v>8</v>
      </c>
      <c r="D9" s="90">
        <v>10</v>
      </c>
      <c r="E9" s="590"/>
      <c r="F9" s="643">
        <f t="shared" si="0"/>
        <v>0</v>
      </c>
      <c r="G9" s="182"/>
      <c r="H9" s="591"/>
      <c r="I9" s="186"/>
      <c r="J9" s="177"/>
      <c r="K9" s="177"/>
    </row>
    <row r="10" spans="1:72">
      <c r="A10" s="168">
        <v>7</v>
      </c>
      <c r="B10" s="73" t="s">
        <v>219</v>
      </c>
      <c r="C10" s="90" t="s">
        <v>8</v>
      </c>
      <c r="D10" s="90">
        <v>50</v>
      </c>
      <c r="E10" s="590"/>
      <c r="F10" s="643">
        <f t="shared" si="0"/>
        <v>0</v>
      </c>
      <c r="G10" s="182"/>
      <c r="H10" s="591"/>
      <c r="I10" s="186"/>
      <c r="J10" s="161"/>
      <c r="K10" s="161"/>
    </row>
    <row r="11" spans="1:72">
      <c r="A11" s="172">
        <v>8</v>
      </c>
      <c r="B11" s="73" t="s">
        <v>220</v>
      </c>
      <c r="C11" s="90" t="s">
        <v>8</v>
      </c>
      <c r="D11" s="90">
        <v>50</v>
      </c>
      <c r="E11" s="590"/>
      <c r="F11" s="643">
        <f t="shared" si="0"/>
        <v>0</v>
      </c>
      <c r="G11" s="182"/>
      <c r="H11" s="591"/>
      <c r="I11" s="186"/>
      <c r="J11" s="113"/>
      <c r="K11" s="113"/>
    </row>
    <row r="12" spans="1:72" ht="114">
      <c r="A12" s="168">
        <v>9</v>
      </c>
      <c r="B12" s="73" t="s">
        <v>271</v>
      </c>
      <c r="C12" s="90" t="s">
        <v>8</v>
      </c>
      <c r="D12" s="90">
        <v>10</v>
      </c>
      <c r="E12" s="590"/>
      <c r="F12" s="643">
        <f t="shared" si="0"/>
        <v>0</v>
      </c>
      <c r="G12" s="182"/>
      <c r="H12" s="591"/>
      <c r="I12" s="186"/>
      <c r="J12" s="150"/>
      <c r="K12" s="150"/>
    </row>
    <row r="13" spans="1:72">
      <c r="A13" s="172">
        <v>10</v>
      </c>
      <c r="B13" s="73" t="s">
        <v>272</v>
      </c>
      <c r="C13" s="90" t="s">
        <v>8</v>
      </c>
      <c r="D13" s="90">
        <v>10</v>
      </c>
      <c r="E13" s="590"/>
      <c r="F13" s="643">
        <f t="shared" si="0"/>
        <v>0</v>
      </c>
      <c r="G13" s="182"/>
      <c r="H13" s="591"/>
      <c r="I13" s="186"/>
      <c r="J13" s="150"/>
      <c r="K13" s="150"/>
    </row>
    <row r="14" spans="1:72" ht="136.80000000000001">
      <c r="A14" s="168">
        <v>11</v>
      </c>
      <c r="B14" s="73" t="s">
        <v>273</v>
      </c>
      <c r="C14" s="90" t="s">
        <v>8</v>
      </c>
      <c r="D14" s="90">
        <v>10</v>
      </c>
      <c r="E14" s="590"/>
      <c r="F14" s="643">
        <f t="shared" si="0"/>
        <v>0</v>
      </c>
      <c r="G14" s="182"/>
      <c r="H14" s="591"/>
      <c r="I14" s="186"/>
      <c r="J14" s="150"/>
      <c r="K14" s="150"/>
    </row>
    <row r="15" spans="1:72">
      <c r="A15" s="172">
        <v>12</v>
      </c>
      <c r="B15" s="73" t="s">
        <v>221</v>
      </c>
      <c r="C15" s="90" t="s">
        <v>8</v>
      </c>
      <c r="D15" s="90">
        <v>10</v>
      </c>
      <c r="E15" s="590"/>
      <c r="F15" s="643">
        <f t="shared" si="0"/>
        <v>0</v>
      </c>
      <c r="G15" s="182"/>
      <c r="H15" s="591"/>
      <c r="I15" s="186"/>
      <c r="J15" s="150"/>
      <c r="K15" s="150"/>
    </row>
    <row r="16" spans="1:72">
      <c r="A16" s="168">
        <v>13</v>
      </c>
      <c r="B16" s="73" t="s">
        <v>222</v>
      </c>
      <c r="C16" s="90" t="s">
        <v>8</v>
      </c>
      <c r="D16" s="90">
        <v>10</v>
      </c>
      <c r="E16" s="590"/>
      <c r="F16" s="643">
        <f t="shared" si="0"/>
        <v>0</v>
      </c>
      <c r="G16" s="182"/>
      <c r="H16" s="591"/>
      <c r="I16" s="186"/>
      <c r="J16" s="113"/>
      <c r="K16" s="113"/>
    </row>
    <row r="17" spans="1:11">
      <c r="A17" s="172">
        <v>14</v>
      </c>
      <c r="B17" s="73" t="s">
        <v>223</v>
      </c>
      <c r="C17" s="90" t="s">
        <v>8</v>
      </c>
      <c r="D17" s="90">
        <v>10</v>
      </c>
      <c r="E17" s="590"/>
      <c r="F17" s="643">
        <f t="shared" si="0"/>
        <v>0</v>
      </c>
      <c r="G17" s="182"/>
      <c r="H17" s="591"/>
      <c r="I17" s="186"/>
      <c r="J17" s="150"/>
      <c r="K17" s="150"/>
    </row>
    <row r="18" spans="1:11" ht="22.8">
      <c r="A18" s="168">
        <v>15</v>
      </c>
      <c r="B18" s="73" t="s">
        <v>224</v>
      </c>
      <c r="C18" s="90" t="s">
        <v>8</v>
      </c>
      <c r="D18" s="90">
        <v>10</v>
      </c>
      <c r="E18" s="590"/>
      <c r="F18" s="643">
        <f t="shared" si="0"/>
        <v>0</v>
      </c>
      <c r="G18" s="182"/>
      <c r="H18" s="591"/>
      <c r="I18" s="186"/>
      <c r="J18" s="150"/>
      <c r="K18" s="150"/>
    </row>
    <row r="19" spans="1:11" ht="22.8">
      <c r="A19" s="172">
        <v>16</v>
      </c>
      <c r="B19" s="73" t="s">
        <v>225</v>
      </c>
      <c r="C19" s="90" t="s">
        <v>8</v>
      </c>
      <c r="D19" s="90">
        <v>10</v>
      </c>
      <c r="E19" s="590"/>
      <c r="F19" s="643">
        <f t="shared" si="0"/>
        <v>0</v>
      </c>
      <c r="G19" s="182"/>
      <c r="H19" s="591"/>
      <c r="I19" s="186"/>
      <c r="J19" s="150"/>
      <c r="K19" s="150"/>
    </row>
    <row r="20" spans="1:11">
      <c r="A20" s="168">
        <v>17</v>
      </c>
      <c r="B20" s="73" t="s">
        <v>226</v>
      </c>
      <c r="C20" s="90" t="s">
        <v>8</v>
      </c>
      <c r="D20" s="90">
        <v>10</v>
      </c>
      <c r="E20" s="590"/>
      <c r="F20" s="643">
        <f t="shared" si="0"/>
        <v>0</v>
      </c>
      <c r="G20" s="182"/>
      <c r="H20" s="591"/>
      <c r="I20" s="186"/>
      <c r="J20" s="113"/>
      <c r="K20" s="113"/>
    </row>
    <row r="21" spans="1:11" ht="22.8">
      <c r="A21" s="172">
        <v>18</v>
      </c>
      <c r="B21" s="73" t="s">
        <v>274</v>
      </c>
      <c r="C21" s="90" t="s">
        <v>8</v>
      </c>
      <c r="D21" s="90">
        <v>50</v>
      </c>
      <c r="E21" s="590"/>
      <c r="F21" s="643">
        <f t="shared" si="0"/>
        <v>0</v>
      </c>
      <c r="G21" s="182"/>
      <c r="H21" s="591"/>
      <c r="I21" s="186"/>
      <c r="J21" s="150"/>
      <c r="K21" s="150"/>
    </row>
    <row r="22" spans="1:11" ht="68.400000000000006">
      <c r="A22" s="168">
        <v>19</v>
      </c>
      <c r="B22" s="73" t="s">
        <v>275</v>
      </c>
      <c r="C22" s="90" t="s">
        <v>8</v>
      </c>
      <c r="D22" s="90">
        <v>25</v>
      </c>
      <c r="E22" s="590"/>
      <c r="F22" s="643">
        <f t="shared" si="0"/>
        <v>0</v>
      </c>
      <c r="G22" s="182"/>
      <c r="H22" s="591"/>
      <c r="I22" s="186"/>
      <c r="J22" s="150"/>
      <c r="K22" s="150"/>
    </row>
    <row r="23" spans="1:11">
      <c r="A23" s="172">
        <v>20</v>
      </c>
      <c r="B23" s="73" t="s">
        <v>227</v>
      </c>
      <c r="C23" s="90" t="s">
        <v>8</v>
      </c>
      <c r="D23" s="90">
        <v>25</v>
      </c>
      <c r="E23" s="590"/>
      <c r="F23" s="643">
        <f t="shared" si="0"/>
        <v>0</v>
      </c>
      <c r="G23" s="182"/>
      <c r="H23" s="591"/>
      <c r="I23" s="186"/>
      <c r="J23" s="150"/>
      <c r="K23" s="150"/>
    </row>
    <row r="24" spans="1:11" ht="45.6">
      <c r="A24" s="168">
        <v>21</v>
      </c>
      <c r="B24" s="73" t="s">
        <v>276</v>
      </c>
      <c r="C24" s="90" t="s">
        <v>8</v>
      </c>
      <c r="D24" s="90">
        <v>25</v>
      </c>
      <c r="E24" s="590"/>
      <c r="F24" s="643">
        <f t="shared" si="0"/>
        <v>0</v>
      </c>
      <c r="G24" s="182"/>
      <c r="H24" s="591"/>
      <c r="I24" s="186"/>
      <c r="J24" s="150"/>
      <c r="K24" s="150"/>
    </row>
    <row r="25" spans="1:11" ht="163.19999999999999" customHeight="1">
      <c r="A25" s="172">
        <v>22</v>
      </c>
      <c r="B25" s="73" t="s">
        <v>277</v>
      </c>
      <c r="C25" s="90" t="s">
        <v>8</v>
      </c>
      <c r="D25" s="90">
        <v>25</v>
      </c>
      <c r="E25" s="590"/>
      <c r="F25" s="643">
        <f t="shared" si="0"/>
        <v>0</v>
      </c>
      <c r="G25" s="182"/>
      <c r="H25" s="591"/>
      <c r="I25" s="186"/>
      <c r="J25" s="150"/>
      <c r="K25" s="150"/>
    </row>
    <row r="26" spans="1:11" ht="22.95" customHeight="1">
      <c r="A26" s="168">
        <v>23</v>
      </c>
      <c r="B26" s="73" t="s">
        <v>228</v>
      </c>
      <c r="C26" s="90" t="s">
        <v>8</v>
      </c>
      <c r="D26" s="90">
        <v>100</v>
      </c>
      <c r="E26" s="590"/>
      <c r="F26" s="643">
        <f t="shared" si="0"/>
        <v>0</v>
      </c>
      <c r="G26" s="182"/>
      <c r="H26" s="591"/>
      <c r="I26" s="186"/>
      <c r="J26" s="188"/>
      <c r="K26" s="188"/>
    </row>
    <row r="27" spans="1:11" ht="18.45" customHeight="1">
      <c r="A27" s="172">
        <v>24</v>
      </c>
      <c r="B27" s="73" t="s">
        <v>229</v>
      </c>
      <c r="C27" s="90" t="s">
        <v>8</v>
      </c>
      <c r="D27" s="90">
        <v>100</v>
      </c>
      <c r="E27" s="590"/>
      <c r="F27" s="643">
        <f t="shared" si="0"/>
        <v>0</v>
      </c>
      <c r="G27" s="182"/>
      <c r="H27" s="591"/>
      <c r="I27" s="186"/>
      <c r="J27" s="177"/>
      <c r="K27" s="177"/>
    </row>
    <row r="28" spans="1:11" ht="21" customHeight="1">
      <c r="A28" s="734" t="s">
        <v>53</v>
      </c>
      <c r="B28" s="735"/>
      <c r="C28" s="735"/>
      <c r="D28" s="735"/>
      <c r="E28" s="736"/>
      <c r="F28" s="175">
        <f>SUM(F4:F27)</f>
        <v>0</v>
      </c>
      <c r="G28" s="182"/>
      <c r="H28" s="592">
        <f>SUM(H4:H27)</f>
        <v>0</v>
      </c>
      <c r="I28" s="189"/>
      <c r="J28" s="113"/>
      <c r="K28" s="113"/>
    </row>
    <row r="29" spans="1:11">
      <c r="B29" s="137" t="s">
        <v>117</v>
      </c>
      <c r="C29" s="176"/>
      <c r="J29" s="113"/>
      <c r="K29" s="113"/>
    </row>
    <row r="30" spans="1:11">
      <c r="B30" s="137" t="s">
        <v>118</v>
      </c>
      <c r="C30" s="176"/>
      <c r="J30" s="113"/>
      <c r="K30" s="113"/>
    </row>
    <row r="31" spans="1:11">
      <c r="B31" s="137" t="s">
        <v>119</v>
      </c>
      <c r="C31" s="176"/>
      <c r="J31" s="113"/>
      <c r="K31" s="113"/>
    </row>
    <row r="32" spans="1:11">
      <c r="B32" s="137" t="s">
        <v>128</v>
      </c>
      <c r="C32" s="176"/>
      <c r="J32" s="113"/>
      <c r="K32" s="113"/>
    </row>
    <row r="33" spans="2:11">
      <c r="B33" s="27" t="s">
        <v>278</v>
      </c>
      <c r="C33" s="16"/>
      <c r="J33" s="113"/>
      <c r="K33" s="113"/>
    </row>
    <row r="34" spans="2:11">
      <c r="F34" s="113" t="s">
        <v>69</v>
      </c>
      <c r="J34" s="113"/>
      <c r="K34" s="113"/>
    </row>
    <row r="35" spans="2:11">
      <c r="J35" s="113"/>
      <c r="K35" s="113"/>
    </row>
    <row r="36" spans="2:11">
      <c r="J36" s="113"/>
      <c r="K36" s="113"/>
    </row>
  </sheetData>
  <mergeCells count="1">
    <mergeCell ref="A28:E28"/>
  </mergeCells>
  <printOptions horizontalCentered="1"/>
  <pageMargins left="0" right="0" top="0.59055118110236227" bottom="0" header="0.31496062992125984" footer="0"/>
  <pageSetup paperSize="9" scale="64" orientation="landscape" horizontalDpi="4294967293" verticalDpi="4294967293" r:id="rId1"/>
  <headerFooter>
    <oddHeader>&amp;CZP/32/2025</oddHeader>
    <oddFooter>Strona &amp;P z &amp;N</oddFooter>
  </headerFooter>
  <rowBreaks count="1" manualBreakCount="1">
    <brk id="1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view="pageBreakPreview" zoomScaleNormal="100" zoomScaleSheetLayoutView="100" workbookViewId="0">
      <selection activeCell="G76" sqref="G76:H82"/>
    </sheetView>
  </sheetViews>
  <sheetFormatPr defaultColWidth="8.88671875" defaultRowHeight="11.4"/>
  <cols>
    <col min="1" max="1" width="4.6640625" style="301" customWidth="1"/>
    <col min="2" max="2" width="77.44140625" style="301" customWidth="1"/>
    <col min="3" max="3" width="5.44140625" style="301" customWidth="1"/>
    <col min="4" max="4" width="8.5546875" style="301" customWidth="1"/>
    <col min="5" max="5" width="11.44140625" style="301" customWidth="1"/>
    <col min="6" max="6" width="16.33203125" style="301" customWidth="1"/>
    <col min="7" max="7" width="10" style="301" customWidth="1"/>
    <col min="8" max="8" width="12.109375" style="301" bestFit="1" customWidth="1"/>
    <col min="9" max="9" width="12.109375" style="301" customWidth="1"/>
    <col min="10" max="10" width="15.5546875" style="301" customWidth="1"/>
    <col min="11" max="11" width="14.44140625" style="301" customWidth="1"/>
    <col min="12" max="16384" width="8.88671875" style="301"/>
  </cols>
  <sheetData>
    <row r="1" spans="1:11">
      <c r="K1" s="304" t="s">
        <v>161</v>
      </c>
    </row>
    <row r="2" spans="1:11">
      <c r="A2" s="690" t="s">
        <v>363</v>
      </c>
      <c r="B2" s="690"/>
      <c r="C2" s="690"/>
      <c r="D2" s="690"/>
      <c r="E2" s="690"/>
      <c r="F2" s="690"/>
      <c r="G2" s="690"/>
      <c r="H2" s="690"/>
      <c r="I2" s="690"/>
      <c r="J2" s="690"/>
      <c r="K2" s="690"/>
    </row>
    <row r="3" spans="1:11" ht="43.2" customHeight="1">
      <c r="A3" s="302" t="s">
        <v>0</v>
      </c>
      <c r="B3" s="302" t="s">
        <v>1</v>
      </c>
      <c r="C3" s="302" t="s">
        <v>2</v>
      </c>
      <c r="D3" s="302" t="s">
        <v>90</v>
      </c>
      <c r="E3" s="3" t="s">
        <v>3</v>
      </c>
      <c r="F3" s="302" t="s">
        <v>4</v>
      </c>
      <c r="G3" s="302" t="s">
        <v>5</v>
      </c>
      <c r="H3" s="302" t="s">
        <v>6</v>
      </c>
      <c r="I3" s="334" t="s">
        <v>424</v>
      </c>
      <c r="J3" s="317" t="s">
        <v>166</v>
      </c>
      <c r="K3" s="302" t="s">
        <v>7</v>
      </c>
    </row>
    <row r="4" spans="1:11" ht="45.6">
      <c r="A4" s="475">
        <v>1</v>
      </c>
      <c r="B4" s="476" t="s">
        <v>756</v>
      </c>
      <c r="C4" s="477" t="s">
        <v>96</v>
      </c>
      <c r="D4" s="478">
        <v>20</v>
      </c>
      <c r="E4" s="479"/>
      <c r="F4" s="479">
        <f>D4*E4</f>
        <v>0</v>
      </c>
      <c r="G4" s="480"/>
      <c r="H4" s="479"/>
      <c r="I4" s="481"/>
      <c r="J4" s="482"/>
    </row>
    <row r="5" spans="1:11" ht="37.200000000000003" customHeight="1">
      <c r="A5" s="475">
        <v>2</v>
      </c>
      <c r="B5" s="476" t="s">
        <v>757</v>
      </c>
      <c r="C5" s="477" t="s">
        <v>96</v>
      </c>
      <c r="D5" s="478">
        <v>20</v>
      </c>
      <c r="E5" s="479"/>
      <c r="F5" s="479">
        <f t="shared" ref="F5:F6" si="0">D5*E5</f>
        <v>0</v>
      </c>
      <c r="G5" s="480"/>
      <c r="H5" s="479"/>
      <c r="I5" s="481"/>
      <c r="J5" s="318"/>
      <c r="K5" s="483"/>
    </row>
    <row r="6" spans="1:11" ht="34.200000000000003">
      <c r="A6" s="475">
        <v>3</v>
      </c>
      <c r="B6" s="476" t="s">
        <v>758</v>
      </c>
      <c r="C6" s="477" t="s">
        <v>96</v>
      </c>
      <c r="D6" s="478">
        <v>20</v>
      </c>
      <c r="E6" s="479"/>
      <c r="F6" s="479">
        <f t="shared" si="0"/>
        <v>0</v>
      </c>
      <c r="G6" s="480"/>
      <c r="H6" s="479"/>
      <c r="I6" s="481"/>
      <c r="J6" s="318"/>
      <c r="K6" s="483"/>
    </row>
    <row r="7" spans="1:11" ht="21" customHeight="1">
      <c r="A7" s="711" t="s">
        <v>9</v>
      </c>
      <c r="B7" s="712"/>
      <c r="C7" s="712"/>
      <c r="D7" s="712"/>
      <c r="E7" s="713"/>
      <c r="F7" s="112">
        <f>SUM(F4:F6)</f>
        <v>0</v>
      </c>
      <c r="G7" s="62"/>
      <c r="H7" s="321">
        <f>SUM(H4:H6)</f>
        <v>0</v>
      </c>
      <c r="I7" s="335"/>
      <c r="J7" s="336"/>
      <c r="K7" s="323"/>
    </row>
    <row r="8" spans="1:11">
      <c r="B8" s="337"/>
      <c r="C8" s="457"/>
      <c r="D8" s="457"/>
      <c r="E8" s="33"/>
      <c r="F8" s="457"/>
      <c r="G8" s="457"/>
      <c r="H8" s="457"/>
      <c r="I8" s="457"/>
    </row>
    <row r="9" spans="1:11" ht="13.5" customHeight="1">
      <c r="B9" s="708" t="s">
        <v>735</v>
      </c>
      <c r="C9" s="708"/>
      <c r="D9" s="708"/>
      <c r="E9" s="708"/>
      <c r="F9" s="708"/>
      <c r="G9" s="708"/>
      <c r="H9" s="708"/>
      <c r="I9" s="708"/>
      <c r="J9" s="708"/>
      <c r="K9" s="708"/>
    </row>
    <row r="10" spans="1:11">
      <c r="B10" s="709"/>
      <c r="C10" s="709"/>
      <c r="D10" s="709"/>
      <c r="E10" s="709"/>
      <c r="F10" s="457"/>
      <c r="G10" s="457"/>
      <c r="H10" s="325"/>
      <c r="I10" s="325"/>
      <c r="J10" s="325"/>
      <c r="K10" s="325"/>
    </row>
    <row r="11" spans="1:11">
      <c r="B11" s="709"/>
      <c r="C11" s="709"/>
      <c r="D11" s="709"/>
      <c r="E11" s="709"/>
      <c r="F11" s="457"/>
      <c r="G11" s="457"/>
      <c r="H11" s="710" t="s">
        <v>69</v>
      </c>
      <c r="I11" s="710"/>
      <c r="J11" s="710"/>
      <c r="K11" s="710"/>
    </row>
  </sheetData>
  <mergeCells count="6">
    <mergeCell ref="B11:E11"/>
    <mergeCell ref="H11:K11"/>
    <mergeCell ref="A2:K2"/>
    <mergeCell ref="A7:E7"/>
    <mergeCell ref="B9:K9"/>
    <mergeCell ref="B10:E10"/>
  </mergeCells>
  <printOptions horizontalCentered="1"/>
  <pageMargins left="0" right="0" top="0.59055118110236227" bottom="0" header="0.31496062992125984" footer="0"/>
  <pageSetup paperSize="9" scale="69" orientation="landscape" r:id="rId1"/>
  <headerFooter>
    <oddHeader>&amp;CZP/32/2025</oddHead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42</vt:i4>
      </vt:variant>
      <vt:variant>
        <vt:lpstr>Zakresy nazwane</vt:lpstr>
      </vt:variant>
      <vt:variant>
        <vt:i4>18</vt:i4>
      </vt:variant>
    </vt:vector>
  </HeadingPairs>
  <TitlesOfParts>
    <vt:vector size="6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'1'!Obszar_wydruku</vt:lpstr>
      <vt:lpstr>'12'!Obszar_wydruku</vt:lpstr>
      <vt:lpstr>'17'!Obszar_wydruku</vt:lpstr>
      <vt:lpstr>'2'!Obszar_wydruku</vt:lpstr>
      <vt:lpstr>'21'!Obszar_wydruku</vt:lpstr>
      <vt:lpstr>'22'!Obszar_wydruku</vt:lpstr>
      <vt:lpstr>'23'!Obszar_wydruku</vt:lpstr>
      <vt:lpstr>'25'!Obszar_wydruku</vt:lpstr>
      <vt:lpstr>'29'!Obszar_wydruku</vt:lpstr>
      <vt:lpstr>'30'!Obszar_wydruku</vt:lpstr>
      <vt:lpstr>'31'!Obszar_wydruku</vt:lpstr>
      <vt:lpstr>'34'!Obszar_wydruku</vt:lpstr>
      <vt:lpstr>'39'!Obszar_wydruku</vt:lpstr>
      <vt:lpstr>'5'!Obszar_wydruku</vt:lpstr>
      <vt:lpstr>'7'!Obszar_wydruku</vt:lpstr>
      <vt:lpstr>'8'!Obszar_wydruku</vt:lpstr>
      <vt:lpstr>'22'!OLE_LINK1</vt:lpstr>
      <vt:lpstr>'24'!OLE_LINK1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2025-10-22T08:06:59Z</dcterms:modified>
</cp:coreProperties>
</file>