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4 USTAWA PZP\7 okna PCV\pytanie 20.02.2024\"/>
    </mc:Choice>
  </mc:AlternateContent>
  <xr:revisionPtr revIDLastSave="0" documentId="13_ncr:1_{9FF2038C-2DF7-4C0E-9482-C5E6324C473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rzwi" sheetId="4" state="hidden" r:id="rId1"/>
    <sheet name="Okna 2024" sheetId="3" r:id="rId2"/>
    <sheet name="Podłogi" sheetId="5" state="hidden" r:id="rId3"/>
    <sheet name="Inst. elektr." sheetId="2" state="hidden" r:id="rId4"/>
    <sheet name="Piece" sheetId="1" state="hidden" r:id="rId5"/>
  </sheets>
  <definedNames>
    <definedName name="_xlnm._FilterDatabase" localSheetId="0" hidden="1">Drzwi!$R$1:$R$76</definedName>
    <definedName name="_xlnm._FilterDatabase" localSheetId="1" hidden="1">'Okna 2024'!$B$1:$B$22</definedName>
    <definedName name="_xlnm._FilterDatabase" localSheetId="4" hidden="1">Piece!$J$1:$J$32</definedName>
    <definedName name="_xlnm.Print_Area" localSheetId="1">'Okna 2024'!$A$1:$N$22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3" l="1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J7" i="3"/>
  <c r="E21" i="3"/>
  <c r="F21" i="3"/>
  <c r="G21" i="3"/>
  <c r="H20" i="3" l="1"/>
  <c r="I20" i="3"/>
  <c r="J20" i="3"/>
  <c r="F71" i="4"/>
  <c r="F54" i="4"/>
  <c r="G53" i="4"/>
  <c r="G7" i="4"/>
  <c r="G8" i="4"/>
  <c r="G9" i="4"/>
  <c r="G10" i="4"/>
  <c r="G11" i="4"/>
  <c r="G12" i="4"/>
  <c r="G13" i="4"/>
  <c r="G66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67" i="4"/>
  <c r="G31" i="4"/>
  <c r="G32" i="4"/>
  <c r="G33" i="4"/>
  <c r="G34" i="4"/>
  <c r="G35" i="4"/>
  <c r="G36" i="4"/>
  <c r="G37" i="4"/>
  <c r="G38" i="4"/>
  <c r="G39" i="4"/>
  <c r="G40" i="4"/>
  <c r="G68" i="4"/>
  <c r="G41" i="4"/>
  <c r="G42" i="4"/>
  <c r="G43" i="4"/>
  <c r="G44" i="4"/>
  <c r="G45" i="4"/>
  <c r="G46" i="4"/>
  <c r="G47" i="4"/>
  <c r="G48" i="4"/>
  <c r="G49" i="4"/>
  <c r="G50" i="4"/>
  <c r="G51" i="4"/>
  <c r="G52" i="4"/>
  <c r="G6" i="4"/>
  <c r="H8" i="3"/>
  <c r="I8" i="3"/>
  <c r="J8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7" i="3"/>
  <c r="I7" i="3"/>
  <c r="J21" i="3" l="1"/>
  <c r="G54" i="4"/>
  <c r="G71" i="4"/>
</calcChain>
</file>

<file path=xl/sharedStrings.xml><?xml version="1.0" encoding="utf-8"?>
<sst xmlns="http://schemas.openxmlformats.org/spreadsheetml/2006/main" count="529" uniqueCount="313">
  <si>
    <t>L.p.</t>
  </si>
  <si>
    <t>Adres</t>
  </si>
  <si>
    <t>Nazwisko i Imię</t>
  </si>
  <si>
    <t>Data podania</t>
  </si>
  <si>
    <t>Wymiary pieca</t>
  </si>
  <si>
    <t>Ilość piecy</t>
  </si>
  <si>
    <t>Czy jedyne źródło ogrzewania</t>
  </si>
  <si>
    <t>Zadłużenie</t>
  </si>
  <si>
    <t>Data wykonania</t>
  </si>
  <si>
    <t>Kwota</t>
  </si>
  <si>
    <t>Sikorskiego 15/13</t>
  </si>
  <si>
    <t>Mulewicz Joanna</t>
  </si>
  <si>
    <t>szkic</t>
  </si>
  <si>
    <t>30 Stycznia 13/13</t>
  </si>
  <si>
    <t>Bożena Saniuk</t>
  </si>
  <si>
    <t>Sikorskiego 33</t>
  </si>
  <si>
    <t>Boma Spólka jawna</t>
  </si>
  <si>
    <t>drzwi zewnętrzne do zaplecza lok uż.</t>
  </si>
  <si>
    <t>30 Stycznia 19/6</t>
  </si>
  <si>
    <t>Kaczmarek-Szczepanek Maria</t>
  </si>
  <si>
    <t>Kos. Gdyńskich 17/2A</t>
  </si>
  <si>
    <t>Popiołek Wanda</t>
  </si>
  <si>
    <t>Wybickiego 6/7</t>
  </si>
  <si>
    <t>Żak Żaneta</t>
  </si>
  <si>
    <t>uwagi</t>
  </si>
  <si>
    <t>30 Stycznia 11/12</t>
  </si>
  <si>
    <t>kontakt tel lub mailowy</t>
  </si>
  <si>
    <t>30 Stycznia 9/4A</t>
  </si>
  <si>
    <t>Kubisiak Ewa</t>
  </si>
  <si>
    <t>ze wspólnego przedpokoju</t>
  </si>
  <si>
    <t>Dworcowa 2/5</t>
  </si>
  <si>
    <t>Donigiewicz Gabriela</t>
  </si>
  <si>
    <t>?</t>
  </si>
  <si>
    <t>2,5x3,5x7</t>
  </si>
  <si>
    <t>1 miesiąc</t>
  </si>
  <si>
    <t>Kos. Gdyńskich 101/11</t>
  </si>
  <si>
    <t>Eltmann Halina</t>
  </si>
  <si>
    <t>4x2,5x8</t>
  </si>
  <si>
    <t>tak ale spłaca od 3 lat</t>
  </si>
  <si>
    <t>Sikorskiego 26/9</t>
  </si>
  <si>
    <t>Siąkała Anna</t>
  </si>
  <si>
    <t>2,5x4x8</t>
  </si>
  <si>
    <t>nie</t>
  </si>
  <si>
    <t xml:space="preserve">tak ale spłaca  </t>
  </si>
  <si>
    <t>sprawdzić czy pobudowane, w zeszycie jest inf że jeden piec był wykonany</t>
  </si>
  <si>
    <t>Kos. Gdyńskich 98/6</t>
  </si>
  <si>
    <t>Ligocki Łukasz</t>
  </si>
  <si>
    <t>3,5x2,5x7</t>
  </si>
  <si>
    <t>3,5x2,5x8</t>
  </si>
  <si>
    <t>zadłużenie</t>
  </si>
  <si>
    <t>Kos. Gdyńskich 101/18</t>
  </si>
  <si>
    <t>Przybył Teresa</t>
  </si>
  <si>
    <t>tak</t>
  </si>
  <si>
    <t>piec ogrzewa 2 pokoje, pobudowany przez ścianę</t>
  </si>
  <si>
    <t>Kos. Gdyńskich 101/2</t>
  </si>
  <si>
    <t>Iwasyszyn J, Prokopik ….</t>
  </si>
  <si>
    <t>?2021</t>
  </si>
  <si>
    <t>kontakt do lokatora</t>
  </si>
  <si>
    <t>powierzchnia</t>
  </si>
  <si>
    <t>ilość i jakie pomieszczenia</t>
  </si>
  <si>
    <t>?2014</t>
  </si>
  <si>
    <t>?2016</t>
  </si>
  <si>
    <t>Holka Dorota</t>
  </si>
  <si>
    <t>pobudowanie w 2022</t>
  </si>
  <si>
    <r>
      <t>A1 - 0,74m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</si>
  <si>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B1 - 0,84m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</si>
  <si>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pokój od ulicy</t>
  </si>
  <si>
    <t>Armii Polskiej 25/4</t>
  </si>
  <si>
    <t>Ziaja Halina</t>
  </si>
  <si>
    <t>pokój od podwórka</t>
  </si>
  <si>
    <t>Garbary 4/6</t>
  </si>
  <si>
    <t>piwnica do lokalu nr 6</t>
  </si>
  <si>
    <t>Garbary 5/1</t>
  </si>
  <si>
    <t>Kos. Gdyńskich 90/13</t>
  </si>
  <si>
    <t>Leszczyńska Dominika</t>
  </si>
  <si>
    <t>30 Stycznia 24/4</t>
  </si>
  <si>
    <t>Kos. Gdynskich 101/2</t>
  </si>
  <si>
    <t>Prokopik Teresa</t>
  </si>
  <si>
    <t>Raminiak Zbigniew</t>
  </si>
  <si>
    <t>Armii Polskiej 37/1</t>
  </si>
  <si>
    <t>Wyszyńska Irena</t>
  </si>
  <si>
    <t>Łokietka 15/11</t>
  </si>
  <si>
    <t>Maria Piaseczna</t>
  </si>
  <si>
    <t>04.05.2022</t>
  </si>
  <si>
    <t>3x3x7</t>
  </si>
  <si>
    <t>brak</t>
  </si>
  <si>
    <t>Strzelecka 17/1</t>
  </si>
  <si>
    <t>Kępińska Maria</t>
  </si>
  <si>
    <t>cały lokal</t>
  </si>
  <si>
    <t>30 Stycznia 22/3</t>
  </si>
  <si>
    <t>Kazimiera Witczak</t>
  </si>
  <si>
    <t>4,5x5,15</t>
  </si>
  <si>
    <t>pokój duży</t>
  </si>
  <si>
    <t>w rejestrze jest wpis że wymiana  po c.o. w 2016 - ale w gorszym stanie jest podłoga w małym pokoju niepełnosprawnego syna</t>
  </si>
  <si>
    <t>Młyńska 3/6</t>
  </si>
  <si>
    <t>Ludwika Lenik</t>
  </si>
  <si>
    <t>pokój od podwórza</t>
  </si>
  <si>
    <t>panele do wymiany</t>
  </si>
  <si>
    <t>Kos. Gdyńskich 17/6</t>
  </si>
  <si>
    <t>Ernest Jakubowski</t>
  </si>
  <si>
    <t>duży pokój</t>
  </si>
  <si>
    <t>30 Stycznia 21/9</t>
  </si>
  <si>
    <t>Marciniak Alina</t>
  </si>
  <si>
    <t>31 m2</t>
  </si>
  <si>
    <t>kuchnia i pokój</t>
  </si>
  <si>
    <t>30 Stycznia 21/3</t>
  </si>
  <si>
    <t>Kamińska Teresa</t>
  </si>
  <si>
    <t>Kos. Gdyńskich 17/2a</t>
  </si>
  <si>
    <t xml:space="preserve">kuchnia </t>
  </si>
  <si>
    <t>Dworcowa 2/11</t>
  </si>
  <si>
    <t>Jonas Andrzej</t>
  </si>
  <si>
    <t>pokój od strony PKP</t>
  </si>
  <si>
    <t>chyba wykonane</t>
  </si>
  <si>
    <t>podłoga w pokoju</t>
  </si>
  <si>
    <t>pokój na wprost wejścia</t>
  </si>
  <si>
    <t>10 + 15,23</t>
  </si>
  <si>
    <t>kuchnia i p.pokój</t>
  </si>
  <si>
    <t>Kamerska Ewa</t>
  </si>
  <si>
    <t>2 pokoje i kuchnia</t>
  </si>
  <si>
    <t>w pom kuchni podłoga do obniżenia</t>
  </si>
  <si>
    <t>pismo ZGM</t>
  </si>
  <si>
    <t>Młyńska 3/3</t>
  </si>
  <si>
    <t>Armii Polskiej 14/11</t>
  </si>
  <si>
    <t>Winkowski Ryszar</t>
  </si>
  <si>
    <t>drzwi po prawej stronie wchodząc na piętro</t>
  </si>
  <si>
    <t>Winkowski Ryszard</t>
  </si>
  <si>
    <t>wszystkie pokoje i p.pokojue bez kuchni i łazienki</t>
  </si>
  <si>
    <t>30 Stycznia 11/11</t>
  </si>
  <si>
    <t>mały pokój od ulicy</t>
  </si>
  <si>
    <t>do wykonania w 2022roku</t>
  </si>
  <si>
    <t>???</t>
  </si>
  <si>
    <t>pustostan</t>
  </si>
  <si>
    <t>rezygnacja 06.2022</t>
  </si>
  <si>
    <t>Armii Polskiej 28/9</t>
  </si>
  <si>
    <t>Kos. Gdyńskich 20D/1</t>
  </si>
  <si>
    <t>Jakiubiec Leokadia</t>
  </si>
  <si>
    <t>535-990-062</t>
  </si>
  <si>
    <t>kuchnia</t>
  </si>
  <si>
    <t>kuchnia plus skrytka</t>
  </si>
  <si>
    <t>okna w pokoju</t>
  </si>
  <si>
    <t>Krzywoustego 21/6</t>
  </si>
  <si>
    <t>Wesołowski Jan</t>
  </si>
  <si>
    <t xml:space="preserve">607-185-468 </t>
  </si>
  <si>
    <t>pokój</t>
  </si>
  <si>
    <t>kuchnia, duży pokój, 2 małe pokoje</t>
  </si>
  <si>
    <t>Sikorskiego 116/6</t>
  </si>
  <si>
    <t>pobudowane w 2022</t>
  </si>
  <si>
    <t>łokietka 6/1,2,2a</t>
  </si>
  <si>
    <t>korytarz wspolny</t>
  </si>
  <si>
    <t xml:space="preserve">Kamerska </t>
  </si>
  <si>
    <t>zaległe</t>
  </si>
  <si>
    <t>785-690-627</t>
  </si>
  <si>
    <t xml:space="preserve">Lokator ma podanie </t>
  </si>
  <si>
    <t>Kos.Gdyńskich 103/9</t>
  </si>
  <si>
    <t>20.09.2022</t>
  </si>
  <si>
    <t>2,5x3,5x8</t>
  </si>
  <si>
    <t>Kos.Gdyńskich 98-2</t>
  </si>
  <si>
    <t>Banaszak Teresa</t>
  </si>
  <si>
    <t>Sikorskiego 125/2</t>
  </si>
  <si>
    <t>opinia elektryka</t>
  </si>
  <si>
    <t>ok. 46000</t>
  </si>
  <si>
    <t>30 Stycznia 16/6</t>
  </si>
  <si>
    <t>Teresa Włodarczyk</t>
  </si>
  <si>
    <t>kuchnia (sama)</t>
  </si>
  <si>
    <t>Szymczak Dariusz</t>
  </si>
  <si>
    <t>Dworcowa 6/10</t>
  </si>
  <si>
    <t>Maja Zielińska</t>
  </si>
  <si>
    <t>łazienka z wc</t>
  </si>
  <si>
    <t>Krzywoustego 10/1</t>
  </si>
  <si>
    <t>Markowska</t>
  </si>
  <si>
    <t>578598538, 957206287</t>
  </si>
  <si>
    <t>w poprzednich latach nie wyrażała zgody</t>
  </si>
  <si>
    <t>Iza ma sprawdzić</t>
  </si>
  <si>
    <t>zadłużenie ale spłaca</t>
  </si>
  <si>
    <t>Armii Polskiej 16/10</t>
  </si>
  <si>
    <t>Ambrożewicz Jan</t>
  </si>
  <si>
    <t xml:space="preserve">  733-611-934</t>
  </si>
  <si>
    <t xml:space="preserve">       Frąckowiak </t>
  </si>
  <si>
    <t>Armii Polskiej 25/3</t>
  </si>
  <si>
    <t>698-343-819</t>
  </si>
  <si>
    <t>Marcinkowska L</t>
  </si>
  <si>
    <t>12-12-2022</t>
  </si>
  <si>
    <t>666-688-334</t>
  </si>
  <si>
    <t>Sikorskiego 124/11</t>
  </si>
  <si>
    <t>Telus Marianna</t>
  </si>
  <si>
    <t>14.12.2022             i  opinia elektryka</t>
  </si>
  <si>
    <t>ująć na kolejny rok ponieważ w tym ma komunie</t>
  </si>
  <si>
    <t>30 Stycznia 21/2</t>
  </si>
  <si>
    <t xml:space="preserve">Telec Krystyna </t>
  </si>
  <si>
    <t>Armii Polskiej 35/2</t>
  </si>
  <si>
    <t>Ligocka Eugenia</t>
  </si>
  <si>
    <t>30 Stycznia 10/5</t>
  </si>
  <si>
    <t>Jerzy Paradowski</t>
  </si>
  <si>
    <t>drzwi wymienić w 1 kolejności - podłogi również do wymiany</t>
  </si>
  <si>
    <t>duży pokój i przedpokój</t>
  </si>
  <si>
    <t>wykonać po wymianie drzwi w lokalu (drzwi również zakwalifikowane)</t>
  </si>
  <si>
    <t>zaległości nie płaci</t>
  </si>
  <si>
    <t>2023 dodatkowe</t>
  </si>
  <si>
    <t>na czerwono - w trakcie</t>
  </si>
  <si>
    <t>wykonane w grudniu 2021</t>
  </si>
  <si>
    <t>Kos. Gdyńskich 98/2</t>
  </si>
  <si>
    <t>Banaszak Irena</t>
  </si>
  <si>
    <t>30-go Stycznia 19/6</t>
  </si>
  <si>
    <t>Maria Kaźmierczak-Szczepanek</t>
  </si>
  <si>
    <t>575-568-212</t>
  </si>
  <si>
    <t>05.06.2023 opinia elektryka</t>
  </si>
  <si>
    <t>Teresa Banaszak</t>
  </si>
  <si>
    <t>zgon najemcy, lokal zabezpieczony przez adm w 06.2023r.</t>
  </si>
  <si>
    <t>adres wskoczy za k.g 101/18, któy został przejety przez adm</t>
  </si>
  <si>
    <t>Dworcowa 11/9</t>
  </si>
  <si>
    <t>05.04.2023 przegląd 5-letni instal. el</t>
  </si>
  <si>
    <t>K.Gdyńskich 20E/1</t>
  </si>
  <si>
    <t>Łużycka 32/4</t>
  </si>
  <si>
    <t>17.04.2023 przegląd 5-letni instal. el</t>
  </si>
  <si>
    <t>30 Stycznia 11/9</t>
  </si>
  <si>
    <t>Kuczyńska Wiesława</t>
  </si>
  <si>
    <t>tak - spłaca</t>
  </si>
  <si>
    <t>drzwi dwuskrzydłowe z naświetlem</t>
  </si>
  <si>
    <t>Sikorskiego 26</t>
  </si>
  <si>
    <t>Sklep Mięsny           P.Cituk Jadwiga            lokal użytkowy</t>
  </si>
  <si>
    <t>Sikorskiego 23/4</t>
  </si>
  <si>
    <t>Paweł Szawiel</t>
  </si>
  <si>
    <t>WYKAZ ADRESOWY STOLARKI OKIENNEJ PCV W REJONIE ADM nr 3 -lokale mieszkalne - zał. Nr 2</t>
  </si>
  <si>
    <t>Typ okna</t>
  </si>
  <si>
    <t>Położenie</t>
  </si>
  <si>
    <t>Wymiar okna (m2)</t>
  </si>
  <si>
    <t>ilość [szt]</t>
  </si>
  <si>
    <t>parapet wew. [mb]</t>
  </si>
  <si>
    <t>parapet zew. [m2]</t>
  </si>
  <si>
    <t>Pow. okna [m2]</t>
  </si>
  <si>
    <t>Schemat okna</t>
  </si>
  <si>
    <t>Wartość netto  [zł/szt]</t>
  </si>
  <si>
    <t xml:space="preserve">Razem wartość  netto [zł/szt]       </t>
  </si>
  <si>
    <t>szer</t>
  </si>
  <si>
    <t>wys.</t>
  </si>
  <si>
    <t>1.</t>
  </si>
  <si>
    <t>2.</t>
  </si>
  <si>
    <t>4.</t>
  </si>
  <si>
    <t>5.</t>
  </si>
  <si>
    <t>6.</t>
  </si>
  <si>
    <t>1-dzielne</t>
  </si>
  <si>
    <t>7.</t>
  </si>
  <si>
    <t>8.</t>
  </si>
  <si>
    <t>9.</t>
  </si>
  <si>
    <t>2-dzielne ze ślem</t>
  </si>
  <si>
    <t>10.</t>
  </si>
  <si>
    <t>11.</t>
  </si>
  <si>
    <t>2-dzielne</t>
  </si>
  <si>
    <t>12.</t>
  </si>
  <si>
    <t>13.</t>
  </si>
  <si>
    <t>14.</t>
  </si>
  <si>
    <t>15.</t>
  </si>
  <si>
    <t>16.</t>
  </si>
  <si>
    <t>17.</t>
  </si>
  <si>
    <t>18.</t>
  </si>
  <si>
    <t>RAZEM :</t>
  </si>
  <si>
    <t>Razem netto :</t>
  </si>
  <si>
    <t>Podatek VAT …..... % :</t>
  </si>
  <si>
    <t>Razem brutto:</t>
  </si>
  <si>
    <t>UWAGI</t>
  </si>
  <si>
    <t>1-dzielne ze ślem</t>
  </si>
  <si>
    <t>1-dzielne ze ślem (balkonowe)</t>
  </si>
  <si>
    <t>duży pokój od ulicy oraz pokój córki</t>
  </si>
  <si>
    <t>3.</t>
  </si>
  <si>
    <t>L.P.</t>
  </si>
  <si>
    <t xml:space="preserve">typ drzwi </t>
  </si>
  <si>
    <t xml:space="preserve">Wymiar </t>
  </si>
  <si>
    <t>ilość (szt)</t>
  </si>
  <si>
    <t>powierzchnia stolarki ogółem (m2)</t>
  </si>
  <si>
    <t>Szkic przed wymianą</t>
  </si>
  <si>
    <t>Realizacja</t>
  </si>
  <si>
    <t>szerokość</t>
  </si>
  <si>
    <t>wysokość</t>
  </si>
  <si>
    <t>wymiar</t>
  </si>
  <si>
    <t>(zamurwać naświetle 0,84x 1,17),przed montażem ustalic kierunek otwierania)</t>
  </si>
  <si>
    <t>skrytka (przed montażem ustalic kierunek otwierania)</t>
  </si>
  <si>
    <t xml:space="preserve"> drzwi wewnetrzne </t>
  </si>
  <si>
    <t>pokój  (przed montażem ustalic kierunek otwierania)</t>
  </si>
  <si>
    <t xml:space="preserve"> (przed montażem ustalic kierunek otwierania)</t>
  </si>
  <si>
    <t xml:space="preserve"> pokój(przed montażem ustalic kierunek otwierania)</t>
  </si>
  <si>
    <t xml:space="preserve"> pokók(przed montażem ustalic kierunek otwierania)</t>
  </si>
  <si>
    <t>pokój (przed montażem ustalic kierunek otwierania)</t>
  </si>
  <si>
    <t>łazienka (przed montażem ustalic kierunek otwierania)</t>
  </si>
  <si>
    <t>do zaplecza (przed montażem ustalic kierunek otwierania)</t>
  </si>
  <si>
    <t xml:space="preserve"> łazienka(przed montażem ustalic kierunek otwierania)</t>
  </si>
  <si>
    <t xml:space="preserve"> wc(przed montażem ustalic kierunek otwierania)</t>
  </si>
  <si>
    <t xml:space="preserve"> kuchnia(przed montażem ustalic kierunek otwierania)</t>
  </si>
  <si>
    <t xml:space="preserve"> pokójprzed montażem ustalic kierunek otwierania)</t>
  </si>
  <si>
    <t>pokoj (przed montażem ustalic kierunek otwierania)</t>
  </si>
  <si>
    <t>wspólny przedpokój(zamurwać naświetle ,przed montażem ustalic kierunek otwierania)</t>
  </si>
  <si>
    <t xml:space="preserve"> zaplecze sklepu od podwórka(przed montażem ustalic kierunek otwierania)</t>
  </si>
  <si>
    <t xml:space="preserve">drzwi wejściowe do lokalu  </t>
  </si>
  <si>
    <t xml:space="preserve">drzwi wewnętrzne </t>
  </si>
  <si>
    <t>RAZEM:</t>
  </si>
  <si>
    <t xml:space="preserve">Wodna 8 </t>
  </si>
  <si>
    <t>Łokietka 6/2,2a,3</t>
  </si>
  <si>
    <t>Włodzimierz Wesołkin</t>
  </si>
  <si>
    <t xml:space="preserve">609-280-544 </t>
  </si>
  <si>
    <t xml:space="preserve">drzwi wspólne do lokali </t>
  </si>
  <si>
    <t>rezygnacja z wymiany. Mail z dnia 25.10.2023 wymienili we własnym zakresie bez zwrotu poniesionych środków</t>
  </si>
  <si>
    <t>zgon</t>
  </si>
  <si>
    <t>Wykaz stolarki drzwiowej do wymiany w 2024r. (lokale mieszkalne)</t>
  </si>
  <si>
    <t>SUMA</t>
  </si>
  <si>
    <t xml:space="preserve">drzwi wspólne wejściowe do lokalu  </t>
  </si>
  <si>
    <t>Wykaz stolarki drzwiowej do wymiany w 2024r. lokale niemieszkalne</t>
  </si>
  <si>
    <t>okno w pokoju od ulicy</t>
  </si>
  <si>
    <t>pow wszystkich okien</t>
  </si>
  <si>
    <t>Razem netto:</t>
  </si>
  <si>
    <t>Łużycka 34/6</t>
  </si>
  <si>
    <t>toaleta od podwórza</t>
  </si>
  <si>
    <t>Podatek VAT 8  %:</t>
  </si>
  <si>
    <t>Wartość netto [zł/szt.]</t>
  </si>
  <si>
    <t>Wartość netto poz.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</si>
</sst>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Czcionka tekstu podstawowego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u/>
      <sz val="14"/>
      <name val="Arial"/>
      <family val="2"/>
      <charset val="238"/>
    </font>
    <font>
      <b/>
      <u/>
      <sz val="10"/>
      <name val="Arial"/>
      <family val="2"/>
      <charset val="238"/>
    </font>
    <font>
      <sz val="16"/>
      <color theme="1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0" xfId="0" applyFont="1"/>
    <xf numFmtId="0" fontId="16" fillId="3" borderId="0" xfId="0" applyFont="1" applyFill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center" vertical="center" wrapText="1"/>
    </xf>
    <xf numFmtId="2" fontId="19" fillId="4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" fontId="14" fillId="6" borderId="2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0" fillId="8" borderId="4" xfId="0" applyFill="1" applyBorder="1"/>
    <xf numFmtId="0" fontId="0" fillId="0" borderId="0" xfId="0" applyAlignment="1">
      <alignment horizontal="right"/>
    </xf>
    <xf numFmtId="0" fontId="19" fillId="0" borderId="0" xfId="0" applyFont="1"/>
    <xf numFmtId="2" fontId="19" fillId="0" borderId="0" xfId="0" applyNumberFormat="1" applyFont="1"/>
    <xf numFmtId="2" fontId="0" fillId="0" borderId="0" xfId="0" applyNumberFormat="1"/>
    <xf numFmtId="0" fontId="0" fillId="3" borderId="0" xfId="0" applyFill="1"/>
    <xf numFmtId="0" fontId="0" fillId="3" borderId="1" xfId="0" applyFill="1" applyBorder="1" applyAlignment="1">
      <alignment wrapText="1"/>
    </xf>
    <xf numFmtId="0" fontId="0" fillId="7" borderId="3" xfId="0" applyFill="1" applyBorder="1" applyAlignment="1">
      <alignment horizontal="right"/>
    </xf>
    <xf numFmtId="0" fontId="19" fillId="7" borderId="3" xfId="0" applyFont="1" applyFill="1" applyBorder="1"/>
    <xf numFmtId="2" fontId="19" fillId="7" borderId="3" xfId="0" applyNumberFormat="1" applyFont="1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0" borderId="6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 wrapText="1"/>
    </xf>
    <xf numFmtId="0" fontId="14" fillId="9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2" fontId="14" fillId="9" borderId="1" xfId="0" applyNumberFormat="1" applyFont="1" applyFill="1" applyBorder="1" applyAlignment="1">
      <alignment vertical="center" wrapText="1"/>
    </xf>
    <xf numFmtId="2" fontId="19" fillId="3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4" fontId="0" fillId="0" borderId="1" xfId="0" applyNumberFormat="1" applyBorder="1"/>
    <xf numFmtId="2" fontId="0" fillId="0" borderId="2" xfId="0" applyNumberFormat="1" applyBorder="1" applyAlignment="1">
      <alignment horizontal="center" vertical="center" wrapText="1"/>
    </xf>
    <xf numFmtId="0" fontId="21" fillId="0" borderId="33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/>
    <xf numFmtId="0" fontId="23" fillId="3" borderId="1" xfId="0" applyFont="1" applyFill="1" applyBorder="1" applyAlignment="1">
      <alignment wrapText="1"/>
    </xf>
    <xf numFmtId="0" fontId="23" fillId="3" borderId="1" xfId="0" applyFont="1" applyFill="1" applyBorder="1"/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4" fillId="0" borderId="30" xfId="0" applyNumberFormat="1" applyFont="1" applyBorder="1" applyAlignment="1">
      <alignment horizontal="center"/>
    </xf>
    <xf numFmtId="0" fontId="23" fillId="0" borderId="0" xfId="0" applyFont="1"/>
    <xf numFmtId="0" fontId="23" fillId="3" borderId="0" xfId="0" applyFont="1" applyFill="1"/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wrapText="1"/>
    </xf>
    <xf numFmtId="2" fontId="23" fillId="0" borderId="3" xfId="0" applyNumberFormat="1" applyFont="1" applyBorder="1" applyAlignment="1">
      <alignment horizontal="center" vertical="center" wrapText="1"/>
    </xf>
    <xf numFmtId="0" fontId="23" fillId="0" borderId="3" xfId="0" applyFont="1" applyBorder="1"/>
    <xf numFmtId="0" fontId="23" fillId="3" borderId="3" xfId="0" applyFont="1" applyFill="1" applyBorder="1" applyAlignment="1">
      <alignment wrapText="1"/>
    </xf>
    <xf numFmtId="2" fontId="21" fillId="6" borderId="14" xfId="0" applyNumberFormat="1" applyFont="1" applyFill="1" applyBorder="1" applyAlignment="1">
      <alignment horizontal="center" vertical="center" wrapText="1"/>
    </xf>
    <xf numFmtId="2" fontId="21" fillId="4" borderId="14" xfId="0" applyNumberFormat="1" applyFont="1" applyFill="1" applyBorder="1" applyAlignment="1">
      <alignment horizontal="center" vertical="center" wrapText="1"/>
    </xf>
    <xf numFmtId="2" fontId="21" fillId="4" borderId="37" xfId="0" applyNumberFormat="1" applyFont="1" applyFill="1" applyBorder="1" applyAlignment="1">
      <alignment horizontal="center" vertical="center" wrapText="1"/>
    </xf>
    <xf numFmtId="2" fontId="21" fillId="4" borderId="1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2" fontId="28" fillId="3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 wrapText="1"/>
    </xf>
    <xf numFmtId="2" fontId="32" fillId="4" borderId="3" xfId="0" applyNumberFormat="1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2" fontId="30" fillId="0" borderId="3" xfId="0" applyNumberFormat="1" applyFont="1" applyBorder="1" applyAlignment="1">
      <alignment horizontal="center" vertical="center" wrapText="1"/>
    </xf>
    <xf numFmtId="2" fontId="33" fillId="4" borderId="3" xfId="0" applyNumberFormat="1" applyFont="1" applyFill="1" applyBorder="1" applyAlignment="1">
      <alignment horizontal="center" vertical="center"/>
    </xf>
    <xf numFmtId="2" fontId="33" fillId="3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2" fontId="36" fillId="3" borderId="1" xfId="0" applyNumberFormat="1" applyFont="1" applyFill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wrapText="1"/>
    </xf>
    <xf numFmtId="0" fontId="17" fillId="10" borderId="1" xfId="0" applyFont="1" applyFill="1" applyBorder="1"/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2" fillId="0" borderId="11" xfId="0" applyFont="1" applyBorder="1"/>
    <xf numFmtId="0" fontId="22" fillId="0" borderId="11" xfId="0" applyFont="1" applyBorder="1" applyAlignment="1">
      <alignment horizontal="center" wrapText="1"/>
    </xf>
    <xf numFmtId="0" fontId="0" fillId="0" borderId="11" xfId="0" applyBorder="1"/>
    <xf numFmtId="0" fontId="0" fillId="0" borderId="15" xfId="0" applyBorder="1"/>
    <xf numFmtId="0" fontId="19" fillId="0" borderId="2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2" fillId="0" borderId="1" xfId="0" applyFont="1" applyBorder="1"/>
    <xf numFmtId="0" fontId="2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9" xfId="0" applyBorder="1"/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14" xfId="0" applyFont="1" applyBorder="1"/>
    <xf numFmtId="0" fontId="22" fillId="0" borderId="14" xfId="0" applyFont="1" applyBorder="1" applyAlignment="1">
      <alignment horizontal="center" wrapText="1"/>
    </xf>
    <xf numFmtId="0" fontId="0" fillId="0" borderId="14" xfId="0" applyBorder="1"/>
    <xf numFmtId="0" fontId="0" fillId="0" borderId="16" xfId="0" applyBorder="1"/>
    <xf numFmtId="0" fontId="21" fillId="6" borderId="10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2" fontId="21" fillId="6" borderId="11" xfId="0" applyNumberFormat="1" applyFont="1" applyFill="1" applyBorder="1" applyAlignment="1">
      <alignment horizontal="center" vertical="center" wrapText="1"/>
    </xf>
    <xf numFmtId="2" fontId="21" fillId="4" borderId="7" xfId="0" applyNumberFormat="1" applyFont="1" applyFill="1" applyBorder="1" applyAlignment="1">
      <alignment horizontal="center" vertical="center" wrapText="1"/>
    </xf>
    <xf numFmtId="2" fontId="21" fillId="4" borderId="36" xfId="0" applyNumberFormat="1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2" fontId="21" fillId="4" borderId="12" xfId="0" applyNumberFormat="1" applyFont="1" applyFill="1" applyBorder="1" applyAlignment="1">
      <alignment horizontal="center" vertical="center" wrapText="1"/>
    </xf>
    <xf numFmtId="2" fontId="21" fillId="4" borderId="34" xfId="0" applyNumberFormat="1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wrapText="1"/>
    </xf>
    <xf numFmtId="0" fontId="21" fillId="4" borderId="33" xfId="0" applyFont="1" applyFill="1" applyBorder="1" applyAlignment="1">
      <alignment horizont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4" fillId="6" borderId="22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2" fontId="14" fillId="6" borderId="3" xfId="0" applyNumberFormat="1" applyFont="1" applyFill="1" applyBorder="1" applyAlignment="1">
      <alignment horizontal="center" vertical="center" wrapText="1"/>
    </xf>
    <xf numFmtId="2" fontId="19" fillId="4" borderId="3" xfId="0" applyNumberFormat="1" applyFont="1" applyFill="1" applyBorder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center" vertical="center" wrapText="1"/>
    </xf>
    <xf numFmtId="2" fontId="19" fillId="4" borderId="4" xfId="0" applyNumberFormat="1" applyFont="1" applyFill="1" applyBorder="1" applyAlignment="1">
      <alignment horizontal="center" vertical="center" wrapText="1"/>
    </xf>
    <xf numFmtId="2" fontId="19" fillId="4" borderId="9" xfId="0" applyNumberFormat="1" applyFont="1" applyFill="1" applyBorder="1" applyAlignment="1">
      <alignment horizontal="center" vertical="center" wrapText="1"/>
    </xf>
    <xf numFmtId="2" fontId="19" fillId="4" borderId="5" xfId="0" applyNumberFormat="1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/>
    </xf>
    <xf numFmtId="0" fontId="23" fillId="0" borderId="31" xfId="0" applyFont="1" applyBorder="1" applyAlignment="1">
      <alignment horizontal="right"/>
    </xf>
    <xf numFmtId="0" fontId="23" fillId="0" borderId="32" xfId="0" applyFont="1" applyBorder="1" applyAlignment="1">
      <alignment horizontal="right"/>
    </xf>
    <xf numFmtId="0" fontId="35" fillId="0" borderId="38" xfId="0" applyFont="1" applyBorder="1" applyAlignment="1">
      <alignment horizontal="right" vertical="center" wrapText="1"/>
    </xf>
    <xf numFmtId="0" fontId="35" fillId="0" borderId="39" xfId="0" applyFont="1" applyBorder="1" applyAlignment="1">
      <alignment horizontal="right" vertical="center" wrapText="1"/>
    </xf>
    <xf numFmtId="0" fontId="35" fillId="0" borderId="6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5" fillId="0" borderId="11" xfId="0" applyFont="1" applyBorder="1"/>
    <xf numFmtId="0" fontId="25" fillId="0" borderId="12" xfId="0" applyFont="1" applyBorder="1"/>
    <xf numFmtId="0" fontId="26" fillId="0" borderId="2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5" fillId="0" borderId="1" xfId="0" applyFont="1" applyBorder="1"/>
    <xf numFmtId="0" fontId="25" fillId="0" borderId="38" xfId="0" applyFont="1" applyBorder="1"/>
    <xf numFmtId="0" fontId="25" fillId="0" borderId="13" xfId="0" applyFont="1" applyBorder="1"/>
    <xf numFmtId="0" fontId="25" fillId="0" borderId="14" xfId="0" applyFont="1" applyBorder="1"/>
    <xf numFmtId="0" fontId="25" fillId="0" borderId="37" xfId="0" applyFont="1" applyBorder="1"/>
    <xf numFmtId="0" fontId="14" fillId="4" borderId="3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1" fillId="5" borderId="3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21" fillId="4" borderId="3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1" fillId="4" borderId="3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12213</xdr:colOff>
      <xdr:row>38</xdr:row>
      <xdr:rowOff>0</xdr:rowOff>
    </xdr:from>
    <xdr:to>
      <xdr:col>24</xdr:col>
      <xdr:colOff>126514</xdr:colOff>
      <xdr:row>39</xdr:row>
      <xdr:rowOff>432435</xdr:rowOff>
    </xdr:to>
    <xdr:pic>
      <xdr:nvPicPr>
        <xdr:cNvPr id="41" name="Obraz 40">
          <a:extLst>
            <a:ext uri="{FF2B5EF4-FFF2-40B4-BE49-F238E27FC236}">
              <a16:creationId xmlns:a16="http://schemas.microsoft.com/office/drawing/2014/main" id="{5CA6E036-9E5B-4D19-BAE8-40C2B86B9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05482" y="27915576"/>
          <a:ext cx="724877" cy="1189550"/>
        </a:xfrm>
        <a:prstGeom prst="rect">
          <a:avLst/>
        </a:prstGeom>
      </xdr:spPr>
    </xdr:pic>
    <xdr:clientData/>
  </xdr:twoCellAnchor>
  <xdr:twoCellAnchor editAs="oneCell">
    <xdr:from>
      <xdr:col>7</xdr:col>
      <xdr:colOff>400050</xdr:colOff>
      <xdr:row>5</xdr:row>
      <xdr:rowOff>85725</xdr:rowOff>
    </xdr:from>
    <xdr:to>
      <xdr:col>7</xdr:col>
      <xdr:colOff>742950</xdr:colOff>
      <xdr:row>5</xdr:row>
      <xdr:rowOff>638175</xdr:rowOff>
    </xdr:to>
    <xdr:pic>
      <xdr:nvPicPr>
        <xdr:cNvPr id="43" name="Picture 66">
          <a:extLst>
            <a:ext uri="{FF2B5EF4-FFF2-40B4-BE49-F238E27FC236}">
              <a16:creationId xmlns:a16="http://schemas.microsoft.com/office/drawing/2014/main" id="{972C5CC3-FE6C-47E7-B8DA-64598101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1906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6</xdr:row>
      <xdr:rowOff>85725</xdr:rowOff>
    </xdr:from>
    <xdr:to>
      <xdr:col>7</xdr:col>
      <xdr:colOff>742950</xdr:colOff>
      <xdr:row>6</xdr:row>
      <xdr:rowOff>638175</xdr:rowOff>
    </xdr:to>
    <xdr:pic>
      <xdr:nvPicPr>
        <xdr:cNvPr id="45" name="Picture 66">
          <a:extLst>
            <a:ext uri="{FF2B5EF4-FFF2-40B4-BE49-F238E27FC236}">
              <a16:creationId xmlns:a16="http://schemas.microsoft.com/office/drawing/2014/main" id="{76595853-62C5-4E56-B64A-37E522AA9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93357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7</xdr:row>
      <xdr:rowOff>85725</xdr:rowOff>
    </xdr:from>
    <xdr:to>
      <xdr:col>7</xdr:col>
      <xdr:colOff>742950</xdr:colOff>
      <xdr:row>7</xdr:row>
      <xdr:rowOff>638175</xdr:rowOff>
    </xdr:to>
    <xdr:pic>
      <xdr:nvPicPr>
        <xdr:cNvPr id="47" name="Picture 66">
          <a:extLst>
            <a:ext uri="{FF2B5EF4-FFF2-40B4-BE49-F238E27FC236}">
              <a16:creationId xmlns:a16="http://schemas.microsoft.com/office/drawing/2014/main" id="{DE86D8F6-92E2-49BA-924D-5109133C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26765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8</xdr:row>
      <xdr:rowOff>85725</xdr:rowOff>
    </xdr:from>
    <xdr:to>
      <xdr:col>7</xdr:col>
      <xdr:colOff>742950</xdr:colOff>
      <xdr:row>8</xdr:row>
      <xdr:rowOff>638175</xdr:rowOff>
    </xdr:to>
    <xdr:pic>
      <xdr:nvPicPr>
        <xdr:cNvPr id="48" name="Picture 66">
          <a:extLst>
            <a:ext uri="{FF2B5EF4-FFF2-40B4-BE49-F238E27FC236}">
              <a16:creationId xmlns:a16="http://schemas.microsoft.com/office/drawing/2014/main" id="{FA1104AD-90AA-49C6-B548-F271D3FB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341947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9</xdr:row>
      <xdr:rowOff>85725</xdr:rowOff>
    </xdr:from>
    <xdr:to>
      <xdr:col>7</xdr:col>
      <xdr:colOff>742950</xdr:colOff>
      <xdr:row>9</xdr:row>
      <xdr:rowOff>638175</xdr:rowOff>
    </xdr:to>
    <xdr:pic>
      <xdr:nvPicPr>
        <xdr:cNvPr id="49" name="Picture 66">
          <a:extLst>
            <a:ext uri="{FF2B5EF4-FFF2-40B4-BE49-F238E27FC236}">
              <a16:creationId xmlns:a16="http://schemas.microsoft.com/office/drawing/2014/main" id="{62167947-96CA-4FA9-A771-05C139F3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1624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10</xdr:row>
      <xdr:rowOff>85725</xdr:rowOff>
    </xdr:from>
    <xdr:to>
      <xdr:col>7</xdr:col>
      <xdr:colOff>742950</xdr:colOff>
      <xdr:row>10</xdr:row>
      <xdr:rowOff>638175</xdr:rowOff>
    </xdr:to>
    <xdr:pic>
      <xdr:nvPicPr>
        <xdr:cNvPr id="50" name="Picture 66">
          <a:extLst>
            <a:ext uri="{FF2B5EF4-FFF2-40B4-BE49-F238E27FC236}">
              <a16:creationId xmlns:a16="http://schemas.microsoft.com/office/drawing/2014/main" id="{BCD7DB87-7E57-4C9B-8927-2F7EA0D3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90537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11</xdr:row>
      <xdr:rowOff>85725</xdr:rowOff>
    </xdr:from>
    <xdr:to>
      <xdr:col>7</xdr:col>
      <xdr:colOff>742950</xdr:colOff>
      <xdr:row>11</xdr:row>
      <xdr:rowOff>638175</xdr:rowOff>
    </xdr:to>
    <xdr:pic>
      <xdr:nvPicPr>
        <xdr:cNvPr id="51" name="Picture 66">
          <a:extLst>
            <a:ext uri="{FF2B5EF4-FFF2-40B4-BE49-F238E27FC236}">
              <a16:creationId xmlns:a16="http://schemas.microsoft.com/office/drawing/2014/main" id="{2BBFFC54-FCC9-4309-BFD4-5AA2609B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56483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12</xdr:row>
      <xdr:rowOff>85725</xdr:rowOff>
    </xdr:from>
    <xdr:to>
      <xdr:col>7</xdr:col>
      <xdr:colOff>742950</xdr:colOff>
      <xdr:row>12</xdr:row>
      <xdr:rowOff>638175</xdr:rowOff>
    </xdr:to>
    <xdr:pic>
      <xdr:nvPicPr>
        <xdr:cNvPr id="52" name="Picture 66">
          <a:extLst>
            <a:ext uri="{FF2B5EF4-FFF2-40B4-BE49-F238E27FC236}">
              <a16:creationId xmlns:a16="http://schemas.microsoft.com/office/drawing/2014/main" id="{615085A2-96C5-45C7-823C-69EB73DE0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648450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5</xdr:row>
      <xdr:rowOff>85725</xdr:rowOff>
    </xdr:from>
    <xdr:to>
      <xdr:col>7</xdr:col>
      <xdr:colOff>742950</xdr:colOff>
      <xdr:row>5</xdr:row>
      <xdr:rowOff>638175</xdr:rowOff>
    </xdr:to>
    <xdr:pic>
      <xdr:nvPicPr>
        <xdr:cNvPr id="58" name="Picture 66">
          <a:extLst>
            <a:ext uri="{FF2B5EF4-FFF2-40B4-BE49-F238E27FC236}">
              <a16:creationId xmlns:a16="http://schemas.microsoft.com/office/drawing/2014/main" id="{5BFC7EC6-4A6B-401F-808E-4FBD49E7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1906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6</xdr:row>
      <xdr:rowOff>85725</xdr:rowOff>
    </xdr:from>
    <xdr:to>
      <xdr:col>7</xdr:col>
      <xdr:colOff>742950</xdr:colOff>
      <xdr:row>6</xdr:row>
      <xdr:rowOff>638175</xdr:rowOff>
    </xdr:to>
    <xdr:pic>
      <xdr:nvPicPr>
        <xdr:cNvPr id="59" name="Picture 66">
          <a:extLst>
            <a:ext uri="{FF2B5EF4-FFF2-40B4-BE49-F238E27FC236}">
              <a16:creationId xmlns:a16="http://schemas.microsoft.com/office/drawing/2014/main" id="{5415B7BF-DCDA-485E-879A-118DF1A5D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93357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7</xdr:row>
      <xdr:rowOff>85725</xdr:rowOff>
    </xdr:from>
    <xdr:to>
      <xdr:col>7</xdr:col>
      <xdr:colOff>742950</xdr:colOff>
      <xdr:row>7</xdr:row>
      <xdr:rowOff>638175</xdr:rowOff>
    </xdr:to>
    <xdr:pic>
      <xdr:nvPicPr>
        <xdr:cNvPr id="60" name="Picture 66">
          <a:extLst>
            <a:ext uri="{FF2B5EF4-FFF2-40B4-BE49-F238E27FC236}">
              <a16:creationId xmlns:a16="http://schemas.microsoft.com/office/drawing/2014/main" id="{380FF41B-9D78-46D7-B7C8-6F68FF6D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26765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8</xdr:row>
      <xdr:rowOff>85725</xdr:rowOff>
    </xdr:from>
    <xdr:to>
      <xdr:col>7</xdr:col>
      <xdr:colOff>742950</xdr:colOff>
      <xdr:row>8</xdr:row>
      <xdr:rowOff>638175</xdr:rowOff>
    </xdr:to>
    <xdr:pic>
      <xdr:nvPicPr>
        <xdr:cNvPr id="61" name="Picture 66">
          <a:extLst>
            <a:ext uri="{FF2B5EF4-FFF2-40B4-BE49-F238E27FC236}">
              <a16:creationId xmlns:a16="http://schemas.microsoft.com/office/drawing/2014/main" id="{C341560A-B417-43AF-B707-C9732847E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341947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9</xdr:row>
      <xdr:rowOff>85725</xdr:rowOff>
    </xdr:from>
    <xdr:to>
      <xdr:col>7</xdr:col>
      <xdr:colOff>742950</xdr:colOff>
      <xdr:row>9</xdr:row>
      <xdr:rowOff>638175</xdr:rowOff>
    </xdr:to>
    <xdr:pic>
      <xdr:nvPicPr>
        <xdr:cNvPr id="62" name="Picture 66">
          <a:extLst>
            <a:ext uri="{FF2B5EF4-FFF2-40B4-BE49-F238E27FC236}">
              <a16:creationId xmlns:a16="http://schemas.microsoft.com/office/drawing/2014/main" id="{EADFCFC8-C1EF-42DB-BED8-2A17B8F9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1624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10</xdr:row>
      <xdr:rowOff>85725</xdr:rowOff>
    </xdr:from>
    <xdr:to>
      <xdr:col>7</xdr:col>
      <xdr:colOff>742950</xdr:colOff>
      <xdr:row>10</xdr:row>
      <xdr:rowOff>638175</xdr:rowOff>
    </xdr:to>
    <xdr:pic>
      <xdr:nvPicPr>
        <xdr:cNvPr id="63" name="Picture 66">
          <a:extLst>
            <a:ext uri="{FF2B5EF4-FFF2-40B4-BE49-F238E27FC236}">
              <a16:creationId xmlns:a16="http://schemas.microsoft.com/office/drawing/2014/main" id="{1C4668DD-8534-4C08-92CA-B7DE2C23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90537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11</xdr:row>
      <xdr:rowOff>85725</xdr:rowOff>
    </xdr:from>
    <xdr:to>
      <xdr:col>7</xdr:col>
      <xdr:colOff>742950</xdr:colOff>
      <xdr:row>11</xdr:row>
      <xdr:rowOff>638175</xdr:rowOff>
    </xdr:to>
    <xdr:pic>
      <xdr:nvPicPr>
        <xdr:cNvPr id="64" name="Picture 66">
          <a:extLst>
            <a:ext uri="{FF2B5EF4-FFF2-40B4-BE49-F238E27FC236}">
              <a16:creationId xmlns:a16="http://schemas.microsoft.com/office/drawing/2014/main" id="{87BDA4EC-E21E-4559-BCEB-6CC87B60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56483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12</xdr:row>
      <xdr:rowOff>85725</xdr:rowOff>
    </xdr:from>
    <xdr:to>
      <xdr:col>7</xdr:col>
      <xdr:colOff>742950</xdr:colOff>
      <xdr:row>12</xdr:row>
      <xdr:rowOff>638175</xdr:rowOff>
    </xdr:to>
    <xdr:pic>
      <xdr:nvPicPr>
        <xdr:cNvPr id="65" name="Picture 66">
          <a:extLst>
            <a:ext uri="{FF2B5EF4-FFF2-40B4-BE49-F238E27FC236}">
              <a16:creationId xmlns:a16="http://schemas.microsoft.com/office/drawing/2014/main" id="{C50DCC28-C1AE-4226-9AA3-82B6A7A4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648450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387838</xdr:colOff>
      <xdr:row>67</xdr:row>
      <xdr:rowOff>256686</xdr:rowOff>
    </xdr:from>
    <xdr:to>
      <xdr:col>7</xdr:col>
      <xdr:colOff>730738</xdr:colOff>
      <xdr:row>67</xdr:row>
      <xdr:rowOff>809136</xdr:rowOff>
    </xdr:to>
    <xdr:pic>
      <xdr:nvPicPr>
        <xdr:cNvPr id="66" name="Picture 66">
          <a:extLst>
            <a:ext uri="{FF2B5EF4-FFF2-40B4-BE49-F238E27FC236}">
              <a16:creationId xmlns:a16="http://schemas.microsoft.com/office/drawing/2014/main" id="{114C63BE-0A4C-42DA-BF47-313D6789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5723" y="42362071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24</xdr:row>
      <xdr:rowOff>85725</xdr:rowOff>
    </xdr:from>
    <xdr:to>
      <xdr:col>7</xdr:col>
      <xdr:colOff>742950</xdr:colOff>
      <xdr:row>24</xdr:row>
      <xdr:rowOff>638175</xdr:rowOff>
    </xdr:to>
    <xdr:pic>
      <xdr:nvPicPr>
        <xdr:cNvPr id="78" name="Picture 66">
          <a:extLst>
            <a:ext uri="{FF2B5EF4-FFF2-40B4-BE49-F238E27FC236}">
              <a16:creationId xmlns:a16="http://schemas.microsoft.com/office/drawing/2014/main" id="{A4AD096F-9ED4-4233-8DFE-18D10961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648450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25</xdr:row>
      <xdr:rowOff>85725</xdr:rowOff>
    </xdr:from>
    <xdr:to>
      <xdr:col>7</xdr:col>
      <xdr:colOff>742950</xdr:colOff>
      <xdr:row>25</xdr:row>
      <xdr:rowOff>638175</xdr:rowOff>
    </xdr:to>
    <xdr:pic>
      <xdr:nvPicPr>
        <xdr:cNvPr id="79" name="Picture 66">
          <a:extLst>
            <a:ext uri="{FF2B5EF4-FFF2-40B4-BE49-F238E27FC236}">
              <a16:creationId xmlns:a16="http://schemas.microsoft.com/office/drawing/2014/main" id="{DDA74F64-C635-4833-8E9F-F506FD60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764857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26</xdr:row>
      <xdr:rowOff>85725</xdr:rowOff>
    </xdr:from>
    <xdr:to>
      <xdr:col>7</xdr:col>
      <xdr:colOff>742950</xdr:colOff>
      <xdr:row>26</xdr:row>
      <xdr:rowOff>638175</xdr:rowOff>
    </xdr:to>
    <xdr:pic>
      <xdr:nvPicPr>
        <xdr:cNvPr id="80" name="Picture 66">
          <a:extLst>
            <a:ext uri="{FF2B5EF4-FFF2-40B4-BE49-F238E27FC236}">
              <a16:creationId xmlns:a16="http://schemas.microsoft.com/office/drawing/2014/main" id="{6CC5FAE0-CEFD-4881-90D2-5FCE394F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8648700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27</xdr:row>
      <xdr:rowOff>85725</xdr:rowOff>
    </xdr:from>
    <xdr:to>
      <xdr:col>7</xdr:col>
      <xdr:colOff>742950</xdr:colOff>
      <xdr:row>27</xdr:row>
      <xdr:rowOff>638175</xdr:rowOff>
    </xdr:to>
    <xdr:pic>
      <xdr:nvPicPr>
        <xdr:cNvPr id="81" name="Picture 66">
          <a:extLst>
            <a:ext uri="{FF2B5EF4-FFF2-40B4-BE49-F238E27FC236}">
              <a16:creationId xmlns:a16="http://schemas.microsoft.com/office/drawing/2014/main" id="{E7974059-86DF-4516-9CC4-BF9DCA28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96488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28</xdr:row>
      <xdr:rowOff>85725</xdr:rowOff>
    </xdr:from>
    <xdr:to>
      <xdr:col>7</xdr:col>
      <xdr:colOff>742950</xdr:colOff>
      <xdr:row>28</xdr:row>
      <xdr:rowOff>638175</xdr:rowOff>
    </xdr:to>
    <xdr:pic>
      <xdr:nvPicPr>
        <xdr:cNvPr id="82" name="Picture 66">
          <a:extLst>
            <a:ext uri="{FF2B5EF4-FFF2-40B4-BE49-F238E27FC236}">
              <a16:creationId xmlns:a16="http://schemas.microsoft.com/office/drawing/2014/main" id="{F27C0C51-674E-4C22-A944-B1C632D5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0648950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424473</xdr:colOff>
      <xdr:row>30</xdr:row>
      <xdr:rowOff>109904</xdr:rowOff>
    </xdr:from>
    <xdr:to>
      <xdr:col>7</xdr:col>
      <xdr:colOff>767373</xdr:colOff>
      <xdr:row>30</xdr:row>
      <xdr:rowOff>662354</xdr:rowOff>
    </xdr:to>
    <xdr:pic>
      <xdr:nvPicPr>
        <xdr:cNvPr id="83" name="Picture 66">
          <a:extLst>
            <a:ext uri="{FF2B5EF4-FFF2-40B4-BE49-F238E27FC236}">
              <a16:creationId xmlns:a16="http://schemas.microsoft.com/office/drawing/2014/main" id="{DFA9C5D2-4CCF-42C9-A282-88567586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2358" y="14018846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387839</xdr:colOff>
      <xdr:row>66</xdr:row>
      <xdr:rowOff>256687</xdr:rowOff>
    </xdr:from>
    <xdr:to>
      <xdr:col>7</xdr:col>
      <xdr:colOff>730739</xdr:colOff>
      <xdr:row>66</xdr:row>
      <xdr:rowOff>809137</xdr:rowOff>
    </xdr:to>
    <xdr:pic>
      <xdr:nvPicPr>
        <xdr:cNvPr id="84" name="Picture 66">
          <a:extLst>
            <a:ext uri="{FF2B5EF4-FFF2-40B4-BE49-F238E27FC236}">
              <a16:creationId xmlns:a16="http://schemas.microsoft.com/office/drawing/2014/main" id="{9EFFF710-95A0-44B5-8F24-1DE0C53BC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5724" y="4143399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31</xdr:row>
      <xdr:rowOff>85725</xdr:rowOff>
    </xdr:from>
    <xdr:to>
      <xdr:col>7</xdr:col>
      <xdr:colOff>742950</xdr:colOff>
      <xdr:row>31</xdr:row>
      <xdr:rowOff>638175</xdr:rowOff>
    </xdr:to>
    <xdr:pic>
      <xdr:nvPicPr>
        <xdr:cNvPr id="86" name="Picture 66">
          <a:extLst>
            <a:ext uri="{FF2B5EF4-FFF2-40B4-BE49-F238E27FC236}">
              <a16:creationId xmlns:a16="http://schemas.microsoft.com/office/drawing/2014/main" id="{554DE153-8945-4D4A-9625-9B0C217E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26765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32</xdr:row>
      <xdr:rowOff>85725</xdr:rowOff>
    </xdr:from>
    <xdr:to>
      <xdr:col>7</xdr:col>
      <xdr:colOff>742950</xdr:colOff>
      <xdr:row>32</xdr:row>
      <xdr:rowOff>638175</xdr:rowOff>
    </xdr:to>
    <xdr:pic>
      <xdr:nvPicPr>
        <xdr:cNvPr id="87" name="Picture 66">
          <a:extLst>
            <a:ext uri="{FF2B5EF4-FFF2-40B4-BE49-F238E27FC236}">
              <a16:creationId xmlns:a16="http://schemas.microsoft.com/office/drawing/2014/main" id="{512B0C6C-B61D-4F7E-8E1D-F8A926EF3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341947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33</xdr:row>
      <xdr:rowOff>85725</xdr:rowOff>
    </xdr:from>
    <xdr:to>
      <xdr:col>7</xdr:col>
      <xdr:colOff>742950</xdr:colOff>
      <xdr:row>33</xdr:row>
      <xdr:rowOff>638175</xdr:rowOff>
    </xdr:to>
    <xdr:pic>
      <xdr:nvPicPr>
        <xdr:cNvPr id="88" name="Picture 66">
          <a:extLst>
            <a:ext uri="{FF2B5EF4-FFF2-40B4-BE49-F238E27FC236}">
              <a16:creationId xmlns:a16="http://schemas.microsoft.com/office/drawing/2014/main" id="{0FE62644-BEBB-407F-A184-9FEFBA7D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1624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34</xdr:row>
      <xdr:rowOff>85725</xdr:rowOff>
    </xdr:from>
    <xdr:to>
      <xdr:col>7</xdr:col>
      <xdr:colOff>742950</xdr:colOff>
      <xdr:row>34</xdr:row>
      <xdr:rowOff>638175</xdr:rowOff>
    </xdr:to>
    <xdr:pic>
      <xdr:nvPicPr>
        <xdr:cNvPr id="89" name="Picture 66">
          <a:extLst>
            <a:ext uri="{FF2B5EF4-FFF2-40B4-BE49-F238E27FC236}">
              <a16:creationId xmlns:a16="http://schemas.microsoft.com/office/drawing/2014/main" id="{CDEA2F55-3BD6-4618-A9B3-A3E4645F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90537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35</xdr:row>
      <xdr:rowOff>85725</xdr:rowOff>
    </xdr:from>
    <xdr:to>
      <xdr:col>7</xdr:col>
      <xdr:colOff>742950</xdr:colOff>
      <xdr:row>35</xdr:row>
      <xdr:rowOff>638175</xdr:rowOff>
    </xdr:to>
    <xdr:pic>
      <xdr:nvPicPr>
        <xdr:cNvPr id="90" name="Picture 66">
          <a:extLst>
            <a:ext uri="{FF2B5EF4-FFF2-40B4-BE49-F238E27FC236}">
              <a16:creationId xmlns:a16="http://schemas.microsoft.com/office/drawing/2014/main" id="{2B21E724-AFF4-4FD2-8815-DC87D23C8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56483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36</xdr:row>
      <xdr:rowOff>85725</xdr:rowOff>
    </xdr:from>
    <xdr:to>
      <xdr:col>7</xdr:col>
      <xdr:colOff>742950</xdr:colOff>
      <xdr:row>36</xdr:row>
      <xdr:rowOff>638175</xdr:rowOff>
    </xdr:to>
    <xdr:pic>
      <xdr:nvPicPr>
        <xdr:cNvPr id="91" name="Picture 66">
          <a:extLst>
            <a:ext uri="{FF2B5EF4-FFF2-40B4-BE49-F238E27FC236}">
              <a16:creationId xmlns:a16="http://schemas.microsoft.com/office/drawing/2014/main" id="{62543FF4-9CAA-41FF-9A95-80827DB7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648450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37</xdr:row>
      <xdr:rowOff>85725</xdr:rowOff>
    </xdr:from>
    <xdr:to>
      <xdr:col>7</xdr:col>
      <xdr:colOff>742950</xdr:colOff>
      <xdr:row>37</xdr:row>
      <xdr:rowOff>638175</xdr:rowOff>
    </xdr:to>
    <xdr:pic>
      <xdr:nvPicPr>
        <xdr:cNvPr id="92" name="Picture 66">
          <a:extLst>
            <a:ext uri="{FF2B5EF4-FFF2-40B4-BE49-F238E27FC236}">
              <a16:creationId xmlns:a16="http://schemas.microsoft.com/office/drawing/2014/main" id="{CA2D62E6-87D8-49CC-BDD3-B033A9CCF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764857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38</xdr:row>
      <xdr:rowOff>85725</xdr:rowOff>
    </xdr:from>
    <xdr:to>
      <xdr:col>7</xdr:col>
      <xdr:colOff>742950</xdr:colOff>
      <xdr:row>38</xdr:row>
      <xdr:rowOff>638175</xdr:rowOff>
    </xdr:to>
    <xdr:pic>
      <xdr:nvPicPr>
        <xdr:cNvPr id="94" name="Picture 66">
          <a:extLst>
            <a:ext uri="{FF2B5EF4-FFF2-40B4-BE49-F238E27FC236}">
              <a16:creationId xmlns:a16="http://schemas.microsoft.com/office/drawing/2014/main" id="{24D5C5C3-1047-4F3B-983D-10493218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96488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400050</xdr:colOff>
      <xdr:row>40</xdr:row>
      <xdr:rowOff>85725</xdr:rowOff>
    </xdr:from>
    <xdr:ext cx="342900" cy="552450"/>
    <xdr:pic>
      <xdr:nvPicPr>
        <xdr:cNvPr id="110" name="Picture 66">
          <a:extLst>
            <a:ext uri="{FF2B5EF4-FFF2-40B4-BE49-F238E27FC236}">
              <a16:creationId xmlns:a16="http://schemas.microsoft.com/office/drawing/2014/main" id="{883DA2A7-FDA4-49DC-9561-AF1ED2D7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39</xdr:row>
      <xdr:rowOff>85725</xdr:rowOff>
    </xdr:from>
    <xdr:ext cx="342900" cy="552450"/>
    <xdr:pic>
      <xdr:nvPicPr>
        <xdr:cNvPr id="111" name="Picture 66">
          <a:extLst>
            <a:ext uri="{FF2B5EF4-FFF2-40B4-BE49-F238E27FC236}">
              <a16:creationId xmlns:a16="http://schemas.microsoft.com/office/drawing/2014/main" id="{FDD38641-2BDA-4C1B-86AD-FB94206D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461107</xdr:colOff>
      <xdr:row>66</xdr:row>
      <xdr:rowOff>195385</xdr:rowOff>
    </xdr:from>
    <xdr:ext cx="342900" cy="552450"/>
    <xdr:pic>
      <xdr:nvPicPr>
        <xdr:cNvPr id="112" name="Picture 66">
          <a:extLst>
            <a:ext uri="{FF2B5EF4-FFF2-40B4-BE49-F238E27FC236}">
              <a16:creationId xmlns:a16="http://schemas.microsoft.com/office/drawing/2014/main" id="{68360C56-FCD7-45C0-A670-D83FF0D3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5819" y="3200644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40</xdr:row>
      <xdr:rowOff>85725</xdr:rowOff>
    </xdr:from>
    <xdr:ext cx="342900" cy="552450"/>
    <xdr:pic>
      <xdr:nvPicPr>
        <xdr:cNvPr id="113" name="Picture 66">
          <a:extLst>
            <a:ext uri="{FF2B5EF4-FFF2-40B4-BE49-F238E27FC236}">
              <a16:creationId xmlns:a16="http://schemas.microsoft.com/office/drawing/2014/main" id="{E1829226-2167-4504-92E9-CA2E7D194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5</xdr:row>
      <xdr:rowOff>85725</xdr:rowOff>
    </xdr:from>
    <xdr:ext cx="342900" cy="552450"/>
    <xdr:pic>
      <xdr:nvPicPr>
        <xdr:cNvPr id="114" name="Picture 66">
          <a:extLst>
            <a:ext uri="{FF2B5EF4-FFF2-40B4-BE49-F238E27FC236}">
              <a16:creationId xmlns:a16="http://schemas.microsoft.com/office/drawing/2014/main" id="{4B06780B-6B74-48F0-9DB4-8EADF4FAC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6</xdr:row>
      <xdr:rowOff>85725</xdr:rowOff>
    </xdr:from>
    <xdr:ext cx="342900" cy="552450"/>
    <xdr:pic>
      <xdr:nvPicPr>
        <xdr:cNvPr id="115" name="Picture 66">
          <a:extLst>
            <a:ext uri="{FF2B5EF4-FFF2-40B4-BE49-F238E27FC236}">
              <a16:creationId xmlns:a16="http://schemas.microsoft.com/office/drawing/2014/main" id="{01043347-92AD-4AB9-B49C-BDD89FAE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7</xdr:row>
      <xdr:rowOff>85725</xdr:rowOff>
    </xdr:from>
    <xdr:ext cx="342900" cy="552450"/>
    <xdr:pic>
      <xdr:nvPicPr>
        <xdr:cNvPr id="116" name="Picture 66">
          <a:extLst>
            <a:ext uri="{FF2B5EF4-FFF2-40B4-BE49-F238E27FC236}">
              <a16:creationId xmlns:a16="http://schemas.microsoft.com/office/drawing/2014/main" id="{809C0E53-7BF1-4497-B11A-E7950496C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8</xdr:row>
      <xdr:rowOff>85725</xdr:rowOff>
    </xdr:from>
    <xdr:ext cx="342900" cy="552450"/>
    <xdr:pic>
      <xdr:nvPicPr>
        <xdr:cNvPr id="117" name="Picture 66">
          <a:extLst>
            <a:ext uri="{FF2B5EF4-FFF2-40B4-BE49-F238E27FC236}">
              <a16:creationId xmlns:a16="http://schemas.microsoft.com/office/drawing/2014/main" id="{2C6C324B-6F43-43A9-9CF5-732B684A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9</xdr:row>
      <xdr:rowOff>85725</xdr:rowOff>
    </xdr:from>
    <xdr:ext cx="342900" cy="552450"/>
    <xdr:pic>
      <xdr:nvPicPr>
        <xdr:cNvPr id="118" name="Picture 66">
          <a:extLst>
            <a:ext uri="{FF2B5EF4-FFF2-40B4-BE49-F238E27FC236}">
              <a16:creationId xmlns:a16="http://schemas.microsoft.com/office/drawing/2014/main" id="{EED732D8-2BD0-4B1F-A26D-6663ADF6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10</xdr:row>
      <xdr:rowOff>85725</xdr:rowOff>
    </xdr:from>
    <xdr:ext cx="342900" cy="552450"/>
    <xdr:pic>
      <xdr:nvPicPr>
        <xdr:cNvPr id="119" name="Picture 66">
          <a:extLst>
            <a:ext uri="{FF2B5EF4-FFF2-40B4-BE49-F238E27FC236}">
              <a16:creationId xmlns:a16="http://schemas.microsoft.com/office/drawing/2014/main" id="{0C3B3EA8-EBC6-4AA5-8FB6-657767E7A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11</xdr:row>
      <xdr:rowOff>85725</xdr:rowOff>
    </xdr:from>
    <xdr:ext cx="342900" cy="552450"/>
    <xdr:pic>
      <xdr:nvPicPr>
        <xdr:cNvPr id="120" name="Picture 66">
          <a:extLst>
            <a:ext uri="{FF2B5EF4-FFF2-40B4-BE49-F238E27FC236}">
              <a16:creationId xmlns:a16="http://schemas.microsoft.com/office/drawing/2014/main" id="{7386479E-B818-43D2-9577-249003E6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12</xdr:row>
      <xdr:rowOff>85725</xdr:rowOff>
    </xdr:from>
    <xdr:ext cx="342900" cy="552450"/>
    <xdr:pic>
      <xdr:nvPicPr>
        <xdr:cNvPr id="121" name="Picture 66">
          <a:extLst>
            <a:ext uri="{FF2B5EF4-FFF2-40B4-BE49-F238E27FC236}">
              <a16:creationId xmlns:a16="http://schemas.microsoft.com/office/drawing/2014/main" id="{972DC6F9-B626-4028-81E9-E71A9914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412261</xdr:colOff>
      <xdr:row>23</xdr:row>
      <xdr:rowOff>146783</xdr:rowOff>
    </xdr:from>
    <xdr:ext cx="342900" cy="552450"/>
    <xdr:pic>
      <xdr:nvPicPr>
        <xdr:cNvPr id="133" name="Picture 66">
          <a:extLst>
            <a:ext uri="{FF2B5EF4-FFF2-40B4-BE49-F238E27FC236}">
              <a16:creationId xmlns:a16="http://schemas.microsoft.com/office/drawing/2014/main" id="{648F30C1-F074-4C14-BAE4-DB8E964F5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6973" y="7522552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24</xdr:row>
      <xdr:rowOff>85725</xdr:rowOff>
    </xdr:from>
    <xdr:ext cx="342900" cy="552450"/>
    <xdr:pic>
      <xdr:nvPicPr>
        <xdr:cNvPr id="134" name="Picture 66">
          <a:extLst>
            <a:ext uri="{FF2B5EF4-FFF2-40B4-BE49-F238E27FC236}">
              <a16:creationId xmlns:a16="http://schemas.microsoft.com/office/drawing/2014/main" id="{7F8CD907-352E-44B9-81FC-BB80D357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25</xdr:row>
      <xdr:rowOff>85725</xdr:rowOff>
    </xdr:from>
    <xdr:ext cx="342900" cy="552450"/>
    <xdr:pic>
      <xdr:nvPicPr>
        <xdr:cNvPr id="135" name="Picture 66">
          <a:extLst>
            <a:ext uri="{FF2B5EF4-FFF2-40B4-BE49-F238E27FC236}">
              <a16:creationId xmlns:a16="http://schemas.microsoft.com/office/drawing/2014/main" id="{1914BF13-E005-4189-AF6B-3FD8F91B9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26</xdr:row>
      <xdr:rowOff>85725</xdr:rowOff>
    </xdr:from>
    <xdr:ext cx="342900" cy="552450"/>
    <xdr:pic>
      <xdr:nvPicPr>
        <xdr:cNvPr id="136" name="Picture 66">
          <a:extLst>
            <a:ext uri="{FF2B5EF4-FFF2-40B4-BE49-F238E27FC236}">
              <a16:creationId xmlns:a16="http://schemas.microsoft.com/office/drawing/2014/main" id="{44EF766C-BB0F-424E-9229-835A8294A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27</xdr:row>
      <xdr:rowOff>85725</xdr:rowOff>
    </xdr:from>
    <xdr:ext cx="342900" cy="552450"/>
    <xdr:pic>
      <xdr:nvPicPr>
        <xdr:cNvPr id="137" name="Picture 66">
          <a:extLst>
            <a:ext uri="{FF2B5EF4-FFF2-40B4-BE49-F238E27FC236}">
              <a16:creationId xmlns:a16="http://schemas.microsoft.com/office/drawing/2014/main" id="{5EED6923-7E0B-4538-B111-AF3F686E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28</xdr:row>
      <xdr:rowOff>85725</xdr:rowOff>
    </xdr:from>
    <xdr:ext cx="342900" cy="552450"/>
    <xdr:pic>
      <xdr:nvPicPr>
        <xdr:cNvPr id="138" name="Picture 66">
          <a:extLst>
            <a:ext uri="{FF2B5EF4-FFF2-40B4-BE49-F238E27FC236}">
              <a16:creationId xmlns:a16="http://schemas.microsoft.com/office/drawing/2014/main" id="{48B81531-446E-4290-AEE4-DBFCD2B0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30</xdr:row>
      <xdr:rowOff>122116</xdr:rowOff>
    </xdr:from>
    <xdr:ext cx="342900" cy="552450"/>
    <xdr:pic>
      <xdr:nvPicPr>
        <xdr:cNvPr id="139" name="Picture 66">
          <a:extLst>
            <a:ext uri="{FF2B5EF4-FFF2-40B4-BE49-F238E27FC236}">
              <a16:creationId xmlns:a16="http://schemas.microsoft.com/office/drawing/2014/main" id="{711A1EEC-9E5B-4215-9C30-662FEEDB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4762" y="14031058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448896</xdr:colOff>
      <xdr:row>67</xdr:row>
      <xdr:rowOff>244475</xdr:rowOff>
    </xdr:from>
    <xdr:ext cx="342900" cy="552450"/>
    <xdr:pic>
      <xdr:nvPicPr>
        <xdr:cNvPr id="140" name="Picture 66">
          <a:extLst>
            <a:ext uri="{FF2B5EF4-FFF2-40B4-BE49-F238E27FC236}">
              <a16:creationId xmlns:a16="http://schemas.microsoft.com/office/drawing/2014/main" id="{BA6B20BC-B933-44E1-9E97-887563C8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3608" y="42349860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31</xdr:row>
      <xdr:rowOff>85725</xdr:rowOff>
    </xdr:from>
    <xdr:ext cx="342900" cy="552450"/>
    <xdr:pic>
      <xdr:nvPicPr>
        <xdr:cNvPr id="142" name="Picture 66">
          <a:extLst>
            <a:ext uri="{FF2B5EF4-FFF2-40B4-BE49-F238E27FC236}">
              <a16:creationId xmlns:a16="http://schemas.microsoft.com/office/drawing/2014/main" id="{1939125C-7200-495C-81B2-B309FC5E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32</xdr:row>
      <xdr:rowOff>85725</xdr:rowOff>
    </xdr:from>
    <xdr:ext cx="342900" cy="552450"/>
    <xdr:pic>
      <xdr:nvPicPr>
        <xdr:cNvPr id="143" name="Picture 66">
          <a:extLst>
            <a:ext uri="{FF2B5EF4-FFF2-40B4-BE49-F238E27FC236}">
              <a16:creationId xmlns:a16="http://schemas.microsoft.com/office/drawing/2014/main" id="{68F9F493-F94D-4FDB-8099-7216335C2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33</xdr:row>
      <xdr:rowOff>85725</xdr:rowOff>
    </xdr:from>
    <xdr:ext cx="342900" cy="552450"/>
    <xdr:pic>
      <xdr:nvPicPr>
        <xdr:cNvPr id="144" name="Picture 66">
          <a:extLst>
            <a:ext uri="{FF2B5EF4-FFF2-40B4-BE49-F238E27FC236}">
              <a16:creationId xmlns:a16="http://schemas.microsoft.com/office/drawing/2014/main" id="{B3E91ACA-D021-4117-BFA5-82EE91433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34</xdr:row>
      <xdr:rowOff>85725</xdr:rowOff>
    </xdr:from>
    <xdr:ext cx="342900" cy="552450"/>
    <xdr:pic>
      <xdr:nvPicPr>
        <xdr:cNvPr id="145" name="Picture 66">
          <a:extLst>
            <a:ext uri="{FF2B5EF4-FFF2-40B4-BE49-F238E27FC236}">
              <a16:creationId xmlns:a16="http://schemas.microsoft.com/office/drawing/2014/main" id="{557B4938-0226-43FC-8B29-34FCFFF3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35</xdr:row>
      <xdr:rowOff>85725</xdr:rowOff>
    </xdr:from>
    <xdr:ext cx="342900" cy="552450"/>
    <xdr:pic>
      <xdr:nvPicPr>
        <xdr:cNvPr id="146" name="Picture 66">
          <a:extLst>
            <a:ext uri="{FF2B5EF4-FFF2-40B4-BE49-F238E27FC236}">
              <a16:creationId xmlns:a16="http://schemas.microsoft.com/office/drawing/2014/main" id="{A265E6E6-A324-42BC-8EB5-F511B171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36</xdr:row>
      <xdr:rowOff>85725</xdr:rowOff>
    </xdr:from>
    <xdr:ext cx="342900" cy="552450"/>
    <xdr:pic>
      <xdr:nvPicPr>
        <xdr:cNvPr id="147" name="Picture 66">
          <a:extLst>
            <a:ext uri="{FF2B5EF4-FFF2-40B4-BE49-F238E27FC236}">
              <a16:creationId xmlns:a16="http://schemas.microsoft.com/office/drawing/2014/main" id="{C4F96E3F-08F7-4FFD-AA6D-E13C3A00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37</xdr:row>
      <xdr:rowOff>85725</xdr:rowOff>
    </xdr:from>
    <xdr:ext cx="342900" cy="552450"/>
    <xdr:pic>
      <xdr:nvPicPr>
        <xdr:cNvPr id="148" name="Picture 66">
          <a:extLst>
            <a:ext uri="{FF2B5EF4-FFF2-40B4-BE49-F238E27FC236}">
              <a16:creationId xmlns:a16="http://schemas.microsoft.com/office/drawing/2014/main" id="{B930020F-42B2-4A25-9390-CAA0C4A92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38</xdr:row>
      <xdr:rowOff>85725</xdr:rowOff>
    </xdr:from>
    <xdr:ext cx="342900" cy="552450"/>
    <xdr:pic>
      <xdr:nvPicPr>
        <xdr:cNvPr id="150" name="Picture 66">
          <a:extLst>
            <a:ext uri="{FF2B5EF4-FFF2-40B4-BE49-F238E27FC236}">
              <a16:creationId xmlns:a16="http://schemas.microsoft.com/office/drawing/2014/main" id="{4D7C17FB-F183-4C66-9B8F-97527A67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7</xdr:col>
      <xdr:colOff>207596</xdr:colOff>
      <xdr:row>39</xdr:row>
      <xdr:rowOff>73269</xdr:rowOff>
    </xdr:from>
    <xdr:to>
      <xdr:col>7</xdr:col>
      <xdr:colOff>867019</xdr:colOff>
      <xdr:row>39</xdr:row>
      <xdr:rowOff>622788</xdr:rowOff>
    </xdr:to>
    <xdr:pic>
      <xdr:nvPicPr>
        <xdr:cNvPr id="151" name="Obraz 150">
          <a:extLst>
            <a:ext uri="{FF2B5EF4-FFF2-40B4-BE49-F238E27FC236}">
              <a16:creationId xmlns:a16="http://schemas.microsoft.com/office/drawing/2014/main" id="{1D72BF69-264F-4299-8973-0279D6F2A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5481" y="29954904"/>
          <a:ext cx="659423" cy="549519"/>
        </a:xfrm>
        <a:prstGeom prst="rect">
          <a:avLst/>
        </a:prstGeom>
      </xdr:spPr>
    </xdr:pic>
    <xdr:clientData/>
  </xdr:twoCellAnchor>
  <xdr:twoCellAnchor editAs="oneCell">
    <xdr:from>
      <xdr:col>7</xdr:col>
      <xdr:colOff>368544</xdr:colOff>
      <xdr:row>23</xdr:row>
      <xdr:rowOff>36633</xdr:rowOff>
    </xdr:from>
    <xdr:to>
      <xdr:col>7</xdr:col>
      <xdr:colOff>787644</xdr:colOff>
      <xdr:row>23</xdr:row>
      <xdr:rowOff>729214</xdr:rowOff>
    </xdr:to>
    <xdr:pic>
      <xdr:nvPicPr>
        <xdr:cNvPr id="152" name="Obraz 151">
          <a:extLst>
            <a:ext uri="{FF2B5EF4-FFF2-40B4-BE49-F238E27FC236}">
              <a16:creationId xmlns:a16="http://schemas.microsoft.com/office/drawing/2014/main" id="{AB985536-C094-46D7-AA50-7B1DC5E75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6429" y="7412402"/>
          <a:ext cx="419100" cy="692581"/>
        </a:xfrm>
        <a:prstGeom prst="rect">
          <a:avLst/>
        </a:prstGeom>
      </xdr:spPr>
    </xdr:pic>
    <xdr:clientData/>
  </xdr:twoCellAnchor>
  <xdr:oneCellAnchor>
    <xdr:from>
      <xdr:col>7</xdr:col>
      <xdr:colOff>400050</xdr:colOff>
      <xdr:row>41</xdr:row>
      <xdr:rowOff>85725</xdr:rowOff>
    </xdr:from>
    <xdr:ext cx="342900" cy="552450"/>
    <xdr:pic>
      <xdr:nvPicPr>
        <xdr:cNvPr id="2" name="Picture 66">
          <a:extLst>
            <a:ext uri="{FF2B5EF4-FFF2-40B4-BE49-F238E27FC236}">
              <a16:creationId xmlns:a16="http://schemas.microsoft.com/office/drawing/2014/main" id="{9A42CDD7-8B29-4F4B-864A-FFEE86972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7935" y="29698706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41</xdr:row>
      <xdr:rowOff>85725</xdr:rowOff>
    </xdr:from>
    <xdr:ext cx="342900" cy="552450"/>
    <xdr:pic>
      <xdr:nvPicPr>
        <xdr:cNvPr id="3" name="Picture 66">
          <a:extLst>
            <a:ext uri="{FF2B5EF4-FFF2-40B4-BE49-F238E27FC236}">
              <a16:creationId xmlns:a16="http://schemas.microsoft.com/office/drawing/2014/main" id="{930332E6-6A1F-4921-9E48-34E4ABD5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7935" y="29698706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6</xdr:row>
      <xdr:rowOff>400050</xdr:rowOff>
    </xdr:from>
    <xdr:to>
      <xdr:col>10</xdr:col>
      <xdr:colOff>66675</xdr:colOff>
      <xdr:row>6</xdr:row>
      <xdr:rowOff>400050</xdr:rowOff>
    </xdr:to>
    <xdr:cxnSp macro="">
      <xdr:nvCxnSpPr>
        <xdr:cNvPr id="1819" name="Łącznik prosty 1818">
          <a:extLst>
            <a:ext uri="{FF2B5EF4-FFF2-40B4-BE49-F238E27FC236}">
              <a16:creationId xmlns:a16="http://schemas.microsoft.com/office/drawing/2014/main" id="{FF2057B6-D118-4B6C-B294-ACFCD0E35445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6</xdr:row>
      <xdr:rowOff>400050</xdr:rowOff>
    </xdr:from>
    <xdr:to>
      <xdr:col>10</xdr:col>
      <xdr:colOff>66675</xdr:colOff>
      <xdr:row>6</xdr:row>
      <xdr:rowOff>400050</xdr:rowOff>
    </xdr:to>
    <xdr:cxnSp macro="">
      <xdr:nvCxnSpPr>
        <xdr:cNvPr id="1820" name="Łącznik prosty 1819">
          <a:extLst>
            <a:ext uri="{FF2B5EF4-FFF2-40B4-BE49-F238E27FC236}">
              <a16:creationId xmlns:a16="http://schemas.microsoft.com/office/drawing/2014/main" id="{7486D361-C9C2-4242-9862-B377DF96C7E2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6</xdr:row>
      <xdr:rowOff>759619</xdr:rowOff>
    </xdr:from>
    <xdr:to>
      <xdr:col>10</xdr:col>
      <xdr:colOff>66675</xdr:colOff>
      <xdr:row>6</xdr:row>
      <xdr:rowOff>759619</xdr:rowOff>
    </xdr:to>
    <xdr:cxnSp macro="">
      <xdr:nvCxnSpPr>
        <xdr:cNvPr id="1821" name="Łącznik prosty 1820">
          <a:extLst>
            <a:ext uri="{FF2B5EF4-FFF2-40B4-BE49-F238E27FC236}">
              <a16:creationId xmlns:a16="http://schemas.microsoft.com/office/drawing/2014/main" id="{E4A010C7-8686-4430-A261-78B6513AA85B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6</xdr:row>
      <xdr:rowOff>400050</xdr:rowOff>
    </xdr:from>
    <xdr:to>
      <xdr:col>10</xdr:col>
      <xdr:colOff>66675</xdr:colOff>
      <xdr:row>6</xdr:row>
      <xdr:rowOff>400050</xdr:rowOff>
    </xdr:to>
    <xdr:cxnSp macro="">
      <xdr:nvCxnSpPr>
        <xdr:cNvPr id="1822" name="Łącznik prosty 1821">
          <a:extLst>
            <a:ext uri="{FF2B5EF4-FFF2-40B4-BE49-F238E27FC236}">
              <a16:creationId xmlns:a16="http://schemas.microsoft.com/office/drawing/2014/main" id="{A375A0BF-681A-49DA-B39E-51CE82FD1E38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6</xdr:row>
      <xdr:rowOff>400050</xdr:rowOff>
    </xdr:from>
    <xdr:to>
      <xdr:col>10</xdr:col>
      <xdr:colOff>66675</xdr:colOff>
      <xdr:row>6</xdr:row>
      <xdr:rowOff>400050</xdr:rowOff>
    </xdr:to>
    <xdr:cxnSp macro="">
      <xdr:nvCxnSpPr>
        <xdr:cNvPr id="1823" name="Łącznik prosty 1822">
          <a:extLst>
            <a:ext uri="{FF2B5EF4-FFF2-40B4-BE49-F238E27FC236}">
              <a16:creationId xmlns:a16="http://schemas.microsoft.com/office/drawing/2014/main" id="{3E3BF1F9-24AD-4C4B-BE59-756CED863956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6</xdr:row>
      <xdr:rowOff>759619</xdr:rowOff>
    </xdr:from>
    <xdr:to>
      <xdr:col>10</xdr:col>
      <xdr:colOff>66675</xdr:colOff>
      <xdr:row>6</xdr:row>
      <xdr:rowOff>759619</xdr:rowOff>
    </xdr:to>
    <xdr:cxnSp macro="">
      <xdr:nvCxnSpPr>
        <xdr:cNvPr id="1824" name="Łącznik prosty 1823">
          <a:extLst>
            <a:ext uri="{FF2B5EF4-FFF2-40B4-BE49-F238E27FC236}">
              <a16:creationId xmlns:a16="http://schemas.microsoft.com/office/drawing/2014/main" id="{DC855A22-CEDE-4A5A-B972-D17EC61537FE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6</xdr:row>
      <xdr:rowOff>759619</xdr:rowOff>
    </xdr:from>
    <xdr:to>
      <xdr:col>10</xdr:col>
      <xdr:colOff>66675</xdr:colOff>
      <xdr:row>6</xdr:row>
      <xdr:rowOff>759619</xdr:rowOff>
    </xdr:to>
    <xdr:cxnSp macro="">
      <xdr:nvCxnSpPr>
        <xdr:cNvPr id="1825" name="Łącznik prosty 1824">
          <a:extLst>
            <a:ext uri="{FF2B5EF4-FFF2-40B4-BE49-F238E27FC236}">
              <a16:creationId xmlns:a16="http://schemas.microsoft.com/office/drawing/2014/main" id="{F677050B-17B3-43EB-9F2D-DAEBA2DB7A64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312965</xdr:colOff>
      <xdr:row>6</xdr:row>
      <xdr:rowOff>149678</xdr:rowOff>
    </xdr:from>
    <xdr:ext cx="600622" cy="625929"/>
    <xdr:pic>
      <xdr:nvPicPr>
        <xdr:cNvPr id="1826" name="Obraz 1825">
          <a:extLst>
            <a:ext uri="{FF2B5EF4-FFF2-40B4-BE49-F238E27FC236}">
              <a16:creationId xmlns:a16="http://schemas.microsoft.com/office/drawing/2014/main" id="{E6F84F60-2D51-436D-B991-B1D477CC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1" y="707571"/>
          <a:ext cx="600622" cy="625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7</xdr:row>
      <xdr:rowOff>400050</xdr:rowOff>
    </xdr:from>
    <xdr:to>
      <xdr:col>10</xdr:col>
      <xdr:colOff>66675</xdr:colOff>
      <xdr:row>7</xdr:row>
      <xdr:rowOff>400050</xdr:rowOff>
    </xdr:to>
    <xdr:cxnSp macro="">
      <xdr:nvCxnSpPr>
        <xdr:cNvPr id="1851" name="Łącznik prosty 1850">
          <a:extLst>
            <a:ext uri="{FF2B5EF4-FFF2-40B4-BE49-F238E27FC236}">
              <a16:creationId xmlns:a16="http://schemas.microsoft.com/office/drawing/2014/main" id="{99DF8916-7AA4-4A79-AFD3-751381FEBBDC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7</xdr:row>
      <xdr:rowOff>400050</xdr:rowOff>
    </xdr:from>
    <xdr:to>
      <xdr:col>10</xdr:col>
      <xdr:colOff>66675</xdr:colOff>
      <xdr:row>7</xdr:row>
      <xdr:rowOff>400050</xdr:rowOff>
    </xdr:to>
    <xdr:cxnSp macro="">
      <xdr:nvCxnSpPr>
        <xdr:cNvPr id="1852" name="Łącznik prosty 1851">
          <a:extLst>
            <a:ext uri="{FF2B5EF4-FFF2-40B4-BE49-F238E27FC236}">
              <a16:creationId xmlns:a16="http://schemas.microsoft.com/office/drawing/2014/main" id="{CF1F4686-16A3-4117-AA2A-BEA924977333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7</xdr:row>
      <xdr:rowOff>759619</xdr:rowOff>
    </xdr:from>
    <xdr:to>
      <xdr:col>10</xdr:col>
      <xdr:colOff>66675</xdr:colOff>
      <xdr:row>7</xdr:row>
      <xdr:rowOff>759619</xdr:rowOff>
    </xdr:to>
    <xdr:cxnSp macro="">
      <xdr:nvCxnSpPr>
        <xdr:cNvPr id="1853" name="Łącznik prosty 1852">
          <a:extLst>
            <a:ext uri="{FF2B5EF4-FFF2-40B4-BE49-F238E27FC236}">
              <a16:creationId xmlns:a16="http://schemas.microsoft.com/office/drawing/2014/main" id="{3ADDF739-18F6-4721-93CC-19F5C9D6EE46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7</xdr:row>
      <xdr:rowOff>400050</xdr:rowOff>
    </xdr:from>
    <xdr:to>
      <xdr:col>10</xdr:col>
      <xdr:colOff>66675</xdr:colOff>
      <xdr:row>7</xdr:row>
      <xdr:rowOff>400050</xdr:rowOff>
    </xdr:to>
    <xdr:cxnSp macro="">
      <xdr:nvCxnSpPr>
        <xdr:cNvPr id="1854" name="Łącznik prosty 1853">
          <a:extLst>
            <a:ext uri="{FF2B5EF4-FFF2-40B4-BE49-F238E27FC236}">
              <a16:creationId xmlns:a16="http://schemas.microsoft.com/office/drawing/2014/main" id="{D97CE4CA-3135-4B9B-A7E8-74D226C34BD1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7</xdr:row>
      <xdr:rowOff>400050</xdr:rowOff>
    </xdr:from>
    <xdr:to>
      <xdr:col>10</xdr:col>
      <xdr:colOff>66675</xdr:colOff>
      <xdr:row>7</xdr:row>
      <xdr:rowOff>400050</xdr:rowOff>
    </xdr:to>
    <xdr:cxnSp macro="">
      <xdr:nvCxnSpPr>
        <xdr:cNvPr id="1855" name="Łącznik prosty 1854">
          <a:extLst>
            <a:ext uri="{FF2B5EF4-FFF2-40B4-BE49-F238E27FC236}">
              <a16:creationId xmlns:a16="http://schemas.microsoft.com/office/drawing/2014/main" id="{9E359BEB-6FD2-406C-81F6-479636D14D5E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7</xdr:row>
      <xdr:rowOff>759619</xdr:rowOff>
    </xdr:from>
    <xdr:to>
      <xdr:col>10</xdr:col>
      <xdr:colOff>66675</xdr:colOff>
      <xdr:row>7</xdr:row>
      <xdr:rowOff>759619</xdr:rowOff>
    </xdr:to>
    <xdr:cxnSp macro="">
      <xdr:nvCxnSpPr>
        <xdr:cNvPr id="1856" name="Łącznik prosty 1855">
          <a:extLst>
            <a:ext uri="{FF2B5EF4-FFF2-40B4-BE49-F238E27FC236}">
              <a16:creationId xmlns:a16="http://schemas.microsoft.com/office/drawing/2014/main" id="{3CEABECE-F591-447C-8B48-AEE9405C5A85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7</xdr:row>
      <xdr:rowOff>759619</xdr:rowOff>
    </xdr:from>
    <xdr:to>
      <xdr:col>10</xdr:col>
      <xdr:colOff>66675</xdr:colOff>
      <xdr:row>7</xdr:row>
      <xdr:rowOff>759619</xdr:rowOff>
    </xdr:to>
    <xdr:cxnSp macro="">
      <xdr:nvCxnSpPr>
        <xdr:cNvPr id="1857" name="Łącznik prosty 1856">
          <a:extLst>
            <a:ext uri="{FF2B5EF4-FFF2-40B4-BE49-F238E27FC236}">
              <a16:creationId xmlns:a16="http://schemas.microsoft.com/office/drawing/2014/main" id="{1623AF48-0171-44E6-A0B1-DC7E8CA70289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312965</xdr:colOff>
      <xdr:row>7</xdr:row>
      <xdr:rowOff>149678</xdr:rowOff>
    </xdr:from>
    <xdr:ext cx="600622" cy="625929"/>
    <xdr:pic>
      <xdr:nvPicPr>
        <xdr:cNvPr id="1858" name="Obraz 1857">
          <a:extLst>
            <a:ext uri="{FF2B5EF4-FFF2-40B4-BE49-F238E27FC236}">
              <a16:creationId xmlns:a16="http://schemas.microsoft.com/office/drawing/2014/main" id="{E7BF6BE4-6DD7-4BE1-9221-1988417B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1" y="707571"/>
          <a:ext cx="600622" cy="625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10</xdr:row>
      <xdr:rowOff>400050</xdr:rowOff>
    </xdr:from>
    <xdr:to>
      <xdr:col>10</xdr:col>
      <xdr:colOff>66675</xdr:colOff>
      <xdr:row>10</xdr:row>
      <xdr:rowOff>400050</xdr:rowOff>
    </xdr:to>
    <xdr:cxnSp macro="">
      <xdr:nvCxnSpPr>
        <xdr:cNvPr id="1867" name="Łącznik prosty 1866">
          <a:extLst>
            <a:ext uri="{FF2B5EF4-FFF2-40B4-BE49-F238E27FC236}">
              <a16:creationId xmlns:a16="http://schemas.microsoft.com/office/drawing/2014/main" id="{EAC893D9-3A8D-4FE8-9B8D-A4BC09D318EB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10</xdr:row>
      <xdr:rowOff>400050</xdr:rowOff>
    </xdr:from>
    <xdr:to>
      <xdr:col>10</xdr:col>
      <xdr:colOff>66675</xdr:colOff>
      <xdr:row>10</xdr:row>
      <xdr:rowOff>400050</xdr:rowOff>
    </xdr:to>
    <xdr:cxnSp macro="">
      <xdr:nvCxnSpPr>
        <xdr:cNvPr id="1868" name="Łącznik prosty 1867">
          <a:extLst>
            <a:ext uri="{FF2B5EF4-FFF2-40B4-BE49-F238E27FC236}">
              <a16:creationId xmlns:a16="http://schemas.microsoft.com/office/drawing/2014/main" id="{5DACE8D5-16CD-4AF8-B9EB-1C09270C35F8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10</xdr:row>
      <xdr:rowOff>759619</xdr:rowOff>
    </xdr:from>
    <xdr:to>
      <xdr:col>10</xdr:col>
      <xdr:colOff>66675</xdr:colOff>
      <xdr:row>10</xdr:row>
      <xdr:rowOff>759619</xdr:rowOff>
    </xdr:to>
    <xdr:cxnSp macro="">
      <xdr:nvCxnSpPr>
        <xdr:cNvPr id="1869" name="Łącznik prosty 1868">
          <a:extLst>
            <a:ext uri="{FF2B5EF4-FFF2-40B4-BE49-F238E27FC236}">
              <a16:creationId xmlns:a16="http://schemas.microsoft.com/office/drawing/2014/main" id="{7EF6F036-958A-45A0-80B7-906DB0F95C89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10</xdr:row>
      <xdr:rowOff>400050</xdr:rowOff>
    </xdr:from>
    <xdr:to>
      <xdr:col>10</xdr:col>
      <xdr:colOff>66675</xdr:colOff>
      <xdr:row>10</xdr:row>
      <xdr:rowOff>400050</xdr:rowOff>
    </xdr:to>
    <xdr:cxnSp macro="">
      <xdr:nvCxnSpPr>
        <xdr:cNvPr id="1870" name="Łącznik prosty 1869">
          <a:extLst>
            <a:ext uri="{FF2B5EF4-FFF2-40B4-BE49-F238E27FC236}">
              <a16:creationId xmlns:a16="http://schemas.microsoft.com/office/drawing/2014/main" id="{3D0937B3-1AC2-4642-BDFD-BF2CF1104899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10</xdr:row>
      <xdr:rowOff>400050</xdr:rowOff>
    </xdr:from>
    <xdr:to>
      <xdr:col>10</xdr:col>
      <xdr:colOff>66675</xdr:colOff>
      <xdr:row>10</xdr:row>
      <xdr:rowOff>400050</xdr:rowOff>
    </xdr:to>
    <xdr:cxnSp macro="">
      <xdr:nvCxnSpPr>
        <xdr:cNvPr id="1871" name="Łącznik prosty 1870">
          <a:extLst>
            <a:ext uri="{FF2B5EF4-FFF2-40B4-BE49-F238E27FC236}">
              <a16:creationId xmlns:a16="http://schemas.microsoft.com/office/drawing/2014/main" id="{A68730F5-5C17-43D4-B30A-C66DEE7C25A6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10</xdr:row>
      <xdr:rowOff>759619</xdr:rowOff>
    </xdr:from>
    <xdr:to>
      <xdr:col>10</xdr:col>
      <xdr:colOff>66675</xdr:colOff>
      <xdr:row>10</xdr:row>
      <xdr:rowOff>759619</xdr:rowOff>
    </xdr:to>
    <xdr:cxnSp macro="">
      <xdr:nvCxnSpPr>
        <xdr:cNvPr id="1872" name="Łącznik prosty 1871">
          <a:extLst>
            <a:ext uri="{FF2B5EF4-FFF2-40B4-BE49-F238E27FC236}">
              <a16:creationId xmlns:a16="http://schemas.microsoft.com/office/drawing/2014/main" id="{852A141A-FBF0-4CCC-834A-AA41E106AA90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10</xdr:row>
      <xdr:rowOff>759619</xdr:rowOff>
    </xdr:from>
    <xdr:to>
      <xdr:col>10</xdr:col>
      <xdr:colOff>66675</xdr:colOff>
      <xdr:row>10</xdr:row>
      <xdr:rowOff>759619</xdr:rowOff>
    </xdr:to>
    <xdr:cxnSp macro="">
      <xdr:nvCxnSpPr>
        <xdr:cNvPr id="1873" name="Łącznik prosty 1872">
          <a:extLst>
            <a:ext uri="{FF2B5EF4-FFF2-40B4-BE49-F238E27FC236}">
              <a16:creationId xmlns:a16="http://schemas.microsoft.com/office/drawing/2014/main" id="{D5AB0EAD-17B2-4025-9EB6-30D01EF91885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312965</xdr:colOff>
      <xdr:row>10</xdr:row>
      <xdr:rowOff>149678</xdr:rowOff>
    </xdr:from>
    <xdr:ext cx="600622" cy="625929"/>
    <xdr:pic>
      <xdr:nvPicPr>
        <xdr:cNvPr id="1874" name="Obraz 1873">
          <a:extLst>
            <a:ext uri="{FF2B5EF4-FFF2-40B4-BE49-F238E27FC236}">
              <a16:creationId xmlns:a16="http://schemas.microsoft.com/office/drawing/2014/main" id="{27192E45-7A16-40AA-A88F-6F99B72B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1" y="707571"/>
          <a:ext cx="600622" cy="625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11</xdr:row>
      <xdr:rowOff>400050</xdr:rowOff>
    </xdr:from>
    <xdr:to>
      <xdr:col>10</xdr:col>
      <xdr:colOff>66675</xdr:colOff>
      <xdr:row>11</xdr:row>
      <xdr:rowOff>400050</xdr:rowOff>
    </xdr:to>
    <xdr:cxnSp macro="">
      <xdr:nvCxnSpPr>
        <xdr:cNvPr id="1875" name="Łącznik prosty 1874">
          <a:extLst>
            <a:ext uri="{FF2B5EF4-FFF2-40B4-BE49-F238E27FC236}">
              <a16:creationId xmlns:a16="http://schemas.microsoft.com/office/drawing/2014/main" id="{0CF2A5B4-8E7F-4BE9-86A6-250DEA15BFCD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11</xdr:row>
      <xdr:rowOff>400050</xdr:rowOff>
    </xdr:from>
    <xdr:to>
      <xdr:col>10</xdr:col>
      <xdr:colOff>66675</xdr:colOff>
      <xdr:row>11</xdr:row>
      <xdr:rowOff>400050</xdr:rowOff>
    </xdr:to>
    <xdr:cxnSp macro="">
      <xdr:nvCxnSpPr>
        <xdr:cNvPr id="1876" name="Łącznik prosty 1875">
          <a:extLst>
            <a:ext uri="{FF2B5EF4-FFF2-40B4-BE49-F238E27FC236}">
              <a16:creationId xmlns:a16="http://schemas.microsoft.com/office/drawing/2014/main" id="{CC760CBA-2C2E-4CDE-A332-18545679CED3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11</xdr:row>
      <xdr:rowOff>759619</xdr:rowOff>
    </xdr:from>
    <xdr:to>
      <xdr:col>10</xdr:col>
      <xdr:colOff>66675</xdr:colOff>
      <xdr:row>11</xdr:row>
      <xdr:rowOff>759619</xdr:rowOff>
    </xdr:to>
    <xdr:cxnSp macro="">
      <xdr:nvCxnSpPr>
        <xdr:cNvPr id="1877" name="Łącznik prosty 1876">
          <a:extLst>
            <a:ext uri="{FF2B5EF4-FFF2-40B4-BE49-F238E27FC236}">
              <a16:creationId xmlns:a16="http://schemas.microsoft.com/office/drawing/2014/main" id="{0D3EF8B5-24B6-4DF4-A9F0-1EEC0C355E6B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11</xdr:row>
      <xdr:rowOff>400050</xdr:rowOff>
    </xdr:from>
    <xdr:to>
      <xdr:col>10</xdr:col>
      <xdr:colOff>66675</xdr:colOff>
      <xdr:row>11</xdr:row>
      <xdr:rowOff>400050</xdr:rowOff>
    </xdr:to>
    <xdr:cxnSp macro="">
      <xdr:nvCxnSpPr>
        <xdr:cNvPr id="1878" name="Łącznik prosty 1877">
          <a:extLst>
            <a:ext uri="{FF2B5EF4-FFF2-40B4-BE49-F238E27FC236}">
              <a16:creationId xmlns:a16="http://schemas.microsoft.com/office/drawing/2014/main" id="{886DD188-00B4-45A3-88AE-1ECD756E0DED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11</xdr:row>
      <xdr:rowOff>400050</xdr:rowOff>
    </xdr:from>
    <xdr:to>
      <xdr:col>10</xdr:col>
      <xdr:colOff>66675</xdr:colOff>
      <xdr:row>11</xdr:row>
      <xdr:rowOff>400050</xdr:rowOff>
    </xdr:to>
    <xdr:cxnSp macro="">
      <xdr:nvCxnSpPr>
        <xdr:cNvPr id="1879" name="Łącznik prosty 1878">
          <a:extLst>
            <a:ext uri="{FF2B5EF4-FFF2-40B4-BE49-F238E27FC236}">
              <a16:creationId xmlns:a16="http://schemas.microsoft.com/office/drawing/2014/main" id="{4C857B93-7207-4A4F-A883-88AE2C15D832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11</xdr:row>
      <xdr:rowOff>759619</xdr:rowOff>
    </xdr:from>
    <xdr:to>
      <xdr:col>10</xdr:col>
      <xdr:colOff>66675</xdr:colOff>
      <xdr:row>11</xdr:row>
      <xdr:rowOff>759619</xdr:rowOff>
    </xdr:to>
    <xdr:cxnSp macro="">
      <xdr:nvCxnSpPr>
        <xdr:cNvPr id="1880" name="Łącznik prosty 1879">
          <a:extLst>
            <a:ext uri="{FF2B5EF4-FFF2-40B4-BE49-F238E27FC236}">
              <a16:creationId xmlns:a16="http://schemas.microsoft.com/office/drawing/2014/main" id="{598EEEF0-908C-401F-BAB5-1D1C9BB2AA67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11</xdr:row>
      <xdr:rowOff>759619</xdr:rowOff>
    </xdr:from>
    <xdr:to>
      <xdr:col>10</xdr:col>
      <xdr:colOff>66675</xdr:colOff>
      <xdr:row>11</xdr:row>
      <xdr:rowOff>759619</xdr:rowOff>
    </xdr:to>
    <xdr:cxnSp macro="">
      <xdr:nvCxnSpPr>
        <xdr:cNvPr id="1881" name="Łącznik prosty 1880">
          <a:extLst>
            <a:ext uri="{FF2B5EF4-FFF2-40B4-BE49-F238E27FC236}">
              <a16:creationId xmlns:a16="http://schemas.microsoft.com/office/drawing/2014/main" id="{205655E2-93A3-41B9-A6D3-BC58E4AC117A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312965</xdr:colOff>
      <xdr:row>11</xdr:row>
      <xdr:rowOff>149678</xdr:rowOff>
    </xdr:from>
    <xdr:ext cx="600622" cy="625929"/>
    <xdr:pic>
      <xdr:nvPicPr>
        <xdr:cNvPr id="1882" name="Obraz 1881">
          <a:extLst>
            <a:ext uri="{FF2B5EF4-FFF2-40B4-BE49-F238E27FC236}">
              <a16:creationId xmlns:a16="http://schemas.microsoft.com/office/drawing/2014/main" id="{A805B5B7-CF17-4BF6-A929-574C50DDE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1" y="707571"/>
          <a:ext cx="600622" cy="625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12</xdr:row>
      <xdr:rowOff>400050</xdr:rowOff>
    </xdr:from>
    <xdr:to>
      <xdr:col>10</xdr:col>
      <xdr:colOff>66675</xdr:colOff>
      <xdr:row>12</xdr:row>
      <xdr:rowOff>400050</xdr:rowOff>
    </xdr:to>
    <xdr:cxnSp macro="">
      <xdr:nvCxnSpPr>
        <xdr:cNvPr id="1883" name="Łącznik prosty 1882">
          <a:extLst>
            <a:ext uri="{FF2B5EF4-FFF2-40B4-BE49-F238E27FC236}">
              <a16:creationId xmlns:a16="http://schemas.microsoft.com/office/drawing/2014/main" id="{B9D227DC-2E51-4C19-A173-E47F5AA609C8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12</xdr:row>
      <xdr:rowOff>400050</xdr:rowOff>
    </xdr:from>
    <xdr:to>
      <xdr:col>10</xdr:col>
      <xdr:colOff>66675</xdr:colOff>
      <xdr:row>12</xdr:row>
      <xdr:rowOff>400050</xdr:rowOff>
    </xdr:to>
    <xdr:cxnSp macro="">
      <xdr:nvCxnSpPr>
        <xdr:cNvPr id="1884" name="Łącznik prosty 1883">
          <a:extLst>
            <a:ext uri="{FF2B5EF4-FFF2-40B4-BE49-F238E27FC236}">
              <a16:creationId xmlns:a16="http://schemas.microsoft.com/office/drawing/2014/main" id="{C22780E3-042A-46A4-B82E-B03909BAD3AC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12</xdr:row>
      <xdr:rowOff>759619</xdr:rowOff>
    </xdr:from>
    <xdr:to>
      <xdr:col>10</xdr:col>
      <xdr:colOff>66675</xdr:colOff>
      <xdr:row>12</xdr:row>
      <xdr:rowOff>759619</xdr:rowOff>
    </xdr:to>
    <xdr:cxnSp macro="">
      <xdr:nvCxnSpPr>
        <xdr:cNvPr id="1885" name="Łącznik prosty 1884">
          <a:extLst>
            <a:ext uri="{FF2B5EF4-FFF2-40B4-BE49-F238E27FC236}">
              <a16:creationId xmlns:a16="http://schemas.microsoft.com/office/drawing/2014/main" id="{03D5E4CD-608C-4A83-80D2-104C81DB4E0C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12</xdr:row>
      <xdr:rowOff>400050</xdr:rowOff>
    </xdr:from>
    <xdr:to>
      <xdr:col>10</xdr:col>
      <xdr:colOff>66675</xdr:colOff>
      <xdr:row>12</xdr:row>
      <xdr:rowOff>400050</xdr:rowOff>
    </xdr:to>
    <xdr:cxnSp macro="">
      <xdr:nvCxnSpPr>
        <xdr:cNvPr id="1886" name="Łącznik prosty 1885">
          <a:extLst>
            <a:ext uri="{FF2B5EF4-FFF2-40B4-BE49-F238E27FC236}">
              <a16:creationId xmlns:a16="http://schemas.microsoft.com/office/drawing/2014/main" id="{F3C5C110-8E4A-47FE-B082-262B8117C377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12</xdr:row>
      <xdr:rowOff>400050</xdr:rowOff>
    </xdr:from>
    <xdr:to>
      <xdr:col>10</xdr:col>
      <xdr:colOff>66675</xdr:colOff>
      <xdr:row>12</xdr:row>
      <xdr:rowOff>400050</xdr:rowOff>
    </xdr:to>
    <xdr:cxnSp macro="">
      <xdr:nvCxnSpPr>
        <xdr:cNvPr id="1887" name="Łącznik prosty 1886">
          <a:extLst>
            <a:ext uri="{FF2B5EF4-FFF2-40B4-BE49-F238E27FC236}">
              <a16:creationId xmlns:a16="http://schemas.microsoft.com/office/drawing/2014/main" id="{F6EE3C22-FF4E-42BE-A801-B0632F4ABFE0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12</xdr:row>
      <xdr:rowOff>759619</xdr:rowOff>
    </xdr:from>
    <xdr:to>
      <xdr:col>10</xdr:col>
      <xdr:colOff>66675</xdr:colOff>
      <xdr:row>12</xdr:row>
      <xdr:rowOff>759619</xdr:rowOff>
    </xdr:to>
    <xdr:cxnSp macro="">
      <xdr:nvCxnSpPr>
        <xdr:cNvPr id="1888" name="Łącznik prosty 1887">
          <a:extLst>
            <a:ext uri="{FF2B5EF4-FFF2-40B4-BE49-F238E27FC236}">
              <a16:creationId xmlns:a16="http://schemas.microsoft.com/office/drawing/2014/main" id="{31963DD9-2A12-409E-8B80-170D936B51E6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12</xdr:row>
      <xdr:rowOff>759619</xdr:rowOff>
    </xdr:from>
    <xdr:to>
      <xdr:col>10</xdr:col>
      <xdr:colOff>66675</xdr:colOff>
      <xdr:row>12</xdr:row>
      <xdr:rowOff>759619</xdr:rowOff>
    </xdr:to>
    <xdr:cxnSp macro="">
      <xdr:nvCxnSpPr>
        <xdr:cNvPr id="1889" name="Łącznik prosty 1888">
          <a:extLst>
            <a:ext uri="{FF2B5EF4-FFF2-40B4-BE49-F238E27FC236}">
              <a16:creationId xmlns:a16="http://schemas.microsoft.com/office/drawing/2014/main" id="{F10DD9C8-7CF3-4531-B678-28F86E483B40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312965</xdr:colOff>
      <xdr:row>12</xdr:row>
      <xdr:rowOff>149678</xdr:rowOff>
    </xdr:from>
    <xdr:ext cx="600622" cy="625929"/>
    <xdr:pic>
      <xdr:nvPicPr>
        <xdr:cNvPr id="1890" name="Obraz 1889">
          <a:extLst>
            <a:ext uri="{FF2B5EF4-FFF2-40B4-BE49-F238E27FC236}">
              <a16:creationId xmlns:a16="http://schemas.microsoft.com/office/drawing/2014/main" id="{087C4476-21E6-42E8-BD54-F9A5A833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1" y="707571"/>
          <a:ext cx="600622" cy="625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13</xdr:row>
      <xdr:rowOff>400050</xdr:rowOff>
    </xdr:from>
    <xdr:to>
      <xdr:col>10</xdr:col>
      <xdr:colOff>66675</xdr:colOff>
      <xdr:row>13</xdr:row>
      <xdr:rowOff>400050</xdr:rowOff>
    </xdr:to>
    <xdr:cxnSp macro="">
      <xdr:nvCxnSpPr>
        <xdr:cNvPr id="1891" name="Łącznik prosty 1890">
          <a:extLst>
            <a:ext uri="{FF2B5EF4-FFF2-40B4-BE49-F238E27FC236}">
              <a16:creationId xmlns:a16="http://schemas.microsoft.com/office/drawing/2014/main" id="{CC1361FC-56BB-4881-BA59-028C31C41479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13</xdr:row>
      <xdr:rowOff>400050</xdr:rowOff>
    </xdr:from>
    <xdr:to>
      <xdr:col>10</xdr:col>
      <xdr:colOff>66675</xdr:colOff>
      <xdr:row>13</xdr:row>
      <xdr:rowOff>400050</xdr:rowOff>
    </xdr:to>
    <xdr:cxnSp macro="">
      <xdr:nvCxnSpPr>
        <xdr:cNvPr id="1892" name="Łącznik prosty 1891">
          <a:extLst>
            <a:ext uri="{FF2B5EF4-FFF2-40B4-BE49-F238E27FC236}">
              <a16:creationId xmlns:a16="http://schemas.microsoft.com/office/drawing/2014/main" id="{96DC89B9-C2EC-4EE4-A210-0EBC3EDB4B2F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13</xdr:row>
      <xdr:rowOff>759619</xdr:rowOff>
    </xdr:from>
    <xdr:to>
      <xdr:col>10</xdr:col>
      <xdr:colOff>66675</xdr:colOff>
      <xdr:row>13</xdr:row>
      <xdr:rowOff>759619</xdr:rowOff>
    </xdr:to>
    <xdr:cxnSp macro="">
      <xdr:nvCxnSpPr>
        <xdr:cNvPr id="1893" name="Łącznik prosty 1892">
          <a:extLst>
            <a:ext uri="{FF2B5EF4-FFF2-40B4-BE49-F238E27FC236}">
              <a16:creationId xmlns:a16="http://schemas.microsoft.com/office/drawing/2014/main" id="{AAE0BB9C-102C-4C1B-97D2-7BBAB6FC0C42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13</xdr:row>
      <xdr:rowOff>400050</xdr:rowOff>
    </xdr:from>
    <xdr:to>
      <xdr:col>10</xdr:col>
      <xdr:colOff>66675</xdr:colOff>
      <xdr:row>13</xdr:row>
      <xdr:rowOff>400050</xdr:rowOff>
    </xdr:to>
    <xdr:cxnSp macro="">
      <xdr:nvCxnSpPr>
        <xdr:cNvPr id="1894" name="Łącznik prosty 1893">
          <a:extLst>
            <a:ext uri="{FF2B5EF4-FFF2-40B4-BE49-F238E27FC236}">
              <a16:creationId xmlns:a16="http://schemas.microsoft.com/office/drawing/2014/main" id="{C15C0A79-AD92-4A85-9EA3-31F32D2FE526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13</xdr:row>
      <xdr:rowOff>400050</xdr:rowOff>
    </xdr:from>
    <xdr:to>
      <xdr:col>10</xdr:col>
      <xdr:colOff>66675</xdr:colOff>
      <xdr:row>13</xdr:row>
      <xdr:rowOff>400050</xdr:rowOff>
    </xdr:to>
    <xdr:cxnSp macro="">
      <xdr:nvCxnSpPr>
        <xdr:cNvPr id="1895" name="Łącznik prosty 1894">
          <a:extLst>
            <a:ext uri="{FF2B5EF4-FFF2-40B4-BE49-F238E27FC236}">
              <a16:creationId xmlns:a16="http://schemas.microsoft.com/office/drawing/2014/main" id="{355E2951-B9C8-4688-BCBD-494F543A4FA0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13</xdr:row>
      <xdr:rowOff>759619</xdr:rowOff>
    </xdr:from>
    <xdr:to>
      <xdr:col>10</xdr:col>
      <xdr:colOff>66675</xdr:colOff>
      <xdr:row>13</xdr:row>
      <xdr:rowOff>759619</xdr:rowOff>
    </xdr:to>
    <xdr:cxnSp macro="">
      <xdr:nvCxnSpPr>
        <xdr:cNvPr id="1896" name="Łącznik prosty 1895">
          <a:extLst>
            <a:ext uri="{FF2B5EF4-FFF2-40B4-BE49-F238E27FC236}">
              <a16:creationId xmlns:a16="http://schemas.microsoft.com/office/drawing/2014/main" id="{25F59C76-5250-4BAF-B5E5-FEF81796B4FB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13</xdr:row>
      <xdr:rowOff>759619</xdr:rowOff>
    </xdr:from>
    <xdr:to>
      <xdr:col>10</xdr:col>
      <xdr:colOff>66675</xdr:colOff>
      <xdr:row>13</xdr:row>
      <xdr:rowOff>759619</xdr:rowOff>
    </xdr:to>
    <xdr:cxnSp macro="">
      <xdr:nvCxnSpPr>
        <xdr:cNvPr id="1897" name="Łącznik prosty 1896">
          <a:extLst>
            <a:ext uri="{FF2B5EF4-FFF2-40B4-BE49-F238E27FC236}">
              <a16:creationId xmlns:a16="http://schemas.microsoft.com/office/drawing/2014/main" id="{F40C437A-8BC5-40A2-8477-5B4D65F2FD47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312965</xdr:colOff>
      <xdr:row>13</xdr:row>
      <xdr:rowOff>149678</xdr:rowOff>
    </xdr:from>
    <xdr:ext cx="600622" cy="625929"/>
    <xdr:pic>
      <xdr:nvPicPr>
        <xdr:cNvPr id="1898" name="Obraz 1897">
          <a:extLst>
            <a:ext uri="{FF2B5EF4-FFF2-40B4-BE49-F238E27FC236}">
              <a16:creationId xmlns:a16="http://schemas.microsoft.com/office/drawing/2014/main" id="{277E5307-BDF4-4E80-A59D-CE45F381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1" y="707571"/>
          <a:ext cx="600622" cy="625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14</xdr:row>
      <xdr:rowOff>400050</xdr:rowOff>
    </xdr:from>
    <xdr:to>
      <xdr:col>10</xdr:col>
      <xdr:colOff>66675</xdr:colOff>
      <xdr:row>14</xdr:row>
      <xdr:rowOff>400050</xdr:rowOff>
    </xdr:to>
    <xdr:cxnSp macro="">
      <xdr:nvCxnSpPr>
        <xdr:cNvPr id="1899" name="Łącznik prosty 1898">
          <a:extLst>
            <a:ext uri="{FF2B5EF4-FFF2-40B4-BE49-F238E27FC236}">
              <a16:creationId xmlns:a16="http://schemas.microsoft.com/office/drawing/2014/main" id="{AE393271-618D-46B7-B174-922E124D38F3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14</xdr:row>
      <xdr:rowOff>400050</xdr:rowOff>
    </xdr:from>
    <xdr:to>
      <xdr:col>10</xdr:col>
      <xdr:colOff>66675</xdr:colOff>
      <xdr:row>14</xdr:row>
      <xdr:rowOff>400050</xdr:rowOff>
    </xdr:to>
    <xdr:cxnSp macro="">
      <xdr:nvCxnSpPr>
        <xdr:cNvPr id="1900" name="Łącznik prosty 1899">
          <a:extLst>
            <a:ext uri="{FF2B5EF4-FFF2-40B4-BE49-F238E27FC236}">
              <a16:creationId xmlns:a16="http://schemas.microsoft.com/office/drawing/2014/main" id="{0AA8D7DB-FE16-44A1-B9F7-D7B40E96DB03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14</xdr:row>
      <xdr:rowOff>759619</xdr:rowOff>
    </xdr:from>
    <xdr:to>
      <xdr:col>10</xdr:col>
      <xdr:colOff>66675</xdr:colOff>
      <xdr:row>14</xdr:row>
      <xdr:rowOff>759619</xdr:rowOff>
    </xdr:to>
    <xdr:cxnSp macro="">
      <xdr:nvCxnSpPr>
        <xdr:cNvPr id="1901" name="Łącznik prosty 1900">
          <a:extLst>
            <a:ext uri="{FF2B5EF4-FFF2-40B4-BE49-F238E27FC236}">
              <a16:creationId xmlns:a16="http://schemas.microsoft.com/office/drawing/2014/main" id="{F7B6EBC8-23A4-4781-B669-0D17715B0905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14</xdr:row>
      <xdr:rowOff>400050</xdr:rowOff>
    </xdr:from>
    <xdr:to>
      <xdr:col>10</xdr:col>
      <xdr:colOff>66675</xdr:colOff>
      <xdr:row>14</xdr:row>
      <xdr:rowOff>400050</xdr:rowOff>
    </xdr:to>
    <xdr:cxnSp macro="">
      <xdr:nvCxnSpPr>
        <xdr:cNvPr id="1902" name="Łącznik prosty 1901">
          <a:extLst>
            <a:ext uri="{FF2B5EF4-FFF2-40B4-BE49-F238E27FC236}">
              <a16:creationId xmlns:a16="http://schemas.microsoft.com/office/drawing/2014/main" id="{6730D8E6-F91C-4CC8-B4E5-DC8620AF5E7C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14</xdr:row>
      <xdr:rowOff>400050</xdr:rowOff>
    </xdr:from>
    <xdr:to>
      <xdr:col>10</xdr:col>
      <xdr:colOff>66675</xdr:colOff>
      <xdr:row>14</xdr:row>
      <xdr:rowOff>400050</xdr:rowOff>
    </xdr:to>
    <xdr:cxnSp macro="">
      <xdr:nvCxnSpPr>
        <xdr:cNvPr id="1903" name="Łącznik prosty 1902">
          <a:extLst>
            <a:ext uri="{FF2B5EF4-FFF2-40B4-BE49-F238E27FC236}">
              <a16:creationId xmlns:a16="http://schemas.microsoft.com/office/drawing/2014/main" id="{6F5B572B-1A24-4B93-80AF-701258496FBA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14</xdr:row>
      <xdr:rowOff>759619</xdr:rowOff>
    </xdr:from>
    <xdr:to>
      <xdr:col>10</xdr:col>
      <xdr:colOff>66675</xdr:colOff>
      <xdr:row>14</xdr:row>
      <xdr:rowOff>759619</xdr:rowOff>
    </xdr:to>
    <xdr:cxnSp macro="">
      <xdr:nvCxnSpPr>
        <xdr:cNvPr id="1904" name="Łącznik prosty 1903">
          <a:extLst>
            <a:ext uri="{FF2B5EF4-FFF2-40B4-BE49-F238E27FC236}">
              <a16:creationId xmlns:a16="http://schemas.microsoft.com/office/drawing/2014/main" id="{E03294FC-5C6F-4B34-97E5-BF48C51E4364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14</xdr:row>
      <xdr:rowOff>759619</xdr:rowOff>
    </xdr:from>
    <xdr:to>
      <xdr:col>10</xdr:col>
      <xdr:colOff>66675</xdr:colOff>
      <xdr:row>14</xdr:row>
      <xdr:rowOff>759619</xdr:rowOff>
    </xdr:to>
    <xdr:cxnSp macro="">
      <xdr:nvCxnSpPr>
        <xdr:cNvPr id="1905" name="Łącznik prosty 1904">
          <a:extLst>
            <a:ext uri="{FF2B5EF4-FFF2-40B4-BE49-F238E27FC236}">
              <a16:creationId xmlns:a16="http://schemas.microsoft.com/office/drawing/2014/main" id="{26704DDF-C5DA-49E9-B878-F49074AE8F9F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312965</xdr:colOff>
      <xdr:row>14</xdr:row>
      <xdr:rowOff>149678</xdr:rowOff>
    </xdr:from>
    <xdr:ext cx="600622" cy="625929"/>
    <xdr:pic>
      <xdr:nvPicPr>
        <xdr:cNvPr id="1906" name="Obraz 1905">
          <a:extLst>
            <a:ext uri="{FF2B5EF4-FFF2-40B4-BE49-F238E27FC236}">
              <a16:creationId xmlns:a16="http://schemas.microsoft.com/office/drawing/2014/main" id="{148BAE89-4B33-4E11-8828-FD2D1593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1" y="707571"/>
          <a:ext cx="600622" cy="625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15</xdr:row>
      <xdr:rowOff>400050</xdr:rowOff>
    </xdr:from>
    <xdr:to>
      <xdr:col>10</xdr:col>
      <xdr:colOff>66675</xdr:colOff>
      <xdr:row>15</xdr:row>
      <xdr:rowOff>400050</xdr:rowOff>
    </xdr:to>
    <xdr:cxnSp macro="">
      <xdr:nvCxnSpPr>
        <xdr:cNvPr id="1907" name="Łącznik prosty 1906">
          <a:extLst>
            <a:ext uri="{FF2B5EF4-FFF2-40B4-BE49-F238E27FC236}">
              <a16:creationId xmlns:a16="http://schemas.microsoft.com/office/drawing/2014/main" id="{9A8A75EB-619B-4114-8B48-E67E27ACBA40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15</xdr:row>
      <xdr:rowOff>400050</xdr:rowOff>
    </xdr:from>
    <xdr:to>
      <xdr:col>10</xdr:col>
      <xdr:colOff>66675</xdr:colOff>
      <xdr:row>15</xdr:row>
      <xdr:rowOff>400050</xdr:rowOff>
    </xdr:to>
    <xdr:cxnSp macro="">
      <xdr:nvCxnSpPr>
        <xdr:cNvPr id="1908" name="Łącznik prosty 1907">
          <a:extLst>
            <a:ext uri="{FF2B5EF4-FFF2-40B4-BE49-F238E27FC236}">
              <a16:creationId xmlns:a16="http://schemas.microsoft.com/office/drawing/2014/main" id="{F250393F-DA68-4328-92F1-15ACF210E08B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15</xdr:row>
      <xdr:rowOff>759619</xdr:rowOff>
    </xdr:from>
    <xdr:to>
      <xdr:col>10</xdr:col>
      <xdr:colOff>66675</xdr:colOff>
      <xdr:row>15</xdr:row>
      <xdr:rowOff>759619</xdr:rowOff>
    </xdr:to>
    <xdr:cxnSp macro="">
      <xdr:nvCxnSpPr>
        <xdr:cNvPr id="1909" name="Łącznik prosty 1908">
          <a:extLst>
            <a:ext uri="{FF2B5EF4-FFF2-40B4-BE49-F238E27FC236}">
              <a16:creationId xmlns:a16="http://schemas.microsoft.com/office/drawing/2014/main" id="{93CD5A36-C181-4BD0-A39A-11FE940453EC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15</xdr:row>
      <xdr:rowOff>400050</xdr:rowOff>
    </xdr:from>
    <xdr:to>
      <xdr:col>10</xdr:col>
      <xdr:colOff>66675</xdr:colOff>
      <xdr:row>15</xdr:row>
      <xdr:rowOff>400050</xdr:rowOff>
    </xdr:to>
    <xdr:cxnSp macro="">
      <xdr:nvCxnSpPr>
        <xdr:cNvPr id="1910" name="Łącznik prosty 1909">
          <a:extLst>
            <a:ext uri="{FF2B5EF4-FFF2-40B4-BE49-F238E27FC236}">
              <a16:creationId xmlns:a16="http://schemas.microsoft.com/office/drawing/2014/main" id="{EA0B0DFC-32CC-4B4A-8293-70F3792B93ED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15</xdr:row>
      <xdr:rowOff>400050</xdr:rowOff>
    </xdr:from>
    <xdr:to>
      <xdr:col>10</xdr:col>
      <xdr:colOff>66675</xdr:colOff>
      <xdr:row>15</xdr:row>
      <xdr:rowOff>400050</xdr:rowOff>
    </xdr:to>
    <xdr:cxnSp macro="">
      <xdr:nvCxnSpPr>
        <xdr:cNvPr id="1911" name="Łącznik prosty 1910">
          <a:extLst>
            <a:ext uri="{FF2B5EF4-FFF2-40B4-BE49-F238E27FC236}">
              <a16:creationId xmlns:a16="http://schemas.microsoft.com/office/drawing/2014/main" id="{5E33AA11-3EC8-46F7-AEFF-9D9F83E37B9E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15</xdr:row>
      <xdr:rowOff>759619</xdr:rowOff>
    </xdr:from>
    <xdr:to>
      <xdr:col>10</xdr:col>
      <xdr:colOff>66675</xdr:colOff>
      <xdr:row>15</xdr:row>
      <xdr:rowOff>759619</xdr:rowOff>
    </xdr:to>
    <xdr:cxnSp macro="">
      <xdr:nvCxnSpPr>
        <xdr:cNvPr id="1912" name="Łącznik prosty 1911">
          <a:extLst>
            <a:ext uri="{FF2B5EF4-FFF2-40B4-BE49-F238E27FC236}">
              <a16:creationId xmlns:a16="http://schemas.microsoft.com/office/drawing/2014/main" id="{B50F6EB6-E5D5-477B-A678-B4876571A388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15</xdr:row>
      <xdr:rowOff>759619</xdr:rowOff>
    </xdr:from>
    <xdr:to>
      <xdr:col>10</xdr:col>
      <xdr:colOff>66675</xdr:colOff>
      <xdr:row>15</xdr:row>
      <xdr:rowOff>759619</xdr:rowOff>
    </xdr:to>
    <xdr:cxnSp macro="">
      <xdr:nvCxnSpPr>
        <xdr:cNvPr id="1913" name="Łącznik prosty 1912">
          <a:extLst>
            <a:ext uri="{FF2B5EF4-FFF2-40B4-BE49-F238E27FC236}">
              <a16:creationId xmlns:a16="http://schemas.microsoft.com/office/drawing/2014/main" id="{CADDDD8E-BB8D-47D6-A92D-2EC8B14DCB8D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312965</xdr:colOff>
      <xdr:row>15</xdr:row>
      <xdr:rowOff>149678</xdr:rowOff>
    </xdr:from>
    <xdr:ext cx="600622" cy="625929"/>
    <xdr:pic>
      <xdr:nvPicPr>
        <xdr:cNvPr id="1914" name="Obraz 1913">
          <a:extLst>
            <a:ext uri="{FF2B5EF4-FFF2-40B4-BE49-F238E27FC236}">
              <a16:creationId xmlns:a16="http://schemas.microsoft.com/office/drawing/2014/main" id="{42327CE4-DAAE-48EA-8DA6-864A2668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1" y="707571"/>
          <a:ext cx="600622" cy="625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16</xdr:row>
      <xdr:rowOff>400050</xdr:rowOff>
    </xdr:from>
    <xdr:to>
      <xdr:col>10</xdr:col>
      <xdr:colOff>66675</xdr:colOff>
      <xdr:row>16</xdr:row>
      <xdr:rowOff>400050</xdr:rowOff>
    </xdr:to>
    <xdr:cxnSp macro="">
      <xdr:nvCxnSpPr>
        <xdr:cNvPr id="1915" name="Łącznik prosty 1914">
          <a:extLst>
            <a:ext uri="{FF2B5EF4-FFF2-40B4-BE49-F238E27FC236}">
              <a16:creationId xmlns:a16="http://schemas.microsoft.com/office/drawing/2014/main" id="{52B97B4C-4E75-4763-AA3C-0DBC7E7DB879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16</xdr:row>
      <xdr:rowOff>400050</xdr:rowOff>
    </xdr:from>
    <xdr:to>
      <xdr:col>10</xdr:col>
      <xdr:colOff>66675</xdr:colOff>
      <xdr:row>16</xdr:row>
      <xdr:rowOff>400050</xdr:rowOff>
    </xdr:to>
    <xdr:cxnSp macro="">
      <xdr:nvCxnSpPr>
        <xdr:cNvPr id="1916" name="Łącznik prosty 1915">
          <a:extLst>
            <a:ext uri="{FF2B5EF4-FFF2-40B4-BE49-F238E27FC236}">
              <a16:creationId xmlns:a16="http://schemas.microsoft.com/office/drawing/2014/main" id="{7D279FA0-A3FE-450D-B25E-6303F1A49141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16</xdr:row>
      <xdr:rowOff>759619</xdr:rowOff>
    </xdr:from>
    <xdr:to>
      <xdr:col>10</xdr:col>
      <xdr:colOff>66675</xdr:colOff>
      <xdr:row>16</xdr:row>
      <xdr:rowOff>759619</xdr:rowOff>
    </xdr:to>
    <xdr:cxnSp macro="">
      <xdr:nvCxnSpPr>
        <xdr:cNvPr id="1917" name="Łącznik prosty 1916">
          <a:extLst>
            <a:ext uri="{FF2B5EF4-FFF2-40B4-BE49-F238E27FC236}">
              <a16:creationId xmlns:a16="http://schemas.microsoft.com/office/drawing/2014/main" id="{F16ECDB1-EB2D-46CE-87EE-B607A68A5855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16</xdr:row>
      <xdr:rowOff>400050</xdr:rowOff>
    </xdr:from>
    <xdr:to>
      <xdr:col>10</xdr:col>
      <xdr:colOff>66675</xdr:colOff>
      <xdr:row>16</xdr:row>
      <xdr:rowOff>400050</xdr:rowOff>
    </xdr:to>
    <xdr:cxnSp macro="">
      <xdr:nvCxnSpPr>
        <xdr:cNvPr id="1918" name="Łącznik prosty 1917">
          <a:extLst>
            <a:ext uri="{FF2B5EF4-FFF2-40B4-BE49-F238E27FC236}">
              <a16:creationId xmlns:a16="http://schemas.microsoft.com/office/drawing/2014/main" id="{6F88BD75-57D3-46CE-BF77-D643981FDBA5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16</xdr:row>
      <xdr:rowOff>400050</xdr:rowOff>
    </xdr:from>
    <xdr:to>
      <xdr:col>10</xdr:col>
      <xdr:colOff>66675</xdr:colOff>
      <xdr:row>16</xdr:row>
      <xdr:rowOff>400050</xdr:rowOff>
    </xdr:to>
    <xdr:cxnSp macro="">
      <xdr:nvCxnSpPr>
        <xdr:cNvPr id="1919" name="Łącznik prosty 1918">
          <a:extLst>
            <a:ext uri="{FF2B5EF4-FFF2-40B4-BE49-F238E27FC236}">
              <a16:creationId xmlns:a16="http://schemas.microsoft.com/office/drawing/2014/main" id="{66BBC9CF-1C88-4EE5-9459-0D14FF91393E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16</xdr:row>
      <xdr:rowOff>759619</xdr:rowOff>
    </xdr:from>
    <xdr:to>
      <xdr:col>10</xdr:col>
      <xdr:colOff>66675</xdr:colOff>
      <xdr:row>16</xdr:row>
      <xdr:rowOff>759619</xdr:rowOff>
    </xdr:to>
    <xdr:cxnSp macro="">
      <xdr:nvCxnSpPr>
        <xdr:cNvPr id="1920" name="Łącznik prosty 1919">
          <a:extLst>
            <a:ext uri="{FF2B5EF4-FFF2-40B4-BE49-F238E27FC236}">
              <a16:creationId xmlns:a16="http://schemas.microsoft.com/office/drawing/2014/main" id="{970FB500-9A6F-4ED4-BE6F-76DED3DBF98D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16</xdr:row>
      <xdr:rowOff>759619</xdr:rowOff>
    </xdr:from>
    <xdr:to>
      <xdr:col>10</xdr:col>
      <xdr:colOff>66675</xdr:colOff>
      <xdr:row>16</xdr:row>
      <xdr:rowOff>759619</xdr:rowOff>
    </xdr:to>
    <xdr:cxnSp macro="">
      <xdr:nvCxnSpPr>
        <xdr:cNvPr id="1921" name="Łącznik prosty 1920">
          <a:extLst>
            <a:ext uri="{FF2B5EF4-FFF2-40B4-BE49-F238E27FC236}">
              <a16:creationId xmlns:a16="http://schemas.microsoft.com/office/drawing/2014/main" id="{F00B5E25-936B-4242-B969-782138F36679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312965</xdr:colOff>
      <xdr:row>16</xdr:row>
      <xdr:rowOff>149678</xdr:rowOff>
    </xdr:from>
    <xdr:ext cx="600622" cy="625929"/>
    <xdr:pic>
      <xdr:nvPicPr>
        <xdr:cNvPr id="1922" name="Obraz 1921">
          <a:extLst>
            <a:ext uri="{FF2B5EF4-FFF2-40B4-BE49-F238E27FC236}">
              <a16:creationId xmlns:a16="http://schemas.microsoft.com/office/drawing/2014/main" id="{DC6BAA20-CE3A-4F62-8084-914C2474B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1" y="707571"/>
          <a:ext cx="600622" cy="625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17</xdr:row>
      <xdr:rowOff>400050</xdr:rowOff>
    </xdr:from>
    <xdr:to>
      <xdr:col>10</xdr:col>
      <xdr:colOff>66675</xdr:colOff>
      <xdr:row>17</xdr:row>
      <xdr:rowOff>400050</xdr:rowOff>
    </xdr:to>
    <xdr:cxnSp macro="">
      <xdr:nvCxnSpPr>
        <xdr:cNvPr id="1923" name="Łącznik prosty 1922">
          <a:extLst>
            <a:ext uri="{FF2B5EF4-FFF2-40B4-BE49-F238E27FC236}">
              <a16:creationId xmlns:a16="http://schemas.microsoft.com/office/drawing/2014/main" id="{948A59A9-45C2-49E7-9A7E-F93A1E1A9DCA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17</xdr:row>
      <xdr:rowOff>400050</xdr:rowOff>
    </xdr:from>
    <xdr:to>
      <xdr:col>10</xdr:col>
      <xdr:colOff>66675</xdr:colOff>
      <xdr:row>17</xdr:row>
      <xdr:rowOff>400050</xdr:rowOff>
    </xdr:to>
    <xdr:cxnSp macro="">
      <xdr:nvCxnSpPr>
        <xdr:cNvPr id="1924" name="Łącznik prosty 1923">
          <a:extLst>
            <a:ext uri="{FF2B5EF4-FFF2-40B4-BE49-F238E27FC236}">
              <a16:creationId xmlns:a16="http://schemas.microsoft.com/office/drawing/2014/main" id="{2144FBC5-6CE1-4B5E-BCE4-AFC42F268787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17</xdr:row>
      <xdr:rowOff>759619</xdr:rowOff>
    </xdr:from>
    <xdr:to>
      <xdr:col>10</xdr:col>
      <xdr:colOff>66675</xdr:colOff>
      <xdr:row>17</xdr:row>
      <xdr:rowOff>759619</xdr:rowOff>
    </xdr:to>
    <xdr:cxnSp macro="">
      <xdr:nvCxnSpPr>
        <xdr:cNvPr id="1925" name="Łącznik prosty 1924">
          <a:extLst>
            <a:ext uri="{FF2B5EF4-FFF2-40B4-BE49-F238E27FC236}">
              <a16:creationId xmlns:a16="http://schemas.microsoft.com/office/drawing/2014/main" id="{E92E863E-8D9C-4782-9789-E321258ACD1F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17</xdr:row>
      <xdr:rowOff>400050</xdr:rowOff>
    </xdr:from>
    <xdr:to>
      <xdr:col>10</xdr:col>
      <xdr:colOff>66675</xdr:colOff>
      <xdr:row>17</xdr:row>
      <xdr:rowOff>400050</xdr:rowOff>
    </xdr:to>
    <xdr:cxnSp macro="">
      <xdr:nvCxnSpPr>
        <xdr:cNvPr id="1926" name="Łącznik prosty 1925">
          <a:extLst>
            <a:ext uri="{FF2B5EF4-FFF2-40B4-BE49-F238E27FC236}">
              <a16:creationId xmlns:a16="http://schemas.microsoft.com/office/drawing/2014/main" id="{6849C0B4-43E0-4358-81A9-485A30C9B241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17</xdr:row>
      <xdr:rowOff>400050</xdr:rowOff>
    </xdr:from>
    <xdr:to>
      <xdr:col>10</xdr:col>
      <xdr:colOff>66675</xdr:colOff>
      <xdr:row>17</xdr:row>
      <xdr:rowOff>400050</xdr:rowOff>
    </xdr:to>
    <xdr:cxnSp macro="">
      <xdr:nvCxnSpPr>
        <xdr:cNvPr id="1927" name="Łącznik prosty 1926">
          <a:extLst>
            <a:ext uri="{FF2B5EF4-FFF2-40B4-BE49-F238E27FC236}">
              <a16:creationId xmlns:a16="http://schemas.microsoft.com/office/drawing/2014/main" id="{FAC27BE0-A881-4917-9627-E398D462FB65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17</xdr:row>
      <xdr:rowOff>759619</xdr:rowOff>
    </xdr:from>
    <xdr:to>
      <xdr:col>10</xdr:col>
      <xdr:colOff>66675</xdr:colOff>
      <xdr:row>17</xdr:row>
      <xdr:rowOff>759619</xdr:rowOff>
    </xdr:to>
    <xdr:cxnSp macro="">
      <xdr:nvCxnSpPr>
        <xdr:cNvPr id="1928" name="Łącznik prosty 1927">
          <a:extLst>
            <a:ext uri="{FF2B5EF4-FFF2-40B4-BE49-F238E27FC236}">
              <a16:creationId xmlns:a16="http://schemas.microsoft.com/office/drawing/2014/main" id="{086B17FF-2728-4244-9ADA-5ABB522E19EA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17</xdr:row>
      <xdr:rowOff>759619</xdr:rowOff>
    </xdr:from>
    <xdr:to>
      <xdr:col>10</xdr:col>
      <xdr:colOff>66675</xdr:colOff>
      <xdr:row>17</xdr:row>
      <xdr:rowOff>759619</xdr:rowOff>
    </xdr:to>
    <xdr:cxnSp macro="">
      <xdr:nvCxnSpPr>
        <xdr:cNvPr id="1929" name="Łącznik prosty 1928">
          <a:extLst>
            <a:ext uri="{FF2B5EF4-FFF2-40B4-BE49-F238E27FC236}">
              <a16:creationId xmlns:a16="http://schemas.microsoft.com/office/drawing/2014/main" id="{A815F149-D57D-4B66-BE63-960111B99150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312965</xdr:colOff>
      <xdr:row>17</xdr:row>
      <xdr:rowOff>149678</xdr:rowOff>
    </xdr:from>
    <xdr:ext cx="600622" cy="625929"/>
    <xdr:pic>
      <xdr:nvPicPr>
        <xdr:cNvPr id="1930" name="Obraz 1929">
          <a:extLst>
            <a:ext uri="{FF2B5EF4-FFF2-40B4-BE49-F238E27FC236}">
              <a16:creationId xmlns:a16="http://schemas.microsoft.com/office/drawing/2014/main" id="{80DD457F-71F0-4D7D-90CB-2C307A9C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1" y="707571"/>
          <a:ext cx="600622" cy="625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18</xdr:row>
      <xdr:rowOff>400050</xdr:rowOff>
    </xdr:from>
    <xdr:to>
      <xdr:col>10</xdr:col>
      <xdr:colOff>66675</xdr:colOff>
      <xdr:row>18</xdr:row>
      <xdr:rowOff>400050</xdr:rowOff>
    </xdr:to>
    <xdr:cxnSp macro="">
      <xdr:nvCxnSpPr>
        <xdr:cNvPr id="2053" name="Łącznik prosty 2052">
          <a:extLst>
            <a:ext uri="{FF2B5EF4-FFF2-40B4-BE49-F238E27FC236}">
              <a16:creationId xmlns:a16="http://schemas.microsoft.com/office/drawing/2014/main" id="{AE4A9CFA-16B7-43AD-A072-97D6408CF05A}"/>
            </a:ext>
          </a:extLst>
        </xdr:cNvPr>
        <xdr:cNvCxnSpPr/>
      </xdr:nvCxnSpPr>
      <xdr:spPr>
        <a:xfrm>
          <a:off x="1821996" y="189683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18</xdr:row>
      <xdr:rowOff>400050</xdr:rowOff>
    </xdr:from>
    <xdr:to>
      <xdr:col>10</xdr:col>
      <xdr:colOff>66675</xdr:colOff>
      <xdr:row>18</xdr:row>
      <xdr:rowOff>400050</xdr:rowOff>
    </xdr:to>
    <xdr:cxnSp macro="">
      <xdr:nvCxnSpPr>
        <xdr:cNvPr id="2054" name="Łącznik prosty 2053">
          <a:extLst>
            <a:ext uri="{FF2B5EF4-FFF2-40B4-BE49-F238E27FC236}">
              <a16:creationId xmlns:a16="http://schemas.microsoft.com/office/drawing/2014/main" id="{95736BC6-94CE-4DC0-B92E-D83201ABDF04}"/>
            </a:ext>
          </a:extLst>
        </xdr:cNvPr>
        <xdr:cNvCxnSpPr/>
      </xdr:nvCxnSpPr>
      <xdr:spPr>
        <a:xfrm>
          <a:off x="1821996" y="189683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18</xdr:row>
      <xdr:rowOff>397669</xdr:rowOff>
    </xdr:from>
    <xdr:to>
      <xdr:col>10</xdr:col>
      <xdr:colOff>66675</xdr:colOff>
      <xdr:row>18</xdr:row>
      <xdr:rowOff>397669</xdr:rowOff>
    </xdr:to>
    <xdr:cxnSp macro="">
      <xdr:nvCxnSpPr>
        <xdr:cNvPr id="2055" name="Łącznik prosty 136">
          <a:extLst>
            <a:ext uri="{FF2B5EF4-FFF2-40B4-BE49-F238E27FC236}">
              <a16:creationId xmlns:a16="http://schemas.microsoft.com/office/drawing/2014/main" id="{84C2CBF9-5184-4CA8-BA27-C564B0655507}"/>
            </a:ext>
          </a:extLst>
        </xdr:cNvPr>
        <xdr:cNvCxnSpPr/>
      </xdr:nvCxnSpPr>
      <xdr:spPr>
        <a:xfrm>
          <a:off x="1821996" y="189445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18</xdr:row>
      <xdr:rowOff>397669</xdr:rowOff>
    </xdr:from>
    <xdr:to>
      <xdr:col>10</xdr:col>
      <xdr:colOff>66675</xdr:colOff>
      <xdr:row>18</xdr:row>
      <xdr:rowOff>397669</xdr:rowOff>
    </xdr:to>
    <xdr:cxnSp macro="">
      <xdr:nvCxnSpPr>
        <xdr:cNvPr id="2056" name="Łącznik prosty 338">
          <a:extLst>
            <a:ext uri="{FF2B5EF4-FFF2-40B4-BE49-F238E27FC236}">
              <a16:creationId xmlns:a16="http://schemas.microsoft.com/office/drawing/2014/main" id="{CF228291-42AD-495D-8692-2F3BF54AD139}"/>
            </a:ext>
          </a:extLst>
        </xdr:cNvPr>
        <xdr:cNvCxnSpPr/>
      </xdr:nvCxnSpPr>
      <xdr:spPr>
        <a:xfrm>
          <a:off x="1821996" y="189445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394607</xdr:colOff>
      <xdr:row>18</xdr:row>
      <xdr:rowOff>163286</xdr:rowOff>
    </xdr:from>
    <xdr:ext cx="484414" cy="576943"/>
    <xdr:pic>
      <xdr:nvPicPr>
        <xdr:cNvPr id="2057" name="Obraz 2056">
          <a:extLst>
            <a:ext uri="{FF2B5EF4-FFF2-40B4-BE49-F238E27FC236}">
              <a16:creationId xmlns:a16="http://schemas.microsoft.com/office/drawing/2014/main" id="{0E3CEC81-FDD5-4CF7-BE08-6CBD4FE6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928" y="1660072"/>
          <a:ext cx="484414" cy="576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8</xdr:row>
      <xdr:rowOff>702469</xdr:rowOff>
    </xdr:from>
    <xdr:to>
      <xdr:col>10</xdr:col>
      <xdr:colOff>66675</xdr:colOff>
      <xdr:row>8</xdr:row>
      <xdr:rowOff>702469</xdr:rowOff>
    </xdr:to>
    <xdr:cxnSp macro="">
      <xdr:nvCxnSpPr>
        <xdr:cNvPr id="2106" name="Łącznik prosty 2105">
          <a:extLst>
            <a:ext uri="{FF2B5EF4-FFF2-40B4-BE49-F238E27FC236}">
              <a16:creationId xmlns:a16="http://schemas.microsoft.com/office/drawing/2014/main" id="{0B2A50E2-5D12-4431-965B-E51F0E36F4E2}"/>
            </a:ext>
          </a:extLst>
        </xdr:cNvPr>
        <xdr:cNvCxnSpPr/>
      </xdr:nvCxnSpPr>
      <xdr:spPr>
        <a:xfrm>
          <a:off x="1821996" y="126036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8</xdr:row>
      <xdr:rowOff>400050</xdr:rowOff>
    </xdr:from>
    <xdr:to>
      <xdr:col>10</xdr:col>
      <xdr:colOff>66675</xdr:colOff>
      <xdr:row>8</xdr:row>
      <xdr:rowOff>400050</xdr:rowOff>
    </xdr:to>
    <xdr:cxnSp macro="">
      <xdr:nvCxnSpPr>
        <xdr:cNvPr id="2107" name="Łącznik prosty 2106">
          <a:extLst>
            <a:ext uri="{FF2B5EF4-FFF2-40B4-BE49-F238E27FC236}">
              <a16:creationId xmlns:a16="http://schemas.microsoft.com/office/drawing/2014/main" id="{C378FCB5-4266-4F32-ACDE-E345BB9DF0FD}"/>
            </a:ext>
          </a:extLst>
        </xdr:cNvPr>
        <xdr:cNvCxnSpPr/>
      </xdr:nvCxnSpPr>
      <xdr:spPr>
        <a:xfrm>
          <a:off x="1821996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8</xdr:row>
      <xdr:rowOff>400050</xdr:rowOff>
    </xdr:from>
    <xdr:to>
      <xdr:col>10</xdr:col>
      <xdr:colOff>66675</xdr:colOff>
      <xdr:row>8</xdr:row>
      <xdr:rowOff>400050</xdr:rowOff>
    </xdr:to>
    <xdr:cxnSp macro="">
      <xdr:nvCxnSpPr>
        <xdr:cNvPr id="2108" name="Łącznik prosty 2107">
          <a:extLst>
            <a:ext uri="{FF2B5EF4-FFF2-40B4-BE49-F238E27FC236}">
              <a16:creationId xmlns:a16="http://schemas.microsoft.com/office/drawing/2014/main" id="{66D171CE-87A4-4065-82B5-6B28181CB49D}"/>
            </a:ext>
          </a:extLst>
        </xdr:cNvPr>
        <xdr:cNvCxnSpPr/>
      </xdr:nvCxnSpPr>
      <xdr:spPr>
        <a:xfrm>
          <a:off x="1821996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8</xdr:row>
      <xdr:rowOff>702469</xdr:rowOff>
    </xdr:from>
    <xdr:to>
      <xdr:col>10</xdr:col>
      <xdr:colOff>66675</xdr:colOff>
      <xdr:row>8</xdr:row>
      <xdr:rowOff>702469</xdr:rowOff>
    </xdr:to>
    <xdr:cxnSp macro="">
      <xdr:nvCxnSpPr>
        <xdr:cNvPr id="2109" name="Łącznik prosty 2108">
          <a:extLst>
            <a:ext uri="{FF2B5EF4-FFF2-40B4-BE49-F238E27FC236}">
              <a16:creationId xmlns:a16="http://schemas.microsoft.com/office/drawing/2014/main" id="{176C44BC-7EE4-4DDF-9A59-3FA02C9CE414}"/>
            </a:ext>
          </a:extLst>
        </xdr:cNvPr>
        <xdr:cNvCxnSpPr/>
      </xdr:nvCxnSpPr>
      <xdr:spPr>
        <a:xfrm>
          <a:off x="1821996" y="126036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8</xdr:row>
      <xdr:rowOff>702469</xdr:rowOff>
    </xdr:from>
    <xdr:to>
      <xdr:col>10</xdr:col>
      <xdr:colOff>66675</xdr:colOff>
      <xdr:row>8</xdr:row>
      <xdr:rowOff>702469</xdr:rowOff>
    </xdr:to>
    <xdr:cxnSp macro="">
      <xdr:nvCxnSpPr>
        <xdr:cNvPr id="2110" name="Łącznik prosty 2109">
          <a:extLst>
            <a:ext uri="{FF2B5EF4-FFF2-40B4-BE49-F238E27FC236}">
              <a16:creationId xmlns:a16="http://schemas.microsoft.com/office/drawing/2014/main" id="{0E6C6FC1-3A6C-4AAA-8653-502FE88B64BF}"/>
            </a:ext>
          </a:extLst>
        </xdr:cNvPr>
        <xdr:cNvCxnSpPr/>
      </xdr:nvCxnSpPr>
      <xdr:spPr>
        <a:xfrm>
          <a:off x="1821996" y="126036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8</xdr:row>
      <xdr:rowOff>400050</xdr:rowOff>
    </xdr:from>
    <xdr:to>
      <xdr:col>10</xdr:col>
      <xdr:colOff>66675</xdr:colOff>
      <xdr:row>8</xdr:row>
      <xdr:rowOff>400050</xdr:rowOff>
    </xdr:to>
    <xdr:cxnSp macro="">
      <xdr:nvCxnSpPr>
        <xdr:cNvPr id="2111" name="Łącznik prosty 2110">
          <a:extLst>
            <a:ext uri="{FF2B5EF4-FFF2-40B4-BE49-F238E27FC236}">
              <a16:creationId xmlns:a16="http://schemas.microsoft.com/office/drawing/2014/main" id="{754EE369-4210-4766-879D-ACDA226C3485}"/>
            </a:ext>
          </a:extLst>
        </xdr:cNvPr>
        <xdr:cNvCxnSpPr/>
      </xdr:nvCxnSpPr>
      <xdr:spPr>
        <a:xfrm>
          <a:off x="1821996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8</xdr:row>
      <xdr:rowOff>400050</xdr:rowOff>
    </xdr:from>
    <xdr:to>
      <xdr:col>10</xdr:col>
      <xdr:colOff>66675</xdr:colOff>
      <xdr:row>8</xdr:row>
      <xdr:rowOff>400050</xdr:rowOff>
    </xdr:to>
    <xdr:cxnSp macro="">
      <xdr:nvCxnSpPr>
        <xdr:cNvPr id="2112" name="Łącznik prosty 2111">
          <a:extLst>
            <a:ext uri="{FF2B5EF4-FFF2-40B4-BE49-F238E27FC236}">
              <a16:creationId xmlns:a16="http://schemas.microsoft.com/office/drawing/2014/main" id="{0928E147-410D-46E8-9150-4DBD1B9B76AE}"/>
            </a:ext>
          </a:extLst>
        </xdr:cNvPr>
        <xdr:cNvCxnSpPr/>
      </xdr:nvCxnSpPr>
      <xdr:spPr>
        <a:xfrm>
          <a:off x="1821996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8</xdr:row>
      <xdr:rowOff>397669</xdr:rowOff>
    </xdr:from>
    <xdr:to>
      <xdr:col>10</xdr:col>
      <xdr:colOff>66675</xdr:colOff>
      <xdr:row>8</xdr:row>
      <xdr:rowOff>397669</xdr:rowOff>
    </xdr:to>
    <xdr:cxnSp macro="">
      <xdr:nvCxnSpPr>
        <xdr:cNvPr id="2113" name="Łącznik prosty 136">
          <a:extLst>
            <a:ext uri="{FF2B5EF4-FFF2-40B4-BE49-F238E27FC236}">
              <a16:creationId xmlns:a16="http://schemas.microsoft.com/office/drawing/2014/main" id="{082A2DC6-9041-4954-A989-69F364C5E73D}"/>
            </a:ext>
          </a:extLst>
        </xdr:cNvPr>
        <xdr:cNvCxnSpPr/>
      </xdr:nvCxnSpPr>
      <xdr:spPr>
        <a:xfrm>
          <a:off x="1821996" y="95556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8</xdr:row>
      <xdr:rowOff>397669</xdr:rowOff>
    </xdr:from>
    <xdr:to>
      <xdr:col>10</xdr:col>
      <xdr:colOff>66675</xdr:colOff>
      <xdr:row>8</xdr:row>
      <xdr:rowOff>397669</xdr:rowOff>
    </xdr:to>
    <xdr:cxnSp macro="">
      <xdr:nvCxnSpPr>
        <xdr:cNvPr id="2114" name="Łącznik prosty 338">
          <a:extLst>
            <a:ext uri="{FF2B5EF4-FFF2-40B4-BE49-F238E27FC236}">
              <a16:creationId xmlns:a16="http://schemas.microsoft.com/office/drawing/2014/main" id="{8D361D5F-519C-40BE-8D15-4CE59D313917}"/>
            </a:ext>
          </a:extLst>
        </xdr:cNvPr>
        <xdr:cNvCxnSpPr/>
      </xdr:nvCxnSpPr>
      <xdr:spPr>
        <a:xfrm>
          <a:off x="1821996" y="95556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495300</xdr:colOff>
      <xdr:row>8</xdr:row>
      <xdr:rowOff>242888</xdr:rowOff>
    </xdr:from>
    <xdr:to>
      <xdr:col>10</xdr:col>
      <xdr:colOff>495300</xdr:colOff>
      <xdr:row>8</xdr:row>
      <xdr:rowOff>244476</xdr:rowOff>
    </xdr:to>
    <xdr:cxnSp macro="">
      <xdr:nvCxnSpPr>
        <xdr:cNvPr id="2115" name="Łącznik prosty 2114">
          <a:extLst>
            <a:ext uri="{FF2B5EF4-FFF2-40B4-BE49-F238E27FC236}">
              <a16:creationId xmlns:a16="http://schemas.microsoft.com/office/drawing/2014/main" id="{30860817-4D2E-4E27-8FAA-C48A99DC677B}"/>
            </a:ext>
          </a:extLst>
        </xdr:cNvPr>
        <xdr:cNvCxnSpPr/>
      </xdr:nvCxnSpPr>
      <xdr:spPr>
        <a:xfrm rot="10800000" flipH="1">
          <a:off x="2250621" y="800781"/>
          <a:ext cx="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394607</xdr:colOff>
      <xdr:row>8</xdr:row>
      <xdr:rowOff>163287</xdr:rowOff>
    </xdr:from>
    <xdr:ext cx="512989" cy="586468"/>
    <xdr:pic>
      <xdr:nvPicPr>
        <xdr:cNvPr id="2116" name="Obraz 2115">
          <a:extLst>
            <a:ext uri="{FF2B5EF4-FFF2-40B4-BE49-F238E27FC236}">
              <a16:creationId xmlns:a16="http://schemas.microsoft.com/office/drawing/2014/main" id="{41D5451B-265A-43E9-9DFA-B30103DE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928" y="721180"/>
          <a:ext cx="512989" cy="586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9</xdr:row>
      <xdr:rowOff>400050</xdr:rowOff>
    </xdr:from>
    <xdr:to>
      <xdr:col>10</xdr:col>
      <xdr:colOff>66675</xdr:colOff>
      <xdr:row>9</xdr:row>
      <xdr:rowOff>400050</xdr:rowOff>
    </xdr:to>
    <xdr:cxnSp macro="">
      <xdr:nvCxnSpPr>
        <xdr:cNvPr id="2117" name="Łącznik prosty 825">
          <a:extLst>
            <a:ext uri="{FF2B5EF4-FFF2-40B4-BE49-F238E27FC236}">
              <a16:creationId xmlns:a16="http://schemas.microsoft.com/office/drawing/2014/main" id="{4E949C0E-2227-4A77-B403-A7EAE74DD5C0}"/>
            </a:ext>
          </a:extLst>
        </xdr:cNvPr>
        <xdr:cNvCxnSpPr/>
      </xdr:nvCxnSpPr>
      <xdr:spPr>
        <a:xfrm>
          <a:off x="9904639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9</xdr:row>
      <xdr:rowOff>400050</xdr:rowOff>
    </xdr:from>
    <xdr:to>
      <xdr:col>10</xdr:col>
      <xdr:colOff>66675</xdr:colOff>
      <xdr:row>9</xdr:row>
      <xdr:rowOff>400050</xdr:rowOff>
    </xdr:to>
    <xdr:cxnSp macro="">
      <xdr:nvCxnSpPr>
        <xdr:cNvPr id="2118" name="Łącznik prosty 826">
          <a:extLst>
            <a:ext uri="{FF2B5EF4-FFF2-40B4-BE49-F238E27FC236}">
              <a16:creationId xmlns:a16="http://schemas.microsoft.com/office/drawing/2014/main" id="{31686007-1799-4653-ABAD-7ACDB601E291}"/>
            </a:ext>
          </a:extLst>
        </xdr:cNvPr>
        <xdr:cNvCxnSpPr/>
      </xdr:nvCxnSpPr>
      <xdr:spPr>
        <a:xfrm>
          <a:off x="9904639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394607</xdr:colOff>
      <xdr:row>9</xdr:row>
      <xdr:rowOff>54429</xdr:rowOff>
    </xdr:from>
    <xdr:ext cx="493939" cy="834118"/>
    <xdr:pic>
      <xdr:nvPicPr>
        <xdr:cNvPr id="2119" name="Obraz 2118">
          <a:extLst>
            <a:ext uri="{FF2B5EF4-FFF2-40B4-BE49-F238E27FC236}">
              <a16:creationId xmlns:a16="http://schemas.microsoft.com/office/drawing/2014/main" id="{E6AFD35E-4594-4D4A-9E47-AEB9F264B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2571" y="612322"/>
          <a:ext cx="493939" cy="834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367393</xdr:colOff>
      <xdr:row>19</xdr:row>
      <xdr:rowOff>149678</xdr:rowOff>
    </xdr:from>
    <xdr:ext cx="571500" cy="700600"/>
    <xdr:pic>
      <xdr:nvPicPr>
        <xdr:cNvPr id="2123" name="Obraz 2122">
          <a:extLst>
            <a:ext uri="{FF2B5EF4-FFF2-40B4-BE49-F238E27FC236}">
              <a16:creationId xmlns:a16="http://schemas.microsoft.com/office/drawing/2014/main" id="{D14FA854-0E6A-4B42-B46B-A7E9D3C2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3179" y="1646464"/>
          <a:ext cx="571500" cy="70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T76"/>
  <sheetViews>
    <sheetView zoomScale="89" zoomScaleNormal="89" workbookViewId="0">
      <pane xSplit="2" ySplit="5" topLeftCell="C59" activePane="bottomRight" state="frozen"/>
      <selection pane="topRight" activeCell="C1" sqref="C1"/>
      <selection pane="bottomLeft" activeCell="A6" sqref="A6"/>
      <selection pane="bottomRight" activeCell="A61" sqref="A61:M74"/>
    </sheetView>
  </sheetViews>
  <sheetFormatPr defaultRowHeight="15"/>
  <cols>
    <col min="1" max="1" width="4.140625" style="3" customWidth="1"/>
    <col min="2" max="2" width="19.85546875" style="3" customWidth="1"/>
    <col min="3" max="3" width="22.85546875" customWidth="1"/>
    <col min="4" max="4" width="13.7109375" customWidth="1"/>
    <col min="5" max="5" width="12.85546875" customWidth="1"/>
    <col min="6" max="6" width="8.85546875" customWidth="1"/>
    <col min="7" max="7" width="13.5703125" customWidth="1"/>
    <col min="8" max="8" width="13.28515625" customWidth="1"/>
    <col min="9" max="9" width="13.42578125" customWidth="1"/>
    <col min="10" max="10" width="12.28515625" customWidth="1"/>
    <col min="11" max="11" width="26.7109375" style="92" customWidth="1"/>
    <col min="12" max="12" width="18.28515625" hidden="1" customWidth="1"/>
    <col min="13" max="13" width="17.42578125" hidden="1" customWidth="1"/>
    <col min="14" max="14" width="21.7109375" hidden="1" customWidth="1"/>
    <col min="15" max="15" width="17.85546875" hidden="1" customWidth="1"/>
    <col min="16" max="16" width="17" hidden="1" customWidth="1"/>
    <col min="17" max="17" width="11.7109375" style="1" hidden="1" customWidth="1"/>
    <col min="18" max="18" width="17.5703125" style="1" hidden="1" customWidth="1"/>
    <col min="19" max="19" width="0" style="1" hidden="1" customWidth="1"/>
    <col min="20" max="20" width="14.7109375" style="1" hidden="1" customWidth="1"/>
  </cols>
  <sheetData>
    <row r="1" spans="1:20" ht="15" customHeight="1">
      <c r="A1" s="129" t="s">
        <v>301</v>
      </c>
      <c r="B1" s="130"/>
      <c r="C1" s="130"/>
      <c r="D1" s="130"/>
      <c r="E1" s="130"/>
      <c r="F1" s="130"/>
      <c r="G1" s="130"/>
      <c r="H1" s="131"/>
      <c r="I1" s="131"/>
      <c r="J1" s="131"/>
      <c r="K1" s="132"/>
      <c r="L1" s="133"/>
      <c r="M1" s="134"/>
    </row>
    <row r="2" spans="1:20" ht="15" customHeight="1">
      <c r="A2" s="135"/>
      <c r="B2" s="136"/>
      <c r="C2" s="136"/>
      <c r="D2" s="136"/>
      <c r="E2" s="136"/>
      <c r="F2" s="136"/>
      <c r="G2" s="136"/>
      <c r="H2" s="137"/>
      <c r="I2" s="137"/>
      <c r="J2" s="137"/>
      <c r="K2" s="138"/>
      <c r="L2" s="139"/>
      <c r="M2" s="140"/>
    </row>
    <row r="3" spans="1:20" ht="15" customHeight="1" thickBot="1">
      <c r="A3" s="141"/>
      <c r="B3" s="142"/>
      <c r="C3" s="142"/>
      <c r="D3" s="142"/>
      <c r="E3" s="142"/>
      <c r="F3" s="142"/>
      <c r="G3" s="142"/>
      <c r="H3" s="143"/>
      <c r="I3" s="143"/>
      <c r="J3" s="143"/>
      <c r="K3" s="144"/>
      <c r="L3" s="145"/>
      <c r="M3" s="146"/>
    </row>
    <row r="4" spans="1:20" ht="15.75" customHeight="1">
      <c r="A4" s="147"/>
      <c r="B4" s="149" t="s">
        <v>1</v>
      </c>
      <c r="C4" s="151" t="s">
        <v>265</v>
      </c>
      <c r="D4" s="153" t="s">
        <v>266</v>
      </c>
      <c r="E4" s="153"/>
      <c r="F4" s="151" t="s">
        <v>267</v>
      </c>
      <c r="G4" s="154" t="s">
        <v>268</v>
      </c>
      <c r="H4" s="154" t="s">
        <v>269</v>
      </c>
      <c r="I4" s="157" t="s">
        <v>270</v>
      </c>
      <c r="J4" s="158"/>
      <c r="K4" s="159" t="s">
        <v>259</v>
      </c>
      <c r="L4" s="161" t="s">
        <v>231</v>
      </c>
      <c r="M4" s="163" t="s">
        <v>232</v>
      </c>
      <c r="N4" s="126" t="s">
        <v>2</v>
      </c>
      <c r="O4" s="126" t="s">
        <v>3</v>
      </c>
      <c r="P4" s="126" t="s">
        <v>26</v>
      </c>
      <c r="Q4" s="126" t="s">
        <v>7</v>
      </c>
      <c r="R4" s="126" t="s">
        <v>8</v>
      </c>
      <c r="S4" s="126" t="s">
        <v>9</v>
      </c>
      <c r="T4" s="126" t="s">
        <v>24</v>
      </c>
    </row>
    <row r="5" spans="1:20" ht="29.25" customHeight="1" thickBot="1">
      <c r="A5" s="148"/>
      <c r="B5" s="150"/>
      <c r="C5" s="152"/>
      <c r="D5" s="99" t="s">
        <v>271</v>
      </c>
      <c r="E5" s="99" t="s">
        <v>272</v>
      </c>
      <c r="F5" s="152"/>
      <c r="G5" s="155"/>
      <c r="H5" s="156"/>
      <c r="I5" s="100" t="s">
        <v>12</v>
      </c>
      <c r="J5" s="101" t="s">
        <v>273</v>
      </c>
      <c r="K5" s="160"/>
      <c r="L5" s="162"/>
      <c r="M5" s="164"/>
      <c r="N5" s="128"/>
      <c r="O5" s="128"/>
      <c r="P5" s="128"/>
      <c r="Q5" s="127"/>
      <c r="R5" s="127"/>
      <c r="S5" s="127"/>
      <c r="T5" s="127"/>
    </row>
    <row r="6" spans="1:20" s="1" customFormat="1" ht="58.5" customHeight="1">
      <c r="A6" s="189" t="s">
        <v>235</v>
      </c>
      <c r="B6" s="189" t="s">
        <v>76</v>
      </c>
      <c r="C6" s="94" t="s">
        <v>276</v>
      </c>
      <c r="D6" s="95">
        <v>0.77</v>
      </c>
      <c r="E6" s="95">
        <v>1.92</v>
      </c>
      <c r="F6" s="94">
        <v>1</v>
      </c>
      <c r="G6" s="96">
        <f>D6*E6*F6</f>
        <v>1.4783999999999999</v>
      </c>
      <c r="H6" s="97"/>
      <c r="I6" s="97"/>
      <c r="J6" s="98"/>
      <c r="K6" s="95" t="s">
        <v>275</v>
      </c>
      <c r="L6" s="21"/>
      <c r="M6" s="21"/>
      <c r="N6" s="186" t="s">
        <v>77</v>
      </c>
      <c r="O6" s="167">
        <v>2012</v>
      </c>
      <c r="P6" s="167"/>
      <c r="Q6" s="2"/>
      <c r="R6" s="2"/>
      <c r="S6" s="2"/>
      <c r="T6" s="2"/>
    </row>
    <row r="7" spans="1:20" s="1" customFormat="1" ht="61.5" customHeight="1">
      <c r="A7" s="190"/>
      <c r="B7" s="190"/>
      <c r="C7" s="74" t="s">
        <v>292</v>
      </c>
      <c r="D7" s="75">
        <v>1.02</v>
      </c>
      <c r="E7" s="75">
        <v>2.2799999999999998</v>
      </c>
      <c r="F7" s="74">
        <v>1</v>
      </c>
      <c r="G7" s="76">
        <f t="shared" ref="G7:G53" si="0">D7*E7*F7</f>
        <v>2.3255999999999997</v>
      </c>
      <c r="H7" s="77"/>
      <c r="I7" s="77"/>
      <c r="J7" s="78"/>
      <c r="K7" s="75" t="s">
        <v>277</v>
      </c>
      <c r="L7" s="21"/>
      <c r="M7" s="21"/>
      <c r="N7" s="187"/>
      <c r="O7" s="168"/>
      <c r="P7" s="168"/>
      <c r="Q7" s="2"/>
      <c r="R7" s="2"/>
      <c r="S7" s="2"/>
      <c r="T7" s="2"/>
    </row>
    <row r="8" spans="1:20" s="1" customFormat="1" ht="59.25" customHeight="1">
      <c r="A8" s="190"/>
      <c r="B8" s="190"/>
      <c r="C8" s="74" t="s">
        <v>292</v>
      </c>
      <c r="D8" s="75">
        <v>1.0900000000000001</v>
      </c>
      <c r="E8" s="75">
        <v>2.27</v>
      </c>
      <c r="F8" s="74">
        <v>1</v>
      </c>
      <c r="G8" s="76">
        <f t="shared" si="0"/>
        <v>2.4743000000000004</v>
      </c>
      <c r="H8" s="77"/>
      <c r="I8" s="77"/>
      <c r="J8" s="78"/>
      <c r="K8" s="75" t="s">
        <v>279</v>
      </c>
      <c r="L8" s="21"/>
      <c r="M8" s="21"/>
      <c r="N8" s="187"/>
      <c r="O8" s="168"/>
      <c r="P8" s="168"/>
      <c r="Q8" s="2"/>
      <c r="R8" s="2"/>
      <c r="S8" s="2"/>
      <c r="T8" s="2"/>
    </row>
    <row r="9" spans="1:20" s="1" customFormat="1" ht="68.25" customHeight="1">
      <c r="A9" s="190"/>
      <c r="B9" s="190"/>
      <c r="C9" s="74" t="s">
        <v>292</v>
      </c>
      <c r="D9" s="75">
        <v>1.06</v>
      </c>
      <c r="E9" s="75">
        <v>2.27</v>
      </c>
      <c r="F9" s="74">
        <v>1</v>
      </c>
      <c r="G9" s="76">
        <f t="shared" si="0"/>
        <v>2.4062000000000001</v>
      </c>
      <c r="H9" s="77"/>
      <c r="I9" s="77"/>
      <c r="J9" s="78"/>
      <c r="K9" s="75" t="s">
        <v>280</v>
      </c>
      <c r="L9" s="21"/>
      <c r="M9" s="21"/>
      <c r="N9" s="187"/>
      <c r="O9" s="168"/>
      <c r="P9" s="168"/>
      <c r="Q9" s="2"/>
      <c r="R9" s="2"/>
      <c r="S9" s="2"/>
      <c r="T9" s="2"/>
    </row>
    <row r="10" spans="1:20" s="1" customFormat="1" ht="60" customHeight="1">
      <c r="A10" s="190"/>
      <c r="B10" s="190"/>
      <c r="C10" s="74" t="s">
        <v>292</v>
      </c>
      <c r="D10" s="75">
        <v>1.18</v>
      </c>
      <c r="E10" s="75">
        <v>2.27</v>
      </c>
      <c r="F10" s="74">
        <v>1</v>
      </c>
      <c r="G10" s="76">
        <f t="shared" si="0"/>
        <v>2.6785999999999999</v>
      </c>
      <c r="H10" s="77"/>
      <c r="I10" s="77"/>
      <c r="J10" s="78"/>
      <c r="K10" s="75" t="s">
        <v>281</v>
      </c>
      <c r="L10" s="21"/>
      <c r="M10" s="21"/>
      <c r="N10" s="187"/>
      <c r="O10" s="168"/>
      <c r="P10" s="168"/>
      <c r="Q10" s="2"/>
      <c r="R10" s="2"/>
      <c r="S10" s="2"/>
      <c r="T10" s="2"/>
    </row>
    <row r="11" spans="1:20" s="1" customFormat="1" ht="59.25" customHeight="1">
      <c r="A11" s="190"/>
      <c r="B11" s="190"/>
      <c r="C11" s="74" t="s">
        <v>292</v>
      </c>
      <c r="D11" s="75">
        <v>1.18</v>
      </c>
      <c r="E11" s="75">
        <v>2.27</v>
      </c>
      <c r="F11" s="74">
        <v>1</v>
      </c>
      <c r="G11" s="76">
        <f t="shared" si="0"/>
        <v>2.6785999999999999</v>
      </c>
      <c r="H11" s="77"/>
      <c r="I11" s="77"/>
      <c r="J11" s="78"/>
      <c r="K11" s="75" t="s">
        <v>282</v>
      </c>
      <c r="L11" s="21"/>
      <c r="M11" s="21"/>
      <c r="N11" s="188"/>
      <c r="O11" s="169"/>
      <c r="P11" s="169"/>
      <c r="Q11" s="2"/>
      <c r="R11" s="2"/>
      <c r="S11" s="2"/>
      <c r="T11" s="2"/>
    </row>
    <row r="12" spans="1:20" ht="61.5" customHeight="1">
      <c r="A12" s="74" t="s">
        <v>236</v>
      </c>
      <c r="B12" s="74" t="s">
        <v>10</v>
      </c>
      <c r="C12" s="74" t="s">
        <v>291</v>
      </c>
      <c r="D12" s="75">
        <v>0.8</v>
      </c>
      <c r="E12" s="75">
        <v>2</v>
      </c>
      <c r="F12" s="74">
        <v>1</v>
      </c>
      <c r="G12" s="76">
        <f t="shared" si="0"/>
        <v>1.6</v>
      </c>
      <c r="H12" s="77"/>
      <c r="I12" s="77"/>
      <c r="J12" s="79"/>
      <c r="K12" s="75" t="s">
        <v>278</v>
      </c>
      <c r="L12" s="20"/>
      <c r="M12" s="20"/>
      <c r="N12" s="39" t="s">
        <v>11</v>
      </c>
      <c r="O12" s="2">
        <v>2014</v>
      </c>
      <c r="P12" s="2"/>
      <c r="Q12" s="2"/>
      <c r="R12" s="2"/>
      <c r="S12" s="2"/>
      <c r="T12" s="2"/>
    </row>
    <row r="13" spans="1:20" ht="61.5" customHeight="1">
      <c r="A13" s="74" t="s">
        <v>263</v>
      </c>
      <c r="B13" s="74" t="s">
        <v>13</v>
      </c>
      <c r="C13" s="74" t="s">
        <v>291</v>
      </c>
      <c r="D13" s="80">
        <v>0.92</v>
      </c>
      <c r="E13" s="75">
        <v>2</v>
      </c>
      <c r="F13" s="74">
        <v>1</v>
      </c>
      <c r="G13" s="76">
        <f t="shared" si="0"/>
        <v>1.84</v>
      </c>
      <c r="H13" s="77"/>
      <c r="I13" s="77"/>
      <c r="J13" s="79"/>
      <c r="K13" s="75" t="s">
        <v>278</v>
      </c>
      <c r="L13" s="20"/>
      <c r="M13" s="20"/>
      <c r="N13" s="39" t="s">
        <v>14</v>
      </c>
      <c r="O13" s="2">
        <v>2019</v>
      </c>
      <c r="P13" s="2"/>
      <c r="Q13" s="2" t="s">
        <v>196</v>
      </c>
      <c r="R13" s="2"/>
      <c r="S13" s="2"/>
      <c r="T13" s="2"/>
    </row>
    <row r="14" spans="1:20" ht="56.25" hidden="1" customHeight="1">
      <c r="A14" s="2">
        <v>5</v>
      </c>
      <c r="B14" s="2" t="s">
        <v>18</v>
      </c>
      <c r="C14" s="2" t="s">
        <v>292</v>
      </c>
      <c r="D14" s="22">
        <v>0.95</v>
      </c>
      <c r="E14" s="27">
        <v>2.2000000000000002</v>
      </c>
      <c r="F14" s="2">
        <v>3</v>
      </c>
      <c r="G14" s="41">
        <f t="shared" ref="G14:G41" si="1">D14*E14*F14</f>
        <v>6.27</v>
      </c>
      <c r="H14" s="20"/>
      <c r="I14" s="20"/>
      <c r="J14" s="20"/>
      <c r="K14" s="21" t="s">
        <v>281</v>
      </c>
      <c r="L14" s="20"/>
      <c r="M14" s="20"/>
      <c r="N14" s="2" t="s">
        <v>19</v>
      </c>
      <c r="O14" s="2">
        <v>2021</v>
      </c>
      <c r="P14" s="2"/>
      <c r="Q14" s="2"/>
      <c r="R14" s="7">
        <v>2023</v>
      </c>
      <c r="S14" s="2"/>
      <c r="T14" s="2"/>
    </row>
    <row r="15" spans="1:20" ht="63" hidden="1" customHeight="1">
      <c r="A15" s="2"/>
      <c r="B15" s="2"/>
      <c r="C15" s="2" t="s">
        <v>292</v>
      </c>
      <c r="D15" s="22">
        <v>0.65</v>
      </c>
      <c r="E15" s="27">
        <v>2.0499999999999998</v>
      </c>
      <c r="F15" s="2">
        <v>1</v>
      </c>
      <c r="G15" s="41">
        <f t="shared" si="1"/>
        <v>1.3325</v>
      </c>
      <c r="H15" s="20"/>
      <c r="I15" s="20"/>
      <c r="J15" s="20"/>
      <c r="K15" s="21" t="s">
        <v>284</v>
      </c>
      <c r="L15" s="20"/>
      <c r="M15" s="20"/>
      <c r="N15" s="2"/>
      <c r="O15" s="2"/>
      <c r="P15" s="2"/>
      <c r="Q15" s="2"/>
      <c r="R15" s="7">
        <v>2023</v>
      </c>
      <c r="S15" s="2"/>
      <c r="T15" s="2"/>
    </row>
    <row r="16" spans="1:20" ht="61.5" hidden="1" customHeight="1">
      <c r="A16" s="2">
        <v>6</v>
      </c>
      <c r="B16" s="2" t="s">
        <v>20</v>
      </c>
      <c r="C16" s="2" t="s">
        <v>291</v>
      </c>
      <c r="D16" s="22">
        <v>1.05</v>
      </c>
      <c r="E16" s="27">
        <v>2.1</v>
      </c>
      <c r="F16" s="2">
        <v>1</v>
      </c>
      <c r="G16" s="41">
        <f t="shared" si="1"/>
        <v>2.2050000000000001</v>
      </c>
      <c r="H16" s="20"/>
      <c r="I16" s="20"/>
      <c r="J16" s="20"/>
      <c r="K16" s="21" t="s">
        <v>278</v>
      </c>
      <c r="L16" s="20"/>
      <c r="M16" s="20"/>
      <c r="N16" s="2" t="s">
        <v>21</v>
      </c>
      <c r="O16" s="2">
        <v>2021</v>
      </c>
      <c r="P16" s="2"/>
      <c r="Q16" s="2"/>
      <c r="R16" s="7">
        <v>2023</v>
      </c>
      <c r="S16" s="2"/>
      <c r="T16" s="2"/>
    </row>
    <row r="17" spans="1:20" ht="60" hidden="1" customHeight="1">
      <c r="A17" s="2"/>
      <c r="B17" s="2"/>
      <c r="C17" s="2" t="s">
        <v>292</v>
      </c>
      <c r="D17" s="22">
        <v>0.9</v>
      </c>
      <c r="E17" s="27">
        <v>2</v>
      </c>
      <c r="F17" s="2">
        <v>1</v>
      </c>
      <c r="G17" s="41">
        <f t="shared" si="1"/>
        <v>1.8</v>
      </c>
      <c r="H17" s="20"/>
      <c r="I17" s="20"/>
      <c r="J17" s="20"/>
      <c r="K17" s="21" t="s">
        <v>279</v>
      </c>
      <c r="L17" s="20"/>
      <c r="M17" s="20"/>
      <c r="N17" s="2"/>
      <c r="O17" s="2"/>
      <c r="P17" s="2"/>
      <c r="Q17" s="2"/>
      <c r="R17" s="7">
        <v>2023</v>
      </c>
      <c r="S17" s="2"/>
      <c r="T17" s="2"/>
    </row>
    <row r="18" spans="1:20" ht="60" hidden="1" customHeight="1">
      <c r="A18" s="2"/>
      <c r="B18" s="2"/>
      <c r="C18" s="2" t="s">
        <v>292</v>
      </c>
      <c r="D18" s="22">
        <v>0.8</v>
      </c>
      <c r="E18" s="27">
        <v>1.85</v>
      </c>
      <c r="F18" s="2">
        <v>1</v>
      </c>
      <c r="G18" s="41">
        <f t="shared" si="1"/>
        <v>1.4800000000000002</v>
      </c>
      <c r="H18" s="20"/>
      <c r="I18" s="20"/>
      <c r="J18" s="20"/>
      <c r="K18" s="21" t="s">
        <v>285</v>
      </c>
      <c r="L18" s="20"/>
      <c r="M18" s="20"/>
      <c r="N18" s="2"/>
      <c r="O18" s="2"/>
      <c r="P18" s="2"/>
      <c r="Q18" s="2"/>
      <c r="R18" s="7">
        <v>2023</v>
      </c>
      <c r="S18" s="2"/>
      <c r="T18" s="2"/>
    </row>
    <row r="19" spans="1:20" ht="62.25" hidden="1" customHeight="1">
      <c r="A19" s="2"/>
      <c r="B19" s="2"/>
      <c r="C19" s="2" t="s">
        <v>292</v>
      </c>
      <c r="D19" s="22">
        <v>0.8</v>
      </c>
      <c r="E19" s="27">
        <v>2</v>
      </c>
      <c r="F19" s="2">
        <v>1</v>
      </c>
      <c r="G19" s="41">
        <f t="shared" si="1"/>
        <v>1.6</v>
      </c>
      <c r="H19" s="20"/>
      <c r="I19" s="20"/>
      <c r="J19" s="20"/>
      <c r="K19" s="21" t="s">
        <v>281</v>
      </c>
      <c r="L19" s="20"/>
      <c r="M19" s="20"/>
      <c r="N19" s="2"/>
      <c r="O19" s="2"/>
      <c r="P19" s="2"/>
      <c r="Q19" s="2"/>
      <c r="R19" s="7">
        <v>2023</v>
      </c>
      <c r="S19" s="2"/>
      <c r="T19" s="2"/>
    </row>
    <row r="20" spans="1:20" ht="66.75" hidden="1" customHeight="1">
      <c r="A20" s="2"/>
      <c r="B20" s="2"/>
      <c r="C20" s="2" t="s">
        <v>292</v>
      </c>
      <c r="D20" s="22">
        <v>1.2</v>
      </c>
      <c r="E20" s="27">
        <v>2.15</v>
      </c>
      <c r="F20" s="2">
        <v>1</v>
      </c>
      <c r="G20" s="41">
        <f t="shared" si="1"/>
        <v>2.5799999999999996</v>
      </c>
      <c r="H20" s="2"/>
      <c r="I20" s="20"/>
      <c r="J20" s="20"/>
      <c r="K20" s="21" t="s">
        <v>279</v>
      </c>
      <c r="L20" s="20"/>
      <c r="M20" s="20"/>
      <c r="N20" s="2"/>
      <c r="O20" s="2"/>
      <c r="P20" s="2"/>
      <c r="Q20" s="2"/>
      <c r="R20" s="7">
        <v>2023</v>
      </c>
      <c r="S20" s="2"/>
      <c r="T20" s="2"/>
    </row>
    <row r="21" spans="1:20" ht="69.75" hidden="1" customHeight="1">
      <c r="A21" s="2">
        <v>7</v>
      </c>
      <c r="B21" s="2" t="s">
        <v>22</v>
      </c>
      <c r="C21" s="2" t="s">
        <v>291</v>
      </c>
      <c r="D21" s="22">
        <v>0.8</v>
      </c>
      <c r="E21" s="27">
        <v>2</v>
      </c>
      <c r="F21" s="2">
        <v>1</v>
      </c>
      <c r="G21" s="41">
        <f t="shared" si="1"/>
        <v>1.6</v>
      </c>
      <c r="H21" s="20"/>
      <c r="I21" s="20"/>
      <c r="J21" s="20"/>
      <c r="K21" s="21" t="s">
        <v>278</v>
      </c>
      <c r="L21" s="20"/>
      <c r="M21" s="20"/>
      <c r="N21" s="2" t="s">
        <v>23</v>
      </c>
      <c r="O21" s="2">
        <v>2021</v>
      </c>
      <c r="P21" s="2"/>
      <c r="Q21" s="2"/>
      <c r="R21" s="14">
        <v>2022</v>
      </c>
      <c r="S21" s="2"/>
      <c r="T21" s="8"/>
    </row>
    <row r="22" spans="1:20" ht="70.5" hidden="1" customHeight="1">
      <c r="A22" s="2"/>
      <c r="B22" s="2"/>
      <c r="C22" s="2" t="s">
        <v>292</v>
      </c>
      <c r="D22" s="22">
        <v>0.8</v>
      </c>
      <c r="E22" s="27">
        <v>2</v>
      </c>
      <c r="F22" s="2">
        <v>3</v>
      </c>
      <c r="G22" s="41">
        <f t="shared" si="1"/>
        <v>4.8000000000000007</v>
      </c>
      <c r="H22" s="20"/>
      <c r="I22" s="20"/>
      <c r="J22" s="20"/>
      <c r="K22" s="21" t="s">
        <v>278</v>
      </c>
      <c r="L22" s="20"/>
      <c r="M22" s="20"/>
      <c r="N22" s="2"/>
      <c r="O22" s="2"/>
      <c r="P22" s="2"/>
      <c r="Q22" s="2"/>
      <c r="R22" s="14">
        <v>2022</v>
      </c>
      <c r="S22" s="2"/>
      <c r="T22" s="2"/>
    </row>
    <row r="23" spans="1:20" ht="71.25" hidden="1" customHeight="1">
      <c r="A23" s="2">
        <v>8</v>
      </c>
      <c r="B23" s="2" t="s">
        <v>25</v>
      </c>
      <c r="C23" s="2" t="s">
        <v>292</v>
      </c>
      <c r="D23" s="22">
        <v>0.88</v>
      </c>
      <c r="E23" s="27">
        <v>2</v>
      </c>
      <c r="F23" s="2">
        <v>1</v>
      </c>
      <c r="G23" s="41">
        <f t="shared" si="1"/>
        <v>1.76</v>
      </c>
      <c r="H23" s="20"/>
      <c r="I23" s="20"/>
      <c r="J23" s="20"/>
      <c r="K23" s="21" t="s">
        <v>281</v>
      </c>
      <c r="L23" s="20"/>
      <c r="M23" s="20"/>
      <c r="N23" s="2" t="s">
        <v>78</v>
      </c>
      <c r="O23" s="2">
        <v>2021</v>
      </c>
      <c r="P23" s="2"/>
      <c r="Q23" s="2"/>
      <c r="R23" s="7">
        <v>2023</v>
      </c>
      <c r="S23" s="2"/>
      <c r="T23" s="2"/>
    </row>
    <row r="24" spans="1:20" ht="64.5" customHeight="1">
      <c r="A24" s="74" t="s">
        <v>237</v>
      </c>
      <c r="B24" s="74" t="s">
        <v>27</v>
      </c>
      <c r="C24" s="74" t="s">
        <v>292</v>
      </c>
      <c r="D24" s="80">
        <v>0.9</v>
      </c>
      <c r="E24" s="75">
        <v>2</v>
      </c>
      <c r="F24" s="74">
        <v>1</v>
      </c>
      <c r="G24" s="76">
        <f t="shared" si="1"/>
        <v>1.8</v>
      </c>
      <c r="H24" s="77"/>
      <c r="I24" s="77"/>
      <c r="J24" s="79"/>
      <c r="K24" s="75" t="s">
        <v>286</v>
      </c>
      <c r="L24" s="20"/>
      <c r="M24" s="20"/>
      <c r="N24" s="2" t="s">
        <v>28</v>
      </c>
      <c r="O24" s="2">
        <v>2021</v>
      </c>
      <c r="P24" s="2"/>
      <c r="Q24" s="2"/>
      <c r="R24" s="7" t="s">
        <v>197</v>
      </c>
      <c r="S24" s="2"/>
      <c r="T24" s="2" t="s">
        <v>29</v>
      </c>
    </row>
    <row r="25" spans="1:20" ht="63.75" customHeight="1">
      <c r="A25" s="74"/>
      <c r="B25" s="74"/>
      <c r="C25" s="74" t="s">
        <v>292</v>
      </c>
      <c r="D25" s="80">
        <v>0.9</v>
      </c>
      <c r="E25" s="75">
        <v>2</v>
      </c>
      <c r="F25" s="74">
        <v>1</v>
      </c>
      <c r="G25" s="76">
        <f t="shared" si="1"/>
        <v>1.8</v>
      </c>
      <c r="H25" s="77"/>
      <c r="I25" s="77"/>
      <c r="J25" s="79"/>
      <c r="K25" s="75" t="s">
        <v>279</v>
      </c>
      <c r="L25" s="20"/>
      <c r="M25" s="20"/>
      <c r="N25" s="2"/>
      <c r="O25" s="2"/>
      <c r="P25" s="2"/>
      <c r="Q25" s="2"/>
      <c r="R25" s="7" t="s">
        <v>197</v>
      </c>
      <c r="S25" s="2"/>
      <c r="T25" s="2"/>
    </row>
    <row r="26" spans="1:20" ht="83.25" customHeight="1">
      <c r="A26" s="74" t="s">
        <v>238</v>
      </c>
      <c r="B26" s="74" t="s">
        <v>73</v>
      </c>
      <c r="C26" s="74" t="s">
        <v>292</v>
      </c>
      <c r="D26" s="81">
        <v>0.8</v>
      </c>
      <c r="E26" s="74">
        <v>2</v>
      </c>
      <c r="F26" s="74">
        <v>2</v>
      </c>
      <c r="G26" s="76">
        <f t="shared" si="1"/>
        <v>3.2</v>
      </c>
      <c r="H26" s="77"/>
      <c r="I26" s="77"/>
      <c r="J26" s="79"/>
      <c r="K26" s="75" t="s">
        <v>287</v>
      </c>
      <c r="L26" s="20"/>
      <c r="M26" s="20"/>
      <c r="N26" s="6" t="s">
        <v>74</v>
      </c>
      <c r="O26" s="19">
        <v>44636</v>
      </c>
      <c r="P26" s="2"/>
      <c r="Q26" s="2"/>
      <c r="R26" s="7" t="s">
        <v>197</v>
      </c>
      <c r="S26" s="2"/>
      <c r="T26" s="7" t="s">
        <v>299</v>
      </c>
    </row>
    <row r="27" spans="1:20" ht="71.25" customHeight="1">
      <c r="A27" s="74" t="s">
        <v>239</v>
      </c>
      <c r="B27" s="74" t="s">
        <v>79</v>
      </c>
      <c r="C27" s="74" t="s">
        <v>291</v>
      </c>
      <c r="D27" s="80">
        <v>0.9</v>
      </c>
      <c r="E27" s="75">
        <v>2</v>
      </c>
      <c r="F27" s="74">
        <v>1</v>
      </c>
      <c r="G27" s="76">
        <f t="shared" si="1"/>
        <v>1.8</v>
      </c>
      <c r="H27" s="77"/>
      <c r="I27" s="77"/>
      <c r="J27" s="79"/>
      <c r="K27" s="75" t="s">
        <v>278</v>
      </c>
      <c r="L27" s="20"/>
      <c r="M27" s="20"/>
      <c r="N27" s="2" t="s">
        <v>80</v>
      </c>
      <c r="O27" s="10">
        <v>44664</v>
      </c>
      <c r="P27" s="2"/>
      <c r="Q27" s="2"/>
      <c r="R27" s="7" t="s">
        <v>197</v>
      </c>
      <c r="S27" s="2"/>
      <c r="T27" s="2"/>
    </row>
    <row r="28" spans="1:20" ht="68.25" customHeight="1">
      <c r="A28" s="81" t="s">
        <v>241</v>
      </c>
      <c r="B28" s="74" t="s">
        <v>122</v>
      </c>
      <c r="C28" s="74" t="s">
        <v>291</v>
      </c>
      <c r="D28" s="80">
        <v>0.8</v>
      </c>
      <c r="E28" s="75">
        <v>2</v>
      </c>
      <c r="F28" s="74">
        <v>1</v>
      </c>
      <c r="G28" s="76">
        <f t="shared" si="1"/>
        <v>1.6</v>
      </c>
      <c r="H28" s="77"/>
      <c r="I28" s="77"/>
      <c r="J28" s="79"/>
      <c r="K28" s="75" t="s">
        <v>278</v>
      </c>
      <c r="L28" s="20"/>
      <c r="M28" s="20"/>
      <c r="N28" s="2" t="s">
        <v>123</v>
      </c>
      <c r="O28" s="10">
        <v>44699</v>
      </c>
      <c r="P28" s="2">
        <v>695722808</v>
      </c>
      <c r="Q28" s="2"/>
      <c r="R28" s="7" t="s">
        <v>197</v>
      </c>
      <c r="S28" s="2"/>
      <c r="T28" s="2" t="s">
        <v>124</v>
      </c>
    </row>
    <row r="29" spans="1:20" ht="79.5" customHeight="1">
      <c r="A29" s="74" t="s">
        <v>242</v>
      </c>
      <c r="B29" s="74" t="s">
        <v>140</v>
      </c>
      <c r="C29" s="74" t="s">
        <v>291</v>
      </c>
      <c r="D29" s="80">
        <v>1</v>
      </c>
      <c r="E29" s="75">
        <v>2.1</v>
      </c>
      <c r="F29" s="74">
        <v>1</v>
      </c>
      <c r="G29" s="76">
        <f t="shared" si="1"/>
        <v>2.1</v>
      </c>
      <c r="H29" s="77"/>
      <c r="I29" s="77"/>
      <c r="J29" s="79"/>
      <c r="K29" s="75" t="s">
        <v>278</v>
      </c>
      <c r="L29" s="20"/>
      <c r="M29" s="20"/>
      <c r="N29" s="2" t="s">
        <v>141</v>
      </c>
      <c r="O29" s="10">
        <v>44689</v>
      </c>
      <c r="P29" s="2" t="s">
        <v>142</v>
      </c>
      <c r="Q29" s="2"/>
      <c r="R29" s="7" t="s">
        <v>197</v>
      </c>
      <c r="S29" s="2"/>
      <c r="T29" s="2"/>
    </row>
    <row r="30" spans="1:20" ht="78.75" hidden="1" customHeight="1">
      <c r="A30" s="2">
        <v>14</v>
      </c>
      <c r="B30" s="2" t="s">
        <v>121</v>
      </c>
      <c r="C30" s="2" t="s">
        <v>291</v>
      </c>
      <c r="D30" s="22">
        <v>0.9</v>
      </c>
      <c r="E30" s="27">
        <v>2</v>
      </c>
      <c r="F30" s="2">
        <v>1</v>
      </c>
      <c r="G30" s="41">
        <f t="shared" si="1"/>
        <v>1.8</v>
      </c>
      <c r="H30" s="20"/>
      <c r="I30" s="20"/>
      <c r="J30" s="20"/>
      <c r="K30" s="21" t="s">
        <v>278</v>
      </c>
      <c r="L30" s="20"/>
      <c r="M30" s="20"/>
      <c r="N30" s="2" t="s">
        <v>149</v>
      </c>
      <c r="O30" s="2" t="s">
        <v>150</v>
      </c>
      <c r="P30" s="2" t="s">
        <v>151</v>
      </c>
      <c r="Q30" s="2"/>
      <c r="R30" s="7">
        <v>2023</v>
      </c>
      <c r="S30" s="2"/>
      <c r="T30" s="2" t="s">
        <v>152</v>
      </c>
    </row>
    <row r="31" spans="1:20" ht="66.75" customHeight="1">
      <c r="A31" s="74" t="s">
        <v>243</v>
      </c>
      <c r="B31" s="74" t="s">
        <v>178</v>
      </c>
      <c r="C31" s="74" t="s">
        <v>291</v>
      </c>
      <c r="D31" s="80">
        <v>1.17</v>
      </c>
      <c r="E31" s="80">
        <v>2.21</v>
      </c>
      <c r="F31" s="74">
        <v>1</v>
      </c>
      <c r="G31" s="76">
        <f t="shared" si="1"/>
        <v>2.5856999999999997</v>
      </c>
      <c r="H31" s="77"/>
      <c r="I31" s="77"/>
      <c r="J31" s="79"/>
      <c r="K31" s="75" t="s">
        <v>274</v>
      </c>
      <c r="M31" s="20"/>
      <c r="N31" s="2" t="s">
        <v>180</v>
      </c>
      <c r="O31" s="10">
        <v>44874</v>
      </c>
      <c r="P31" s="5" t="s">
        <v>179</v>
      </c>
      <c r="Q31" s="2"/>
      <c r="R31" s="2"/>
      <c r="S31" s="2"/>
      <c r="T31" s="2"/>
    </row>
    <row r="32" spans="1:20" ht="72" customHeight="1">
      <c r="A32" s="74" t="s">
        <v>245</v>
      </c>
      <c r="B32" s="74" t="s">
        <v>153</v>
      </c>
      <c r="C32" s="74" t="s">
        <v>291</v>
      </c>
      <c r="D32" s="80">
        <v>0.95</v>
      </c>
      <c r="E32" s="75">
        <v>2.08</v>
      </c>
      <c r="F32" s="74">
        <v>1</v>
      </c>
      <c r="G32" s="76">
        <f t="shared" si="1"/>
        <v>1.976</v>
      </c>
      <c r="H32" s="77"/>
      <c r="I32" s="77"/>
      <c r="J32" s="79"/>
      <c r="K32" s="75" t="s">
        <v>278</v>
      </c>
      <c r="L32" s="20"/>
      <c r="M32" s="20"/>
      <c r="N32" s="2" t="s">
        <v>68</v>
      </c>
      <c r="O32" s="2" t="s">
        <v>181</v>
      </c>
      <c r="P32" s="2" t="s">
        <v>182</v>
      </c>
      <c r="Q32" s="2"/>
      <c r="R32" s="2"/>
      <c r="S32" s="2"/>
      <c r="T32" s="2"/>
    </row>
    <row r="33" spans="1:20" ht="79.5" customHeight="1">
      <c r="A33" s="74" t="s">
        <v>246</v>
      </c>
      <c r="B33" s="74" t="s">
        <v>187</v>
      </c>
      <c r="C33" s="74" t="s">
        <v>291</v>
      </c>
      <c r="D33" s="80">
        <v>0.98</v>
      </c>
      <c r="E33" s="75">
        <v>2.0299999999999998</v>
      </c>
      <c r="F33" s="74">
        <v>1</v>
      </c>
      <c r="G33" s="76">
        <f t="shared" si="1"/>
        <v>1.9893999999999998</v>
      </c>
      <c r="H33" s="77"/>
      <c r="I33" s="77"/>
      <c r="J33" s="79"/>
      <c r="K33" s="75" t="s">
        <v>278</v>
      </c>
      <c r="L33" s="20"/>
      <c r="M33" s="20"/>
      <c r="N33" s="2" t="s">
        <v>188</v>
      </c>
      <c r="O33" s="10">
        <v>44952</v>
      </c>
      <c r="P33" s="15">
        <v>531923163</v>
      </c>
      <c r="Q33" s="2"/>
      <c r="R33" s="2"/>
      <c r="S33" s="2"/>
      <c r="T33" s="2"/>
    </row>
    <row r="34" spans="1:20" ht="67.5" customHeight="1">
      <c r="A34" s="81" t="s">
        <v>248</v>
      </c>
      <c r="B34" s="81" t="s">
        <v>189</v>
      </c>
      <c r="C34" s="74" t="s">
        <v>291</v>
      </c>
      <c r="D34" s="80">
        <v>0.88</v>
      </c>
      <c r="E34" s="75">
        <v>1.98</v>
      </c>
      <c r="F34" s="81">
        <v>1</v>
      </c>
      <c r="G34" s="76">
        <f t="shared" si="1"/>
        <v>1.7423999999999999</v>
      </c>
      <c r="H34" s="77"/>
      <c r="I34" s="77"/>
      <c r="J34" s="79"/>
      <c r="K34" s="75" t="s">
        <v>278</v>
      </c>
      <c r="L34" s="20"/>
      <c r="M34" s="20"/>
      <c r="N34" s="5" t="s">
        <v>190</v>
      </c>
      <c r="O34" s="24">
        <v>44953</v>
      </c>
      <c r="P34" s="25">
        <v>507744390</v>
      </c>
      <c r="Q34" s="2"/>
      <c r="R34" s="2"/>
      <c r="S34" s="2"/>
      <c r="T34" s="2"/>
    </row>
    <row r="35" spans="1:20" ht="60" customHeight="1">
      <c r="A35" s="81" t="s">
        <v>249</v>
      </c>
      <c r="B35" s="81" t="s">
        <v>189</v>
      </c>
      <c r="C35" s="74" t="s">
        <v>292</v>
      </c>
      <c r="D35" s="80">
        <v>0.77</v>
      </c>
      <c r="E35" s="75">
        <v>2</v>
      </c>
      <c r="F35" s="74">
        <v>1</v>
      </c>
      <c r="G35" s="76">
        <f t="shared" si="1"/>
        <v>1.54</v>
      </c>
      <c r="H35" s="77"/>
      <c r="I35" s="77"/>
      <c r="J35" s="79"/>
      <c r="K35" s="75" t="s">
        <v>284</v>
      </c>
      <c r="L35" s="20"/>
      <c r="M35" s="20"/>
      <c r="N35" s="5" t="s">
        <v>190</v>
      </c>
      <c r="O35" s="24">
        <v>44953</v>
      </c>
      <c r="P35" s="25">
        <v>507744390</v>
      </c>
      <c r="Q35" s="21"/>
      <c r="R35" s="21"/>
      <c r="S35" s="21"/>
      <c r="T35" s="21"/>
    </row>
    <row r="36" spans="1:20" ht="60" customHeight="1">
      <c r="A36" s="74" t="s">
        <v>250</v>
      </c>
      <c r="B36" s="74" t="s">
        <v>191</v>
      </c>
      <c r="C36" s="74" t="s">
        <v>292</v>
      </c>
      <c r="D36" s="80">
        <v>0.94</v>
      </c>
      <c r="E36" s="75">
        <v>2.25</v>
      </c>
      <c r="F36" s="74">
        <v>2</v>
      </c>
      <c r="G36" s="76">
        <f t="shared" si="1"/>
        <v>4.2299999999999995</v>
      </c>
      <c r="H36" s="77"/>
      <c r="I36" s="77"/>
      <c r="J36" s="79"/>
      <c r="K36" s="75" t="s">
        <v>288</v>
      </c>
      <c r="L36" s="20"/>
      <c r="M36" s="20"/>
      <c r="N36" s="2" t="s">
        <v>192</v>
      </c>
      <c r="O36" s="24">
        <v>44993</v>
      </c>
      <c r="P36" s="25">
        <v>790617848</v>
      </c>
      <c r="Q36" s="2" t="s">
        <v>85</v>
      </c>
      <c r="R36" s="21"/>
      <c r="S36" s="21"/>
      <c r="T36" s="2" t="s">
        <v>193</v>
      </c>
    </row>
    <row r="37" spans="1:20" ht="60" customHeight="1">
      <c r="A37" s="74"/>
      <c r="B37" s="74"/>
      <c r="C37" s="74" t="s">
        <v>292</v>
      </c>
      <c r="D37" s="80">
        <v>0.65</v>
      </c>
      <c r="E37" s="75">
        <v>2.1800000000000002</v>
      </c>
      <c r="F37" s="74">
        <v>1</v>
      </c>
      <c r="G37" s="76">
        <f t="shared" si="1"/>
        <v>1.4170000000000003</v>
      </c>
      <c r="H37" s="77"/>
      <c r="I37" s="77"/>
      <c r="J37" s="79"/>
      <c r="K37" s="75" t="s">
        <v>284</v>
      </c>
      <c r="L37" s="20"/>
      <c r="M37" s="20"/>
      <c r="N37" s="2"/>
      <c r="O37" s="24"/>
      <c r="P37" s="25"/>
      <c r="Q37" s="2"/>
      <c r="R37" s="21"/>
      <c r="S37" s="21"/>
      <c r="T37" s="2"/>
    </row>
    <row r="38" spans="1:20" ht="65.099999999999994" customHeight="1">
      <c r="A38" s="74"/>
      <c r="B38" s="74"/>
      <c r="C38" s="74" t="s">
        <v>292</v>
      </c>
      <c r="D38" s="80">
        <v>0.81</v>
      </c>
      <c r="E38" s="75">
        <v>2.2000000000000002</v>
      </c>
      <c r="F38" s="74">
        <v>1</v>
      </c>
      <c r="G38" s="76">
        <f t="shared" si="1"/>
        <v>1.7820000000000003</v>
      </c>
      <c r="H38" s="77"/>
      <c r="I38" s="77"/>
      <c r="J38" s="79"/>
      <c r="K38" s="75" t="s">
        <v>286</v>
      </c>
      <c r="L38" s="20"/>
      <c r="M38" s="20"/>
      <c r="N38" s="2"/>
      <c r="O38" s="24"/>
      <c r="P38" s="25"/>
      <c r="Q38" s="2"/>
      <c r="R38" s="21"/>
      <c r="S38" s="21"/>
      <c r="T38" s="2"/>
    </row>
    <row r="39" spans="1:20" ht="60" customHeight="1">
      <c r="A39" s="81" t="s">
        <v>251</v>
      </c>
      <c r="B39" s="81" t="s">
        <v>200</v>
      </c>
      <c r="C39" s="74" t="s">
        <v>291</v>
      </c>
      <c r="D39" s="80">
        <v>0.93</v>
      </c>
      <c r="E39" s="75">
        <v>2.0299999999999998</v>
      </c>
      <c r="F39" s="80">
        <v>1</v>
      </c>
      <c r="G39" s="76">
        <f t="shared" si="1"/>
        <v>1.8878999999999999</v>
      </c>
      <c r="H39" s="77"/>
      <c r="I39" s="77"/>
      <c r="J39" s="79"/>
      <c r="K39" s="75" t="s">
        <v>278</v>
      </c>
      <c r="L39" s="20"/>
      <c r="M39" s="20"/>
      <c r="N39" s="5" t="s">
        <v>201</v>
      </c>
      <c r="O39" s="24">
        <v>45055</v>
      </c>
      <c r="P39" s="25">
        <v>607098379</v>
      </c>
      <c r="Q39" s="21"/>
      <c r="R39" s="21"/>
      <c r="S39" s="21"/>
      <c r="T39" s="21"/>
    </row>
    <row r="40" spans="1:20" ht="52.5" customHeight="1">
      <c r="A40" s="81" t="s">
        <v>252</v>
      </c>
      <c r="B40" s="81" t="s">
        <v>214</v>
      </c>
      <c r="C40" s="74" t="s">
        <v>291</v>
      </c>
      <c r="D40" s="80">
        <v>1.4</v>
      </c>
      <c r="E40" s="80">
        <v>2.8</v>
      </c>
      <c r="F40" s="80">
        <v>1</v>
      </c>
      <c r="G40" s="76">
        <f t="shared" si="1"/>
        <v>3.9199999999999995</v>
      </c>
      <c r="H40" s="77"/>
      <c r="I40" s="77"/>
      <c r="J40" s="82"/>
      <c r="K40" s="75" t="s">
        <v>289</v>
      </c>
      <c r="L40" s="22"/>
      <c r="M40" s="22"/>
      <c r="N40" s="5" t="s">
        <v>215</v>
      </c>
      <c r="O40" s="24">
        <v>45120</v>
      </c>
      <c r="P40" s="25">
        <v>782014171</v>
      </c>
      <c r="Q40" s="27" t="s">
        <v>216</v>
      </c>
      <c r="R40" s="27"/>
      <c r="S40" s="27"/>
      <c r="T40" s="27" t="s">
        <v>217</v>
      </c>
    </row>
    <row r="41" spans="1:20" s="32" customFormat="1" ht="81" customHeight="1">
      <c r="A41" s="81" t="s">
        <v>253</v>
      </c>
      <c r="B41" s="81" t="s">
        <v>105</v>
      </c>
      <c r="C41" s="74" t="s">
        <v>291</v>
      </c>
      <c r="D41" s="81">
        <v>1</v>
      </c>
      <c r="E41" s="81">
        <v>2.1</v>
      </c>
      <c r="F41" s="81">
        <v>1</v>
      </c>
      <c r="G41" s="76">
        <f t="shared" si="1"/>
        <v>2.1</v>
      </c>
      <c r="H41" s="77"/>
      <c r="I41" s="77"/>
      <c r="J41" s="83"/>
      <c r="K41" s="74" t="s">
        <v>278</v>
      </c>
      <c r="L41" s="5"/>
      <c r="M41" s="5"/>
      <c r="N41" s="5" t="s">
        <v>106</v>
      </c>
      <c r="O41" s="24">
        <v>45173</v>
      </c>
      <c r="P41" s="25">
        <v>729541433</v>
      </c>
      <c r="Q41" s="2"/>
      <c r="R41" s="2"/>
      <c r="S41" s="2"/>
      <c r="T41" s="2"/>
    </row>
    <row r="42" spans="1:20" ht="63.75" customHeight="1" thickBot="1">
      <c r="A42" s="81" t="s">
        <v>254</v>
      </c>
      <c r="B42" s="81" t="s">
        <v>295</v>
      </c>
      <c r="C42" s="74" t="s">
        <v>303</v>
      </c>
      <c r="D42" s="80">
        <v>1.1000000000000001</v>
      </c>
      <c r="E42" s="80">
        <v>2.1</v>
      </c>
      <c r="F42" s="80">
        <v>1</v>
      </c>
      <c r="G42" s="76">
        <f t="shared" si="0"/>
        <v>2.3100000000000005</v>
      </c>
      <c r="H42" s="77"/>
      <c r="I42" s="77"/>
      <c r="J42" s="79"/>
      <c r="K42" s="74" t="s">
        <v>278</v>
      </c>
      <c r="L42" s="20"/>
      <c r="M42" s="20"/>
      <c r="N42" s="20" t="s">
        <v>296</v>
      </c>
      <c r="O42" s="69">
        <v>45222</v>
      </c>
      <c r="P42" s="20" t="s">
        <v>297</v>
      </c>
      <c r="Q42" s="21"/>
      <c r="R42" s="21"/>
      <c r="S42" s="21"/>
      <c r="T42" s="21" t="s">
        <v>298</v>
      </c>
    </row>
    <row r="43" spans="1:20" ht="39.950000000000003" hidden="1" customHeight="1">
      <c r="A43" s="5"/>
      <c r="B43" s="42"/>
      <c r="C43" s="5"/>
      <c r="D43" s="22"/>
      <c r="E43" s="22"/>
      <c r="F43" s="22"/>
      <c r="G43" s="41">
        <f t="shared" si="0"/>
        <v>0</v>
      </c>
      <c r="H43" s="20"/>
      <c r="I43" s="20"/>
      <c r="J43" s="20"/>
      <c r="K43" s="21"/>
      <c r="L43" s="20"/>
      <c r="M43" s="20"/>
      <c r="N43" s="20"/>
      <c r="O43" s="20"/>
      <c r="P43" s="20"/>
      <c r="Q43" s="21"/>
      <c r="R43" s="21"/>
      <c r="S43" s="21"/>
      <c r="T43" s="21"/>
    </row>
    <row r="44" spans="1:20" ht="39.950000000000003" hidden="1" customHeight="1">
      <c r="A44" s="5"/>
      <c r="B44" s="42"/>
      <c r="C44" s="5"/>
      <c r="D44" s="22"/>
      <c r="E44" s="22"/>
      <c r="F44" s="22"/>
      <c r="G44" s="41">
        <f t="shared" si="0"/>
        <v>0</v>
      </c>
      <c r="H44" s="20"/>
      <c r="I44" s="20"/>
      <c r="J44" s="20"/>
      <c r="K44" s="21"/>
      <c r="L44" s="20"/>
      <c r="M44" s="20"/>
      <c r="N44" s="20"/>
      <c r="O44" s="20"/>
      <c r="P44" s="20"/>
      <c r="Q44" s="21"/>
      <c r="R44" s="21"/>
      <c r="S44" s="21"/>
      <c r="T44" s="21"/>
    </row>
    <row r="45" spans="1:20" ht="39.950000000000003" hidden="1" customHeight="1">
      <c r="A45" s="5"/>
      <c r="B45" s="42"/>
      <c r="C45" s="5"/>
      <c r="D45" s="22"/>
      <c r="E45" s="22"/>
      <c r="F45" s="22"/>
      <c r="G45" s="41">
        <f t="shared" si="0"/>
        <v>0</v>
      </c>
      <c r="H45" s="20"/>
      <c r="I45" s="20"/>
      <c r="J45" s="20"/>
      <c r="K45" s="21"/>
      <c r="L45" s="20"/>
      <c r="M45" s="20"/>
      <c r="N45" s="20"/>
      <c r="O45" s="20"/>
      <c r="P45" s="20"/>
      <c r="Q45" s="21"/>
      <c r="R45" s="21"/>
      <c r="S45" s="21"/>
      <c r="T45" s="21"/>
    </row>
    <row r="46" spans="1:20" ht="39.950000000000003" hidden="1" customHeight="1">
      <c r="A46" s="5"/>
      <c r="B46" s="42"/>
      <c r="C46" s="5"/>
      <c r="D46" s="22"/>
      <c r="E46" s="22"/>
      <c r="F46" s="22"/>
      <c r="G46" s="41">
        <f t="shared" si="0"/>
        <v>0</v>
      </c>
      <c r="H46" s="20"/>
      <c r="I46" s="20"/>
      <c r="J46" s="20"/>
      <c r="K46" s="21"/>
      <c r="L46" s="20"/>
      <c r="M46" s="20"/>
      <c r="N46" s="20"/>
      <c r="O46" s="20"/>
      <c r="P46" s="20"/>
      <c r="Q46" s="21"/>
      <c r="R46" s="21"/>
      <c r="S46" s="21"/>
      <c r="T46" s="21"/>
    </row>
    <row r="47" spans="1:20" ht="39.950000000000003" hidden="1" customHeight="1">
      <c r="A47" s="5"/>
      <c r="B47" s="42"/>
      <c r="C47" s="5"/>
      <c r="D47" s="22"/>
      <c r="E47" s="22"/>
      <c r="F47" s="22"/>
      <c r="G47" s="41">
        <f t="shared" si="0"/>
        <v>0</v>
      </c>
      <c r="H47" s="42"/>
      <c r="I47" s="20"/>
      <c r="J47" s="20"/>
      <c r="K47" s="21"/>
      <c r="L47" s="20"/>
      <c r="M47" s="20"/>
      <c r="N47" s="20"/>
      <c r="O47" s="20"/>
      <c r="P47" s="20"/>
      <c r="Q47" s="21"/>
      <c r="R47" s="21"/>
      <c r="S47" s="21"/>
      <c r="T47" s="21"/>
    </row>
    <row r="48" spans="1:20" ht="39.950000000000003" hidden="1" customHeight="1">
      <c r="A48" s="5"/>
      <c r="B48" s="42"/>
      <c r="C48" s="5"/>
      <c r="D48" s="22"/>
      <c r="E48" s="22"/>
      <c r="F48" s="22"/>
      <c r="G48" s="41">
        <f t="shared" si="0"/>
        <v>0</v>
      </c>
      <c r="H48" s="20"/>
      <c r="I48" s="20"/>
      <c r="J48" s="20"/>
      <c r="K48" s="21"/>
      <c r="L48" s="20"/>
      <c r="M48" s="20"/>
      <c r="N48" s="20"/>
      <c r="O48" s="20"/>
      <c r="P48" s="20"/>
      <c r="Q48" s="21"/>
      <c r="R48" s="21"/>
      <c r="S48" s="21"/>
      <c r="T48" s="21"/>
    </row>
    <row r="49" spans="1:20" ht="39.950000000000003" hidden="1" customHeight="1">
      <c r="A49" s="5"/>
      <c r="B49" s="42"/>
      <c r="C49" s="5"/>
      <c r="D49" s="22"/>
      <c r="E49" s="22"/>
      <c r="F49" s="22"/>
      <c r="G49" s="41">
        <f t="shared" si="0"/>
        <v>0</v>
      </c>
      <c r="H49" s="20"/>
      <c r="I49" s="20"/>
      <c r="J49" s="20"/>
      <c r="K49" s="21"/>
      <c r="L49" s="20"/>
      <c r="M49" s="20"/>
      <c r="N49" s="20"/>
      <c r="O49" s="20"/>
      <c r="P49" s="20"/>
      <c r="Q49" s="21"/>
      <c r="R49" s="21"/>
      <c r="S49" s="21"/>
      <c r="T49" s="21"/>
    </row>
    <row r="50" spans="1:20" ht="39.950000000000003" hidden="1" customHeight="1">
      <c r="A50" s="5"/>
      <c r="B50" s="42"/>
      <c r="C50" s="5"/>
      <c r="D50" s="22"/>
      <c r="E50" s="22"/>
      <c r="F50" s="22"/>
      <c r="G50" s="41">
        <f t="shared" si="0"/>
        <v>0</v>
      </c>
      <c r="H50" s="20"/>
      <c r="I50" s="20"/>
      <c r="J50" s="20"/>
      <c r="K50" s="21"/>
      <c r="L50" s="20"/>
      <c r="M50" s="20"/>
      <c r="N50" s="20"/>
      <c r="O50" s="20"/>
      <c r="P50" s="20"/>
      <c r="Q50" s="21"/>
      <c r="R50" s="21"/>
      <c r="S50" s="21"/>
      <c r="T50" s="21"/>
    </row>
    <row r="51" spans="1:20" ht="39.950000000000003" hidden="1" customHeight="1">
      <c r="A51" s="5"/>
      <c r="B51" s="42"/>
      <c r="C51" s="5"/>
      <c r="D51" s="22"/>
      <c r="E51" s="22"/>
      <c r="F51" s="22"/>
      <c r="G51" s="41">
        <f t="shared" si="0"/>
        <v>0</v>
      </c>
      <c r="H51" s="20"/>
      <c r="I51" s="20"/>
      <c r="J51" s="20"/>
      <c r="K51" s="21"/>
      <c r="L51" s="20"/>
      <c r="M51" s="20"/>
      <c r="N51" s="20"/>
      <c r="O51" s="20"/>
      <c r="P51" s="20"/>
      <c r="Q51" s="21"/>
      <c r="R51" s="21"/>
      <c r="S51" s="21"/>
      <c r="T51" s="21"/>
    </row>
    <row r="52" spans="1:20" ht="39.950000000000003" hidden="1" customHeight="1">
      <c r="A52" s="5"/>
      <c r="B52" s="42"/>
      <c r="C52" s="5"/>
      <c r="D52" s="22"/>
      <c r="E52" s="22"/>
      <c r="F52" s="22"/>
      <c r="G52" s="41">
        <f t="shared" si="0"/>
        <v>0</v>
      </c>
      <c r="H52" s="20"/>
      <c r="I52" s="20"/>
      <c r="J52" s="20"/>
      <c r="K52" s="21"/>
      <c r="L52" s="20"/>
      <c r="M52" s="20"/>
      <c r="N52" s="20"/>
      <c r="O52" s="20"/>
      <c r="P52" s="20"/>
      <c r="Q52" s="21"/>
      <c r="R52" s="21"/>
      <c r="S52" s="21"/>
      <c r="T52" s="21"/>
    </row>
    <row r="53" spans="1:20" ht="39.950000000000003" hidden="1" customHeight="1">
      <c r="A53" s="5"/>
      <c r="B53" s="42"/>
      <c r="C53" s="5"/>
      <c r="D53" s="20"/>
      <c r="E53" s="20"/>
      <c r="F53" s="20"/>
      <c r="G53" s="70">
        <f t="shared" si="0"/>
        <v>0</v>
      </c>
      <c r="H53" s="20"/>
      <c r="I53" s="20"/>
      <c r="J53" s="20"/>
      <c r="K53" s="21"/>
      <c r="L53" s="20"/>
      <c r="M53" s="20"/>
      <c r="N53" s="20"/>
      <c r="O53" s="20"/>
      <c r="P53" s="20"/>
      <c r="Q53" s="21"/>
      <c r="R53" s="21"/>
      <c r="S53" s="21"/>
      <c r="T53" s="21"/>
    </row>
    <row r="54" spans="1:20" ht="15.75" thickBot="1">
      <c r="A54" s="84"/>
      <c r="B54" s="191" t="s">
        <v>302</v>
      </c>
      <c r="C54" s="192"/>
      <c r="D54" s="192"/>
      <c r="E54" s="193"/>
      <c r="F54" s="71">
        <f>SUBTOTAL(9,F6:F53)</f>
        <v>28</v>
      </c>
      <c r="G54" s="85">
        <f>SUM(G6:G53)</f>
        <v>84.48960000000001</v>
      </c>
      <c r="H54" s="86"/>
      <c r="I54" s="86"/>
      <c r="J54" s="87"/>
      <c r="K54" s="90"/>
    </row>
    <row r="55" spans="1:20">
      <c r="A55" s="88"/>
      <c r="B55" s="88"/>
      <c r="C55" s="89"/>
      <c r="D55" s="89"/>
      <c r="E55" s="89"/>
      <c r="F55" s="89"/>
      <c r="G55" s="89"/>
      <c r="H55" s="89"/>
      <c r="I55" s="89"/>
      <c r="J55" s="89"/>
      <c r="K55" s="91"/>
    </row>
    <row r="61" spans="1:20" ht="15" customHeight="1">
      <c r="A61" s="171" t="s">
        <v>304</v>
      </c>
      <c r="B61" s="171"/>
      <c r="C61" s="171"/>
      <c r="D61" s="171"/>
      <c r="E61" s="171"/>
      <c r="F61" s="171"/>
      <c r="G61" s="171"/>
      <c r="H61" s="139"/>
      <c r="I61" s="139"/>
      <c r="J61" s="139"/>
      <c r="K61" s="172"/>
      <c r="L61" s="139"/>
      <c r="M61" s="139"/>
    </row>
    <row r="62" spans="1:20" ht="15" customHeight="1">
      <c r="A62" s="171"/>
      <c r="B62" s="171"/>
      <c r="C62" s="171"/>
      <c r="D62" s="171"/>
      <c r="E62" s="171"/>
      <c r="F62" s="171"/>
      <c r="G62" s="171"/>
      <c r="H62" s="139"/>
      <c r="I62" s="139"/>
      <c r="J62" s="139"/>
      <c r="K62" s="172"/>
      <c r="L62" s="139"/>
      <c r="M62" s="139"/>
    </row>
    <row r="63" spans="1:20">
      <c r="A63" s="171"/>
      <c r="B63" s="171"/>
      <c r="C63" s="171"/>
      <c r="D63" s="171"/>
      <c r="E63" s="171"/>
      <c r="F63" s="171"/>
      <c r="G63" s="171"/>
      <c r="H63" s="139"/>
      <c r="I63" s="139"/>
      <c r="J63" s="139"/>
      <c r="K63" s="172"/>
      <c r="L63" s="139"/>
      <c r="M63" s="139"/>
    </row>
    <row r="64" spans="1:20" ht="15.75" customHeight="1">
      <c r="A64" s="173" t="s">
        <v>264</v>
      </c>
      <c r="B64" s="175" t="s">
        <v>1</v>
      </c>
      <c r="C64" s="177" t="s">
        <v>265</v>
      </c>
      <c r="D64" s="179" t="s">
        <v>266</v>
      </c>
      <c r="E64" s="179"/>
      <c r="F64" s="177" t="s">
        <v>267</v>
      </c>
      <c r="G64" s="180" t="s">
        <v>268</v>
      </c>
      <c r="H64" s="182" t="s">
        <v>269</v>
      </c>
      <c r="I64" s="183" t="s">
        <v>270</v>
      </c>
      <c r="J64" s="184"/>
      <c r="K64" s="185" t="s">
        <v>259</v>
      </c>
      <c r="L64" s="161" t="s">
        <v>231</v>
      </c>
      <c r="M64" s="161" t="s">
        <v>232</v>
      </c>
      <c r="N64" s="126" t="s">
        <v>2</v>
      </c>
      <c r="O64" s="126" t="s">
        <v>3</v>
      </c>
      <c r="P64" s="126" t="s">
        <v>26</v>
      </c>
      <c r="Q64" s="126" t="s">
        <v>7</v>
      </c>
      <c r="R64" s="126" t="s">
        <v>8</v>
      </c>
      <c r="S64" s="126" t="s">
        <v>9</v>
      </c>
      <c r="T64" s="126" t="s">
        <v>24</v>
      </c>
    </row>
    <row r="65" spans="1:20" ht="42" customHeight="1">
      <c r="A65" s="174"/>
      <c r="B65" s="176"/>
      <c r="C65" s="178"/>
      <c r="D65" s="43" t="s">
        <v>271</v>
      </c>
      <c r="E65" s="43" t="s">
        <v>272</v>
      </c>
      <c r="F65" s="178"/>
      <c r="G65" s="181"/>
      <c r="H65" s="168"/>
      <c r="I65" s="37" t="s">
        <v>12</v>
      </c>
      <c r="J65" s="38" t="s">
        <v>273</v>
      </c>
      <c r="K65" s="185"/>
      <c r="L65" s="162"/>
      <c r="M65" s="170"/>
      <c r="N65" s="128"/>
      <c r="O65" s="128"/>
      <c r="P65" s="128"/>
      <c r="Q65" s="127"/>
      <c r="R65" s="127"/>
      <c r="S65" s="127"/>
      <c r="T65" s="127"/>
    </row>
    <row r="66" spans="1:20" ht="71.25" hidden="1" customHeight="1">
      <c r="A66" s="6" t="s">
        <v>235</v>
      </c>
      <c r="B66" s="6" t="s">
        <v>15</v>
      </c>
      <c r="C66" s="6" t="s">
        <v>17</v>
      </c>
      <c r="D66" s="42">
        <v>0.94</v>
      </c>
      <c r="E66" s="6">
        <v>2.0299999999999998</v>
      </c>
      <c r="F66" s="6">
        <v>1</v>
      </c>
      <c r="G66" s="59">
        <f>D66*E66*F66</f>
        <v>1.9081999999999997</v>
      </c>
      <c r="H66" s="42"/>
      <c r="I66" s="42"/>
      <c r="J66" s="42"/>
      <c r="K66" s="6" t="s">
        <v>283</v>
      </c>
      <c r="L66" s="42"/>
      <c r="M66" s="42"/>
      <c r="N66" s="40" t="s">
        <v>16</v>
      </c>
      <c r="O66" s="6">
        <v>2021</v>
      </c>
      <c r="P66" s="6"/>
      <c r="Q66" s="6"/>
      <c r="R66" s="29" t="s">
        <v>199</v>
      </c>
      <c r="S66" s="6">
        <v>2947.49</v>
      </c>
      <c r="T66" s="6"/>
    </row>
    <row r="67" spans="1:20" ht="73.5" customHeight="1">
      <c r="A67" s="42" t="s">
        <v>235</v>
      </c>
      <c r="B67" s="5" t="s">
        <v>294</v>
      </c>
      <c r="C67" s="6" t="s">
        <v>291</v>
      </c>
      <c r="D67" s="42">
        <v>0.97</v>
      </c>
      <c r="E67" s="6">
        <v>2.09</v>
      </c>
      <c r="F67" s="42">
        <v>1</v>
      </c>
      <c r="G67" s="59">
        <f>D67*E67*F67</f>
        <v>2.0272999999999999</v>
      </c>
      <c r="H67" s="42"/>
      <c r="I67" s="42"/>
      <c r="J67" s="68"/>
      <c r="K67" s="2" t="s">
        <v>278</v>
      </c>
      <c r="L67" s="42"/>
      <c r="M67" s="42"/>
      <c r="N67" s="57" t="s">
        <v>177</v>
      </c>
      <c r="O67" s="58">
        <v>44875</v>
      </c>
      <c r="P67" s="42" t="s">
        <v>176</v>
      </c>
      <c r="Q67" s="6"/>
      <c r="R67" s="6"/>
      <c r="S67" s="6"/>
      <c r="T67" s="21"/>
    </row>
    <row r="68" spans="1:20" ht="96.75" customHeight="1">
      <c r="A68" s="42" t="s">
        <v>236</v>
      </c>
      <c r="B68" s="5" t="s">
        <v>218</v>
      </c>
      <c r="C68" s="6" t="s">
        <v>291</v>
      </c>
      <c r="D68" s="42">
        <v>0.9</v>
      </c>
      <c r="E68" s="6">
        <v>2.0499999999999998</v>
      </c>
      <c r="F68" s="6">
        <v>1</v>
      </c>
      <c r="G68" s="59">
        <f>D68*E68*F68</f>
        <v>1.845</v>
      </c>
      <c r="H68" s="42"/>
      <c r="I68" s="42"/>
      <c r="J68" s="68"/>
      <c r="K68" s="2" t="s">
        <v>290</v>
      </c>
      <c r="L68" s="42"/>
      <c r="M68" s="42"/>
      <c r="N68" s="40" t="s">
        <v>219</v>
      </c>
      <c r="O68" s="58">
        <v>45139</v>
      </c>
      <c r="P68" s="66">
        <v>502244662</v>
      </c>
      <c r="Q68" s="6"/>
      <c r="R68" s="6"/>
      <c r="S68" s="6"/>
      <c r="T68" s="21"/>
    </row>
    <row r="69" spans="1:20" s="50" customFormat="1" ht="46.5" hidden="1" customHeight="1">
      <c r="A69" s="60"/>
      <c r="B69" s="61"/>
      <c r="C69" s="60"/>
      <c r="D69" s="62"/>
      <c r="E69" s="62"/>
      <c r="F69" s="60"/>
      <c r="G69" s="63"/>
      <c r="H69" s="64"/>
      <c r="I69" s="63"/>
      <c r="J69" s="63"/>
      <c r="K69" s="67"/>
      <c r="L69" s="65"/>
      <c r="M69" s="64"/>
      <c r="N69" s="68"/>
      <c r="O69" s="68"/>
      <c r="P69" s="68"/>
      <c r="Q69" s="64"/>
      <c r="R69" s="64"/>
      <c r="S69" s="64"/>
      <c r="T69" s="51"/>
    </row>
    <row r="70" spans="1:20" s="50" customFormat="1" ht="63.75" hidden="1" customHeight="1">
      <c r="A70" s="60"/>
      <c r="B70" s="61"/>
      <c r="C70" s="60"/>
      <c r="D70" s="62"/>
      <c r="E70" s="62"/>
      <c r="F70" s="60"/>
      <c r="G70" s="63"/>
      <c r="H70" s="64"/>
      <c r="I70" s="63"/>
      <c r="J70" s="63"/>
      <c r="K70" s="67"/>
      <c r="L70" s="65"/>
      <c r="M70" s="64"/>
      <c r="N70" s="68"/>
      <c r="O70" s="68"/>
      <c r="P70" s="68"/>
      <c r="Q70" s="64"/>
      <c r="R70" s="64"/>
      <c r="S70" s="64"/>
      <c r="T70" s="51"/>
    </row>
    <row r="71" spans="1:20" ht="15.75" thickBot="1">
      <c r="A71" s="44"/>
      <c r="B71" s="72" t="s">
        <v>293</v>
      </c>
      <c r="C71" s="52"/>
      <c r="D71" s="52"/>
      <c r="E71" s="52"/>
      <c r="F71" s="53">
        <f>SUBTOTAL(9,F67:F68)</f>
        <v>2</v>
      </c>
      <c r="G71" s="54">
        <f>SUM(G57:G70)</f>
        <v>5.7804999999999991</v>
      </c>
      <c r="H71" s="55"/>
      <c r="I71" s="56"/>
      <c r="J71" s="56"/>
      <c r="K71" s="93"/>
      <c r="L71" s="44"/>
      <c r="M71" s="45"/>
    </row>
    <row r="72" spans="1:20">
      <c r="A72"/>
      <c r="B72" s="73"/>
      <c r="C72" s="46"/>
      <c r="D72" s="46"/>
      <c r="E72" s="46"/>
      <c r="F72" s="47"/>
      <c r="G72" s="48"/>
      <c r="H72" s="32"/>
      <c r="J72" s="35"/>
      <c r="K72" s="165" t="s">
        <v>256</v>
      </c>
      <c r="L72" s="166"/>
      <c r="M72" s="34"/>
    </row>
    <row r="73" spans="1:20">
      <c r="A73"/>
      <c r="B73" s="73"/>
      <c r="C73" s="46"/>
      <c r="D73" s="46"/>
      <c r="E73" s="46"/>
      <c r="F73" s="47"/>
      <c r="G73" s="48"/>
      <c r="H73" s="32"/>
      <c r="K73" s="165" t="s">
        <v>257</v>
      </c>
      <c r="L73" s="166"/>
      <c r="M73" s="34"/>
    </row>
    <row r="74" spans="1:20">
      <c r="A74"/>
      <c r="B74" s="73"/>
      <c r="C74" s="46"/>
      <c r="D74" s="46"/>
      <c r="E74" s="46"/>
      <c r="F74" s="47"/>
      <c r="G74" s="48"/>
      <c r="H74" s="32"/>
      <c r="K74" s="165" t="s">
        <v>258</v>
      </c>
      <c r="L74" s="166"/>
      <c r="M74" s="34"/>
    </row>
    <row r="75" spans="1:20">
      <c r="A75"/>
      <c r="B75" s="32"/>
      <c r="G75" s="49"/>
      <c r="H75" s="32"/>
    </row>
    <row r="76" spans="1:20">
      <c r="A76"/>
      <c r="B76" s="32"/>
      <c r="G76" s="49"/>
      <c r="H76" s="32"/>
    </row>
  </sheetData>
  <autoFilter ref="R1:R76" xr:uid="{00000000-0001-0000-0000-000000000000}">
    <filterColumn colId="0">
      <filters blank="1">
        <filter val="2023 dodatkowe"/>
        <filter val="Data wykonania"/>
      </filters>
    </filterColumn>
  </autoFilter>
  <mergeCells count="47">
    <mergeCell ref="T4:T5"/>
    <mergeCell ref="A61:M63"/>
    <mergeCell ref="A64:A65"/>
    <mergeCell ref="B64:B65"/>
    <mergeCell ref="C64:C65"/>
    <mergeCell ref="D64:E64"/>
    <mergeCell ref="F64:F65"/>
    <mergeCell ref="G64:G65"/>
    <mergeCell ref="H64:H65"/>
    <mergeCell ref="I64:J64"/>
    <mergeCell ref="K64:K65"/>
    <mergeCell ref="L64:L65"/>
    <mergeCell ref="N6:N11"/>
    <mergeCell ref="B6:B11"/>
    <mergeCell ref="A6:A11"/>
    <mergeCell ref="B54:E54"/>
    <mergeCell ref="K72:L72"/>
    <mergeCell ref="K73:L73"/>
    <mergeCell ref="K74:L74"/>
    <mergeCell ref="S4:S5"/>
    <mergeCell ref="O4:O5"/>
    <mergeCell ref="P4:P5"/>
    <mergeCell ref="Q4:Q5"/>
    <mergeCell ref="P6:P11"/>
    <mergeCell ref="O6:O11"/>
    <mergeCell ref="R4:R5"/>
    <mergeCell ref="N4:N5"/>
    <mergeCell ref="M64:M65"/>
    <mergeCell ref="A1:M3"/>
    <mergeCell ref="A4:A5"/>
    <mergeCell ref="B4:B5"/>
    <mergeCell ref="C4:C5"/>
    <mergeCell ref="D4:E4"/>
    <mergeCell ref="F4:F5"/>
    <mergeCell ref="G4:G5"/>
    <mergeCell ref="H4:H5"/>
    <mergeCell ref="I4:J4"/>
    <mergeCell ref="K4:K5"/>
    <mergeCell ref="L4:L5"/>
    <mergeCell ref="M4:M5"/>
    <mergeCell ref="T64:T65"/>
    <mergeCell ref="N64:N65"/>
    <mergeCell ref="O64:O65"/>
    <mergeCell ref="P64:P65"/>
    <mergeCell ref="Q64:Q65"/>
    <mergeCell ref="R64:R65"/>
    <mergeCell ref="S64:S65"/>
  </mergeCells>
  <pageMargins left="0.7" right="0.7" top="0.75" bottom="0.75" header="0.3" footer="0.3"/>
  <pageSetup paperSize="9" scale="80" fitToWidth="0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5"/>
  <sheetViews>
    <sheetView tabSelected="1" zoomScale="66" zoomScaleNormal="66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N18" sqref="N18"/>
    </sheetView>
  </sheetViews>
  <sheetFormatPr defaultRowHeight="15"/>
  <cols>
    <col min="1" max="1" width="4.7109375" style="4" customWidth="1"/>
    <col min="2" max="2" width="21.7109375" style="4" customWidth="1"/>
    <col min="3" max="3" width="29.7109375" style="4" customWidth="1"/>
    <col min="4" max="4" width="19.28515625" style="4" customWidth="1"/>
    <col min="5" max="5" width="10.140625" style="104" customWidth="1"/>
    <col min="6" max="6" width="9.28515625" style="104" customWidth="1"/>
    <col min="7" max="7" width="9.85546875" style="4" customWidth="1"/>
    <col min="8" max="8" width="16.42578125" style="4" customWidth="1"/>
    <col min="9" max="9" width="17.85546875" style="4" customWidth="1"/>
    <col min="10" max="10" width="18" style="4" customWidth="1"/>
    <col min="11" max="11" width="20.7109375" style="4" customWidth="1"/>
    <col min="12" max="12" width="17.140625" style="4" customWidth="1"/>
    <col min="13" max="13" width="22.42578125" style="4" customWidth="1"/>
    <col min="14" max="14" width="25.28515625" style="4" customWidth="1"/>
    <col min="15" max="16384" width="9.140625" style="4"/>
  </cols>
  <sheetData>
    <row r="1" spans="1:14" ht="15.75" thickBot="1">
      <c r="L1" s="103"/>
      <c r="M1" s="103"/>
      <c r="N1" s="103"/>
    </row>
    <row r="2" spans="1:14" ht="15" customHeight="1">
      <c r="A2" s="197" t="s">
        <v>222</v>
      </c>
      <c r="B2" s="198"/>
      <c r="C2" s="198"/>
      <c r="D2" s="198"/>
      <c r="E2" s="198"/>
      <c r="F2" s="198"/>
      <c r="G2" s="198"/>
      <c r="H2" s="199"/>
      <c r="I2" s="199"/>
      <c r="J2" s="199"/>
      <c r="K2" s="199"/>
      <c r="L2" s="199"/>
      <c r="M2" s="200"/>
      <c r="N2" s="200"/>
    </row>
    <row r="3" spans="1:14" ht="7.5" customHeight="1">
      <c r="A3" s="201"/>
      <c r="B3" s="202"/>
      <c r="C3" s="202"/>
      <c r="D3" s="202"/>
      <c r="E3" s="202"/>
      <c r="F3" s="202"/>
      <c r="G3" s="202"/>
      <c r="H3" s="203"/>
      <c r="I3" s="203"/>
      <c r="J3" s="203"/>
      <c r="K3" s="203"/>
      <c r="L3" s="203"/>
      <c r="M3" s="204"/>
      <c r="N3" s="204"/>
    </row>
    <row r="4" spans="1:14" ht="39.75" customHeight="1" thickBot="1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7"/>
      <c r="N4" s="207"/>
    </row>
    <row r="5" spans="1:14" ht="48" customHeight="1">
      <c r="A5" s="208" t="s">
        <v>0</v>
      </c>
      <c r="B5" s="210" t="s">
        <v>1</v>
      </c>
      <c r="C5" s="212" t="s">
        <v>223</v>
      </c>
      <c r="D5" s="212" t="s">
        <v>224</v>
      </c>
      <c r="E5" s="215" t="s">
        <v>225</v>
      </c>
      <c r="F5" s="215"/>
      <c r="G5" s="216" t="s">
        <v>226</v>
      </c>
      <c r="H5" s="216" t="s">
        <v>227</v>
      </c>
      <c r="I5" s="216" t="s">
        <v>228</v>
      </c>
      <c r="J5" s="216" t="s">
        <v>229</v>
      </c>
      <c r="K5" s="216" t="s">
        <v>230</v>
      </c>
      <c r="L5" s="218" t="s">
        <v>306</v>
      </c>
      <c r="M5" s="218" t="s">
        <v>311</v>
      </c>
      <c r="N5" s="218" t="s">
        <v>312</v>
      </c>
    </row>
    <row r="6" spans="1:14" ht="50.25" customHeight="1">
      <c r="A6" s="209"/>
      <c r="B6" s="211"/>
      <c r="C6" s="213"/>
      <c r="D6" s="214"/>
      <c r="E6" s="102" t="s">
        <v>233</v>
      </c>
      <c r="F6" s="102" t="s">
        <v>234</v>
      </c>
      <c r="G6" s="217"/>
      <c r="H6" s="217"/>
      <c r="I6" s="217"/>
      <c r="J6" s="217"/>
      <c r="K6" s="190"/>
      <c r="L6" s="219"/>
      <c r="M6" s="219"/>
      <c r="N6" s="219"/>
    </row>
    <row r="7" spans="1:14" s="36" customFormat="1" ht="63" customHeight="1">
      <c r="A7" s="105" t="s">
        <v>235</v>
      </c>
      <c r="B7" s="105" t="s">
        <v>67</v>
      </c>
      <c r="C7" s="106" t="s">
        <v>244</v>
      </c>
      <c r="D7" s="107" t="s">
        <v>69</v>
      </c>
      <c r="E7" s="108">
        <v>1.1100000000000001</v>
      </c>
      <c r="F7" s="108">
        <v>1.91</v>
      </c>
      <c r="G7" s="107">
        <v>1</v>
      </c>
      <c r="H7" s="109">
        <f>E7*G7+0.2</f>
        <v>1.31</v>
      </c>
      <c r="I7" s="109">
        <f>E7*G7*0.25</f>
        <v>0.27750000000000002</v>
      </c>
      <c r="J7" s="110">
        <f>E7*F7</f>
        <v>2.1201000000000003</v>
      </c>
      <c r="K7" s="77"/>
      <c r="L7" s="124">
        <f t="shared" ref="L7:L20" si="0">E7*F7*G7</f>
        <v>2.1201000000000003</v>
      </c>
      <c r="M7" s="119"/>
      <c r="N7" s="119"/>
    </row>
    <row r="8" spans="1:14" s="36" customFormat="1" ht="80.25" customHeight="1">
      <c r="A8" s="107" t="s">
        <v>236</v>
      </c>
      <c r="B8" s="120" t="s">
        <v>25</v>
      </c>
      <c r="C8" s="106" t="s">
        <v>244</v>
      </c>
      <c r="D8" s="107" t="s">
        <v>262</v>
      </c>
      <c r="E8" s="108">
        <v>1.2</v>
      </c>
      <c r="F8" s="108">
        <v>1.8</v>
      </c>
      <c r="G8" s="107">
        <v>4</v>
      </c>
      <c r="H8" s="109">
        <f t="shared" ref="H8:H20" si="1">E8*G8+0.2</f>
        <v>5</v>
      </c>
      <c r="I8" s="109">
        <f t="shared" ref="I8:I20" si="2">E8*G8*0.25</f>
        <v>1.2</v>
      </c>
      <c r="J8" s="110">
        <f t="shared" ref="J8:J20" si="3">E8*F8</f>
        <v>2.16</v>
      </c>
      <c r="K8" s="77"/>
      <c r="L8" s="124">
        <f t="shared" si="0"/>
        <v>8.64</v>
      </c>
      <c r="M8" s="119"/>
      <c r="N8" s="119"/>
    </row>
    <row r="9" spans="1:14" s="36" customFormat="1" ht="68.25" customHeight="1">
      <c r="A9" s="107" t="s">
        <v>263</v>
      </c>
      <c r="B9" s="107" t="s">
        <v>70</v>
      </c>
      <c r="C9" s="107" t="s">
        <v>260</v>
      </c>
      <c r="D9" s="107" t="s">
        <v>71</v>
      </c>
      <c r="E9" s="108">
        <v>0.87</v>
      </c>
      <c r="F9" s="108">
        <v>0.65</v>
      </c>
      <c r="G9" s="107">
        <v>1</v>
      </c>
      <c r="H9" s="109">
        <f t="shared" si="1"/>
        <v>1.07</v>
      </c>
      <c r="I9" s="109">
        <f t="shared" si="2"/>
        <v>0.2175</v>
      </c>
      <c r="J9" s="110">
        <f t="shared" si="3"/>
        <v>0.5655</v>
      </c>
      <c r="K9" s="77"/>
      <c r="L9" s="124">
        <f t="shared" si="0"/>
        <v>0.5655</v>
      </c>
      <c r="M9" s="119"/>
      <c r="N9" s="119"/>
    </row>
    <row r="10" spans="1:14" s="36" customFormat="1" ht="80.25" customHeight="1">
      <c r="A10" s="107" t="s">
        <v>237</v>
      </c>
      <c r="B10" s="107" t="s">
        <v>72</v>
      </c>
      <c r="C10" s="107" t="s">
        <v>261</v>
      </c>
      <c r="D10" s="107" t="s">
        <v>69</v>
      </c>
      <c r="E10" s="108">
        <v>0.78</v>
      </c>
      <c r="F10" s="108">
        <v>2.1</v>
      </c>
      <c r="G10" s="107">
        <v>1</v>
      </c>
      <c r="H10" s="109">
        <f t="shared" si="1"/>
        <v>0.98</v>
      </c>
      <c r="I10" s="109">
        <f t="shared" si="2"/>
        <v>0.19500000000000001</v>
      </c>
      <c r="J10" s="110">
        <f t="shared" si="3"/>
        <v>1.6380000000000001</v>
      </c>
      <c r="K10" s="33"/>
      <c r="L10" s="124">
        <f t="shared" si="0"/>
        <v>1.6380000000000001</v>
      </c>
      <c r="M10" s="119"/>
      <c r="N10" s="119"/>
    </row>
    <row r="11" spans="1:14" s="36" customFormat="1" ht="69.95" customHeight="1">
      <c r="A11" s="220" t="s">
        <v>238</v>
      </c>
      <c r="B11" s="220" t="s">
        <v>75</v>
      </c>
      <c r="C11" s="106" t="s">
        <v>244</v>
      </c>
      <c r="D11" s="107" t="s">
        <v>69</v>
      </c>
      <c r="E11" s="108">
        <v>1.2</v>
      </c>
      <c r="F11" s="108">
        <v>1.9</v>
      </c>
      <c r="G11" s="107">
        <v>1</v>
      </c>
      <c r="H11" s="109">
        <f t="shared" si="1"/>
        <v>1.4</v>
      </c>
      <c r="I11" s="109">
        <f t="shared" si="2"/>
        <v>0.3</v>
      </c>
      <c r="J11" s="110">
        <f t="shared" si="3"/>
        <v>2.2799999999999998</v>
      </c>
      <c r="K11" s="77"/>
      <c r="L11" s="124">
        <f t="shared" si="0"/>
        <v>2.2799999999999998</v>
      </c>
      <c r="M11" s="119"/>
      <c r="N11" s="119"/>
    </row>
    <row r="12" spans="1:14" s="36" customFormat="1" ht="68.25" customHeight="1">
      <c r="A12" s="221"/>
      <c r="B12" s="220"/>
      <c r="C12" s="106" t="s">
        <v>244</v>
      </c>
      <c r="D12" s="107" t="s">
        <v>66</v>
      </c>
      <c r="E12" s="108">
        <v>1.2</v>
      </c>
      <c r="F12" s="108">
        <v>1.9</v>
      </c>
      <c r="G12" s="107">
        <v>2</v>
      </c>
      <c r="H12" s="109">
        <f t="shared" si="1"/>
        <v>2.6</v>
      </c>
      <c r="I12" s="109">
        <f t="shared" si="2"/>
        <v>0.6</v>
      </c>
      <c r="J12" s="110">
        <f t="shared" si="3"/>
        <v>2.2799999999999998</v>
      </c>
      <c r="K12" s="77"/>
      <c r="L12" s="124">
        <f t="shared" si="0"/>
        <v>4.5599999999999996</v>
      </c>
      <c r="M12" s="119"/>
      <c r="N12" s="119"/>
    </row>
    <row r="13" spans="1:14" s="36" customFormat="1" ht="69.95" customHeight="1">
      <c r="A13" s="107" t="s">
        <v>239</v>
      </c>
      <c r="B13" s="107" t="s">
        <v>127</v>
      </c>
      <c r="C13" s="106" t="s">
        <v>244</v>
      </c>
      <c r="D13" s="107" t="s">
        <v>128</v>
      </c>
      <c r="E13" s="108">
        <v>1.2</v>
      </c>
      <c r="F13" s="108">
        <v>1.9</v>
      </c>
      <c r="G13" s="107">
        <v>1</v>
      </c>
      <c r="H13" s="109">
        <f t="shared" si="1"/>
        <v>1.4</v>
      </c>
      <c r="I13" s="109">
        <f t="shared" si="2"/>
        <v>0.3</v>
      </c>
      <c r="J13" s="110">
        <f t="shared" si="3"/>
        <v>2.2799999999999998</v>
      </c>
      <c r="K13" s="77"/>
      <c r="L13" s="124">
        <f t="shared" si="0"/>
        <v>2.2799999999999998</v>
      </c>
      <c r="M13" s="119"/>
      <c r="N13" s="119"/>
    </row>
    <row r="14" spans="1:14" s="36" customFormat="1" ht="71.25" customHeight="1">
      <c r="A14" s="220" t="s">
        <v>241</v>
      </c>
      <c r="B14" s="220" t="s">
        <v>133</v>
      </c>
      <c r="C14" s="106" t="s">
        <v>244</v>
      </c>
      <c r="D14" s="107" t="s">
        <v>139</v>
      </c>
      <c r="E14" s="108">
        <v>1.19</v>
      </c>
      <c r="F14" s="108">
        <v>1.9</v>
      </c>
      <c r="G14" s="107">
        <v>2</v>
      </c>
      <c r="H14" s="109">
        <f t="shared" si="1"/>
        <v>2.58</v>
      </c>
      <c r="I14" s="109">
        <f t="shared" si="2"/>
        <v>0.59499999999999997</v>
      </c>
      <c r="J14" s="110">
        <f t="shared" si="3"/>
        <v>2.2609999999999997</v>
      </c>
      <c r="K14" s="77"/>
      <c r="L14" s="124">
        <f t="shared" si="0"/>
        <v>4.5219999999999994</v>
      </c>
      <c r="M14" s="119"/>
      <c r="N14" s="119"/>
    </row>
    <row r="15" spans="1:14" s="36" customFormat="1" ht="65.25" customHeight="1">
      <c r="A15" s="220"/>
      <c r="B15" s="220"/>
      <c r="C15" s="106" t="s">
        <v>260</v>
      </c>
      <c r="D15" s="107" t="s">
        <v>138</v>
      </c>
      <c r="E15" s="108">
        <v>0.9</v>
      </c>
      <c r="F15" s="108">
        <v>1.96</v>
      </c>
      <c r="G15" s="107">
        <v>2</v>
      </c>
      <c r="H15" s="109">
        <f t="shared" si="1"/>
        <v>2</v>
      </c>
      <c r="I15" s="109">
        <f t="shared" si="2"/>
        <v>0.45</v>
      </c>
      <c r="J15" s="110">
        <f t="shared" si="3"/>
        <v>1.764</v>
      </c>
      <c r="K15" s="77"/>
      <c r="L15" s="124">
        <f t="shared" si="0"/>
        <v>3.528</v>
      </c>
      <c r="M15" s="119"/>
      <c r="N15" s="119"/>
    </row>
    <row r="16" spans="1:14" s="36" customFormat="1" ht="63.75" customHeight="1">
      <c r="A16" s="220"/>
      <c r="B16" s="220"/>
      <c r="C16" s="106" t="s">
        <v>244</v>
      </c>
      <c r="D16" s="107" t="s">
        <v>69</v>
      </c>
      <c r="E16" s="108">
        <v>1.1399999999999999</v>
      </c>
      <c r="F16" s="108">
        <v>1.9</v>
      </c>
      <c r="G16" s="107">
        <v>1</v>
      </c>
      <c r="H16" s="109">
        <f t="shared" si="1"/>
        <v>1.3399999999999999</v>
      </c>
      <c r="I16" s="109">
        <f t="shared" si="2"/>
        <v>0.28499999999999998</v>
      </c>
      <c r="J16" s="110">
        <f t="shared" si="3"/>
        <v>2.1659999999999999</v>
      </c>
      <c r="K16" s="77"/>
      <c r="L16" s="124">
        <f t="shared" si="0"/>
        <v>2.1659999999999999</v>
      </c>
      <c r="M16" s="119"/>
      <c r="N16" s="119"/>
    </row>
    <row r="17" spans="1:14" s="36" customFormat="1" ht="75" customHeight="1">
      <c r="A17" s="220" t="s">
        <v>242</v>
      </c>
      <c r="B17" s="220" t="s">
        <v>140</v>
      </c>
      <c r="C17" s="106" t="s">
        <v>244</v>
      </c>
      <c r="D17" s="107" t="s">
        <v>143</v>
      </c>
      <c r="E17" s="108">
        <v>1.1499999999999999</v>
      </c>
      <c r="F17" s="108">
        <v>2.8</v>
      </c>
      <c r="G17" s="107">
        <v>1</v>
      </c>
      <c r="H17" s="109">
        <f t="shared" si="1"/>
        <v>1.3499999999999999</v>
      </c>
      <c r="I17" s="109">
        <f t="shared" si="2"/>
        <v>0.28749999999999998</v>
      </c>
      <c r="J17" s="110">
        <f t="shared" si="3"/>
        <v>3.2199999999999998</v>
      </c>
      <c r="K17" s="77"/>
      <c r="L17" s="124">
        <f t="shared" si="0"/>
        <v>3.2199999999999998</v>
      </c>
      <c r="M17" s="119"/>
      <c r="N17" s="119"/>
    </row>
    <row r="18" spans="1:14" s="36" customFormat="1" ht="81.75" customHeight="1">
      <c r="A18" s="220"/>
      <c r="B18" s="220"/>
      <c r="C18" s="107" t="s">
        <v>244</v>
      </c>
      <c r="D18" s="107" t="s">
        <v>144</v>
      </c>
      <c r="E18" s="108">
        <v>1.1000000000000001</v>
      </c>
      <c r="F18" s="108">
        <v>1.95</v>
      </c>
      <c r="G18" s="107">
        <v>5</v>
      </c>
      <c r="H18" s="109">
        <f t="shared" si="1"/>
        <v>5.7</v>
      </c>
      <c r="I18" s="109">
        <f t="shared" si="2"/>
        <v>1.375</v>
      </c>
      <c r="J18" s="109">
        <f t="shared" si="3"/>
        <v>2.145</v>
      </c>
      <c r="K18" s="77"/>
      <c r="L18" s="124">
        <f t="shared" si="0"/>
        <v>10.725</v>
      </c>
      <c r="M18" s="119"/>
      <c r="N18" s="119"/>
    </row>
    <row r="19" spans="1:14" s="36" customFormat="1" ht="103.5" customHeight="1">
      <c r="A19" s="107" t="s">
        <v>243</v>
      </c>
      <c r="B19" s="107" t="s">
        <v>308</v>
      </c>
      <c r="C19" s="107" t="s">
        <v>240</v>
      </c>
      <c r="D19" s="107" t="s">
        <v>309</v>
      </c>
      <c r="E19" s="111">
        <v>0.28999999999999998</v>
      </c>
      <c r="F19" s="111">
        <v>1.2</v>
      </c>
      <c r="G19" s="107">
        <v>1</v>
      </c>
      <c r="H19" s="109">
        <f t="shared" si="1"/>
        <v>0.49</v>
      </c>
      <c r="I19" s="109">
        <f t="shared" si="2"/>
        <v>7.2499999999999995E-2</v>
      </c>
      <c r="J19" s="110">
        <f t="shared" si="3"/>
        <v>0.34799999999999998</v>
      </c>
      <c r="K19" s="77"/>
      <c r="L19" s="124">
        <f t="shared" si="0"/>
        <v>0.34799999999999998</v>
      </c>
      <c r="M19" s="119"/>
      <c r="N19" s="119"/>
    </row>
    <row r="20" spans="1:14" s="36" customFormat="1" ht="105.75" customHeight="1">
      <c r="A20" s="105" t="s">
        <v>245</v>
      </c>
      <c r="B20" s="105" t="s">
        <v>145</v>
      </c>
      <c r="C20" s="107" t="s">
        <v>247</v>
      </c>
      <c r="D20" s="107" t="s">
        <v>305</v>
      </c>
      <c r="E20" s="108">
        <v>1.66</v>
      </c>
      <c r="F20" s="108">
        <v>1.44</v>
      </c>
      <c r="G20" s="107">
        <v>1</v>
      </c>
      <c r="H20" s="109">
        <f t="shared" si="1"/>
        <v>1.8599999999999999</v>
      </c>
      <c r="I20" s="109">
        <f t="shared" si="2"/>
        <v>0.41499999999999998</v>
      </c>
      <c r="J20" s="110">
        <f t="shared" si="3"/>
        <v>2.3903999999999996</v>
      </c>
      <c r="K20" s="77"/>
      <c r="L20" s="124">
        <f t="shared" si="0"/>
        <v>2.3903999999999996</v>
      </c>
      <c r="M20" s="119"/>
      <c r="N20" s="119"/>
    </row>
    <row r="21" spans="1:14" ht="60" customHeight="1">
      <c r="A21" s="112"/>
      <c r="B21" s="113" t="s">
        <v>255</v>
      </c>
      <c r="C21" s="114"/>
      <c r="D21" s="114"/>
      <c r="E21" s="115">
        <f>SUM(E7:E20)</f>
        <v>14.99</v>
      </c>
      <c r="F21" s="115">
        <f>SUM(F7:F20)</f>
        <v>25.310000000000002</v>
      </c>
      <c r="G21" s="116">
        <f>SUM(G7:G20)</f>
        <v>24</v>
      </c>
      <c r="H21" s="117"/>
      <c r="I21" s="117"/>
      <c r="J21" s="118">
        <f>SUM(J7:J20)</f>
        <v>27.617999999999995</v>
      </c>
      <c r="K21" s="121"/>
      <c r="L21" s="125">
        <v>48.99</v>
      </c>
      <c r="M21" s="122"/>
      <c r="N21" s="122"/>
    </row>
    <row r="22" spans="1:14" ht="46.5" customHeight="1">
      <c r="K22" s="194" t="s">
        <v>307</v>
      </c>
      <c r="L22" s="195"/>
      <c r="M22" s="196"/>
      <c r="N22" s="123"/>
    </row>
    <row r="23" spans="1:14" ht="46.5" customHeight="1">
      <c r="K23" s="194" t="s">
        <v>310</v>
      </c>
      <c r="L23" s="195"/>
      <c r="M23" s="196"/>
      <c r="N23" s="2"/>
    </row>
    <row r="24" spans="1:14" ht="46.5" customHeight="1">
      <c r="K24" s="194" t="s">
        <v>258</v>
      </c>
      <c r="L24" s="195"/>
      <c r="M24" s="196"/>
      <c r="N24" s="2"/>
    </row>
    <row r="25" spans="1:14" ht="46.5" customHeight="1"/>
  </sheetData>
  <autoFilter ref="B1:B22" xr:uid="{00000000-0001-0000-0300-000000000000}"/>
  <mergeCells count="23">
    <mergeCell ref="A17:A18"/>
    <mergeCell ref="B17:B18"/>
    <mergeCell ref="N5:N6"/>
    <mergeCell ref="A11:A12"/>
    <mergeCell ref="B11:B12"/>
    <mergeCell ref="B14:B16"/>
    <mergeCell ref="A14:A16"/>
    <mergeCell ref="K22:M22"/>
    <mergeCell ref="K23:M23"/>
    <mergeCell ref="K24:M24"/>
    <mergeCell ref="A2:N4"/>
    <mergeCell ref="A5:A6"/>
    <mergeCell ref="B5:B6"/>
    <mergeCell ref="C5:C6"/>
    <mergeCell ref="D5:D6"/>
    <mergeCell ref="E5:F5"/>
    <mergeCell ref="H5:H6"/>
    <mergeCell ref="I5:I6"/>
    <mergeCell ref="J5:J6"/>
    <mergeCell ref="L5:L6"/>
    <mergeCell ref="G5:G6"/>
    <mergeCell ref="K5:K6"/>
    <mergeCell ref="M5:M6"/>
  </mergeCells>
  <phoneticPr fontId="8" type="noConversion"/>
  <dataValidations count="1">
    <dataValidation type="list" allowBlank="1" showInputMessage="1" showErrorMessage="1" sqref="K5" xr:uid="{F10C45A2-3B0E-474A-86DF-133004F8219D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horizontalDpi="4294967293" r:id="rId1"/>
  <colBreaks count="2" manualBreakCount="2">
    <brk id="15" max="1048575" man="1"/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8"/>
  <sheetViews>
    <sheetView workbookViewId="0">
      <selection activeCell="A5" sqref="A5"/>
    </sheetView>
  </sheetViews>
  <sheetFormatPr defaultRowHeight="15"/>
  <cols>
    <col min="1" max="1" width="4.7109375" style="4" customWidth="1"/>
    <col min="2" max="4" width="21.7109375" style="4" customWidth="1"/>
    <col min="5" max="5" width="12.7109375" style="4" customWidth="1"/>
    <col min="6" max="6" width="14" style="4" customWidth="1"/>
    <col min="7" max="7" width="14.5703125" style="4" customWidth="1"/>
    <col min="8" max="8" width="15.42578125" style="4" customWidth="1"/>
    <col min="9" max="9" width="14.7109375" style="4" customWidth="1"/>
    <col min="10" max="10" width="10.7109375" style="4" customWidth="1"/>
    <col min="11" max="11" width="37.85546875" style="4" customWidth="1"/>
    <col min="12" max="15" width="9.140625" style="4"/>
    <col min="16" max="16" width="15.85546875" style="4" customWidth="1"/>
    <col min="17" max="16384" width="9.140625" style="4"/>
  </cols>
  <sheetData>
    <row r="1" spans="1:16" ht="30">
      <c r="A1" s="14" t="s">
        <v>0</v>
      </c>
      <c r="B1" s="14" t="s">
        <v>1</v>
      </c>
      <c r="C1" s="14" t="s">
        <v>2</v>
      </c>
      <c r="D1" s="14" t="s">
        <v>57</v>
      </c>
      <c r="E1" s="14" t="s">
        <v>3</v>
      </c>
      <c r="F1" s="14" t="s">
        <v>58</v>
      </c>
      <c r="G1" s="14" t="s">
        <v>59</v>
      </c>
      <c r="H1" s="14" t="s">
        <v>7</v>
      </c>
      <c r="I1" s="14" t="s">
        <v>8</v>
      </c>
      <c r="J1" s="14" t="s">
        <v>9</v>
      </c>
      <c r="K1" s="14" t="s">
        <v>24</v>
      </c>
    </row>
    <row r="2" spans="1:16" ht="30" hidden="1" customHeight="1">
      <c r="A2" s="2"/>
      <c r="B2" s="2" t="s">
        <v>86</v>
      </c>
      <c r="C2" s="2" t="s">
        <v>87</v>
      </c>
      <c r="D2" s="2"/>
      <c r="E2" s="2" t="s">
        <v>32</v>
      </c>
      <c r="F2" s="2" t="s">
        <v>88</v>
      </c>
      <c r="G2" s="2"/>
      <c r="H2" s="2"/>
      <c r="I2" s="2"/>
      <c r="J2" s="2"/>
      <c r="K2" s="2" t="s">
        <v>131</v>
      </c>
    </row>
    <row r="3" spans="1:16" ht="30" hidden="1" customHeight="1">
      <c r="A3" s="2"/>
      <c r="B3" s="17" t="s">
        <v>89</v>
      </c>
      <c r="C3" s="2" t="s">
        <v>90</v>
      </c>
      <c r="D3" s="2"/>
      <c r="E3" s="2" t="s">
        <v>32</v>
      </c>
      <c r="F3" s="2" t="s">
        <v>91</v>
      </c>
      <c r="G3" s="2" t="s">
        <v>92</v>
      </c>
      <c r="H3" s="2"/>
      <c r="I3" s="2" t="s">
        <v>132</v>
      </c>
      <c r="J3" s="2"/>
      <c r="K3" s="2" t="s">
        <v>93</v>
      </c>
      <c r="P3" s="16" t="s">
        <v>129</v>
      </c>
    </row>
    <row r="4" spans="1:16" ht="30" hidden="1" customHeight="1">
      <c r="A4" s="2"/>
      <c r="B4" s="17" t="s">
        <v>94</v>
      </c>
      <c r="C4" s="17" t="s">
        <v>95</v>
      </c>
      <c r="D4" s="17"/>
      <c r="E4" s="17">
        <v>2015</v>
      </c>
      <c r="F4" s="17"/>
      <c r="G4" s="17" t="s">
        <v>96</v>
      </c>
      <c r="H4" s="17"/>
      <c r="I4" s="17"/>
      <c r="J4" s="17"/>
      <c r="K4" s="17" t="s">
        <v>97</v>
      </c>
    </row>
    <row r="5" spans="1:16" ht="30" customHeight="1">
      <c r="A5" s="2">
        <v>1</v>
      </c>
      <c r="B5" s="17" t="s">
        <v>98</v>
      </c>
      <c r="C5" s="17" t="s">
        <v>99</v>
      </c>
      <c r="D5" s="17"/>
      <c r="E5" s="17">
        <v>2016</v>
      </c>
      <c r="F5" s="17">
        <v>19.760000000000002</v>
      </c>
      <c r="G5" s="17" t="s">
        <v>100</v>
      </c>
      <c r="H5" s="17"/>
      <c r="I5" s="17"/>
      <c r="J5" s="17"/>
      <c r="K5" s="7" t="s">
        <v>112</v>
      </c>
    </row>
    <row r="6" spans="1:16" ht="30" hidden="1" customHeight="1">
      <c r="A6" s="2"/>
      <c r="B6" s="17" t="s">
        <v>101</v>
      </c>
      <c r="C6" s="2" t="s">
        <v>102</v>
      </c>
      <c r="D6" s="2"/>
      <c r="E6" s="2">
        <v>2016</v>
      </c>
      <c r="F6" s="2" t="s">
        <v>103</v>
      </c>
      <c r="G6" s="2" t="s">
        <v>104</v>
      </c>
      <c r="H6" s="2"/>
      <c r="I6" s="2">
        <v>2022</v>
      </c>
      <c r="J6" s="2"/>
      <c r="K6" s="2"/>
    </row>
    <row r="7" spans="1:16" ht="30" customHeight="1">
      <c r="A7" s="2" t="s">
        <v>236</v>
      </c>
      <c r="B7" s="2" t="s">
        <v>105</v>
      </c>
      <c r="C7" s="2" t="s">
        <v>106</v>
      </c>
      <c r="D7" s="2"/>
      <c r="E7" s="2">
        <v>2017</v>
      </c>
      <c r="F7" s="2">
        <v>19.43</v>
      </c>
      <c r="G7" s="2" t="s">
        <v>100</v>
      </c>
      <c r="H7" s="2"/>
      <c r="I7" s="2" t="s">
        <v>130</v>
      </c>
      <c r="J7" s="2"/>
      <c r="K7" s="2" t="s">
        <v>172</v>
      </c>
    </row>
    <row r="8" spans="1:16" ht="30" customHeight="1">
      <c r="A8" s="2" t="s">
        <v>263</v>
      </c>
      <c r="B8" s="2" t="s">
        <v>107</v>
      </c>
      <c r="C8" s="2" t="s">
        <v>21</v>
      </c>
      <c r="D8" s="2"/>
      <c r="E8" s="2">
        <v>2021</v>
      </c>
      <c r="F8" s="2">
        <v>8.9</v>
      </c>
      <c r="G8" s="2" t="s">
        <v>108</v>
      </c>
      <c r="H8" s="2"/>
      <c r="I8" s="2"/>
      <c r="J8" s="2"/>
      <c r="K8" s="2"/>
    </row>
    <row r="9" spans="1:16" ht="30" customHeight="1">
      <c r="A9" s="2"/>
      <c r="B9" s="2" t="s">
        <v>109</v>
      </c>
      <c r="C9" s="2" t="s">
        <v>110</v>
      </c>
      <c r="D9" s="2"/>
      <c r="E9" s="2">
        <v>2021</v>
      </c>
      <c r="F9" s="2">
        <v>11.5</v>
      </c>
      <c r="G9" s="2" t="s">
        <v>111</v>
      </c>
      <c r="H9" s="2"/>
      <c r="I9" s="2"/>
      <c r="J9" s="2"/>
      <c r="K9" s="2"/>
    </row>
    <row r="10" spans="1:16" ht="30" hidden="1" customHeight="1">
      <c r="A10" s="2" t="s">
        <v>237</v>
      </c>
      <c r="B10" s="17" t="s">
        <v>94</v>
      </c>
      <c r="C10" s="2" t="s">
        <v>95</v>
      </c>
      <c r="D10" s="2"/>
      <c r="E10" s="2">
        <v>2021</v>
      </c>
      <c r="F10" s="2" t="s">
        <v>32</v>
      </c>
      <c r="G10" s="2" t="s">
        <v>113</v>
      </c>
      <c r="H10" s="2"/>
      <c r="I10" s="2">
        <v>2022</v>
      </c>
      <c r="J10" s="2"/>
      <c r="K10" s="2" t="s">
        <v>114</v>
      </c>
      <c r="P10" s="16"/>
    </row>
    <row r="11" spans="1:16" ht="30" hidden="1" customHeight="1">
      <c r="A11" s="2" t="s">
        <v>238</v>
      </c>
      <c r="B11" s="18" t="s">
        <v>98</v>
      </c>
      <c r="C11" s="2" t="s">
        <v>99</v>
      </c>
      <c r="D11" s="2"/>
      <c r="E11" s="2">
        <v>2021</v>
      </c>
      <c r="F11" s="2" t="s">
        <v>115</v>
      </c>
      <c r="G11" s="2" t="s">
        <v>116</v>
      </c>
      <c r="H11" s="2"/>
      <c r="I11" s="2">
        <v>2022</v>
      </c>
      <c r="J11" s="2"/>
      <c r="K11" s="2"/>
      <c r="P11" s="16"/>
    </row>
    <row r="12" spans="1:16" ht="30" hidden="1" customHeight="1">
      <c r="A12" s="2"/>
      <c r="B12" s="17" t="s">
        <v>121</v>
      </c>
      <c r="C12" s="2" t="s">
        <v>117</v>
      </c>
      <c r="D12" s="2"/>
      <c r="E12" s="2" t="s">
        <v>120</v>
      </c>
      <c r="F12" s="2"/>
      <c r="G12" s="2" t="s">
        <v>118</v>
      </c>
      <c r="H12" s="2"/>
      <c r="I12" s="2">
        <v>2022</v>
      </c>
      <c r="J12" s="2"/>
      <c r="K12" s="2" t="s">
        <v>119</v>
      </c>
      <c r="P12" s="16"/>
    </row>
    <row r="13" spans="1:16" ht="30" customHeight="1">
      <c r="A13" s="2" t="s">
        <v>239</v>
      </c>
      <c r="B13" s="2" t="s">
        <v>122</v>
      </c>
      <c r="C13" s="2" t="s">
        <v>125</v>
      </c>
      <c r="D13" s="2"/>
      <c r="E13" s="10">
        <v>44697</v>
      </c>
      <c r="F13" s="2">
        <v>45.27</v>
      </c>
      <c r="G13" s="2" t="s">
        <v>126</v>
      </c>
      <c r="H13" s="2" t="s">
        <v>85</v>
      </c>
      <c r="I13" s="2"/>
      <c r="J13" s="2"/>
      <c r="K13" s="2"/>
    </row>
    <row r="14" spans="1:16" ht="30" customHeight="1">
      <c r="A14" s="2" t="s">
        <v>241</v>
      </c>
      <c r="B14" s="2" t="s">
        <v>134</v>
      </c>
      <c r="C14" s="2" t="s">
        <v>135</v>
      </c>
      <c r="D14" s="2" t="s">
        <v>136</v>
      </c>
      <c r="E14" s="10">
        <v>44777</v>
      </c>
      <c r="F14" s="2">
        <v>4.38</v>
      </c>
      <c r="G14" s="2" t="s">
        <v>137</v>
      </c>
      <c r="H14" s="2" t="s">
        <v>85</v>
      </c>
      <c r="I14" s="2"/>
      <c r="J14" s="2"/>
      <c r="K14" s="2"/>
    </row>
    <row r="15" spans="1:16" ht="30" customHeight="1">
      <c r="A15" s="2"/>
      <c r="B15" s="2" t="s">
        <v>147</v>
      </c>
      <c r="C15" s="2" t="s">
        <v>62</v>
      </c>
      <c r="D15" s="2"/>
      <c r="E15" s="10">
        <v>44824</v>
      </c>
      <c r="F15" s="2">
        <v>11.91</v>
      </c>
      <c r="G15" s="2" t="s">
        <v>148</v>
      </c>
      <c r="H15" s="2"/>
      <c r="I15" s="2"/>
      <c r="J15" s="2"/>
      <c r="K15" s="2"/>
    </row>
    <row r="16" spans="1:16" ht="30" customHeight="1">
      <c r="A16" s="2" t="s">
        <v>242</v>
      </c>
      <c r="B16" s="2" t="s">
        <v>161</v>
      </c>
      <c r="C16" s="2" t="s">
        <v>162</v>
      </c>
      <c r="D16" s="2">
        <v>503367326</v>
      </c>
      <c r="E16" s="10">
        <v>44889</v>
      </c>
      <c r="F16" s="2">
        <v>7.97</v>
      </c>
      <c r="G16" s="2" t="s">
        <v>163</v>
      </c>
      <c r="H16" s="2" t="s">
        <v>85</v>
      </c>
      <c r="I16" s="2"/>
      <c r="J16" s="2"/>
      <c r="K16" s="2"/>
    </row>
    <row r="17" spans="1:11" ht="30" customHeight="1">
      <c r="A17" s="2" t="s">
        <v>243</v>
      </c>
      <c r="B17" s="2" t="s">
        <v>165</v>
      </c>
      <c r="C17" s="2" t="s">
        <v>166</v>
      </c>
      <c r="D17" s="2"/>
      <c r="E17" s="2" t="s">
        <v>150</v>
      </c>
      <c r="F17" s="2">
        <v>2.38</v>
      </c>
      <c r="G17" s="2" t="s">
        <v>167</v>
      </c>
      <c r="H17" s="2" t="s">
        <v>85</v>
      </c>
      <c r="I17" s="2">
        <v>2023</v>
      </c>
      <c r="J17" s="2"/>
      <c r="K17" s="2"/>
    </row>
    <row r="18" spans="1:11" ht="30" customHeight="1">
      <c r="A18" s="2"/>
      <c r="B18" s="2" t="s">
        <v>191</v>
      </c>
      <c r="C18" s="2" t="s">
        <v>192</v>
      </c>
      <c r="D18" s="15">
        <v>790617848</v>
      </c>
      <c r="E18" s="10">
        <v>44993</v>
      </c>
      <c r="F18" s="2">
        <v>26.74</v>
      </c>
      <c r="G18" s="2" t="s">
        <v>194</v>
      </c>
      <c r="H18" s="2" t="s">
        <v>85</v>
      </c>
      <c r="I18" s="2"/>
      <c r="J18" s="2"/>
      <c r="K18" s="2" t="s">
        <v>195</v>
      </c>
    </row>
  </sheetData>
  <phoneticPr fontId="8" type="noConversion"/>
  <pageMargins left="0.7" right="0.7" top="0.75" bottom="0.75" header="0.3" footer="0.3"/>
  <pageSetup paperSize="9" scale="69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1"/>
  <sheetViews>
    <sheetView topLeftCell="A5" workbookViewId="0">
      <selection activeCell="A2" sqref="A2:A11"/>
    </sheetView>
  </sheetViews>
  <sheetFormatPr defaultRowHeight="15"/>
  <cols>
    <col min="1" max="1" width="6.140625" style="4" customWidth="1"/>
    <col min="2" max="2" width="18.28515625" style="4" customWidth="1"/>
    <col min="3" max="3" width="20.28515625" style="4" customWidth="1"/>
    <col min="4" max="4" width="17.7109375" style="4" customWidth="1"/>
    <col min="5" max="5" width="14.28515625" style="4" customWidth="1"/>
    <col min="6" max="6" width="12.5703125" style="4" customWidth="1"/>
    <col min="7" max="7" width="14.42578125" style="4" customWidth="1"/>
    <col min="8" max="8" width="11.42578125" style="4" customWidth="1"/>
    <col min="9" max="9" width="13" style="4" customWidth="1"/>
    <col min="10" max="10" width="11.85546875" style="4" customWidth="1"/>
    <col min="11" max="11" width="20.140625" style="4" customWidth="1"/>
    <col min="12" max="16384" width="9.140625" style="4"/>
  </cols>
  <sheetData>
    <row r="1" spans="1:11" ht="30">
      <c r="A1" s="2" t="s">
        <v>0</v>
      </c>
      <c r="B1" s="2" t="s">
        <v>1</v>
      </c>
      <c r="C1" s="2" t="s">
        <v>2</v>
      </c>
      <c r="D1" s="2" t="s">
        <v>57</v>
      </c>
      <c r="E1" s="2" t="s">
        <v>3</v>
      </c>
      <c r="F1" s="2" t="s">
        <v>58</v>
      </c>
      <c r="G1" s="2" t="s">
        <v>59</v>
      </c>
      <c r="H1" s="2" t="s">
        <v>7</v>
      </c>
      <c r="I1" s="2" t="s">
        <v>8</v>
      </c>
      <c r="J1" s="2" t="s">
        <v>9</v>
      </c>
      <c r="K1" s="2" t="s">
        <v>24</v>
      </c>
    </row>
    <row r="2" spans="1:11" ht="30">
      <c r="A2" s="2">
        <v>1</v>
      </c>
      <c r="B2" s="2" t="s">
        <v>122</v>
      </c>
      <c r="C2" s="2" t="s">
        <v>125</v>
      </c>
      <c r="D2" s="2">
        <v>695722808</v>
      </c>
      <c r="E2" s="10">
        <v>44697</v>
      </c>
      <c r="F2" s="2">
        <v>59.72</v>
      </c>
      <c r="G2" s="2" t="s">
        <v>88</v>
      </c>
      <c r="H2" s="2" t="s">
        <v>85</v>
      </c>
      <c r="I2" s="2"/>
      <c r="J2" s="2"/>
      <c r="K2" s="2"/>
    </row>
    <row r="3" spans="1:11" ht="33.75" customHeight="1">
      <c r="A3" s="2">
        <v>2</v>
      </c>
      <c r="B3" s="2" t="s">
        <v>156</v>
      </c>
      <c r="C3" s="2" t="s">
        <v>157</v>
      </c>
      <c r="D3" s="15">
        <v>607098379</v>
      </c>
      <c r="E3" s="10">
        <v>44823</v>
      </c>
      <c r="F3" s="2">
        <v>71.44</v>
      </c>
      <c r="G3" s="2" t="s">
        <v>88</v>
      </c>
      <c r="H3" s="2" t="s">
        <v>85</v>
      </c>
      <c r="I3" s="2"/>
      <c r="J3" s="2"/>
      <c r="K3" s="2"/>
    </row>
    <row r="4" spans="1:11" ht="30">
      <c r="A4" s="2">
        <v>3</v>
      </c>
      <c r="B4" s="2" t="s">
        <v>158</v>
      </c>
      <c r="C4" s="2" t="s">
        <v>164</v>
      </c>
      <c r="D4" s="2"/>
      <c r="E4" s="2" t="s">
        <v>159</v>
      </c>
      <c r="F4" s="2">
        <v>42.32</v>
      </c>
      <c r="G4" s="2" t="s">
        <v>88</v>
      </c>
      <c r="H4" s="2" t="s">
        <v>160</v>
      </c>
      <c r="I4" s="2"/>
      <c r="J4" s="2"/>
      <c r="K4" s="2"/>
    </row>
    <row r="5" spans="1:11" ht="30">
      <c r="A5" s="2">
        <v>4</v>
      </c>
      <c r="B5" s="2" t="s">
        <v>168</v>
      </c>
      <c r="C5" s="2" t="s">
        <v>169</v>
      </c>
      <c r="D5" s="2" t="s">
        <v>170</v>
      </c>
      <c r="E5" s="2"/>
      <c r="F5" s="2">
        <v>58.4</v>
      </c>
      <c r="G5" s="2" t="s">
        <v>88</v>
      </c>
      <c r="H5" s="2" t="s">
        <v>85</v>
      </c>
      <c r="I5" s="2"/>
      <c r="J5" s="2"/>
      <c r="K5" s="9" t="s">
        <v>171</v>
      </c>
    </row>
    <row r="6" spans="1:11" ht="30">
      <c r="A6" s="2">
        <v>5</v>
      </c>
      <c r="B6" s="2" t="s">
        <v>174</v>
      </c>
      <c r="C6" s="2" t="s">
        <v>175</v>
      </c>
      <c r="D6" s="2"/>
      <c r="E6" s="2"/>
      <c r="F6" s="2">
        <v>46.13</v>
      </c>
      <c r="G6" s="2" t="s">
        <v>88</v>
      </c>
      <c r="H6" s="2" t="s">
        <v>173</v>
      </c>
      <c r="I6" s="2"/>
      <c r="J6" s="2"/>
      <c r="K6" s="2"/>
    </row>
    <row r="7" spans="1:11" ht="45">
      <c r="A7" s="2">
        <v>6</v>
      </c>
      <c r="B7" s="2" t="s">
        <v>183</v>
      </c>
      <c r="C7" s="2" t="s">
        <v>184</v>
      </c>
      <c r="D7" s="2">
        <v>727757989</v>
      </c>
      <c r="E7" s="2" t="s">
        <v>185</v>
      </c>
      <c r="F7" s="2">
        <v>45.98</v>
      </c>
      <c r="G7" s="2" t="s">
        <v>88</v>
      </c>
      <c r="H7" s="2" t="s">
        <v>85</v>
      </c>
      <c r="I7" s="2"/>
      <c r="J7" s="2"/>
      <c r="K7" s="2" t="s">
        <v>186</v>
      </c>
    </row>
    <row r="8" spans="1:11" ht="45">
      <c r="A8" s="2">
        <v>7</v>
      </c>
      <c r="B8" s="2" t="s">
        <v>202</v>
      </c>
      <c r="C8" s="2" t="s">
        <v>203</v>
      </c>
      <c r="D8" s="2" t="s">
        <v>204</v>
      </c>
      <c r="E8" s="2" t="s">
        <v>205</v>
      </c>
      <c r="F8" s="2">
        <v>67.400000000000006</v>
      </c>
      <c r="G8" s="2" t="s">
        <v>88</v>
      </c>
      <c r="H8" s="2" t="s">
        <v>85</v>
      </c>
      <c r="I8" s="2"/>
      <c r="J8" s="2"/>
      <c r="K8" s="2"/>
    </row>
    <row r="9" spans="1:11" ht="45">
      <c r="A9" s="2">
        <v>8</v>
      </c>
      <c r="B9" s="2" t="s">
        <v>209</v>
      </c>
      <c r="C9" s="2"/>
      <c r="D9" s="2"/>
      <c r="E9" s="2" t="s">
        <v>210</v>
      </c>
      <c r="F9" s="2"/>
      <c r="G9" s="2" t="s">
        <v>88</v>
      </c>
      <c r="H9" s="2" t="s">
        <v>52</v>
      </c>
      <c r="I9" s="2"/>
      <c r="J9" s="2"/>
      <c r="K9" s="2"/>
    </row>
    <row r="10" spans="1:11" ht="45">
      <c r="A10" s="2">
        <v>9</v>
      </c>
      <c r="B10" s="2" t="s">
        <v>211</v>
      </c>
      <c r="C10" s="2"/>
      <c r="D10" s="2"/>
      <c r="E10" s="2" t="s">
        <v>210</v>
      </c>
      <c r="F10" s="2"/>
      <c r="G10" s="2" t="s">
        <v>88</v>
      </c>
      <c r="H10" s="2" t="s">
        <v>52</v>
      </c>
      <c r="I10" s="2"/>
      <c r="J10" s="2"/>
      <c r="K10" s="2"/>
    </row>
    <row r="11" spans="1:11" ht="45">
      <c r="A11" s="2">
        <v>10</v>
      </c>
      <c r="B11" s="2" t="s">
        <v>212</v>
      </c>
      <c r="C11" s="2"/>
      <c r="D11" s="2"/>
      <c r="E11" s="2" t="s">
        <v>213</v>
      </c>
      <c r="F11" s="2"/>
      <c r="G11" s="2" t="s">
        <v>88</v>
      </c>
      <c r="H11" s="2"/>
      <c r="I11" s="2"/>
      <c r="J11" s="2"/>
      <c r="K11" s="2"/>
    </row>
    <row r="12" spans="1:1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pageMargins left="0.7" right="0.7" top="0.75" bottom="0.75" header="0.3" footer="0.3"/>
  <pageSetup paperSize="9" scale="81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2"/>
  <sheetViews>
    <sheetView topLeftCell="B1" workbookViewId="0">
      <selection activeCell="J9" sqref="J9"/>
    </sheetView>
  </sheetViews>
  <sheetFormatPr defaultRowHeight="15"/>
  <cols>
    <col min="1" max="1" width="9.140625" style="4"/>
    <col min="2" max="2" width="22" style="4" customWidth="1"/>
    <col min="3" max="3" width="20.28515625" style="4" customWidth="1"/>
    <col min="4" max="4" width="16.85546875" style="4" customWidth="1"/>
    <col min="5" max="5" width="14.28515625" style="4" customWidth="1"/>
    <col min="6" max="6" width="15.28515625" style="4" customWidth="1"/>
    <col min="7" max="7" width="13.140625" style="4" customWidth="1"/>
    <col min="8" max="8" width="15.5703125" style="4" customWidth="1"/>
    <col min="9" max="9" width="11.42578125" style="4" customWidth="1"/>
    <col min="10" max="10" width="11.85546875" style="4" customWidth="1"/>
    <col min="11" max="11" width="12.85546875" style="4" customWidth="1"/>
    <col min="12" max="12" width="16.5703125" style="4" customWidth="1"/>
    <col min="13" max="15" width="9.140625" style="4"/>
    <col min="16" max="16" width="16" style="4" customWidth="1"/>
    <col min="17" max="16384" width="9.140625" style="4"/>
  </cols>
  <sheetData>
    <row r="1" spans="1:16" ht="45">
      <c r="A1" s="2" t="s">
        <v>0</v>
      </c>
      <c r="B1" s="2" t="s">
        <v>1</v>
      </c>
      <c r="C1" s="2" t="s">
        <v>2</v>
      </c>
      <c r="D1" s="2" t="s">
        <v>26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</row>
    <row r="2" spans="1:16" ht="33.75" customHeight="1">
      <c r="A2" s="2">
        <v>1</v>
      </c>
      <c r="B2" s="2" t="s">
        <v>39</v>
      </c>
      <c r="C2" s="2" t="s">
        <v>40</v>
      </c>
      <c r="D2" s="2"/>
      <c r="E2" s="2" t="s">
        <v>60</v>
      </c>
      <c r="F2" s="2" t="s">
        <v>41</v>
      </c>
      <c r="G2" s="2">
        <v>1</v>
      </c>
      <c r="H2" s="2" t="s">
        <v>42</v>
      </c>
      <c r="I2" s="2" t="s">
        <v>43</v>
      </c>
      <c r="J2" s="7">
        <v>2023</v>
      </c>
      <c r="K2" s="2"/>
      <c r="L2" s="9" t="s">
        <v>44</v>
      </c>
    </row>
    <row r="3" spans="1:16" ht="28.5" customHeight="1">
      <c r="A3" s="2">
        <v>2</v>
      </c>
      <c r="B3" s="13" t="s">
        <v>35</v>
      </c>
      <c r="C3" s="2" t="s">
        <v>36</v>
      </c>
      <c r="D3" s="2"/>
      <c r="E3" s="2" t="s">
        <v>61</v>
      </c>
      <c r="F3" s="2" t="s">
        <v>37</v>
      </c>
      <c r="G3" s="2">
        <v>1</v>
      </c>
      <c r="H3" s="2" t="s">
        <v>32</v>
      </c>
      <c r="I3" s="2" t="s">
        <v>38</v>
      </c>
      <c r="J3" s="2">
        <v>2022</v>
      </c>
      <c r="K3" s="2"/>
      <c r="L3" s="2" t="s">
        <v>65</v>
      </c>
      <c r="P3" s="12" t="s">
        <v>63</v>
      </c>
    </row>
    <row r="4" spans="1:16" ht="28.5" customHeight="1">
      <c r="A4" s="167">
        <v>3</v>
      </c>
      <c r="B4" s="167" t="s">
        <v>45</v>
      </c>
      <c r="C4" s="167" t="s">
        <v>46</v>
      </c>
      <c r="D4" s="167"/>
      <c r="E4" s="222">
        <v>43348</v>
      </c>
      <c r="F4" s="2" t="s">
        <v>47</v>
      </c>
      <c r="G4" s="2">
        <v>1</v>
      </c>
      <c r="H4" s="167" t="s">
        <v>42</v>
      </c>
      <c r="I4" s="167" t="s">
        <v>49</v>
      </c>
      <c r="J4" s="7">
        <v>2023</v>
      </c>
      <c r="K4" s="2"/>
      <c r="L4" s="2"/>
    </row>
    <row r="5" spans="1:16" ht="28.5" customHeight="1">
      <c r="A5" s="169"/>
      <c r="B5" s="169"/>
      <c r="C5" s="169"/>
      <c r="D5" s="169"/>
      <c r="E5" s="223"/>
      <c r="F5" s="2" t="s">
        <v>48</v>
      </c>
      <c r="G5" s="2">
        <v>1</v>
      </c>
      <c r="H5" s="169"/>
      <c r="I5" s="169"/>
      <c r="J5" s="7">
        <v>2023</v>
      </c>
      <c r="K5" s="2"/>
      <c r="L5" s="2"/>
    </row>
    <row r="6" spans="1:16" ht="41.25" customHeight="1">
      <c r="A6" s="7">
        <v>4</v>
      </c>
      <c r="B6" s="7" t="s">
        <v>50</v>
      </c>
      <c r="C6" s="7" t="s">
        <v>51</v>
      </c>
      <c r="D6" s="7"/>
      <c r="E6" s="28">
        <v>43697</v>
      </c>
      <c r="F6" s="7" t="s">
        <v>41</v>
      </c>
      <c r="G6" s="7">
        <v>1</v>
      </c>
      <c r="H6" s="7" t="s">
        <v>52</v>
      </c>
      <c r="I6" s="29" t="s">
        <v>49</v>
      </c>
      <c r="J6" s="7" t="s">
        <v>300</v>
      </c>
      <c r="K6" s="7"/>
      <c r="L6" s="30" t="s">
        <v>53</v>
      </c>
      <c r="P6" s="31" t="s">
        <v>207</v>
      </c>
    </row>
    <row r="7" spans="1:16" ht="28.5" customHeight="1">
      <c r="A7" s="2">
        <v>5</v>
      </c>
      <c r="B7" s="2" t="s">
        <v>54</v>
      </c>
      <c r="C7" s="2" t="s">
        <v>55</v>
      </c>
      <c r="D7" s="2"/>
      <c r="E7" s="10">
        <v>43697</v>
      </c>
      <c r="F7" s="2" t="s">
        <v>33</v>
      </c>
      <c r="G7" s="2">
        <v>1</v>
      </c>
      <c r="H7" s="2" t="s">
        <v>32</v>
      </c>
      <c r="I7" s="6" t="s">
        <v>49</v>
      </c>
      <c r="J7" s="7">
        <v>2023</v>
      </c>
      <c r="K7" s="2"/>
      <c r="L7" s="2"/>
      <c r="P7" s="26" t="s">
        <v>198</v>
      </c>
    </row>
    <row r="8" spans="1:16" ht="28.5" customHeight="1">
      <c r="A8" s="2">
        <v>6</v>
      </c>
      <c r="B8" s="13" t="s">
        <v>30</v>
      </c>
      <c r="C8" s="2" t="s">
        <v>31</v>
      </c>
      <c r="D8" s="2"/>
      <c r="E8" s="2" t="s">
        <v>56</v>
      </c>
      <c r="F8" s="2" t="s">
        <v>33</v>
      </c>
      <c r="G8" s="2">
        <v>1</v>
      </c>
      <c r="H8" s="2" t="s">
        <v>32</v>
      </c>
      <c r="I8" s="2" t="s">
        <v>34</v>
      </c>
      <c r="J8" s="2">
        <v>2022</v>
      </c>
      <c r="K8" s="2"/>
      <c r="L8" s="2" t="s">
        <v>64</v>
      </c>
      <c r="P8" s="4" t="s">
        <v>146</v>
      </c>
    </row>
    <row r="9" spans="1:16" ht="28.5" customHeight="1">
      <c r="A9" s="2">
        <v>7</v>
      </c>
      <c r="B9" s="2" t="s">
        <v>81</v>
      </c>
      <c r="C9" s="2" t="s">
        <v>82</v>
      </c>
      <c r="D9" s="2">
        <v>661399134</v>
      </c>
      <c r="E9" s="2" t="s">
        <v>83</v>
      </c>
      <c r="F9" s="2" t="s">
        <v>84</v>
      </c>
      <c r="G9" s="2">
        <v>1</v>
      </c>
      <c r="H9" s="2" t="s">
        <v>42</v>
      </c>
      <c r="I9" s="2" t="s">
        <v>85</v>
      </c>
      <c r="J9" s="7">
        <v>2023</v>
      </c>
      <c r="K9" s="2"/>
      <c r="L9" s="2"/>
    </row>
    <row r="10" spans="1:16" ht="28.5" customHeight="1">
      <c r="A10" s="225">
        <v>8</v>
      </c>
      <c r="B10" s="167" t="s">
        <v>153</v>
      </c>
      <c r="C10" s="167" t="s">
        <v>68</v>
      </c>
      <c r="D10" s="224">
        <v>666688334</v>
      </c>
      <c r="E10" s="167" t="s">
        <v>154</v>
      </c>
      <c r="F10" s="2" t="s">
        <v>33</v>
      </c>
      <c r="G10" s="2">
        <v>1</v>
      </c>
      <c r="H10" s="2" t="s">
        <v>52</v>
      </c>
      <c r="I10" s="2" t="s">
        <v>85</v>
      </c>
      <c r="J10" s="7">
        <v>2023</v>
      </c>
      <c r="K10" s="2"/>
      <c r="L10" s="2"/>
    </row>
    <row r="11" spans="1:16" ht="28.5" customHeight="1">
      <c r="A11" s="226"/>
      <c r="B11" s="169"/>
      <c r="C11" s="169"/>
      <c r="D11" s="227"/>
      <c r="E11" s="169"/>
      <c r="F11" s="2" t="s">
        <v>155</v>
      </c>
      <c r="G11" s="2">
        <v>1</v>
      </c>
      <c r="H11" s="2" t="s">
        <v>52</v>
      </c>
      <c r="I11" s="2" t="s">
        <v>85</v>
      </c>
      <c r="J11" s="7">
        <v>2023</v>
      </c>
      <c r="K11" s="2"/>
      <c r="L11" s="2"/>
    </row>
    <row r="12" spans="1:16" ht="32.25" customHeight="1">
      <c r="A12" s="2">
        <v>9</v>
      </c>
      <c r="B12" s="2" t="s">
        <v>200</v>
      </c>
      <c r="C12" s="2" t="s">
        <v>206</v>
      </c>
      <c r="D12" s="2">
        <v>607098379</v>
      </c>
      <c r="E12" s="10">
        <v>45099</v>
      </c>
      <c r="F12" s="2" t="s">
        <v>155</v>
      </c>
      <c r="G12" s="2">
        <v>1</v>
      </c>
      <c r="H12" s="2" t="s">
        <v>42</v>
      </c>
      <c r="I12" s="2" t="s">
        <v>42</v>
      </c>
      <c r="J12" s="7">
        <v>2023</v>
      </c>
      <c r="K12" s="2"/>
      <c r="L12" s="2"/>
      <c r="P12" s="31" t="s">
        <v>208</v>
      </c>
    </row>
    <row r="13" spans="1:16" ht="36" customHeight="1">
      <c r="A13" s="23">
        <v>10</v>
      </c>
      <c r="B13" s="167" t="s">
        <v>220</v>
      </c>
      <c r="C13" s="167" t="s">
        <v>221</v>
      </c>
      <c r="D13" s="224">
        <v>733866464</v>
      </c>
      <c r="E13" s="222">
        <v>45125</v>
      </c>
      <c r="F13" s="2" t="s">
        <v>41</v>
      </c>
      <c r="G13" s="2">
        <v>1</v>
      </c>
      <c r="H13" s="2"/>
      <c r="I13" s="2" t="s">
        <v>42</v>
      </c>
      <c r="J13" s="2"/>
      <c r="K13" s="2"/>
      <c r="L13" s="2"/>
    </row>
    <row r="14" spans="1:16" ht="23.25" customHeight="1">
      <c r="A14" s="11"/>
      <c r="B14" s="169"/>
      <c r="C14" s="169"/>
      <c r="D14" s="169"/>
      <c r="E14" s="169"/>
      <c r="F14" s="2" t="s">
        <v>155</v>
      </c>
      <c r="G14" s="2">
        <v>1</v>
      </c>
      <c r="H14" s="2"/>
      <c r="I14" s="2"/>
      <c r="J14" s="2"/>
      <c r="K14" s="2"/>
      <c r="L14" s="2"/>
    </row>
    <row r="15" spans="1:1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autoFilter ref="J1:J32" xr:uid="{00000000-0001-0000-0600-000000000000}"/>
  <mergeCells count="16">
    <mergeCell ref="B13:B14"/>
    <mergeCell ref="C13:C14"/>
    <mergeCell ref="D13:D14"/>
    <mergeCell ref="E13:E14"/>
    <mergeCell ref="A10:A11"/>
    <mergeCell ref="B10:B11"/>
    <mergeCell ref="C10:C11"/>
    <mergeCell ref="D10:D11"/>
    <mergeCell ref="E10:E11"/>
    <mergeCell ref="H4:H5"/>
    <mergeCell ref="I4:I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Drzwi</vt:lpstr>
      <vt:lpstr>Okna 2024</vt:lpstr>
      <vt:lpstr>Podłogi</vt:lpstr>
      <vt:lpstr>Inst. elektr.</vt:lpstr>
      <vt:lpstr>Piece</vt:lpstr>
      <vt:lpstr>'Okna 2024'!Obszar_wydruku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Adamowicz</dc:creator>
  <cp:lastModifiedBy>Alina Bloch-Zapytowska</cp:lastModifiedBy>
  <cp:lastPrinted>2024-02-20T08:18:46Z</cp:lastPrinted>
  <dcterms:created xsi:type="dcterms:W3CDTF">2022-03-10T07:41:24Z</dcterms:created>
  <dcterms:modified xsi:type="dcterms:W3CDTF">2024-02-20T08:18:49Z</dcterms:modified>
</cp:coreProperties>
</file>