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RZETARGI\Przetargi 2024\21.0271.1.18.2024 zima 2024-2027\5. modyfikacja SWZ\"/>
    </mc:Choice>
  </mc:AlternateContent>
  <xr:revisionPtr revIDLastSave="0" documentId="13_ncr:1_{91C7DB28-19BA-4181-9F21-2A937DCE940F}" xr6:coauthVersionLast="47" xr6:coauthVersionMax="47" xr10:uidLastSave="{00000000-0000-0000-0000-000000000000}"/>
  <bookViews>
    <workbookView xWindow="-120" yWindow="-120" windowWidth="25440" windowHeight="15390" tabRatio="500" activeTab="2" xr2:uid="{00000000-000D-0000-FFFF-FFFF00000000}"/>
  </bookViews>
  <sheets>
    <sheet name="Zadanie 1" sheetId="1" r:id="rId1"/>
    <sheet name="Zadanie 2" sheetId="2" r:id="rId2"/>
    <sheet name="Zadanie 3" sheetId="3" r:id="rId3"/>
    <sheet name="Zadanie 4" sheetId="4" r:id="rId4"/>
    <sheet name="Zadanie 5" sheetId="5" r:id="rId5"/>
  </sheets>
  <definedNames>
    <definedName name="_xlnm.Print_Area" localSheetId="0">'Zadanie 1'!$A$1:$J$14</definedName>
    <definedName name="_xlnm.Print_Area" localSheetId="1">'Zadanie 2'!$A$1:$J$14</definedName>
    <definedName name="_xlnm.Print_Area" localSheetId="2">'Zadanie 3'!$A$1:$K$13</definedName>
    <definedName name="_xlnm.Print_Area" localSheetId="3">'Zadanie 4'!$A$1:$K$15</definedName>
    <definedName name="_xlnm.Print_Area" localSheetId="4">'Zadanie 5'!$A$1:$K$15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4" i="5" l="1"/>
  <c r="H14" i="5"/>
  <c r="F11" i="5"/>
  <c r="K11" i="5" s="1"/>
  <c r="K10" i="5"/>
  <c r="F10" i="5"/>
  <c r="H10" i="5" s="1"/>
  <c r="K9" i="5"/>
  <c r="H9" i="5"/>
  <c r="F9" i="5"/>
  <c r="H8" i="5"/>
  <c r="F8" i="5"/>
  <c r="K8" i="5" s="1"/>
  <c r="F7" i="5"/>
  <c r="K7" i="5" s="1"/>
  <c r="K6" i="5"/>
  <c r="F6" i="5"/>
  <c r="H6" i="5" s="1"/>
  <c r="K5" i="5"/>
  <c r="K15" i="5" s="1"/>
  <c r="H5" i="5"/>
  <c r="F5" i="5"/>
  <c r="K14" i="4"/>
  <c r="H14" i="4"/>
  <c r="H12" i="4"/>
  <c r="F12" i="4"/>
  <c r="K12" i="4" s="1"/>
  <c r="K9" i="4"/>
  <c r="F9" i="4"/>
  <c r="H9" i="4" s="1"/>
  <c r="K8" i="4"/>
  <c r="H8" i="4"/>
  <c r="F8" i="4"/>
  <c r="H7" i="4"/>
  <c r="F7" i="4"/>
  <c r="K7" i="4" s="1"/>
  <c r="F6" i="4"/>
  <c r="K6" i="4" s="1"/>
  <c r="K5" i="4"/>
  <c r="H5" i="4"/>
  <c r="F5" i="4"/>
  <c r="F12" i="3"/>
  <c r="K12" i="3" s="1"/>
  <c r="K10" i="3"/>
  <c r="H10" i="3"/>
  <c r="F10" i="3"/>
  <c r="F7" i="3"/>
  <c r="K7" i="3" s="1"/>
  <c r="K6" i="3"/>
  <c r="H6" i="3"/>
  <c r="F6" i="3"/>
  <c r="K5" i="3"/>
  <c r="H5" i="3"/>
  <c r="F5" i="3"/>
  <c r="H4" i="3"/>
  <c r="F4" i="3"/>
  <c r="K4" i="3" s="1"/>
  <c r="K8" i="3" s="1"/>
  <c r="K13" i="3" s="1"/>
  <c r="J13" i="2"/>
  <c r="G13" i="2"/>
  <c r="E13" i="2"/>
  <c r="G11" i="2"/>
  <c r="E11" i="2"/>
  <c r="J11" i="2" s="1"/>
  <c r="J8" i="2"/>
  <c r="G8" i="2"/>
  <c r="E8" i="2"/>
  <c r="G7" i="2"/>
  <c r="E7" i="2"/>
  <c r="J7" i="2" s="1"/>
  <c r="E6" i="2"/>
  <c r="J6" i="2" s="1"/>
  <c r="J5" i="2"/>
  <c r="G5" i="2"/>
  <c r="E5" i="2"/>
  <c r="E13" i="1"/>
  <c r="J13" i="1" s="1"/>
  <c r="J11" i="1"/>
  <c r="E11" i="1"/>
  <c r="G11" i="1" s="1"/>
  <c r="E8" i="1"/>
  <c r="J8" i="1" s="1"/>
  <c r="J7" i="1"/>
  <c r="E7" i="1"/>
  <c r="G7" i="1" s="1"/>
  <c r="J6" i="1"/>
  <c r="G6" i="1"/>
  <c r="E6" i="1"/>
  <c r="G5" i="1"/>
  <c r="E5" i="1"/>
  <c r="J5" i="1" s="1"/>
  <c r="J9" i="1" s="1"/>
  <c r="J14" i="1" l="1"/>
  <c r="K10" i="4"/>
  <c r="K15" i="4" s="1"/>
  <c r="G9" i="1"/>
  <c r="G14" i="1" s="1"/>
  <c r="J9" i="2"/>
  <c r="J14" i="2" s="1"/>
  <c r="G8" i="1"/>
  <c r="G13" i="1"/>
  <c r="G6" i="2"/>
  <c r="G9" i="2" s="1"/>
  <c r="G14" i="2" s="1"/>
  <c r="H7" i="3"/>
  <c r="H8" i="3" s="1"/>
  <c r="H13" i="3" s="1"/>
  <c r="H12" i="3"/>
  <c r="H6" i="4"/>
  <c r="H10" i="4" s="1"/>
  <c r="H15" i="4" s="1"/>
  <c r="H7" i="5"/>
  <c r="H12" i="5" s="1"/>
  <c r="H11" i="5"/>
  <c r="K12" i="5"/>
  <c r="H15" i="5" l="1"/>
</calcChain>
</file>

<file path=xl/sharedStrings.xml><?xml version="1.0" encoding="utf-8"?>
<sst xmlns="http://schemas.openxmlformats.org/spreadsheetml/2006/main" count="217" uniqueCount="63">
  <si>
    <t>Zadanie nr 1 Kosakowo</t>
  </si>
  <si>
    <t>Lp.</t>
  </si>
  <si>
    <t>Narzędzie, wyposażenie, urządzenia techniczne</t>
  </si>
  <si>
    <t>Wymagana ilość</t>
  </si>
  <si>
    <t>Przewidywany czas pracy jednej jednostki sprzętowej w godzinach w ciągu roku</t>
  </si>
  <si>
    <t>Przewidywany czas pracy jednej jednostki sprzętowej w godzinach w okresie 3 lat</t>
  </si>
  <si>
    <t>Cena jednostkowa netto za jedną godzinę pracy sprzętu</t>
  </si>
  <si>
    <t>Wartość netto</t>
  </si>
  <si>
    <t>Podatek VAT od ceny jednostkowej netto</t>
  </si>
  <si>
    <t>Cena jednostkowa brutto za jedną  godzinę pracy sprzętu</t>
  </si>
  <si>
    <t>Wartość brutto</t>
  </si>
  <si>
    <t>(3 x 5 x 6)</t>
  </si>
  <si>
    <t>praca sprzętu 8%</t>
  </si>
  <si>
    <t>(3 x 5 x 9)</t>
  </si>
  <si>
    <t>6</t>
  </si>
  <si>
    <t>1.</t>
  </si>
  <si>
    <t>Nośnik 8-15 t. + piaskarka + pług jednostronny</t>
  </si>
  <si>
    <t>2.</t>
  </si>
  <si>
    <r>
      <rPr>
        <i/>
        <sz val="10"/>
        <color theme="1"/>
        <rFont val="Arial"/>
        <family val="2"/>
        <charset val="238"/>
      </rPr>
      <t>Ładowarka na kołach do załadunku mieszanki o pojemności łyżki 0,25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1,20 m</t>
    </r>
    <r>
      <rPr>
        <i/>
        <vertAlign val="superscript"/>
        <sz val="10"/>
        <color theme="1"/>
        <rFont val="Arial"/>
        <family val="2"/>
        <charset val="238"/>
      </rPr>
      <t>3</t>
    </r>
  </si>
  <si>
    <t>3.</t>
  </si>
  <si>
    <r>
      <rPr>
        <i/>
        <sz val="10"/>
        <color theme="1"/>
        <rFont val="Arial"/>
        <family val="2"/>
        <charset val="238"/>
      </rPr>
      <t>Ładowarka na kołach do odśnieżania o pojemności łyżki 1,5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3,0 m³</t>
    </r>
  </si>
  <si>
    <r>
      <rPr>
        <i/>
        <sz val="10"/>
        <color theme="1"/>
        <rFont val="Arial"/>
        <family val="2"/>
        <charset val="238"/>
      </rPr>
      <t xml:space="preserve">Ciągnik z pługiem + rozrzutnik typu </t>
    </r>
    <r>
      <rPr>
        <sz val="10"/>
        <color theme="1"/>
        <rFont val="Arial"/>
        <family val="2"/>
        <charset val="238"/>
      </rPr>
      <t>RCW</t>
    </r>
  </si>
  <si>
    <t>Razem netto praca sprzętu:</t>
  </si>
  <si>
    <t>Razem brutto praca sprzętu:</t>
  </si>
  <si>
    <t>Rodzaj świadczenia</t>
  </si>
  <si>
    <t xml:space="preserve">Przewidywany czas dyżuru jednej jednostki sprzętowej w godzinach w ciągu roku </t>
  </si>
  <si>
    <t>Przewidywany czas dyżuru jednej jednostki sprzętowej w godzinach w okresie 3 lat</t>
  </si>
  <si>
    <t>Cena jednostkowa netto za jedną godzinę dyżuru
 (max. 112,50 zł)</t>
  </si>
  <si>
    <t>Podatek VAT 23%</t>
  </si>
  <si>
    <t>Cena jednostkowa brutto za jedną godzinę dyżuru
(max. 138,38 zł)</t>
  </si>
  <si>
    <t>dyżur nośnika</t>
  </si>
  <si>
    <t xml:space="preserve">Przewidywany czas gotowości jednej jednostki sprzętowej w dobach w ciągu roku </t>
  </si>
  <si>
    <t>Przewidywany czas gotowości jednej jednostki sprzętowej w dobach w okresie 3 lat</t>
  </si>
  <si>
    <t>Cena jednostkowa netto za jedną dobę gotowości
(max. 150,00 zł)</t>
  </si>
  <si>
    <t>Cena jednostkowa brutto za jedną dobę gotowości
(max. 184,50 zł)</t>
  </si>
  <si>
    <t>gotowość sprzętowa</t>
  </si>
  <si>
    <t>RAZEM NETTO:</t>
  </si>
  <si>
    <t>RAZEM BRUTTO:</t>
  </si>
  <si>
    <t>Zadanie nr 2 Puck, Krokowa</t>
  </si>
  <si>
    <t>Cena jednostkowa netto</t>
  </si>
  <si>
    <t>Podatek VAT od ceny jednostkowej netto
praca sprzętu</t>
  </si>
  <si>
    <t>Cena jednostkowa brutto</t>
  </si>
  <si>
    <t>8%</t>
  </si>
  <si>
    <t>Nośnik 8-15 t.+ piaskarka + pług jednostronny</t>
  </si>
  <si>
    <t>Ciągnik dwunapędowy pod pług dwustronny o mocy pow. 120 km</t>
  </si>
  <si>
    <r>
      <rPr>
        <i/>
        <sz val="10"/>
        <color theme="1"/>
        <rFont val="Arial"/>
        <family val="2"/>
        <charset val="238"/>
      </rPr>
      <t>Ładowarka na kołach do odśnieżania o pojemności łyżki 1,5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3 m³</t>
    </r>
  </si>
  <si>
    <t>Zadanie nr 3 Gniewino, Choczewo</t>
  </si>
  <si>
    <t>Wartość netto
(3 x 5 x 6)</t>
  </si>
  <si>
    <t>Podatek VAT od ceny jednostkowej netto 
praca sprzętu</t>
  </si>
  <si>
    <t>wartość brutto
(3 x 5 x 9)</t>
  </si>
  <si>
    <t>Ładowarka na kołach do załadunku mieszanki o pojemności łyżki 0,25 m3 do 1,20 m3</t>
  </si>
  <si>
    <t>Ładowarka na kołach do odśnieżania o pojemności łyżki 1,5 m3 do 3 m³</t>
  </si>
  <si>
    <t>Zadanie nr 4 Wejherowo, Łęczyce, Luzino, oraz Szemud</t>
  </si>
  <si>
    <t>Wartośc netto</t>
  </si>
  <si>
    <t>Podatek VAT od ceny jednostkowe netto</t>
  </si>
  <si>
    <t>praca sprzętu
8%</t>
  </si>
  <si>
    <t>Nośnik dwunapędowy pod pług dwustronny</t>
  </si>
  <si>
    <t>Ciągnik z pługiem + rozrzutnik typu RCW</t>
  </si>
  <si>
    <t>Zadanie nr 5 miasto Wejherowo</t>
  </si>
  <si>
    <t>Samochód samowyładowczy do wywozu śniegu o ład. pow. 16 t.</t>
  </si>
  <si>
    <t>Odśnieżanie, posypywanie chodników, schodów, przejść dla pieszych przez brygadę pracowników</t>
  </si>
  <si>
    <t xml:space="preserve">Razem netto praca sprzętu: </t>
  </si>
  <si>
    <r>
      <t>Ładowarka na kołach do odśnieżania o pojemności łyżki 1,5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3 m³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</si>
</sst>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/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4" fontId="7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view="pageBreakPreview" zoomScaleNormal="100" workbookViewId="0">
      <selection sqref="A1:J1"/>
    </sheetView>
  </sheetViews>
  <sheetFormatPr defaultColWidth="8.7109375" defaultRowHeight="15" x14ac:dyDescent="0.25"/>
  <cols>
    <col min="1" max="1" width="5.42578125" customWidth="1"/>
    <col min="2" max="2" width="22.28515625" customWidth="1"/>
    <col min="4" max="4" width="15.85546875" customWidth="1"/>
    <col min="5" max="5" width="15.7109375" customWidth="1"/>
    <col min="6" max="6" width="15.28515625" style="5" customWidth="1"/>
    <col min="7" max="7" width="17.140625" style="5" customWidth="1"/>
    <col min="8" max="8" width="14.140625" style="5" customWidth="1"/>
    <col min="9" max="9" width="16.42578125" customWidth="1"/>
    <col min="10" max="10" width="18.42578125" customWidth="1"/>
    <col min="11" max="11" width="17.7109375" style="5" customWidth="1"/>
    <col min="12" max="12" width="14.5703125" customWidth="1"/>
    <col min="13" max="13" width="14.140625" customWidth="1"/>
  </cols>
  <sheetData>
    <row r="1" spans="1:13" ht="18.7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3" ht="75.75" customHeight="1" x14ac:dyDescent="0.25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7" t="s">
        <v>6</v>
      </c>
      <c r="G2" s="6" t="s">
        <v>7</v>
      </c>
      <c r="H2" s="6" t="s">
        <v>8</v>
      </c>
      <c r="I2" s="56" t="s">
        <v>9</v>
      </c>
      <c r="J2" s="7" t="s">
        <v>10</v>
      </c>
      <c r="K2" s="51"/>
      <c r="L2" s="52"/>
      <c r="M2" s="52"/>
    </row>
    <row r="3" spans="1:13" ht="31.5" customHeight="1" x14ac:dyDescent="0.25">
      <c r="A3" s="56"/>
      <c r="B3" s="56"/>
      <c r="C3" s="56"/>
      <c r="D3" s="56"/>
      <c r="E3" s="56"/>
      <c r="F3" s="57"/>
      <c r="G3" s="8" t="s">
        <v>11</v>
      </c>
      <c r="H3" s="8" t="s">
        <v>12</v>
      </c>
      <c r="I3" s="56"/>
      <c r="J3" s="9" t="s">
        <v>13</v>
      </c>
      <c r="K3" s="51"/>
      <c r="L3" s="52"/>
      <c r="M3" s="52"/>
    </row>
    <row r="4" spans="1:13" x14ac:dyDescent="0.25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3" t="s">
        <v>14</v>
      </c>
      <c r="G4" s="11">
        <v>7</v>
      </c>
      <c r="H4" s="11">
        <v>8</v>
      </c>
      <c r="I4" s="11">
        <v>9</v>
      </c>
      <c r="J4" s="3">
        <v>10</v>
      </c>
    </row>
    <row r="5" spans="1:13" ht="40.5" customHeight="1" x14ac:dyDescent="0.25">
      <c r="A5" s="14" t="s">
        <v>15</v>
      </c>
      <c r="B5" s="15" t="s">
        <v>16</v>
      </c>
      <c r="C5" s="16">
        <v>1</v>
      </c>
      <c r="D5" s="16">
        <v>250</v>
      </c>
      <c r="E5" s="16">
        <f>250*3</f>
        <v>750</v>
      </c>
      <c r="F5" s="17"/>
      <c r="G5" s="17">
        <f>C5*E5*F5</f>
        <v>0</v>
      </c>
      <c r="H5" s="17"/>
      <c r="I5" s="17"/>
      <c r="J5" s="17">
        <f>C5*E5*I5</f>
        <v>0</v>
      </c>
    </row>
    <row r="6" spans="1:13" ht="70.5" customHeight="1" x14ac:dyDescent="0.25">
      <c r="A6" s="14" t="s">
        <v>17</v>
      </c>
      <c r="B6" s="18" t="s">
        <v>18</v>
      </c>
      <c r="C6" s="16">
        <v>1</v>
      </c>
      <c r="D6" s="16">
        <v>70</v>
      </c>
      <c r="E6" s="16">
        <f>D6*3</f>
        <v>210</v>
      </c>
      <c r="F6" s="17"/>
      <c r="G6" s="17">
        <f>C6*E6*F6</f>
        <v>0</v>
      </c>
      <c r="H6" s="17"/>
      <c r="I6" s="17"/>
      <c r="J6" s="17">
        <f>C6*E6*I6</f>
        <v>0</v>
      </c>
    </row>
    <row r="7" spans="1:13" ht="66.75" customHeight="1" x14ac:dyDescent="0.25">
      <c r="A7" s="14" t="s">
        <v>19</v>
      </c>
      <c r="B7" s="18" t="s">
        <v>20</v>
      </c>
      <c r="C7" s="16">
        <v>1</v>
      </c>
      <c r="D7" s="16">
        <v>20</v>
      </c>
      <c r="E7" s="16">
        <f>D7*3</f>
        <v>60</v>
      </c>
      <c r="F7" s="17"/>
      <c r="G7" s="17">
        <f>C7*E7*F7</f>
        <v>0</v>
      </c>
      <c r="H7" s="17"/>
      <c r="I7" s="17"/>
      <c r="J7" s="17">
        <f>C7*E7*I7</f>
        <v>0</v>
      </c>
    </row>
    <row r="8" spans="1:13" ht="49.5" customHeight="1" x14ac:dyDescent="0.25">
      <c r="A8" s="14">
        <v>4</v>
      </c>
      <c r="B8" s="18" t="s">
        <v>21</v>
      </c>
      <c r="C8" s="16">
        <v>1</v>
      </c>
      <c r="D8" s="16">
        <v>80</v>
      </c>
      <c r="E8" s="16">
        <f>D8*3</f>
        <v>240</v>
      </c>
      <c r="F8" s="17"/>
      <c r="G8" s="17">
        <f>C8*E8*F8</f>
        <v>0</v>
      </c>
      <c r="H8" s="17"/>
      <c r="I8" s="17"/>
      <c r="J8" s="17">
        <f>C8*E8*I8</f>
        <v>0</v>
      </c>
    </row>
    <row r="9" spans="1:13" ht="49.5" customHeight="1" x14ac:dyDescent="0.25">
      <c r="A9" s="53" t="s">
        <v>22</v>
      </c>
      <c r="B9" s="53"/>
      <c r="C9" s="53"/>
      <c r="D9" s="53"/>
      <c r="E9" s="53"/>
      <c r="F9" s="53"/>
      <c r="G9" s="19">
        <f>SUM(G5:G8)</f>
        <v>0</v>
      </c>
      <c r="H9" s="54" t="s">
        <v>23</v>
      </c>
      <c r="I9" s="54"/>
      <c r="J9" s="19">
        <f>SUM(J5:J8)</f>
        <v>0</v>
      </c>
    </row>
    <row r="10" spans="1:13" ht="84" customHeight="1" x14ac:dyDescent="0.25">
      <c r="A10" s="20"/>
      <c r="B10" s="1" t="s">
        <v>24</v>
      </c>
      <c r="C10" s="1" t="s">
        <v>3</v>
      </c>
      <c r="D10" s="1" t="s">
        <v>25</v>
      </c>
      <c r="E10" s="1" t="s">
        <v>26</v>
      </c>
      <c r="F10" s="21" t="s">
        <v>27</v>
      </c>
      <c r="G10" s="21" t="s">
        <v>7</v>
      </c>
      <c r="H10" s="21" t="s">
        <v>28</v>
      </c>
      <c r="I10" s="21" t="s">
        <v>29</v>
      </c>
      <c r="J10" s="21" t="s">
        <v>10</v>
      </c>
    </row>
    <row r="11" spans="1:13" ht="49.5" customHeight="1" x14ac:dyDescent="0.25">
      <c r="A11" s="20">
        <v>5</v>
      </c>
      <c r="B11" s="2" t="s">
        <v>30</v>
      </c>
      <c r="C11" s="22">
        <v>1</v>
      </c>
      <c r="D11" s="22">
        <v>20</v>
      </c>
      <c r="E11" s="22">
        <f>D11*3</f>
        <v>60</v>
      </c>
      <c r="F11" s="23"/>
      <c r="G11" s="23">
        <f>C11*E11*F11</f>
        <v>0</v>
      </c>
      <c r="H11" s="23"/>
      <c r="I11" s="23"/>
      <c r="J11" s="23">
        <f>C11*E11*I11</f>
        <v>0</v>
      </c>
    </row>
    <row r="12" spans="1:13" ht="86.25" customHeight="1" x14ac:dyDescent="0.25">
      <c r="A12" s="20"/>
      <c r="B12" s="1" t="s">
        <v>24</v>
      </c>
      <c r="C12" s="1" t="s">
        <v>3</v>
      </c>
      <c r="D12" s="1" t="s">
        <v>31</v>
      </c>
      <c r="E12" s="1" t="s">
        <v>32</v>
      </c>
      <c r="F12" s="21" t="s">
        <v>33</v>
      </c>
      <c r="G12" s="21" t="s">
        <v>7</v>
      </c>
      <c r="H12" s="21" t="s">
        <v>28</v>
      </c>
      <c r="I12" s="21" t="s">
        <v>34</v>
      </c>
      <c r="J12" s="21" t="s">
        <v>10</v>
      </c>
    </row>
    <row r="13" spans="1:13" ht="49.5" customHeight="1" x14ac:dyDescent="0.25">
      <c r="A13" s="20">
        <v>6</v>
      </c>
      <c r="B13" s="24" t="s">
        <v>35</v>
      </c>
      <c r="C13" s="22">
        <v>1</v>
      </c>
      <c r="D13" s="22">
        <v>105</v>
      </c>
      <c r="E13" s="25">
        <f>D13*3</f>
        <v>315</v>
      </c>
      <c r="F13" s="23"/>
      <c r="G13" s="23">
        <f>E13*F13*C13</f>
        <v>0</v>
      </c>
      <c r="H13" s="23"/>
      <c r="I13" s="23"/>
      <c r="J13" s="23">
        <f>C13*E13*I13</f>
        <v>0</v>
      </c>
    </row>
    <row r="14" spans="1:13" ht="31.5" customHeight="1" x14ac:dyDescent="0.25">
      <c r="A14" s="49" t="s">
        <v>36</v>
      </c>
      <c r="B14" s="49"/>
      <c r="C14" s="49"/>
      <c r="D14" s="49"/>
      <c r="E14" s="49"/>
      <c r="F14" s="49"/>
      <c r="G14" s="26">
        <f>G9+G11+G13</f>
        <v>0</v>
      </c>
      <c r="H14" s="50" t="s">
        <v>37</v>
      </c>
      <c r="I14" s="50"/>
      <c r="J14" s="26">
        <f>J9+J11+J13</f>
        <v>0</v>
      </c>
    </row>
  </sheetData>
  <mergeCells count="15">
    <mergeCell ref="A1:J1"/>
    <mergeCell ref="A2:A3"/>
    <mergeCell ref="B2:B3"/>
    <mergeCell ref="C2:C3"/>
    <mergeCell ref="D2:D3"/>
    <mergeCell ref="E2:E3"/>
    <mergeCell ref="F2:F3"/>
    <mergeCell ref="I2:I3"/>
    <mergeCell ref="A14:F14"/>
    <mergeCell ref="H14:I14"/>
    <mergeCell ref="K2:K3"/>
    <mergeCell ref="L2:L3"/>
    <mergeCell ref="M2:M3"/>
    <mergeCell ref="A9:F9"/>
    <mergeCell ref="H9:I9"/>
  </mergeCells>
  <pageMargins left="0.70833333333333304" right="0.70833333333333304" top="0.74861111111111101" bottom="0.74791666666666701" header="0.31527777777777799" footer="0.511811023622047"/>
  <pageSetup paperSize="9" scale="58" orientation="portrait" horizontalDpi="300" verticalDpi="300" r:id="rId1"/>
  <headerFooter>
    <oddHeader>&amp;CZADANIE 1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view="pageBreakPreview" zoomScaleNormal="100" workbookViewId="0">
      <selection sqref="A1:J1"/>
    </sheetView>
  </sheetViews>
  <sheetFormatPr defaultColWidth="8.7109375" defaultRowHeight="15" x14ac:dyDescent="0.25"/>
  <cols>
    <col min="1" max="1" width="5.140625" customWidth="1"/>
    <col min="2" max="2" width="26.85546875" customWidth="1"/>
    <col min="4" max="4" width="19.140625" customWidth="1"/>
    <col min="5" max="5" width="16.7109375" customWidth="1"/>
    <col min="6" max="7" width="15.28515625" style="5" customWidth="1"/>
    <col min="8" max="8" width="13.5703125" style="5" customWidth="1"/>
    <col min="9" max="9" width="15.5703125" customWidth="1"/>
    <col min="10" max="10" width="15.140625" customWidth="1"/>
    <col min="11" max="11" width="13.7109375" style="5" customWidth="1"/>
    <col min="12" max="12" width="16.42578125" customWidth="1"/>
    <col min="13" max="13" width="13.85546875" customWidth="1"/>
  </cols>
  <sheetData>
    <row r="1" spans="1:13" ht="18.75" x14ac:dyDescent="0.3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</row>
    <row r="2" spans="1:13" ht="75.75" customHeight="1" x14ac:dyDescent="0.25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7" t="s">
        <v>39</v>
      </c>
      <c r="G2" s="6" t="s">
        <v>7</v>
      </c>
      <c r="H2" s="6" t="s">
        <v>40</v>
      </c>
      <c r="I2" s="56" t="s">
        <v>41</v>
      </c>
      <c r="J2" s="7" t="s">
        <v>10</v>
      </c>
      <c r="K2" s="51"/>
      <c r="L2" s="52"/>
      <c r="M2" s="52"/>
    </row>
    <row r="3" spans="1:13" x14ac:dyDescent="0.25">
      <c r="A3" s="56"/>
      <c r="B3" s="56"/>
      <c r="C3" s="56"/>
      <c r="D3" s="56"/>
      <c r="E3" s="56"/>
      <c r="F3" s="57"/>
      <c r="G3" s="8" t="s">
        <v>11</v>
      </c>
      <c r="H3" s="27" t="s">
        <v>42</v>
      </c>
      <c r="I3" s="56"/>
      <c r="J3" s="9" t="s">
        <v>13</v>
      </c>
      <c r="K3" s="51"/>
      <c r="L3" s="52"/>
      <c r="M3" s="52"/>
    </row>
    <row r="4" spans="1:13" x14ac:dyDescent="0.25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2">
        <v>6</v>
      </c>
      <c r="G4" s="11">
        <v>7</v>
      </c>
      <c r="H4" s="11">
        <v>8</v>
      </c>
      <c r="I4" s="11">
        <v>9</v>
      </c>
      <c r="J4" s="11">
        <v>10</v>
      </c>
    </row>
    <row r="5" spans="1:13" ht="44.25" customHeight="1" x14ac:dyDescent="0.25">
      <c r="A5" s="14" t="s">
        <v>15</v>
      </c>
      <c r="B5" s="15" t="s">
        <v>43</v>
      </c>
      <c r="C5" s="28">
        <v>3</v>
      </c>
      <c r="D5" s="29">
        <v>400</v>
      </c>
      <c r="E5" s="30">
        <f>D5*3</f>
        <v>1200</v>
      </c>
      <c r="F5" s="21"/>
      <c r="G5" s="21">
        <f>C5*E5*F5</f>
        <v>0</v>
      </c>
      <c r="H5" s="21"/>
      <c r="I5" s="21"/>
      <c r="J5" s="21">
        <f>C5*E5*I5</f>
        <v>0</v>
      </c>
    </row>
    <row r="6" spans="1:13" ht="39" customHeight="1" x14ac:dyDescent="0.25">
      <c r="A6" s="14" t="s">
        <v>17</v>
      </c>
      <c r="B6" s="15" t="s">
        <v>44</v>
      </c>
      <c r="C6" s="28">
        <v>3</v>
      </c>
      <c r="D6" s="31">
        <v>30</v>
      </c>
      <c r="E6" s="30">
        <f>30*3</f>
        <v>90</v>
      </c>
      <c r="F6" s="21"/>
      <c r="G6" s="21">
        <f>C6*E6*F6</f>
        <v>0</v>
      </c>
      <c r="H6" s="21"/>
      <c r="I6" s="21"/>
      <c r="J6" s="21">
        <f>C6*E6*I6</f>
        <v>0</v>
      </c>
    </row>
    <row r="7" spans="1:13" ht="67.5" customHeight="1" x14ac:dyDescent="0.25">
      <c r="A7" s="14" t="s">
        <v>19</v>
      </c>
      <c r="B7" s="15" t="s">
        <v>18</v>
      </c>
      <c r="C7" s="28">
        <v>2</v>
      </c>
      <c r="D7" s="31">
        <v>180</v>
      </c>
      <c r="E7" s="30">
        <f>180*3</f>
        <v>540</v>
      </c>
      <c r="F7" s="21"/>
      <c r="G7" s="21">
        <f>C7*E7*F7</f>
        <v>0</v>
      </c>
      <c r="H7" s="21"/>
      <c r="I7" s="21"/>
      <c r="J7" s="21">
        <f>C7*E7*I7</f>
        <v>0</v>
      </c>
    </row>
    <row r="8" spans="1:13" ht="60.75" customHeight="1" x14ac:dyDescent="0.25">
      <c r="A8" s="14">
        <v>4</v>
      </c>
      <c r="B8" s="15" t="s">
        <v>45</v>
      </c>
      <c r="C8" s="28">
        <v>2</v>
      </c>
      <c r="D8" s="31">
        <v>35</v>
      </c>
      <c r="E8" s="30">
        <f>35*3</f>
        <v>105</v>
      </c>
      <c r="F8" s="21"/>
      <c r="G8" s="21">
        <f>C8*E8*F8</f>
        <v>0</v>
      </c>
      <c r="H8" s="21"/>
      <c r="I8" s="21"/>
      <c r="J8" s="21">
        <f>C8*E8*I8</f>
        <v>0</v>
      </c>
    </row>
    <row r="9" spans="1:13" ht="60.75" customHeight="1" x14ac:dyDescent="0.25">
      <c r="A9" s="53" t="s">
        <v>22</v>
      </c>
      <c r="B9" s="53"/>
      <c r="C9" s="53"/>
      <c r="D9" s="53"/>
      <c r="E9" s="53"/>
      <c r="F9" s="53"/>
      <c r="G9" s="21">
        <f>SUM(G5:G8)</f>
        <v>0</v>
      </c>
      <c r="H9" s="54" t="s">
        <v>23</v>
      </c>
      <c r="I9" s="54"/>
      <c r="J9" s="21">
        <f>SUM(J5:J8)</f>
        <v>0</v>
      </c>
    </row>
    <row r="10" spans="1:13" ht="91.5" customHeight="1" x14ac:dyDescent="0.25">
      <c r="A10" s="20"/>
      <c r="B10" s="1" t="s">
        <v>24</v>
      </c>
      <c r="C10" s="1" t="s">
        <v>3</v>
      </c>
      <c r="D10" s="1" t="s">
        <v>25</v>
      </c>
      <c r="E10" s="1" t="s">
        <v>26</v>
      </c>
      <c r="F10" s="21" t="s">
        <v>27</v>
      </c>
      <c r="G10" s="21" t="s">
        <v>7</v>
      </c>
      <c r="H10" s="21" t="s">
        <v>28</v>
      </c>
      <c r="I10" s="21" t="s">
        <v>29</v>
      </c>
      <c r="J10" s="21" t="s">
        <v>10</v>
      </c>
    </row>
    <row r="11" spans="1:13" ht="60.75" customHeight="1" x14ac:dyDescent="0.25">
      <c r="A11" s="32">
        <v>5</v>
      </c>
      <c r="B11" s="2" t="s">
        <v>30</v>
      </c>
      <c r="C11" s="29">
        <v>3</v>
      </c>
      <c r="D11" s="29">
        <v>20</v>
      </c>
      <c r="E11" s="1">
        <f>D11*3</f>
        <v>60</v>
      </c>
      <c r="F11" s="21"/>
      <c r="G11" s="21">
        <f>C11*E11*F11</f>
        <v>0</v>
      </c>
      <c r="H11" s="21"/>
      <c r="I11" s="21"/>
      <c r="J11" s="21">
        <f>C11*E11*I11</f>
        <v>0</v>
      </c>
    </row>
    <row r="12" spans="1:13" ht="90.75" customHeight="1" x14ac:dyDescent="0.25">
      <c r="A12" s="32"/>
      <c r="B12" s="1" t="s">
        <v>24</v>
      </c>
      <c r="C12" s="1" t="s">
        <v>3</v>
      </c>
      <c r="D12" s="1" t="s">
        <v>31</v>
      </c>
      <c r="E12" s="1" t="s">
        <v>32</v>
      </c>
      <c r="F12" s="21" t="s">
        <v>33</v>
      </c>
      <c r="G12" s="21" t="s">
        <v>7</v>
      </c>
      <c r="H12" s="21" t="s">
        <v>28</v>
      </c>
      <c r="I12" s="21" t="s">
        <v>34</v>
      </c>
      <c r="J12" s="21" t="s">
        <v>10</v>
      </c>
    </row>
    <row r="13" spans="1:13" ht="60.75" customHeight="1" x14ac:dyDescent="0.25">
      <c r="A13" s="33">
        <v>6</v>
      </c>
      <c r="B13" s="2" t="s">
        <v>35</v>
      </c>
      <c r="C13" s="29">
        <v>3</v>
      </c>
      <c r="D13" s="34">
        <v>105</v>
      </c>
      <c r="E13" s="35">
        <f>D13*3</f>
        <v>315</v>
      </c>
      <c r="F13" s="21"/>
      <c r="G13" s="21">
        <f>E13*F13</f>
        <v>0</v>
      </c>
      <c r="H13" s="21"/>
      <c r="I13" s="21"/>
      <c r="J13" s="21">
        <f>C13*E13*I13</f>
        <v>0</v>
      </c>
    </row>
    <row r="14" spans="1:13" ht="33.75" customHeight="1" x14ac:dyDescent="0.25">
      <c r="A14" s="49" t="s">
        <v>36</v>
      </c>
      <c r="B14" s="49"/>
      <c r="C14" s="49"/>
      <c r="D14" s="49"/>
      <c r="E14" s="49"/>
      <c r="F14" s="49"/>
      <c r="G14" s="26">
        <f>G9+G11+G13</f>
        <v>0</v>
      </c>
      <c r="H14" s="50" t="s">
        <v>37</v>
      </c>
      <c r="I14" s="50"/>
      <c r="J14" s="26">
        <f>J9+J11+J13</f>
        <v>0</v>
      </c>
    </row>
  </sheetData>
  <mergeCells count="15">
    <mergeCell ref="A1:J1"/>
    <mergeCell ref="A2:A3"/>
    <mergeCell ref="B2:B3"/>
    <mergeCell ref="C2:C3"/>
    <mergeCell ref="D2:D3"/>
    <mergeCell ref="E2:E3"/>
    <mergeCell ref="F2:F3"/>
    <mergeCell ref="I2:I3"/>
    <mergeCell ref="A14:F14"/>
    <mergeCell ref="H14:I14"/>
    <mergeCell ref="K2:K3"/>
    <mergeCell ref="L2:L3"/>
    <mergeCell ref="M2:M3"/>
    <mergeCell ref="A9:F9"/>
    <mergeCell ref="H9:I9"/>
  </mergeCells>
  <pageMargins left="0.70833333333333304" right="0.70833333333333304" top="0.74861111111111101" bottom="0.74791666666666701" header="0.31527777777777799" footer="0.511811023622047"/>
  <pageSetup paperSize="9" scale="57" orientation="portrait" horizontalDpi="300" verticalDpi="300" r:id="rId1"/>
  <headerFooter>
    <oddHeader>&amp;CZADANIE 2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tabSelected="1" view="pageBreakPreview" zoomScaleNormal="100" workbookViewId="0">
      <selection sqref="A1:K1"/>
    </sheetView>
  </sheetViews>
  <sheetFormatPr defaultColWidth="8.7109375" defaultRowHeight="15" x14ac:dyDescent="0.25"/>
  <cols>
    <col min="1" max="1" width="5.140625" customWidth="1"/>
    <col min="3" max="3" width="20.7109375" customWidth="1"/>
    <col min="5" max="5" width="18.140625" customWidth="1"/>
    <col min="6" max="6" width="18.7109375" customWidth="1"/>
    <col min="7" max="7" width="16" style="5" customWidth="1"/>
    <col min="8" max="8" width="16.28515625" style="5" customWidth="1"/>
    <col min="9" max="9" width="13.140625" style="5" customWidth="1"/>
    <col min="10" max="10" width="15" customWidth="1"/>
    <col min="11" max="11" width="15.85546875" customWidth="1"/>
    <col min="12" max="12" width="11.5703125" style="36" customWidth="1"/>
  </cols>
  <sheetData>
    <row r="1" spans="1:12" ht="18.75" x14ac:dyDescent="0.3">
      <c r="A1" s="61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68.25" customHeight="1" x14ac:dyDescent="0.25">
      <c r="A2" s="4" t="s">
        <v>1</v>
      </c>
      <c r="B2" s="56" t="s">
        <v>2</v>
      </c>
      <c r="C2" s="56"/>
      <c r="D2" s="37" t="s">
        <v>3</v>
      </c>
      <c r="E2" s="37" t="s">
        <v>4</v>
      </c>
      <c r="F2" s="37" t="s">
        <v>5</v>
      </c>
      <c r="G2" s="38" t="s">
        <v>39</v>
      </c>
      <c r="H2" s="38" t="s">
        <v>47</v>
      </c>
      <c r="I2" s="38" t="s">
        <v>48</v>
      </c>
      <c r="J2" s="37" t="s">
        <v>41</v>
      </c>
      <c r="K2" s="4" t="s">
        <v>49</v>
      </c>
      <c r="L2" s="39"/>
    </row>
    <row r="3" spans="1:12" x14ac:dyDescent="0.25">
      <c r="A3" s="10">
        <v>1</v>
      </c>
      <c r="B3" s="62">
        <v>2</v>
      </c>
      <c r="C3" s="62"/>
      <c r="D3" s="11">
        <v>3</v>
      </c>
      <c r="E3" s="11">
        <v>4</v>
      </c>
      <c r="F3" s="12">
        <v>5</v>
      </c>
      <c r="G3" s="40">
        <v>6</v>
      </c>
      <c r="H3" s="3">
        <v>7</v>
      </c>
      <c r="I3" s="10">
        <v>8</v>
      </c>
      <c r="J3" s="10">
        <v>9</v>
      </c>
      <c r="K3" s="10">
        <v>10</v>
      </c>
    </row>
    <row r="4" spans="1:12" ht="38.25" customHeight="1" x14ac:dyDescent="0.25">
      <c r="A4" s="14" t="s">
        <v>15</v>
      </c>
      <c r="B4" s="63" t="s">
        <v>16</v>
      </c>
      <c r="C4" s="63"/>
      <c r="D4" s="28">
        <v>3</v>
      </c>
      <c r="E4" s="28">
        <v>440</v>
      </c>
      <c r="F4" s="41">
        <f>440*3</f>
        <v>1320</v>
      </c>
      <c r="G4" s="19"/>
      <c r="H4" s="21">
        <f>D4*F4*G4</f>
        <v>0</v>
      </c>
      <c r="I4" s="21"/>
      <c r="J4" s="21"/>
      <c r="K4" s="42">
        <f>D4*F4*J4</f>
        <v>0</v>
      </c>
    </row>
    <row r="5" spans="1:12" ht="38.25" customHeight="1" x14ac:dyDescent="0.25">
      <c r="A5" s="14" t="s">
        <v>17</v>
      </c>
      <c r="B5" s="60" t="s">
        <v>44</v>
      </c>
      <c r="C5" s="60"/>
      <c r="D5" s="28">
        <v>2</v>
      </c>
      <c r="E5" s="28">
        <v>40</v>
      </c>
      <c r="F5" s="41">
        <f>35*3</f>
        <v>105</v>
      </c>
      <c r="G5" s="19"/>
      <c r="H5" s="21">
        <f>D5*F5*G5</f>
        <v>0</v>
      </c>
      <c r="I5" s="21"/>
      <c r="J5" s="21"/>
      <c r="K5" s="42">
        <f>D5*F5*J5</f>
        <v>0</v>
      </c>
    </row>
    <row r="6" spans="1:12" ht="78" customHeight="1" x14ac:dyDescent="0.25">
      <c r="A6" s="14" t="s">
        <v>19</v>
      </c>
      <c r="B6" s="60" t="s">
        <v>50</v>
      </c>
      <c r="C6" s="60"/>
      <c r="D6" s="28">
        <v>2</v>
      </c>
      <c r="E6" s="28">
        <v>150</v>
      </c>
      <c r="F6" s="41">
        <f>150*3</f>
        <v>450</v>
      </c>
      <c r="G6" s="19"/>
      <c r="H6" s="21">
        <f>D6*F6*G6</f>
        <v>0</v>
      </c>
      <c r="I6" s="21"/>
      <c r="J6" s="21"/>
      <c r="K6" s="42">
        <f>D6*F6*J6</f>
        <v>0</v>
      </c>
    </row>
    <row r="7" spans="1:12" ht="78" customHeight="1" x14ac:dyDescent="0.25">
      <c r="A7" s="14">
        <v>4</v>
      </c>
      <c r="B7" s="60" t="s">
        <v>51</v>
      </c>
      <c r="C7" s="60"/>
      <c r="D7" s="28">
        <v>2</v>
      </c>
      <c r="E7" s="28">
        <v>25</v>
      </c>
      <c r="F7" s="41">
        <f>25*3</f>
        <v>75</v>
      </c>
      <c r="G7" s="19"/>
      <c r="H7" s="21">
        <f>D7*F7*G7</f>
        <v>0</v>
      </c>
      <c r="I7" s="21"/>
      <c r="J7" s="21"/>
      <c r="K7" s="42">
        <f>D7*F7*J7</f>
        <v>0</v>
      </c>
    </row>
    <row r="8" spans="1:12" ht="38.25" customHeight="1" x14ac:dyDescent="0.25">
      <c r="A8" s="53" t="s">
        <v>22</v>
      </c>
      <c r="B8" s="53"/>
      <c r="C8" s="53"/>
      <c r="D8" s="53"/>
      <c r="E8" s="53"/>
      <c r="F8" s="53"/>
      <c r="G8" s="53"/>
      <c r="H8" s="21">
        <f>SUM(H4:H7)</f>
        <v>0</v>
      </c>
      <c r="I8" s="54" t="s">
        <v>23</v>
      </c>
      <c r="J8" s="54"/>
      <c r="K8" s="42">
        <f>SUM(K4:K7)</f>
        <v>0</v>
      </c>
    </row>
    <row r="9" spans="1:12" ht="93.75" customHeight="1" x14ac:dyDescent="0.25">
      <c r="A9" s="43"/>
      <c r="B9" s="59" t="s">
        <v>24</v>
      </c>
      <c r="C9" s="59"/>
      <c r="D9" s="1" t="s">
        <v>3</v>
      </c>
      <c r="E9" s="1" t="s">
        <v>25</v>
      </c>
      <c r="F9" s="1" t="s">
        <v>26</v>
      </c>
      <c r="G9" s="21" t="s">
        <v>27</v>
      </c>
      <c r="H9" s="21" t="s">
        <v>7</v>
      </c>
      <c r="I9" s="21" t="s">
        <v>28</v>
      </c>
      <c r="J9" s="21" t="s">
        <v>29</v>
      </c>
      <c r="K9" s="21" t="s">
        <v>10</v>
      </c>
    </row>
    <row r="10" spans="1:12" ht="38.25" customHeight="1" x14ac:dyDescent="0.25">
      <c r="A10" s="20">
        <v>5</v>
      </c>
      <c r="B10" s="58" t="s">
        <v>30</v>
      </c>
      <c r="C10" s="58"/>
      <c r="D10" s="29">
        <v>3</v>
      </c>
      <c r="E10" s="29">
        <v>20</v>
      </c>
      <c r="F10" s="1">
        <f>E10*3</f>
        <v>60</v>
      </c>
      <c r="G10" s="21"/>
      <c r="H10" s="21">
        <f>D10*F10*G10</f>
        <v>0</v>
      </c>
      <c r="I10" s="21"/>
      <c r="J10" s="21"/>
      <c r="K10" s="42">
        <f>D10*F10*J10</f>
        <v>0</v>
      </c>
    </row>
    <row r="11" spans="1:12" ht="80.25" customHeight="1" x14ac:dyDescent="0.25">
      <c r="A11" s="33"/>
      <c r="B11" s="59" t="s">
        <v>24</v>
      </c>
      <c r="C11" s="59"/>
      <c r="D11" s="1" t="s">
        <v>3</v>
      </c>
      <c r="E11" s="1" t="s">
        <v>31</v>
      </c>
      <c r="F11" s="1" t="s">
        <v>32</v>
      </c>
      <c r="G11" s="21" t="s">
        <v>33</v>
      </c>
      <c r="H11" s="21" t="s">
        <v>7</v>
      </c>
      <c r="I11" s="21" t="s">
        <v>28</v>
      </c>
      <c r="J11" s="21" t="s">
        <v>34</v>
      </c>
      <c r="K11" s="21" t="s">
        <v>10</v>
      </c>
    </row>
    <row r="12" spans="1:12" ht="38.25" customHeight="1" x14ac:dyDescent="0.25">
      <c r="A12" s="33">
        <v>6</v>
      </c>
      <c r="B12" s="58" t="s">
        <v>35</v>
      </c>
      <c r="C12" s="58"/>
      <c r="D12" s="29">
        <v>3</v>
      </c>
      <c r="E12" s="29">
        <v>105</v>
      </c>
      <c r="F12" s="1">
        <f>E12*3</f>
        <v>315</v>
      </c>
      <c r="G12" s="21"/>
      <c r="H12" s="21">
        <f>F12*G12*D12</f>
        <v>0</v>
      </c>
      <c r="I12" s="21"/>
      <c r="J12" s="21"/>
      <c r="K12" s="42">
        <f>F12*J12*D12</f>
        <v>0</v>
      </c>
    </row>
    <row r="13" spans="1:12" ht="31.5" customHeight="1" x14ac:dyDescent="0.25">
      <c r="A13" s="49" t="s">
        <v>36</v>
      </c>
      <c r="B13" s="49"/>
      <c r="C13" s="49"/>
      <c r="D13" s="49"/>
      <c r="E13" s="49"/>
      <c r="F13" s="49"/>
      <c r="G13" s="44"/>
      <c r="H13" s="45">
        <f>H8+H10+H12</f>
        <v>0</v>
      </c>
      <c r="I13" s="50" t="s">
        <v>37</v>
      </c>
      <c r="J13" s="50"/>
      <c r="K13" s="26">
        <f>K8+K10+K12</f>
        <v>0</v>
      </c>
    </row>
  </sheetData>
  <mergeCells count="15">
    <mergeCell ref="A1:K1"/>
    <mergeCell ref="B2:C2"/>
    <mergeCell ref="B3:C3"/>
    <mergeCell ref="B4:C4"/>
    <mergeCell ref="B5:C5"/>
    <mergeCell ref="B6:C6"/>
    <mergeCell ref="B7:C7"/>
    <mergeCell ref="A8:G8"/>
    <mergeCell ref="I8:J8"/>
    <mergeCell ref="B9:C9"/>
    <mergeCell ref="B10:C10"/>
    <mergeCell ref="B11:C11"/>
    <mergeCell ref="B12:C12"/>
    <mergeCell ref="A13:F13"/>
    <mergeCell ref="I13:J13"/>
  </mergeCells>
  <pageMargins left="0.70833333333333304" right="0.70833333333333304" top="0.74861111111111101" bottom="0.74791666666666701" header="0.31527777777777799" footer="0.511811023622047"/>
  <pageSetup paperSize="9" scale="55" orientation="portrait" horizontalDpi="300" verticalDpi="300" r:id="rId1"/>
  <headerFooter>
    <oddHeader>&amp;CZADANIE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view="pageBreakPreview" zoomScaleNormal="78" workbookViewId="0">
      <selection activeCell="B8" sqref="B8:C8"/>
    </sheetView>
  </sheetViews>
  <sheetFormatPr defaultColWidth="8.7109375" defaultRowHeight="15" x14ac:dyDescent="0.25"/>
  <cols>
    <col min="1" max="1" width="5.28515625" customWidth="1"/>
    <col min="3" max="3" width="19" customWidth="1"/>
    <col min="5" max="5" width="15.140625" customWidth="1"/>
    <col min="6" max="6" width="18.28515625" customWidth="1"/>
    <col min="7" max="7" width="15.140625" style="5" customWidth="1"/>
    <col min="8" max="8" width="15.28515625" style="5" customWidth="1"/>
    <col min="9" max="9" width="13.85546875" style="5" customWidth="1"/>
    <col min="10" max="10" width="15.28515625" customWidth="1"/>
    <col min="11" max="11" width="15.5703125" customWidth="1"/>
    <col min="12" max="12" width="13.28515625" style="5" customWidth="1"/>
    <col min="13" max="13" width="14.7109375" customWidth="1"/>
    <col min="14" max="14" width="13.42578125" customWidth="1"/>
  </cols>
  <sheetData>
    <row r="1" spans="1:14" ht="18.75" x14ac:dyDescent="0.3">
      <c r="A1" s="55" t="s">
        <v>52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ht="70.5" customHeight="1" x14ac:dyDescent="0.25">
      <c r="A2" s="56" t="s">
        <v>1</v>
      </c>
      <c r="B2" s="56" t="s">
        <v>2</v>
      </c>
      <c r="C2" s="56"/>
      <c r="D2" s="56" t="s">
        <v>3</v>
      </c>
      <c r="E2" s="56" t="s">
        <v>4</v>
      </c>
      <c r="F2" s="56" t="s">
        <v>5</v>
      </c>
      <c r="G2" s="57" t="s">
        <v>39</v>
      </c>
      <c r="H2" s="6" t="s">
        <v>53</v>
      </c>
      <c r="I2" s="6" t="s">
        <v>54</v>
      </c>
      <c r="J2" s="56" t="s">
        <v>41</v>
      </c>
      <c r="K2" s="7" t="s">
        <v>10</v>
      </c>
      <c r="L2" s="51"/>
      <c r="M2" s="52"/>
      <c r="N2" s="52"/>
    </row>
    <row r="3" spans="1:14" ht="36" customHeight="1" x14ac:dyDescent="0.25">
      <c r="A3" s="56"/>
      <c r="B3" s="56"/>
      <c r="C3" s="56"/>
      <c r="D3" s="56"/>
      <c r="E3" s="56"/>
      <c r="F3" s="56"/>
      <c r="G3" s="57"/>
      <c r="H3" s="8" t="s">
        <v>11</v>
      </c>
      <c r="I3" s="8" t="s">
        <v>55</v>
      </c>
      <c r="J3" s="56"/>
      <c r="K3" s="9" t="s">
        <v>13</v>
      </c>
      <c r="L3" s="51"/>
      <c r="M3" s="52"/>
      <c r="N3" s="52"/>
    </row>
    <row r="4" spans="1:14" x14ac:dyDescent="0.25">
      <c r="A4" s="10">
        <v>1</v>
      </c>
      <c r="B4" s="62">
        <v>2</v>
      </c>
      <c r="C4" s="62"/>
      <c r="D4" s="11">
        <v>3</v>
      </c>
      <c r="E4" s="11">
        <v>4</v>
      </c>
      <c r="F4" s="12">
        <v>5</v>
      </c>
      <c r="G4" s="11">
        <v>6</v>
      </c>
      <c r="H4" s="11">
        <v>7</v>
      </c>
      <c r="I4" s="46">
        <v>8</v>
      </c>
      <c r="J4" s="3">
        <v>9</v>
      </c>
      <c r="K4" s="47">
        <v>10</v>
      </c>
    </row>
    <row r="5" spans="1:14" ht="38.25" customHeight="1" x14ac:dyDescent="0.25">
      <c r="A5" s="14" t="s">
        <v>15</v>
      </c>
      <c r="B5" s="63" t="s">
        <v>16</v>
      </c>
      <c r="C5" s="63"/>
      <c r="D5" s="28">
        <v>7</v>
      </c>
      <c r="E5" s="28">
        <v>400</v>
      </c>
      <c r="F5" s="41">
        <f>400*3</f>
        <v>1200</v>
      </c>
      <c r="G5" s="19"/>
      <c r="H5" s="19">
        <f>D5*F5*G5</f>
        <v>0</v>
      </c>
      <c r="I5" s="19"/>
      <c r="J5" s="21"/>
      <c r="K5" s="19">
        <f>D5*F5*J5</f>
        <v>0</v>
      </c>
    </row>
    <row r="6" spans="1:14" ht="38.25" customHeight="1" x14ac:dyDescent="0.25">
      <c r="A6" s="14" t="s">
        <v>17</v>
      </c>
      <c r="B6" s="60" t="s">
        <v>56</v>
      </c>
      <c r="C6" s="60"/>
      <c r="D6" s="28">
        <v>2</v>
      </c>
      <c r="E6" s="28">
        <v>80</v>
      </c>
      <c r="F6" s="41">
        <f>80*3</f>
        <v>240</v>
      </c>
      <c r="G6" s="19"/>
      <c r="H6" s="19">
        <f>D6*F6*G6</f>
        <v>0</v>
      </c>
      <c r="I6" s="19"/>
      <c r="J6" s="21"/>
      <c r="K6" s="19">
        <f>D6*F6*J6</f>
        <v>0</v>
      </c>
    </row>
    <row r="7" spans="1:14" ht="78" customHeight="1" x14ac:dyDescent="0.25">
      <c r="A7" s="14" t="s">
        <v>19</v>
      </c>
      <c r="B7" s="60" t="s">
        <v>50</v>
      </c>
      <c r="C7" s="60"/>
      <c r="D7" s="28">
        <v>3</v>
      </c>
      <c r="E7" s="28">
        <v>100</v>
      </c>
      <c r="F7" s="41">
        <f>100*3</f>
        <v>300</v>
      </c>
      <c r="G7" s="19"/>
      <c r="H7" s="19">
        <f>D7*F7*G7</f>
        <v>0</v>
      </c>
      <c r="I7" s="19"/>
      <c r="J7" s="21"/>
      <c r="K7" s="19">
        <f>D7*F7*J7</f>
        <v>0</v>
      </c>
    </row>
    <row r="8" spans="1:14" ht="78" customHeight="1" x14ac:dyDescent="0.25">
      <c r="A8" s="14">
        <v>4</v>
      </c>
      <c r="B8" s="60" t="s">
        <v>62</v>
      </c>
      <c r="C8" s="60"/>
      <c r="D8" s="28">
        <v>2</v>
      </c>
      <c r="E8" s="28">
        <v>10</v>
      </c>
      <c r="F8" s="41">
        <f>10*3</f>
        <v>30</v>
      </c>
      <c r="G8" s="19"/>
      <c r="H8" s="19">
        <f>D8*F8*G8</f>
        <v>0</v>
      </c>
      <c r="I8" s="19"/>
      <c r="J8" s="21"/>
      <c r="K8" s="19">
        <f>D8*F8*J8</f>
        <v>0</v>
      </c>
    </row>
    <row r="9" spans="1:14" ht="38.25" customHeight="1" x14ac:dyDescent="0.25">
      <c r="A9" s="14">
        <v>5</v>
      </c>
      <c r="B9" s="60" t="s">
        <v>57</v>
      </c>
      <c r="C9" s="60"/>
      <c r="D9" s="28">
        <v>1</v>
      </c>
      <c r="E9" s="28">
        <v>80</v>
      </c>
      <c r="F9" s="41">
        <f>80*3</f>
        <v>240</v>
      </c>
      <c r="G9" s="19"/>
      <c r="H9" s="19">
        <f>D9*F9*G9</f>
        <v>0</v>
      </c>
      <c r="I9" s="19"/>
      <c r="J9" s="19"/>
      <c r="K9" s="19">
        <f>D9*F9*J9</f>
        <v>0</v>
      </c>
    </row>
    <row r="10" spans="1:14" ht="38.25" customHeight="1" x14ac:dyDescent="0.25">
      <c r="A10" s="53" t="s">
        <v>22</v>
      </c>
      <c r="B10" s="53"/>
      <c r="C10" s="53"/>
      <c r="D10" s="53"/>
      <c r="E10" s="53"/>
      <c r="F10" s="53"/>
      <c r="G10" s="53"/>
      <c r="H10" s="19">
        <f>SUM(H5:H9)</f>
        <v>0</v>
      </c>
      <c r="I10" s="54" t="s">
        <v>23</v>
      </c>
      <c r="J10" s="54"/>
      <c r="K10" s="19">
        <f>SUM(K5:K9)</f>
        <v>0</v>
      </c>
    </row>
    <row r="11" spans="1:14" ht="97.5" customHeight="1" x14ac:dyDescent="0.25">
      <c r="A11" s="48"/>
      <c r="B11" s="64" t="s">
        <v>24</v>
      </c>
      <c r="C11" s="64"/>
      <c r="D11" s="1" t="s">
        <v>3</v>
      </c>
      <c r="E11" s="1" t="s">
        <v>25</v>
      </c>
      <c r="F11" s="1" t="s">
        <v>26</v>
      </c>
      <c r="G11" s="21" t="s">
        <v>27</v>
      </c>
      <c r="H11" s="21" t="s">
        <v>7</v>
      </c>
      <c r="I11" s="21" t="s">
        <v>28</v>
      </c>
      <c r="J11" s="21" t="s">
        <v>29</v>
      </c>
      <c r="K11" s="21" t="s">
        <v>10</v>
      </c>
    </row>
    <row r="12" spans="1:14" ht="38.25" customHeight="1" x14ac:dyDescent="0.25">
      <c r="A12" s="20">
        <v>6</v>
      </c>
      <c r="B12" s="58" t="s">
        <v>30</v>
      </c>
      <c r="C12" s="58"/>
      <c r="D12" s="29">
        <v>7</v>
      </c>
      <c r="E12" s="29">
        <v>20</v>
      </c>
      <c r="F12" s="1">
        <f>E12*3</f>
        <v>60</v>
      </c>
      <c r="G12" s="19"/>
      <c r="H12" s="19">
        <f>D12*F12*G12</f>
        <v>0</v>
      </c>
      <c r="I12" s="19"/>
      <c r="J12" s="19"/>
      <c r="K12" s="19">
        <f>D12*F12*J12</f>
        <v>0</v>
      </c>
    </row>
    <row r="13" spans="1:14" ht="93.75" customHeight="1" x14ac:dyDescent="0.25">
      <c r="A13" s="20"/>
      <c r="B13" s="64" t="s">
        <v>24</v>
      </c>
      <c r="C13" s="64"/>
      <c r="D13" s="1" t="s">
        <v>3</v>
      </c>
      <c r="E13" s="1" t="s">
        <v>31</v>
      </c>
      <c r="F13" s="1" t="s">
        <v>32</v>
      </c>
      <c r="G13" s="21" t="s">
        <v>33</v>
      </c>
      <c r="H13" s="21" t="s">
        <v>7</v>
      </c>
      <c r="I13" s="21" t="s">
        <v>28</v>
      </c>
      <c r="J13" s="21" t="s">
        <v>34</v>
      </c>
      <c r="K13" s="21" t="s">
        <v>10</v>
      </c>
    </row>
    <row r="14" spans="1:14" ht="38.25" customHeight="1" x14ac:dyDescent="0.25">
      <c r="A14" s="20">
        <v>7</v>
      </c>
      <c r="B14" s="58" t="s">
        <v>35</v>
      </c>
      <c r="C14" s="58"/>
      <c r="D14" s="29">
        <v>7</v>
      </c>
      <c r="E14" s="29">
        <v>105</v>
      </c>
      <c r="F14" s="1">
        <v>315</v>
      </c>
      <c r="G14" s="21"/>
      <c r="H14" s="19">
        <f>D14*F14*G14</f>
        <v>0</v>
      </c>
      <c r="I14" s="19"/>
      <c r="J14" s="21"/>
      <c r="K14" s="19">
        <f>D14*F14*J14</f>
        <v>0</v>
      </c>
    </row>
    <row r="15" spans="1:14" ht="39.75" customHeight="1" x14ac:dyDescent="0.25">
      <c r="A15" s="49" t="s">
        <v>36</v>
      </c>
      <c r="B15" s="49"/>
      <c r="C15" s="49"/>
      <c r="D15" s="49"/>
      <c r="E15" s="49"/>
      <c r="F15" s="49"/>
      <c r="G15" s="49"/>
      <c r="H15" s="26">
        <f>H10+H12+H14</f>
        <v>0</v>
      </c>
      <c r="I15" s="50" t="s">
        <v>37</v>
      </c>
      <c r="J15" s="50"/>
      <c r="K15" s="26">
        <f>K10+K12+K14</f>
        <v>0</v>
      </c>
    </row>
  </sheetData>
  <mergeCells count="25">
    <mergeCell ref="A1:K1"/>
    <mergeCell ref="A2:A3"/>
    <mergeCell ref="B2:C3"/>
    <mergeCell ref="D2:D3"/>
    <mergeCell ref="E2:E3"/>
    <mergeCell ref="F2:F3"/>
    <mergeCell ref="G2:G3"/>
    <mergeCell ref="J2:J3"/>
    <mergeCell ref="L2:L3"/>
    <mergeCell ref="M2:M3"/>
    <mergeCell ref="N2:N3"/>
    <mergeCell ref="B4:C4"/>
    <mergeCell ref="B5:C5"/>
    <mergeCell ref="B6:C6"/>
    <mergeCell ref="B7:C7"/>
    <mergeCell ref="B8:C8"/>
    <mergeCell ref="B9:C9"/>
    <mergeCell ref="A10:G10"/>
    <mergeCell ref="A15:G15"/>
    <mergeCell ref="I15:J15"/>
    <mergeCell ref="I10:J10"/>
    <mergeCell ref="B11:C11"/>
    <mergeCell ref="B12:C12"/>
    <mergeCell ref="B13:C13"/>
    <mergeCell ref="B14:C14"/>
  </mergeCells>
  <pageMargins left="0.70833333333333304" right="0.70833333333333304" top="0.74861111111111101" bottom="0.74791666666666701" header="0.31527777777777799" footer="0.511811023622047"/>
  <pageSetup paperSize="9" scale="57" orientation="portrait" horizontalDpi="300" verticalDpi="300" r:id="rId1"/>
  <headerFooter>
    <oddHeader>&amp;CZADANIE 4</oddHead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view="pageBreakPreview" topLeftCell="A4" zoomScaleNormal="86" workbookViewId="0">
      <selection activeCell="B8" sqref="B8:C8"/>
    </sheetView>
  </sheetViews>
  <sheetFormatPr defaultColWidth="8.7109375" defaultRowHeight="15" x14ac:dyDescent="0.25"/>
  <cols>
    <col min="1" max="1" width="6" customWidth="1"/>
    <col min="3" max="3" width="18.42578125" customWidth="1"/>
    <col min="5" max="5" width="16.140625" customWidth="1"/>
    <col min="6" max="6" width="17.85546875" customWidth="1"/>
    <col min="7" max="7" width="15.5703125" style="5" customWidth="1"/>
    <col min="8" max="8" width="15.140625" style="5" customWidth="1"/>
    <col min="9" max="9" width="15.42578125" style="5" customWidth="1"/>
    <col min="10" max="10" width="15.85546875" customWidth="1"/>
    <col min="11" max="11" width="15.7109375" customWidth="1"/>
    <col min="12" max="12" width="13.7109375" style="5" customWidth="1"/>
    <col min="13" max="13" width="12.140625" customWidth="1"/>
    <col min="14" max="14" width="13.7109375" customWidth="1"/>
  </cols>
  <sheetData>
    <row r="1" spans="1:14" ht="18.75" x14ac:dyDescent="0.3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ht="66" customHeight="1" x14ac:dyDescent="0.25">
      <c r="A2" s="56" t="s">
        <v>1</v>
      </c>
      <c r="B2" s="56" t="s">
        <v>2</v>
      </c>
      <c r="C2" s="56"/>
      <c r="D2" s="56" t="s">
        <v>3</v>
      </c>
      <c r="E2" s="56" t="s">
        <v>4</v>
      </c>
      <c r="F2" s="56" t="s">
        <v>5</v>
      </c>
      <c r="G2" s="57" t="s">
        <v>39</v>
      </c>
      <c r="H2" s="6" t="s">
        <v>7</v>
      </c>
      <c r="I2" s="6" t="s">
        <v>8</v>
      </c>
      <c r="J2" s="56" t="s">
        <v>41</v>
      </c>
      <c r="K2" s="7" t="s">
        <v>10</v>
      </c>
      <c r="L2" s="65"/>
      <c r="M2" s="52"/>
      <c r="N2" s="52"/>
    </row>
    <row r="3" spans="1:14" ht="40.5" customHeight="1" x14ac:dyDescent="0.25">
      <c r="A3" s="56"/>
      <c r="B3" s="56"/>
      <c r="C3" s="56"/>
      <c r="D3" s="56"/>
      <c r="E3" s="56"/>
      <c r="F3" s="56"/>
      <c r="G3" s="57"/>
      <c r="H3" s="8" t="s">
        <v>11</v>
      </c>
      <c r="I3" s="8" t="s">
        <v>55</v>
      </c>
      <c r="J3" s="56"/>
      <c r="K3" s="9" t="s">
        <v>13</v>
      </c>
      <c r="L3" s="65"/>
      <c r="M3" s="52"/>
      <c r="N3" s="52"/>
    </row>
    <row r="4" spans="1:14" x14ac:dyDescent="0.25">
      <c r="A4" s="10">
        <v>1</v>
      </c>
      <c r="B4" s="62">
        <v>2</v>
      </c>
      <c r="C4" s="62"/>
      <c r="D4" s="11">
        <v>3</v>
      </c>
      <c r="E4" s="11">
        <v>4</v>
      </c>
      <c r="F4" s="12">
        <v>5</v>
      </c>
      <c r="G4" s="11">
        <v>6</v>
      </c>
      <c r="H4" s="11">
        <v>7</v>
      </c>
      <c r="I4" s="11">
        <v>8</v>
      </c>
      <c r="J4" s="3">
        <v>9</v>
      </c>
      <c r="K4" s="3">
        <v>10</v>
      </c>
    </row>
    <row r="5" spans="1:14" ht="38.25" customHeight="1" x14ac:dyDescent="0.25">
      <c r="A5" s="14" t="s">
        <v>15</v>
      </c>
      <c r="B5" s="63" t="s">
        <v>16</v>
      </c>
      <c r="C5" s="63"/>
      <c r="D5" s="28">
        <v>2</v>
      </c>
      <c r="E5" s="28">
        <v>150</v>
      </c>
      <c r="F5" s="41">
        <f t="shared" ref="F5:F11" si="0">E5*3</f>
        <v>450</v>
      </c>
      <c r="G5" s="19"/>
      <c r="H5" s="19">
        <f t="shared" ref="H5:H11" si="1">D5*F5*G5</f>
        <v>0</v>
      </c>
      <c r="I5" s="19"/>
      <c r="J5" s="21"/>
      <c r="K5" s="19">
        <f t="shared" ref="K5:K11" si="2">D5*F5*J5</f>
        <v>0</v>
      </c>
    </row>
    <row r="6" spans="1:14" ht="38.25" customHeight="1" x14ac:dyDescent="0.25">
      <c r="A6" s="14" t="s">
        <v>17</v>
      </c>
      <c r="B6" s="60" t="s">
        <v>56</v>
      </c>
      <c r="C6" s="60"/>
      <c r="D6" s="28">
        <v>1</v>
      </c>
      <c r="E6" s="28">
        <v>50</v>
      </c>
      <c r="F6" s="41">
        <f t="shared" si="0"/>
        <v>150</v>
      </c>
      <c r="G6" s="19"/>
      <c r="H6" s="19">
        <f t="shared" si="1"/>
        <v>0</v>
      </c>
      <c r="I6" s="19"/>
      <c r="J6" s="21"/>
      <c r="K6" s="19">
        <f t="shared" si="2"/>
        <v>0</v>
      </c>
    </row>
    <row r="7" spans="1:14" ht="78" customHeight="1" x14ac:dyDescent="0.25">
      <c r="A7" s="14" t="s">
        <v>19</v>
      </c>
      <c r="B7" s="60" t="s">
        <v>50</v>
      </c>
      <c r="C7" s="60"/>
      <c r="D7" s="28">
        <v>1</v>
      </c>
      <c r="E7" s="28">
        <v>50</v>
      </c>
      <c r="F7" s="41">
        <f t="shared" si="0"/>
        <v>150</v>
      </c>
      <c r="G7" s="19"/>
      <c r="H7" s="19">
        <f t="shared" si="1"/>
        <v>0</v>
      </c>
      <c r="I7" s="19"/>
      <c r="J7" s="21"/>
      <c r="K7" s="19">
        <f t="shared" si="2"/>
        <v>0</v>
      </c>
    </row>
    <row r="8" spans="1:14" ht="57.75" customHeight="1" x14ac:dyDescent="0.25">
      <c r="A8" s="14">
        <v>4</v>
      </c>
      <c r="B8" s="60" t="s">
        <v>62</v>
      </c>
      <c r="C8" s="60"/>
      <c r="D8" s="28">
        <v>1</v>
      </c>
      <c r="E8" s="28">
        <v>50</v>
      </c>
      <c r="F8" s="41">
        <f t="shared" si="0"/>
        <v>150</v>
      </c>
      <c r="G8" s="19"/>
      <c r="H8" s="19">
        <f t="shared" si="1"/>
        <v>0</v>
      </c>
      <c r="I8" s="19"/>
      <c r="J8" s="21"/>
      <c r="K8" s="19">
        <f t="shared" si="2"/>
        <v>0</v>
      </c>
    </row>
    <row r="9" spans="1:14" ht="40.5" customHeight="1" x14ac:dyDescent="0.25">
      <c r="A9" s="14">
        <v>5</v>
      </c>
      <c r="B9" s="60" t="s">
        <v>59</v>
      </c>
      <c r="C9" s="60"/>
      <c r="D9" s="28">
        <v>1</v>
      </c>
      <c r="E9" s="28">
        <v>50</v>
      </c>
      <c r="F9" s="41">
        <f t="shared" si="0"/>
        <v>150</v>
      </c>
      <c r="G9" s="19"/>
      <c r="H9" s="19">
        <f t="shared" si="1"/>
        <v>0</v>
      </c>
      <c r="I9" s="19"/>
      <c r="J9" s="19"/>
      <c r="K9" s="19">
        <f t="shared" si="2"/>
        <v>0</v>
      </c>
    </row>
    <row r="10" spans="1:14" ht="38.25" customHeight="1" x14ac:dyDescent="0.25">
      <c r="A10" s="14">
        <v>6</v>
      </c>
      <c r="B10" s="60" t="s">
        <v>57</v>
      </c>
      <c r="C10" s="60"/>
      <c r="D10" s="28">
        <v>2</v>
      </c>
      <c r="E10" s="28">
        <v>150</v>
      </c>
      <c r="F10" s="41">
        <f t="shared" si="0"/>
        <v>450</v>
      </c>
      <c r="G10" s="19"/>
      <c r="H10" s="19">
        <f t="shared" si="1"/>
        <v>0</v>
      </c>
      <c r="I10" s="19"/>
      <c r="J10" s="19"/>
      <c r="K10" s="19">
        <f t="shared" si="2"/>
        <v>0</v>
      </c>
    </row>
    <row r="11" spans="1:14" ht="59.25" customHeight="1" x14ac:dyDescent="0.25">
      <c r="A11" s="14">
        <v>7</v>
      </c>
      <c r="B11" s="60" t="s">
        <v>60</v>
      </c>
      <c r="C11" s="60"/>
      <c r="D11" s="28">
        <v>1</v>
      </c>
      <c r="E11" s="28">
        <v>50</v>
      </c>
      <c r="F11" s="41">
        <f t="shared" si="0"/>
        <v>150</v>
      </c>
      <c r="G11" s="19"/>
      <c r="H11" s="19">
        <f t="shared" si="1"/>
        <v>0</v>
      </c>
      <c r="I11" s="19"/>
      <c r="J11" s="19"/>
      <c r="K11" s="19">
        <f t="shared" si="2"/>
        <v>0</v>
      </c>
    </row>
    <row r="12" spans="1:14" ht="59.25" customHeight="1" x14ac:dyDescent="0.25">
      <c r="A12" s="53" t="s">
        <v>61</v>
      </c>
      <c r="B12" s="53"/>
      <c r="C12" s="53"/>
      <c r="D12" s="53"/>
      <c r="E12" s="53"/>
      <c r="F12" s="53"/>
      <c r="G12" s="53"/>
      <c r="H12" s="19">
        <f>SUM(H5:H11)</f>
        <v>0</v>
      </c>
      <c r="I12" s="54" t="s">
        <v>23</v>
      </c>
      <c r="J12" s="54"/>
      <c r="K12" s="19">
        <f>SUM(K5:K11)</f>
        <v>0</v>
      </c>
    </row>
    <row r="13" spans="1:14" ht="106.5" customHeight="1" x14ac:dyDescent="0.25">
      <c r="A13" s="20"/>
      <c r="B13" s="56" t="s">
        <v>24</v>
      </c>
      <c r="C13" s="56"/>
      <c r="D13" s="1" t="s">
        <v>3</v>
      </c>
      <c r="E13" s="1" t="s">
        <v>31</v>
      </c>
      <c r="F13" s="1" t="s">
        <v>32</v>
      </c>
      <c r="G13" s="21" t="s">
        <v>33</v>
      </c>
      <c r="H13" s="21" t="s">
        <v>7</v>
      </c>
      <c r="I13" s="21" t="s">
        <v>28</v>
      </c>
      <c r="J13" s="21" t="s">
        <v>34</v>
      </c>
      <c r="K13" s="21" t="s">
        <v>10</v>
      </c>
    </row>
    <row r="14" spans="1:14" ht="59.25" customHeight="1" x14ac:dyDescent="0.25">
      <c r="A14" s="20">
        <v>8</v>
      </c>
      <c r="B14" s="58" t="s">
        <v>35</v>
      </c>
      <c r="C14" s="58"/>
      <c r="D14" s="29">
        <v>2</v>
      </c>
      <c r="E14" s="29">
        <v>105</v>
      </c>
      <c r="F14" s="1">
        <v>315</v>
      </c>
      <c r="G14" s="19"/>
      <c r="H14" s="19">
        <f>D14*F14*G14</f>
        <v>0</v>
      </c>
      <c r="I14" s="19"/>
      <c r="J14" s="19"/>
      <c r="K14" s="21">
        <f>D14*F14*J14</f>
        <v>0</v>
      </c>
    </row>
    <row r="15" spans="1:14" ht="32.25" customHeight="1" x14ac:dyDescent="0.25">
      <c r="A15" s="49" t="s">
        <v>36</v>
      </c>
      <c r="B15" s="49"/>
      <c r="C15" s="49"/>
      <c r="D15" s="49"/>
      <c r="E15" s="49"/>
      <c r="F15" s="49"/>
      <c r="G15" s="49"/>
      <c r="H15" s="26">
        <f>H5+H6+H7+H8+H9+H10+H11+H14</f>
        <v>0</v>
      </c>
      <c r="I15" s="49" t="s">
        <v>37</v>
      </c>
      <c r="J15" s="49"/>
      <c r="K15" s="26">
        <f>K5+K6+K7+K8+K9+K10+K11+K14</f>
        <v>0</v>
      </c>
    </row>
  </sheetData>
  <mergeCells count="25">
    <mergeCell ref="A1:K1"/>
    <mergeCell ref="A2:A3"/>
    <mergeCell ref="B2:C3"/>
    <mergeCell ref="D2:D3"/>
    <mergeCell ref="E2:E3"/>
    <mergeCell ref="F2:F3"/>
    <mergeCell ref="G2:G3"/>
    <mergeCell ref="J2:J3"/>
    <mergeCell ref="L2:L3"/>
    <mergeCell ref="M2:M3"/>
    <mergeCell ref="N2:N3"/>
    <mergeCell ref="B4:C4"/>
    <mergeCell ref="B5:C5"/>
    <mergeCell ref="B6:C6"/>
    <mergeCell ref="B7:C7"/>
    <mergeCell ref="B8:C8"/>
    <mergeCell ref="B9:C9"/>
    <mergeCell ref="B10:C10"/>
    <mergeCell ref="A15:G15"/>
    <mergeCell ref="I15:J15"/>
    <mergeCell ref="B11:C11"/>
    <mergeCell ref="A12:G12"/>
    <mergeCell ref="I12:J12"/>
    <mergeCell ref="B13:C13"/>
    <mergeCell ref="B14:C14"/>
  </mergeCells>
  <pageMargins left="0.70833333333333304" right="0.70833333333333304" top="0.74861111111111101" bottom="0.74791666666666701" header="0.31527777777777799" footer="0.511811023622047"/>
  <pageSetup paperSize="9" scale="56" orientation="portrait" horizontalDpi="300" verticalDpi="300" r:id="rId1"/>
  <headerFooter>
    <oddHeader>&amp;CZADANIE 5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Zadanie 1</vt:lpstr>
      <vt:lpstr>Zadanie 2</vt:lpstr>
      <vt:lpstr>Zadanie 3</vt:lpstr>
      <vt:lpstr>Zadanie 4</vt:lpstr>
      <vt:lpstr>Zadanie 5</vt:lpstr>
      <vt:lpstr>'Zadanie 1'!Obszar_wydruku</vt:lpstr>
      <vt:lpstr>'Zadanie 2'!Obszar_wydruku</vt:lpstr>
      <vt:lpstr>'Zadanie 3'!Obszar_wydruku</vt:lpstr>
      <vt:lpstr>'Zadanie 4'!Obszar_wydruku</vt:lpstr>
      <vt:lpstr>'Zadanie 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klapinska</dc:creator>
  <dc:description/>
  <cp:lastModifiedBy>Krystian Kaleta</cp:lastModifiedBy>
  <cp:revision>2</cp:revision>
  <cp:lastPrinted>2021-09-15T13:36:01Z</cp:lastPrinted>
  <dcterms:created xsi:type="dcterms:W3CDTF">2015-06-05T18:19:34Z</dcterms:created>
  <dcterms:modified xsi:type="dcterms:W3CDTF">2024-09-13T12:09:06Z</dcterms:modified>
  <dc:language>pl-PL</dc:language>
</cp:coreProperties>
</file>