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LIENCI\MAGDA BM\GMINA JAWOR\2023 PRZETARG już według Nowej PZP pamiętać o zmianach w nowym PZP\OPZ i UMOWY GENERALNE PROJEKTY SWZ\"/>
    </mc:Choice>
  </mc:AlternateContent>
  <bookViews>
    <workbookView xWindow="6780" yWindow="-150" windowWidth="15510" windowHeight="7500"/>
  </bookViews>
  <sheets>
    <sheet name="Zał. Nr 1.2  budynki budowle" sheetId="2" r:id="rId1"/>
    <sheet name="Arkusz2" sheetId="4" r:id="rId2"/>
  </sheets>
  <definedNames>
    <definedName name="_xlnm._FilterDatabase" localSheetId="0" hidden="1">'Zał. Nr 1.2  budynki budowle'!$B$3:$AK$3</definedName>
  </definedNames>
  <calcPr calcId="162913"/>
</workbook>
</file>

<file path=xl/calcChain.xml><?xml version="1.0" encoding="utf-8"?>
<calcChain xmlns="http://schemas.openxmlformats.org/spreadsheetml/2006/main">
  <c r="G179" i="2" l="1"/>
  <c r="G41" i="2"/>
  <c r="G98" i="2" l="1"/>
  <c r="G253" i="2" l="1"/>
  <c r="G229" i="2"/>
  <c r="G212" i="2"/>
  <c r="G198" i="2"/>
  <c r="G242" i="2"/>
  <c r="G244" i="2"/>
  <c r="G256" i="2"/>
  <c r="G232" i="2"/>
  <c r="G257" i="2"/>
  <c r="G31" i="2" l="1"/>
  <c r="G110" i="2" l="1"/>
  <c r="G48" i="2" l="1"/>
  <c r="G59" i="2" l="1"/>
  <c r="G6" i="2" l="1"/>
  <c r="G8" i="2" s="1"/>
  <c r="G73" i="2" l="1"/>
  <c r="G123" i="2" l="1"/>
  <c r="G52" i="2" l="1"/>
  <c r="G239" i="2" l="1"/>
  <c r="G204" i="2"/>
  <c r="G197" i="2"/>
  <c r="G190" i="2"/>
  <c r="G184" i="2"/>
  <c r="G278" i="2" l="1"/>
  <c r="G118" i="2" l="1"/>
  <c r="G101" i="2" l="1"/>
  <c r="G25" i="2" l="1"/>
  <c r="G19" i="2" l="1"/>
  <c r="G11" i="2" l="1"/>
  <c r="G280" i="2" s="1"/>
</calcChain>
</file>

<file path=xl/comments1.xml><?xml version="1.0" encoding="utf-8"?>
<comments xmlns="http://schemas.openxmlformats.org/spreadsheetml/2006/main">
  <authors>
    <author>Blas, Magdalena</author>
    <author/>
    <author>tc={008900FC-00AF-48FB-B38C-008F00D40059}</author>
    <author>tc={00410092-000B-45BB-BBD7-00720097005A}</author>
    <author>tc={001D000E-003D-499A-ABD9-00F500320064}</author>
    <author>tc={004C00DF-0049-4DC2-8105-0070005B00BB}</author>
    <author>tc={00E3002A-00F8-4770-BF6E-00B2004E0076}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580 523,26 ksiegowa brutto my zmieniamy na WO 1m2 = 2000 zł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28 426 ksiegowa brutto my zmieniamy na WO m2 - 1000 zł dla tego typu budynku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zostawiamy tak jak klient dał. Poprzedni broker obniżył wartość ale zostawiamy wg. operatu szacunkowego jak Klient podał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Blas, Magdalena:
przyjęto 1000 zł za 1 m2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1 507 756,24 wg ksiegowa brutto zmieniamy na Wartość odtworzeniową korzystniejszą i rekomendowaną 
 1m2 3000 zł ze wzg. Na zbytkowy wystrój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3 108 065,52 ksiegowa brutto zmieniamy na Wartość odtworzeniową korzystniejszą i rekomendowaną
 1 m2 - 2000 zł stary bud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zmiana wartości dla budynku i Sali gimnastycznej na wartość odtworzeniową m2 przeliczony razy 2500 srednia cena z urzędu statystycznego ( wcześniejsze wartości wskazane w ankiecie przez klienta 5 179 815,77 zł dla budynku i dla Sali gimnastycznej: 414 646,53 zł 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zmiana wartości dla budynku i Sali gimnastycznej na wartość odtworzeniową m2 przeliczony razy 2500 srednia cena z urzędu statystycznego ( wcześniejsze wartości wskazane w ankiecie przez klienta 5 179 815,77 zł dla budynku i dla Sali gimnastycznej: 414 646,53 zł </t>
        </r>
      </text>
    </comment>
    <comment ref="G43" authorId="1" shapeId="0">
      <text>
        <r>
          <rPr>
            <b/>
            <sz val="9"/>
            <color rgb="FF000000"/>
            <rFont val="Arial"/>
            <family val="2"/>
            <charset val="238"/>
          </rPr>
          <t xml:space="preserve">Blas, Magdalena:
</t>
        </r>
        <r>
          <rPr>
            <sz val="9"/>
            <color rgb="FF000000"/>
            <rFont val="Arial"/>
            <family val="2"/>
            <charset val="238"/>
          </rPr>
          <t>dane podane przez klienta 834 379,86 zł - zmieniamy na wartość odtworzeniową rekomendowana przez Marsh i korzystniejsza dla Klienta, kwestia braku</t>
        </r>
        <r>
          <rPr>
            <sz val="9"/>
            <color rgb="FF000000"/>
            <rFont val="Arial"/>
            <family val="2"/>
            <charset val="238"/>
          </rPr>
          <t xml:space="preserve">
niedoubezpieczenia ( 1m2 1500 zł )</t>
        </r>
        <r>
          <rPr>
            <sz val="9"/>
            <color rgb="FF000000"/>
            <rFont val="Arial"/>
            <family val="2"/>
            <charset val="238"/>
          </rPr>
          <t xml:space="preserve">
</t>
        </r>
      </text>
    </comment>
    <comment ref="G44" authorId="1" shapeId="0">
      <text>
        <r>
          <rPr>
            <b/>
            <sz val="9"/>
            <color rgb="FF000000"/>
            <rFont val="Arial"/>
            <family val="2"/>
            <charset val="238"/>
          </rPr>
          <t xml:space="preserve">Blas, Magdalena:
</t>
        </r>
        <r>
          <rPr>
            <sz val="9"/>
            <color rgb="FF000000"/>
            <rFont val="Arial"/>
            <family val="2"/>
            <charset val="238"/>
          </rPr>
          <t>wartość podana przez klienta 1 782 760,80 zł - zmieniamy na wartość odtworzeniową ( 1m2 2500 zł) . Wcześniej nie było to ubezpieczone</t>
        </r>
        <r>
          <rPr>
            <sz val="9"/>
            <color rgb="FF000000"/>
            <rFont val="Arial"/>
            <family val="2"/>
            <charset val="238"/>
          </rPr>
          <t xml:space="preserve">
</t>
        </r>
      </text>
    </comment>
    <comment ref="G54" authorId="2" shapeId="0">
      <text>
        <r>
          <rPr>
            <b/>
            <sz val="9"/>
            <rFont val="Tahoma"/>
            <family val="2"/>
            <charset val="238"/>
          </rPr>
          <t xml:space="preserve"> :</t>
        </r>
        <r>
          <rPr>
            <sz val="9"/>
            <rFont val="Tahoma"/>
            <family val="2"/>
            <charset val="238"/>
          </rPr>
          <t xml:space="preserve">
Blas, Magdalena:
199532,09 wskazane w ankiecie mnozymy budynek powierzchnia razy 2000 
</t>
        </r>
      </text>
    </comment>
    <comment ref="G55" authorId="3" shapeId="0">
      <text>
        <r>
          <rPr>
            <b/>
            <sz val="9"/>
            <rFont val="Tahoma"/>
            <family val="2"/>
            <charset val="238"/>
          </rPr>
          <t xml:space="preserve"> :</t>
        </r>
        <r>
          <rPr>
            <sz val="9"/>
            <rFont val="Tahoma"/>
            <family val="2"/>
            <charset val="238"/>
          </rPr>
          <t xml:space="preserve">
Blas, Magdalena:
113 200 zł podali w ankiecie mnozymy powierzchnia razy 1000 zł 
</t>
        </r>
      </text>
    </comment>
    <comment ref="G56" authorId="4" shapeId="0">
      <text>
        <r>
          <rPr>
            <b/>
            <sz val="9"/>
            <rFont val="Tahoma"/>
            <family val="2"/>
            <charset val="238"/>
          </rPr>
          <t xml:space="preserve"> :</t>
        </r>
        <r>
          <rPr>
            <sz val="9"/>
            <rFont val="Tahoma"/>
            <family val="2"/>
            <charset val="238"/>
          </rPr>
          <t xml:space="preserve">
Blas, Magdalena:
161 300 wskazany w ankiecie zmieniamy na odtworzeniowy 2000 za m2 razy powierzchnia
</t>
        </r>
      </text>
    </comment>
    <comment ref="G57" authorId="5" shapeId="0">
      <text>
        <r>
          <rPr>
            <b/>
            <sz val="9"/>
            <rFont val="Tahoma"/>
            <family val="2"/>
            <charset val="238"/>
          </rPr>
          <t xml:space="preserve"> :</t>
        </r>
        <r>
          <rPr>
            <sz val="9"/>
            <rFont val="Tahoma"/>
            <family val="2"/>
            <charset val="238"/>
          </rPr>
          <t xml:space="preserve">
Blas, Magdalena:
90466,59 wskazane w ankicie mnożymy przez 1000 zł
</t>
        </r>
      </text>
    </comment>
    <comment ref="G58" authorId="6" shapeId="0">
      <text>
        <r>
          <rPr>
            <b/>
            <sz val="9"/>
            <rFont val="Tahoma"/>
            <family val="2"/>
            <charset val="238"/>
          </rPr>
          <t xml:space="preserve"> :</t>
        </r>
        <r>
          <rPr>
            <sz val="9"/>
            <rFont val="Tahoma"/>
            <family val="2"/>
            <charset val="238"/>
          </rPr>
          <t xml:space="preserve">
Blas, Magdalena:
531650 
 wykazali w ankiecie natomiast przeliczyliśny 1m2 2500 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podali wg wartosci ksiegowej brutto: 13 671,76 zł zmieniamy na odtworzeniowa
 67 080 ( 1 m2 2000 zł) 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 xml:space="preserve">Blas, Magdalena: klient podał wg. wartości księgowej brutto 113 696,93 zł zmieniamy na odtworzeniowa 1 151 720 ( m2 = 2000)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podali wartosc ksiegowa brutto 192 987,88 zmiana na Odtworzeniowa 307 000 ( 1m2 =1000 zł dla budynku przedwojennego)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1m2= 1000 zł zmieniamy wartość 28 800 na WO 
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podali wartość księgowa brutto 17202,93 zł zmieniamy na odtworzeniową 26 tyś zł ( 1m2 = 1000 zł dla budynku gospodarczego
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zmieniamy na wartosc odtworzeniową za 1m2 - 2500 zł, początkowa suma podana w ankiecie to 3984472,56 zł 
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zmieniamy na wartość odtworzeniową 1m2 - 2500 zł początkowa wartość z ankiety podana przez Klienta 179 892 zł 
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zmieniamy na wartość odtworzeniowa, za 1 m2 - przyjęto 2500 zł początkowa wartość przez Klienta podana 682 639 zł 
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1607899,66 wykazana w ankiecie wg ksiegowej brutto zmieniamy na odtworzeniowa 1m2 2500 zł 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w ankiecie podano: 4 948 595,92 zł ksiegowa brutto zmieniamy na WO przeliczone m2 20
00 zł 
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3257341,71 zł z ankiety wg. księgowej brutto ( dla ratusa przyjelismy wartość 3000 zł za 1m2
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przyjęto 3000 zł za 1m2 jako że to w ratuszu
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1m2 przyjęto 2000 zł dla remizy osp
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przyjeto 1000 zł za 1m2 jako że przedwojenny i garaz
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49280 wykazane w ankiecie zmieniamy na wartość odtorzeniową przyjęto 1m2 - 2000 zł 
</t>
        </r>
      </text>
    </comment>
    <comment ref="G270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wczesniej ZLK przekazywało że to plac zabaw błędnie ustalono z ZLK ma być skwer miejski
</t>
        </r>
      </text>
    </comment>
    <comment ref="G271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było podane przez P. Irenę 7950 zł ale ZLK po modernizacji nadało inna wartość 134808,99
</t>
        </r>
      </text>
    </comment>
    <comment ref="G273" authorId="0" shapeId="0">
      <text>
        <r>
          <rPr>
            <b/>
            <sz val="9"/>
            <color indexed="81"/>
            <rFont val="Tahoma"/>
            <family val="2"/>
          </rPr>
          <t>Blas, Magdalena:</t>
        </r>
        <r>
          <rPr>
            <sz val="9"/>
            <color indexed="81"/>
            <rFont val="Tahoma"/>
            <family val="2"/>
          </rPr>
          <t xml:space="preserve">
kasujemy wartość 4180 zł z ubezpieczenia po informacji uzyskanej z ZLK osiedle przyrzecze to ogródek Jordanowski korfantego wartość podana błednie to 4180 zł osiedla przyrzecze jest już w korfantym 
</t>
        </r>
      </text>
    </comment>
  </commentList>
</comments>
</file>

<file path=xl/sharedStrings.xml><?xml version="1.0" encoding="utf-8"?>
<sst xmlns="http://schemas.openxmlformats.org/spreadsheetml/2006/main" count="2607" uniqueCount="785">
  <si>
    <t>L.p.</t>
  </si>
  <si>
    <t>Adres</t>
  </si>
  <si>
    <t>Tutuł prawny użytkowania</t>
  </si>
  <si>
    <t>Właściciel</t>
  </si>
  <si>
    <t>Rok budowy</t>
  </si>
  <si>
    <t>Powierzchnia użytkowa w m2</t>
  </si>
  <si>
    <t>Opis sąsiedztwa budynku i rodzaj prowadzonej tam działalności</t>
  </si>
  <si>
    <t>Rodzaj i liczba gaśnic</t>
  </si>
  <si>
    <t>Liczba hydrantów wewnętrznych</t>
  </si>
  <si>
    <t>Liczba hydrantów zewnętrznych</t>
  </si>
  <si>
    <t xml:space="preserve">Odległość od najbliższej rzeki, jeziora </t>
  </si>
  <si>
    <t>Czy teren, na którym znajduje się budynek/budowla/lokal, był w okresie ostatnich 10 lat zagrożony w wyniku powodzi?</t>
  </si>
  <si>
    <t>wartość księgowa brutto</t>
  </si>
  <si>
    <t>nie</t>
  </si>
  <si>
    <t>tak</t>
  </si>
  <si>
    <t>Suma ubezpieczenia w PLN</t>
  </si>
  <si>
    <t>Podstawa szacowania wartości</t>
  </si>
  <si>
    <t>Nazwa nieruchomości</t>
  </si>
  <si>
    <t>Liczba kondygnacji</t>
  </si>
  <si>
    <t>Konstrukcja dachu</t>
  </si>
  <si>
    <t>Rodzaj pokrycia dachowego</t>
  </si>
  <si>
    <t>Konstrukcja stropów</t>
  </si>
  <si>
    <t>Konstrukcja ścian nośnych</t>
  </si>
  <si>
    <t>Konstrukcja ścian działowych</t>
  </si>
  <si>
    <t>Izolacja</t>
  </si>
  <si>
    <t>Sposób składowania mienia</t>
  </si>
  <si>
    <t>Maksymalny poziom składowania mienia</t>
  </si>
  <si>
    <t>Systemy automatycznej detekcji pożaru</t>
  </si>
  <si>
    <t>Instalacja tryskaczowa</t>
  </si>
  <si>
    <t>Odległosć od najbliższej jednostki straży pożarnej wraz z orientacyjnym czasem dojazdu</t>
  </si>
  <si>
    <t>Źródło wody przeciwpożarowej</t>
  </si>
  <si>
    <t>Ogrodzenie terenu</t>
  </si>
  <si>
    <t>Alarm przeciwwłamaniowy</t>
  </si>
  <si>
    <t>Monitoring przez agencję ochrony, czas dojazdu</t>
  </si>
  <si>
    <t>System telewizji przemysłowej CCTV</t>
  </si>
  <si>
    <t>Nagrywanie obrazu  z telewizji przemysłowej, czas przetrzymywania kopii</t>
  </si>
  <si>
    <t>Ochrona własna wraz z liczbą dozorujących na zmianie</t>
  </si>
  <si>
    <t>Ochrona przez firmę zewnętrzną wraz z liczbą dozorujących na zmianie</t>
  </si>
  <si>
    <t>Oświetlenie terenu</t>
  </si>
  <si>
    <t>drewniana</t>
  </si>
  <si>
    <t>żelbeton</t>
  </si>
  <si>
    <t>przyłącze miejskie</t>
  </si>
  <si>
    <t>papa</t>
  </si>
  <si>
    <t>stropodach</t>
  </si>
  <si>
    <t>Budynek gospodarczy</t>
  </si>
  <si>
    <t>Budynek przedszkolny</t>
  </si>
  <si>
    <t>Gminna samorządowa jednostka organizacyjna</t>
  </si>
  <si>
    <t>Gmina Jawor</t>
  </si>
  <si>
    <t>Operat szacunkowy z 2009 r.</t>
  </si>
  <si>
    <t>2/w górę</t>
  </si>
  <si>
    <t>ceramiczne na zaprawie cementowej</t>
  </si>
  <si>
    <t>cegła ceramiczna na zaprawie cementowej, gipso-karton</t>
  </si>
  <si>
    <t>styropian i tynk</t>
  </si>
  <si>
    <t xml:space="preserve">magazyn w piwnicy-regały drewniane, </t>
  </si>
  <si>
    <t>max. 2 poziomy</t>
  </si>
  <si>
    <t xml:space="preserve">Południe-ulica Piłsudskiego. zachód-sala gimnastyczna,  wschód- Biblioteka Pedagogiczna, północ-kompleks budynków mieszkalnych należący do ul. Wrocławskiekiej </t>
  </si>
  <si>
    <t>8 szt -proszkowa, 2 szt - śniegowe</t>
  </si>
  <si>
    <t>3 km</t>
  </si>
  <si>
    <t>1,5 km, 15 min., PSP</t>
  </si>
  <si>
    <t>tak - obszar zewnętrzny budynku przedszkola</t>
  </si>
  <si>
    <t>tak, 14 dni</t>
  </si>
  <si>
    <t>tak, 1 etat dozorcy</t>
  </si>
  <si>
    <t>cegła ceramiczna , pustaki</t>
  </si>
  <si>
    <t>tynk</t>
  </si>
  <si>
    <t>j.w</t>
  </si>
  <si>
    <t>Ogród przedszkolny z ogrodzeniem posesji</t>
  </si>
  <si>
    <t>Urządzenie na plac zabaw-Wisus 1</t>
  </si>
  <si>
    <t>wartość odtworzeniowa</t>
  </si>
  <si>
    <t>beton</t>
  </si>
  <si>
    <t xml:space="preserve">wartość odtworzeniowa </t>
  </si>
  <si>
    <t xml:space="preserve">Duży wóz strażacki PRO PJ18 </t>
  </si>
  <si>
    <t>żelbetonowe</t>
  </si>
  <si>
    <t>GMINA JAWOR</t>
  </si>
  <si>
    <t>PRZYŁĄCZE MIEJSKIE</t>
  </si>
  <si>
    <t>TAK</t>
  </si>
  <si>
    <t>NIE</t>
  </si>
  <si>
    <t>DREWNIANA</t>
  </si>
  <si>
    <t>MUROWANE</t>
  </si>
  <si>
    <t>nd</t>
  </si>
  <si>
    <t>BETONOWE</t>
  </si>
  <si>
    <t>STYROPIAN</t>
  </si>
  <si>
    <t>przyłacze miejskie</t>
  </si>
  <si>
    <t>Jaworski Ośrodek Kultury</t>
  </si>
  <si>
    <t>RYNEK 5</t>
  </si>
  <si>
    <t>UŻYCZENIE</t>
  </si>
  <si>
    <t>OKOŁO 1900</t>
  </si>
  <si>
    <t>3 W GÓRĘ 1 W DÓŁ</t>
  </si>
  <si>
    <t>DREWNIANE BELKI</t>
  </si>
  <si>
    <t>BLACHA / PAPA</t>
  </si>
  <si>
    <t>BRAK</t>
  </si>
  <si>
    <t>NIE DOTYCZY</t>
  </si>
  <si>
    <t>URZĄD MIASTA - ADMINISTRACJA</t>
  </si>
  <si>
    <t>typ ABC / 9 szt.</t>
  </si>
  <si>
    <t>RZEKA - 1 KM</t>
  </si>
  <si>
    <t>PSP - 1 KM - 5 MIN</t>
  </si>
  <si>
    <t>TAK - LATARNIE MIEJSKIE</t>
  </si>
  <si>
    <t>EUROPEJSKIE CENTRUM MŁODZIEŻY EUROREGIONU NYSA</t>
  </si>
  <si>
    <t>PARKOWA 5</t>
  </si>
  <si>
    <t>2 W GÓRĘ 1 W DÓŁ</t>
  </si>
  <si>
    <t>DREWNIANE BELKI / STROPODACH</t>
  </si>
  <si>
    <t>DACHÓWKA / PAPA</t>
  </si>
  <si>
    <t xml:space="preserve"> PŁYTY BETONOWE</t>
  </si>
  <si>
    <t>MUROWANE / PŁYTY BETONOWE</t>
  </si>
  <si>
    <t>BUDYNEK WOLNOSTJĄCY ZLOKALIZOWANY W PARKU</t>
  </si>
  <si>
    <t>TAK - CZUJNIKI DYMU</t>
  </si>
  <si>
    <t>typ ABC / 5 szt.</t>
  </si>
  <si>
    <t>RZEKA - 200 M</t>
  </si>
  <si>
    <t>PSP - 0,5 KM - 3 MIN</t>
  </si>
  <si>
    <t>PLAC ZABAW</t>
  </si>
  <si>
    <t>RYNEK 16</t>
  </si>
  <si>
    <t>OKOŁO 1800</t>
  </si>
  <si>
    <t>DRWENIANE</t>
  </si>
  <si>
    <t>MIESZKANIA</t>
  </si>
  <si>
    <t>typ ABC / 1 szt.</t>
  </si>
  <si>
    <t>Miejski Ośrodek Pomocy Społecznej</t>
  </si>
  <si>
    <t>BUDYNEK GŁÓWNY</t>
  </si>
  <si>
    <t>JAWOR, UL.KWIATOWA15</t>
  </si>
  <si>
    <t>PARTER</t>
  </si>
  <si>
    <t>drewno</t>
  </si>
  <si>
    <t>DREWNO,PAPA TERMOZGRZEWALNA</t>
  </si>
  <si>
    <t>drewno i elementy drewnopochodne</t>
  </si>
  <si>
    <t>drewno, płyty gipsowe tynkowane, cegła</t>
  </si>
  <si>
    <t>CEGŁA</t>
  </si>
  <si>
    <t>domki jednorodzinne</t>
  </si>
  <si>
    <t xml:space="preserve">NIE </t>
  </si>
  <si>
    <t>11 sztuk / 1-AF, 8 -PROSZKOWYCH  2 - ŚNIEGOWE /</t>
  </si>
  <si>
    <t>PSP</t>
  </si>
  <si>
    <t>TAK / OBIEKT WEWNĄTRZ I NA ZEWNĄTRZ</t>
  </si>
  <si>
    <t>TAK 2 TYGODNIE</t>
  </si>
  <si>
    <t>JAWOR, UL. LEGNICKA 12</t>
  </si>
  <si>
    <t>PIWNICA, PARTER, PIĘTRO, PODDASZE</t>
  </si>
  <si>
    <t>DACHÓWKA</t>
  </si>
  <si>
    <t>BUDOWICTWO MIESZKANIOWE, USŁUGOWE, INSTYTUCJE</t>
  </si>
  <si>
    <t xml:space="preserve"> MOPS - BUDYNEK GARAŻOWY</t>
  </si>
  <si>
    <t>PAPA</t>
  </si>
  <si>
    <t xml:space="preserve">Budynek przedszkolny </t>
  </si>
  <si>
    <t>59-400 Jawor, Moniuszki 8</t>
  </si>
  <si>
    <t>użytowanie wieczyste</t>
  </si>
  <si>
    <t xml:space="preserve">Gmina Jawor </t>
  </si>
  <si>
    <t>parter/pietro</t>
  </si>
  <si>
    <t xml:space="preserve">papa termozgrzewalna </t>
  </si>
  <si>
    <t xml:space="preserve">murowane </t>
  </si>
  <si>
    <t xml:space="preserve">styropian </t>
  </si>
  <si>
    <t xml:space="preserve">nie dotyczy </t>
  </si>
  <si>
    <t xml:space="preserve">Szkoła , Przychodnia Zdrowia </t>
  </si>
  <si>
    <t xml:space="preserve">2 km </t>
  </si>
  <si>
    <t xml:space="preserve">3 km </t>
  </si>
  <si>
    <t>tak / 15 dni</t>
  </si>
  <si>
    <t>proszkowa 6kg - 4szt
proszkowa 12kg - 3szt
śniegowa 6kg - 1szt</t>
  </si>
  <si>
    <t>ŁĄCZNIE WSZYSTKIE JEDNOSTKI</t>
  </si>
  <si>
    <t>BUDYNKI I BUDOWLE</t>
  </si>
  <si>
    <t>Załącznik nr 1.2 do OPZ   - wykaz budynków i budowli -  Gmina Jawor</t>
  </si>
  <si>
    <t>objęte w ZLK</t>
  </si>
  <si>
    <t>16 SZTUK - PROSZKOWE               2 SZTUKI ŚNIEGOWE</t>
  </si>
  <si>
    <t>2 PROSZKOWE</t>
  </si>
  <si>
    <t>Razem</t>
  </si>
  <si>
    <t xml:space="preserve">Przedszkole Publiczne Nr 8 im. Kubusia Puchatka  </t>
  </si>
  <si>
    <t>59-400 Jawor, 
ul. J. Piłsudskiego 14</t>
  </si>
  <si>
    <t>Przedszkole Publiczne Nr 2 "Akademia Krasnoludków" w Jaworze</t>
  </si>
  <si>
    <t>2 TYGODNIE</t>
  </si>
  <si>
    <t>Szkoła Podstawowa nr 4</t>
  </si>
  <si>
    <t>Budynek szkolny</t>
  </si>
  <si>
    <t>Jawor, ul. Starojaworska 82</t>
  </si>
  <si>
    <t>trwały zarząd</t>
  </si>
  <si>
    <t>2 nadziemne, piwnica, strych</t>
  </si>
  <si>
    <t>dachówka ceramiczna</t>
  </si>
  <si>
    <t>drewniane</t>
  </si>
  <si>
    <t>murowane</t>
  </si>
  <si>
    <t>styropian</t>
  </si>
  <si>
    <t>brak</t>
  </si>
  <si>
    <t>proszkowe 7, do urządzeń elektronicznych 1</t>
  </si>
  <si>
    <t>100 m</t>
  </si>
  <si>
    <t>3 km / 10 min./ PSP</t>
  </si>
  <si>
    <t>tak/ plac wokół budynku</t>
  </si>
  <si>
    <t>tak/ 30 dni</t>
  </si>
  <si>
    <t>Doły gnilne</t>
  </si>
  <si>
    <r>
      <t xml:space="preserve">Jawor, ul. Starojaworska 82 </t>
    </r>
    <r>
      <rPr>
        <b/>
        <sz val="9"/>
        <color theme="1"/>
        <rFont val="Verdana"/>
        <family val="2"/>
      </rPr>
      <t xml:space="preserve"> </t>
    </r>
  </si>
  <si>
    <t>Boisko szkolne</t>
  </si>
  <si>
    <t>Ogrodzenie</t>
  </si>
  <si>
    <t>Szkoła Podstawowa nr 2</t>
  </si>
  <si>
    <t>Szkoła</t>
  </si>
  <si>
    <t>59-400 Jawor, Plac Bankowy 1</t>
  </si>
  <si>
    <t>Szkoła Podstawowa nr 2 w Jaworze</t>
  </si>
  <si>
    <t>dachówka</t>
  </si>
  <si>
    <t>cegła</t>
  </si>
  <si>
    <t>proszkowa -14 szt., pianowa - 1 szt.</t>
  </si>
  <si>
    <t>1 km</t>
  </si>
  <si>
    <t>2 km</t>
  </si>
  <si>
    <t>przyłacze miejsckie</t>
  </si>
  <si>
    <t>tak - 14 dni</t>
  </si>
  <si>
    <t>Sala gimnastyczna</t>
  </si>
  <si>
    <t>styropianowa</t>
  </si>
  <si>
    <t>proszkowa - 4 szt.</t>
  </si>
  <si>
    <t>150 m/bieżących</t>
  </si>
  <si>
    <t>Przedszkole Publiczne Nr 4 w Jaworze z Oddziałami Zamiejscowymi</t>
  </si>
  <si>
    <t>BUDYNEK PRZEDSZKOLNY</t>
  </si>
  <si>
    <t>59-400 JAWOR, CHOPINA 10</t>
  </si>
  <si>
    <t>administrator budynku</t>
  </si>
  <si>
    <t>wełna mineralna, papa termozgrzewalna</t>
  </si>
  <si>
    <t>wełna</t>
  </si>
  <si>
    <t>PRZEDSZKOLE NIEPUBLICZNE-DZIAŁALNOŚĆ OŚWIATOWA</t>
  </si>
  <si>
    <t>16sztuk proszkowych</t>
  </si>
  <si>
    <t>300 M</t>
  </si>
  <si>
    <t>200 M PSP</t>
  </si>
  <si>
    <t>tak, budynek przedszkola, teren obiektu</t>
  </si>
  <si>
    <t>59-400 JAWOR, UL. DMOWSKIEGO 5</t>
  </si>
  <si>
    <t>wełna mineralna, blacha ocynk, papa termozgrzewalna, nawierzchniowa</t>
  </si>
  <si>
    <t>wełna mineralna,</t>
  </si>
  <si>
    <t>OSIEDLE MIESZKANIOWE</t>
  </si>
  <si>
    <t>6 sztuk proszkowych</t>
  </si>
  <si>
    <t>1500 M PSP</t>
  </si>
  <si>
    <t>Muzeum Regionalne</t>
  </si>
  <si>
    <t>59-400 Jawor, ul. Klasztorna 6</t>
  </si>
  <si>
    <t>umowa użyczenia</t>
  </si>
  <si>
    <t xml:space="preserve">wartość odtworzeniowa obiekt zabytkowy </t>
  </si>
  <si>
    <t>XV w</t>
  </si>
  <si>
    <t>Parter+2 piętra</t>
  </si>
  <si>
    <t>płyty żelbetonowe</t>
  </si>
  <si>
    <t>kamień cegła</t>
  </si>
  <si>
    <t>brak obiekt zabytkowy</t>
  </si>
  <si>
    <t>sąd rejonowy, przedszkola, budynki mieszkalne</t>
  </si>
  <si>
    <t>Tak – cały oniekt</t>
  </si>
  <si>
    <t>600 m</t>
  </si>
  <si>
    <t>600 m, dojazd 1 min</t>
  </si>
  <si>
    <t>Tak 2 tygodnie</t>
  </si>
  <si>
    <t>59-400 Jawor, ul. Klasztorna 7</t>
  </si>
  <si>
    <t xml:space="preserve"> wartość odtworzeniowa obiekt zabytkowy</t>
  </si>
  <si>
    <t>mury</t>
  </si>
  <si>
    <t>Ośrodek Sportu i Rekreacji</t>
  </si>
  <si>
    <t>Budynek hotelowy</t>
  </si>
  <si>
    <t>Jawor, ul. Parkowa 7</t>
  </si>
  <si>
    <t>Trwały zarząd</t>
  </si>
  <si>
    <t>Parter – drewniane</t>
  </si>
  <si>
    <t>część ścian z cegły, część rusztowanie drewniane obite deskami i supremą</t>
  </si>
  <si>
    <t>Pawilon szatniowo-sanitarny</t>
  </si>
  <si>
    <t>Jawor,ul. Myśliborska 27</t>
  </si>
  <si>
    <t>Budynek gastronomiczny</t>
  </si>
  <si>
    <t>Jawor, ul. Myśliborska 27</t>
  </si>
  <si>
    <t>betonowy</t>
  </si>
  <si>
    <t>Jawor, ul. Parkowa 8</t>
  </si>
  <si>
    <t>część beton</t>
  </si>
  <si>
    <t>Cegła-pustak</t>
  </si>
  <si>
    <t>Budynek krytej pływalni „Słowianka”</t>
  </si>
  <si>
    <t>Jawor, ul. Bolesława Rogatki 1</t>
  </si>
  <si>
    <t>2.126,6</t>
  </si>
  <si>
    <t>blacha</t>
  </si>
  <si>
    <t>Piwnice-beton</t>
  </si>
  <si>
    <t>Ośrodek Wypoczynkowy „Jawornik”</t>
  </si>
  <si>
    <t>Stadion miejski</t>
  </si>
  <si>
    <t>Stadion „Przyrzecze”</t>
  </si>
  <si>
    <t>Jawor, ul. Korfantego</t>
  </si>
  <si>
    <t>Pomost pływający OW „Jawornik”</t>
  </si>
  <si>
    <t>Kompleks boisk sportowych z zapleczem „Orlik 2012”</t>
  </si>
  <si>
    <t>Jawor, ul. Dmowskiego</t>
  </si>
  <si>
    <t>Strefa aktywnego wypoczynku na terenie OW „Jawornik”</t>
  </si>
  <si>
    <t>Siłownia plenerowa – ul. Parkowa – park miejski</t>
  </si>
  <si>
    <t>Jawor, ul. Parkowa</t>
  </si>
  <si>
    <t>Stanowisko do uprawiania street workout</t>
  </si>
  <si>
    <t>Zakład Wodociągów i Kanalizacji</t>
  </si>
  <si>
    <t>Budynek Agregatu Prądotwórczego</t>
  </si>
  <si>
    <t>SUW Park ul. Parkowa 6</t>
  </si>
  <si>
    <t>Uchwała NR XLVII/313/2018 Rady Miejskiej w Jaworze</t>
  </si>
  <si>
    <t xml:space="preserve">parter </t>
  </si>
  <si>
    <t>monolityczny beton</t>
  </si>
  <si>
    <t>papa bitumiczna</t>
  </si>
  <si>
    <t>betonowe</t>
  </si>
  <si>
    <t>park miejski</t>
  </si>
  <si>
    <t>6 proszkowe</t>
  </si>
  <si>
    <t>320m</t>
  </si>
  <si>
    <t>570m ,PSP</t>
  </si>
  <si>
    <t>własne ujęcie</t>
  </si>
  <si>
    <t>praca zmianowa</t>
  </si>
  <si>
    <t>Budynek Usługowo -Wielofunkcyjny</t>
  </si>
  <si>
    <t>Oczyszczalnia ścieków Małuszów</t>
  </si>
  <si>
    <t>papa, blacha</t>
  </si>
  <si>
    <t>stal</t>
  </si>
  <si>
    <t>CPN</t>
  </si>
  <si>
    <t>11 proszkowe</t>
  </si>
  <si>
    <t>3km 200m</t>
  </si>
  <si>
    <t>7km 300m,PSP</t>
  </si>
  <si>
    <t>studnia</t>
  </si>
  <si>
    <t>Budynek SUW maszynowni</t>
  </si>
  <si>
    <t>przedwojenny</t>
  </si>
  <si>
    <t>blacha ocynkowana</t>
  </si>
  <si>
    <t>drewniano-stalowy</t>
  </si>
  <si>
    <t>kamień , cegła pełna</t>
  </si>
  <si>
    <t>nie dotyczy</t>
  </si>
  <si>
    <t>proszkowe</t>
  </si>
  <si>
    <t>500m,PSP</t>
  </si>
  <si>
    <t>papa termozgrzewalna</t>
  </si>
  <si>
    <t>5km 200m,PSP</t>
  </si>
  <si>
    <t>Obiekt socjalno-bytowy z zapleczem warsztatowym</t>
  </si>
  <si>
    <t>AKSUW ,ul.Myśliborska</t>
  </si>
  <si>
    <t>płyty korytk. Na belkach</t>
  </si>
  <si>
    <t>cegła ceramiczna</t>
  </si>
  <si>
    <t>3km 300m</t>
  </si>
  <si>
    <t>3km900m,PSP</t>
  </si>
  <si>
    <t>Jawor ul. Plac Senatora</t>
  </si>
  <si>
    <t>księgowa brutto</t>
  </si>
  <si>
    <t>budynek na planie o kształcie koła</t>
  </si>
  <si>
    <t>kratownice stalowe,krokwie drewniane</t>
  </si>
  <si>
    <t>drewniana, metalowa</t>
  </si>
  <si>
    <t>stalowa , krokwie drewniane</t>
  </si>
  <si>
    <t>cegła ceramiczna pełna</t>
  </si>
  <si>
    <t>biblioteka miejska, dom pomocy społecznej ,Zakład produkcyjny PIONIER, zabudowa mieszkalna</t>
  </si>
  <si>
    <t>660m</t>
  </si>
  <si>
    <t>570m,PSP</t>
  </si>
  <si>
    <t xml:space="preserve">Podchlorownia- budynek gospodarczy z magazynem chloru </t>
  </si>
  <si>
    <t>brak danych</t>
  </si>
  <si>
    <t>dach stromy pokryty dachówką na belkach stalowych</t>
  </si>
  <si>
    <t>dachowka karpiowka</t>
  </si>
  <si>
    <t>stop z płyt WPS na belkach stalowych</t>
  </si>
  <si>
    <t>betonowe ,murowane z cegly</t>
  </si>
  <si>
    <t>320m,PSP</t>
  </si>
  <si>
    <t>Stacja Uzdatniania wody Kontener AkSEL</t>
  </si>
  <si>
    <t>AKSUW Paszowice</t>
  </si>
  <si>
    <t>Przepompownia ścieków</t>
  </si>
  <si>
    <t>Jawor ul. Metalowców</t>
  </si>
  <si>
    <t>1km 400m</t>
  </si>
  <si>
    <t>1km,PSP</t>
  </si>
  <si>
    <t>Filtrownia wody</t>
  </si>
  <si>
    <t>żel-betonowa</t>
  </si>
  <si>
    <t>deska, blacha</t>
  </si>
  <si>
    <t>Ogrodzenie stacji pomp</t>
  </si>
  <si>
    <t>Ogrodzenie AKSUW</t>
  </si>
  <si>
    <t>3km 900m,PSP</t>
  </si>
  <si>
    <t>Wiata na sprzęt</t>
  </si>
  <si>
    <t>Oczyszczalnia ścieków k/Małuszowa</t>
  </si>
  <si>
    <t xml:space="preserve">stalowa </t>
  </si>
  <si>
    <t>blacha stalowa ocynkowana trapezowa</t>
  </si>
  <si>
    <t xml:space="preserve">Konstrukcja stalowa </t>
  </si>
  <si>
    <t>słupy z rur stalowych o śr 80 mm wiązary kratowe</t>
  </si>
  <si>
    <t xml:space="preserve">teren oczyszczalni ścieków </t>
  </si>
  <si>
    <t>7 km , ok.10 min ,PSP</t>
  </si>
  <si>
    <t>własne ujecie</t>
  </si>
  <si>
    <t>tak -praca zmianowa</t>
  </si>
  <si>
    <t>Przepompownia ścieków Przy ul.Al.Jana Pawła II</t>
  </si>
  <si>
    <t>Jawor,Al.Jana Pawla II</t>
  </si>
  <si>
    <t>400m</t>
  </si>
  <si>
    <t>930m.PSP</t>
  </si>
  <si>
    <t>Przepompownia ścieków ulCukrownicza</t>
  </si>
  <si>
    <t>Jawor,ul.Cukrownicza</t>
  </si>
  <si>
    <t>3km</t>
  </si>
  <si>
    <t>Przepompownia ścieków Parkowa</t>
  </si>
  <si>
    <t>Jawor</t>
  </si>
  <si>
    <t>320 m</t>
  </si>
  <si>
    <t>Miejska Biblioteka Publiczna</t>
  </si>
  <si>
    <t xml:space="preserve">Miejska Biblioteka Publiczna w Jaworze w tym budynek Sali seminaryjnej jako integralna część </t>
  </si>
  <si>
    <t>59-400 Jawor, Plac Seniora 4</t>
  </si>
  <si>
    <t>Umowa użyczenia</t>
  </si>
  <si>
    <t>I część przed 1994 r.                  II część po 1945 r.                  III część 2014 r.</t>
  </si>
  <si>
    <t>I część 5 kondygnacji                                II część 3 konygnacje                              III część 1 konygnacja</t>
  </si>
  <si>
    <t>I i III część - drewniana       II część stropodach</t>
  </si>
  <si>
    <t>I i II część - papa                III część dachówka</t>
  </si>
  <si>
    <t>I część - drewniane                        II część żelbeton monolityczny</t>
  </si>
  <si>
    <t>I część - ceglana          II część - betonowa      III część - bloczki betonowe</t>
  </si>
  <si>
    <t>płyty gipsowe</t>
  </si>
  <si>
    <t>Dom Pomocy Społecznej oraz budynki mieszkalne</t>
  </si>
  <si>
    <t>gaśnice proszkowe - 13 szt</t>
  </si>
  <si>
    <t>ok. 650 m</t>
  </si>
  <si>
    <t>ok. 550 m, ok. 1 min, PSP</t>
  </si>
  <si>
    <t>obraz jest nagrywany, czas przetrzymywania kopii 7 dni</t>
  </si>
  <si>
    <t>Szkoła Podstawowa nr 5  im .Janusza Korczaka</t>
  </si>
  <si>
    <t xml:space="preserve">Szkoła Podstawowa nr 5 </t>
  </si>
  <si>
    <t>Jawor,ul. Armii Krajowej 9</t>
  </si>
  <si>
    <t>Decyzja - Burmistrz Miasta Jawora- trwały zarząd</t>
  </si>
  <si>
    <t>4  kondygnacje nadziemne ( parter i 3 piętra) budynek w całości podpiwniczony</t>
  </si>
  <si>
    <t>Prefabrykaty typu DZ i monolityczne żelbetonowe</t>
  </si>
  <si>
    <t>cegła ceramiczna na zaprawie cementowo-wapiennej</t>
  </si>
  <si>
    <t>wyprawa elewacyjna na dociepleniu styropianowym</t>
  </si>
  <si>
    <t>Żłobek</t>
  </si>
  <si>
    <t>ABC proszkowa  2 kg - 4szt,ABC proszkowa 4 kg - 10 szt,BCE śniegowa  2 kg - 2 szt, BCE śniegowa 5 kg -  1 szt</t>
  </si>
  <si>
    <t>3000 m</t>
  </si>
  <si>
    <t>2000 m</t>
  </si>
  <si>
    <t>tak / budynek</t>
  </si>
  <si>
    <t>tak w godz od 17 do 21</t>
  </si>
  <si>
    <t>Budynek Sala gimnastyczna</t>
  </si>
  <si>
    <t>Jawor,ul. Piłsudskiego 15</t>
  </si>
  <si>
    <t>2 kondygnacje nadziemne (parter i 1 piętra), budynek w całości podpiwniczony</t>
  </si>
  <si>
    <t>Częściowo płaski-stropodach drewniany pokryty papą nad zapleczem socjalnym. Częściowo skośny, dwuspadowy o konstrukcji drewnianej wieszakowej, pokryty dachówką ceramiczną</t>
  </si>
  <si>
    <t>Nad piwnicami- sklepienie ceglane oraz ceglany na  belkach stalowych, drewniany nad piwnicami nieużytkowymi pod salą gimnastyczną, oparty na słupach kamiennych. Nad salą gimnastyczną- drewniany, podwieszany do  konstrukcji dachu o rozpiętości ok. 14,0 m.</t>
  </si>
  <si>
    <t>murowane z cegły</t>
  </si>
  <si>
    <t>tynki cementowo-wapienne malowane farbami.</t>
  </si>
  <si>
    <t>budynek mieszkalny</t>
  </si>
  <si>
    <t>ABC proszkowa - 6 kg - 4 szt.</t>
  </si>
  <si>
    <t>3300 m</t>
  </si>
  <si>
    <t>2300 m</t>
  </si>
  <si>
    <t>Budynek - Filia SP-5</t>
  </si>
  <si>
    <t>Jawor,ul. Piłsudskiego 18</t>
  </si>
  <si>
    <t>2 kondygnacyjny( parter i 1 piętro), budynek częściowo podpiwniczony  kształtem przypominający literę L</t>
  </si>
  <si>
    <t xml:space="preserve">Częściowo płaski- stropodach drewniany </t>
  </si>
  <si>
    <t>pokryty papą, częściowo skośny, dwuspadowy, pokryty blachą ocynkowaną, pomalowany farbą</t>
  </si>
  <si>
    <t>drewniane, nad piwnicami masywne</t>
  </si>
  <si>
    <t>ABC proszkowa 2 kg -4 ,ABCproszkowa 4 kg - 3    ABC proszkowa 6 kg - 1 szt</t>
  </si>
  <si>
    <t>Budynek Sala Gimnastyczna</t>
  </si>
  <si>
    <t>Jednokondygnacyjny w części podpiwniczony</t>
  </si>
  <si>
    <t>nad salą gimnastyczną w postaci dźwigarów trapezowych z drewna</t>
  </si>
  <si>
    <t xml:space="preserve">  przykrycie papa termozgrzewalna</t>
  </si>
  <si>
    <t>płyta żelbetowa, monolityczna</t>
  </si>
  <si>
    <t>dwuwarstwowa z pustaków ceramicznych typu POROTHERM</t>
  </si>
  <si>
    <t>ceramiczne murowane</t>
  </si>
  <si>
    <t>wyprawa akrylowa na ociepleniu ze styropianu</t>
  </si>
  <si>
    <t>Budynek szkoły i w pobliżu Żłobek</t>
  </si>
  <si>
    <t>ABC proszkowa 4 kg - 6 szt</t>
  </si>
  <si>
    <t>Obiekt sportowy lekkoatletyczny ORLIK</t>
  </si>
  <si>
    <t>Jawor,ul.Armii Krajowej 9</t>
  </si>
  <si>
    <t>4830 m2</t>
  </si>
  <si>
    <t>boisko do piłki nożnej 1350 m kw o nawierzchni z trawy sztucznej wraz z wyposażeniem,  - bieżnia okólna w obwodzie 200 m o nawierzchni poliuretanowej typu K7natrysk,  - bieżnia do sprintu długości  120 m włącznie z rozbiegiem i metą o nawierzchni poliuretanowej typu natrysk,  -</t>
  </si>
  <si>
    <t>Budynek SP-5</t>
  </si>
  <si>
    <t>Plac zabaw</t>
  </si>
  <si>
    <t>SP-5</t>
  </si>
  <si>
    <t>SP nr 5 w Jaworze</t>
  </si>
  <si>
    <t>Szkoła Podstawowa nr 1</t>
  </si>
  <si>
    <t>BUDYNEK SZKOŁY</t>
  </si>
  <si>
    <t>LIMANOWSKIEGO 10</t>
  </si>
  <si>
    <t>ZARZĄD TRWAŁY</t>
  </si>
  <si>
    <t>PRZEDWOJENNY</t>
  </si>
  <si>
    <t>DACHÓWKA, PAPA</t>
  </si>
  <si>
    <t>CERAMICZNE NA BELKACH STALOWYCH</t>
  </si>
  <si>
    <t>DACH - WEŁNA MINERALNA, ŚCIANY - BRAK</t>
  </si>
  <si>
    <t>Zespół Schronisk Młodzieżowych, Piekarnia</t>
  </si>
  <si>
    <t>17 - proszkowe</t>
  </si>
  <si>
    <t>500m</t>
  </si>
  <si>
    <t>psp 3 km</t>
  </si>
  <si>
    <t>przyłacze dla sieci hydrantowej</t>
  </si>
  <si>
    <t>tak - elewacja budynku</t>
  </si>
  <si>
    <t>tak - 10 dni</t>
  </si>
  <si>
    <t>BOISKO SZKOLNE</t>
  </si>
  <si>
    <t>BD</t>
  </si>
  <si>
    <t>ND</t>
  </si>
  <si>
    <t>MONIUSZKI 4</t>
  </si>
  <si>
    <t>1984/87</t>
  </si>
  <si>
    <t>2,3 W GÓRĘ</t>
  </si>
  <si>
    <t>STROPODACH</t>
  </si>
  <si>
    <t>PAPA, MEMBRANA PCV</t>
  </si>
  <si>
    <t>BETONOWE, MUROWANE</t>
  </si>
  <si>
    <t>PRZYCHODNIA REJONOWA, BLOKI, PRZEDSZKOLE</t>
  </si>
  <si>
    <t>33 - PROSZKOWE</t>
  </si>
  <si>
    <t>2KM</t>
  </si>
  <si>
    <t>3KM</t>
  </si>
  <si>
    <t>PRZYŁACZE MIEJSKIE</t>
  </si>
  <si>
    <t>CZĘŚCIOWE</t>
  </si>
  <si>
    <t>TAK - ZEWNĘTRZNY, WEWNĘTRZNY</t>
  </si>
  <si>
    <t>BRAMA PRZESUWNA Z FURTKĄ</t>
  </si>
  <si>
    <t>PARKING UTWARDZONY</t>
  </si>
  <si>
    <t>Remiza OSP</t>
  </si>
  <si>
    <t>59-400 Jawor, ul. Mickiewicza 46A</t>
  </si>
  <si>
    <t>budynek przedwojenny</t>
  </si>
  <si>
    <t>parter+1</t>
  </si>
  <si>
    <t>nie dot.</t>
  </si>
  <si>
    <t>budynki mieszkalne</t>
  </si>
  <si>
    <t>gaśnica proszkowa 4kg 1 szt.</t>
  </si>
  <si>
    <t>200m</t>
  </si>
  <si>
    <t>500 m do PSP</t>
  </si>
  <si>
    <t>tak/1</t>
  </si>
  <si>
    <t>Garaż OSP</t>
  </si>
  <si>
    <t>parter</t>
  </si>
  <si>
    <t>gasnica proszkowa 6kg 1 szt</t>
  </si>
  <si>
    <t>3.</t>
  </si>
  <si>
    <t>wiata przystankowa</t>
  </si>
  <si>
    <t>Jawor, ul. Starojaworska</t>
  </si>
  <si>
    <t>własność</t>
  </si>
  <si>
    <t>płaskownik stalowy</t>
  </si>
  <si>
    <t>poliwęglan</t>
  </si>
  <si>
    <t>4.</t>
  </si>
  <si>
    <t>5.</t>
  </si>
  <si>
    <t>6.</t>
  </si>
  <si>
    <t>7.</t>
  </si>
  <si>
    <t>8.</t>
  </si>
  <si>
    <t>Jawor, ul. Starojaworska 14</t>
  </si>
  <si>
    <t>9.</t>
  </si>
  <si>
    <t>Jawor, ul. Starojaworska 14 (od strony ul. Jasnej)</t>
  </si>
  <si>
    <t>10.</t>
  </si>
  <si>
    <t>Jawor, ul. Starojaworska 29</t>
  </si>
  <si>
    <t>11.</t>
  </si>
  <si>
    <t>Jawor, ul. Chopina</t>
  </si>
  <si>
    <t>12.</t>
  </si>
  <si>
    <t>Jawor, ul. Piastowska</t>
  </si>
  <si>
    <t>13.</t>
  </si>
  <si>
    <t>Jawor, ul. Dworcowa</t>
  </si>
  <si>
    <t>14.</t>
  </si>
  <si>
    <t>Jawor, ul. kard. S. Wyszyńskiego (przy Medyku)</t>
  </si>
  <si>
    <t>15.</t>
  </si>
  <si>
    <t>16.</t>
  </si>
  <si>
    <t>Jawor, ul. kard. S. Wyszyńskiego (przy Parku Pokoju)</t>
  </si>
  <si>
    <t>17.</t>
  </si>
  <si>
    <t>18.</t>
  </si>
  <si>
    <t>Jawor, ul. Wrocławska                          (przy Armii Krajowej)</t>
  </si>
  <si>
    <t>19.</t>
  </si>
  <si>
    <t>20.</t>
  </si>
  <si>
    <t>Jawor, ul. Dąbrowskiego</t>
  </si>
  <si>
    <t>21.</t>
  </si>
  <si>
    <t>Jawor, ul. Krzywoustego (Targowisko)</t>
  </si>
  <si>
    <t>22.</t>
  </si>
  <si>
    <t>Jawor, ul. Limanowskiego                    (przy blokach)</t>
  </si>
  <si>
    <t>23.</t>
  </si>
  <si>
    <t>Jawor, ul. Limanowskiego                    (przy ROD)</t>
  </si>
  <si>
    <t>24.</t>
  </si>
  <si>
    <t>ul. Armii Krajowej</t>
  </si>
  <si>
    <t>25.</t>
  </si>
  <si>
    <t>ul. M.Dąbrowskiej</t>
  </si>
  <si>
    <t>26.</t>
  </si>
  <si>
    <t>ul. Krzywoustego</t>
  </si>
  <si>
    <t>27.</t>
  </si>
  <si>
    <t>ul. Myśliborska</t>
  </si>
  <si>
    <t>28.</t>
  </si>
  <si>
    <t>ul. Cukrownicza</t>
  </si>
  <si>
    <t>29.</t>
  </si>
  <si>
    <t>30.</t>
  </si>
  <si>
    <t>31.</t>
  </si>
  <si>
    <t>32.</t>
  </si>
  <si>
    <t>33.</t>
  </si>
  <si>
    <t>34.</t>
  </si>
  <si>
    <t xml:space="preserve">Budynek Dom Pogrzebowy </t>
  </si>
  <si>
    <t>ul. Słowackiego</t>
  </si>
  <si>
    <t>modernizacja 1989</t>
  </si>
  <si>
    <t>stropodach monolityczny beton, drewno</t>
  </si>
  <si>
    <t>stropodach monolityczny beton</t>
  </si>
  <si>
    <t>35.</t>
  </si>
  <si>
    <t>punkty świetlne (oprawy) zmaontowane na wysięgnikach mocowanych do budynków                       ( 70 szt. X 1230 zł)</t>
  </si>
  <si>
    <t>teren miasta</t>
  </si>
  <si>
    <t>36.</t>
  </si>
  <si>
    <t>punktny świetlne na słupach solarnych                       (2 szt. X 5535 zł)</t>
  </si>
  <si>
    <t>37.</t>
  </si>
  <si>
    <t>punkty świetlne na słupach z wysięgnikami           (357 szt. X 3075 zł</t>
  </si>
  <si>
    <t>38.</t>
  </si>
  <si>
    <t>słupki hydrauliczne blokujące wjazd na płytę Rynku (12 szt. X 11500 zł)</t>
  </si>
  <si>
    <t>Płyta Rynku</t>
  </si>
  <si>
    <t>39.</t>
  </si>
  <si>
    <t>punkty świetlne na słupach parkowych (620 szt. X 1845 zł)</t>
  </si>
  <si>
    <t>40.</t>
  </si>
  <si>
    <t>oświetlenie uliczne ul. Cukrownicza (65 słupów x 7728 zł)</t>
  </si>
  <si>
    <t>41.</t>
  </si>
  <si>
    <t>Monitoring wokół kaplicy cmentarnej</t>
  </si>
  <si>
    <t>42.</t>
  </si>
  <si>
    <t>Monitoring płyty Rynku</t>
  </si>
  <si>
    <t>płyta Rynku</t>
  </si>
  <si>
    <t>43.</t>
  </si>
  <si>
    <t>Przejście aktywne dla pieszych</t>
  </si>
  <si>
    <t>ul. Kard. St. Wyszyńskiego</t>
  </si>
  <si>
    <t>44.</t>
  </si>
  <si>
    <t>ul. Poniatowskiego 22</t>
  </si>
  <si>
    <t>pom. magazynowe 650;      pom. biurowe 200,5</t>
  </si>
  <si>
    <t>magazyn 1-kond. + podpiwniczenie, biurowy 2 kond.+piwnica</t>
  </si>
  <si>
    <t>zabudowa usługowa</t>
  </si>
  <si>
    <t>Zarząd Lokalami Komunalnymi</t>
  </si>
  <si>
    <t xml:space="preserve">Baszta Strzegomska </t>
  </si>
  <si>
    <t>przełom XIII-XIV w.</t>
  </si>
  <si>
    <t>kopuła z cegły pełnej</t>
  </si>
  <si>
    <t>5 poziomów: 2 kamienne, reszta drewniane</t>
  </si>
  <si>
    <t>kamienne</t>
  </si>
  <si>
    <t>Budynek użytkowy</t>
  </si>
  <si>
    <t>ul. Szpitalna 7e</t>
  </si>
  <si>
    <t>b.d.</t>
  </si>
  <si>
    <t>płyta namysłowska</t>
  </si>
  <si>
    <t>Budynek administracyjny,</t>
  </si>
  <si>
    <t>ul. Zamkowa 2</t>
  </si>
  <si>
    <t>drewniany</t>
  </si>
  <si>
    <t>Budynek administracyjno - biurowy</t>
  </si>
  <si>
    <t>ul. Poniatowskiego 14a</t>
  </si>
  <si>
    <t>dodajemy wartość remontu 23500</t>
  </si>
  <si>
    <t>papowe</t>
  </si>
  <si>
    <t>część garażowo gospodarcza budynku</t>
  </si>
  <si>
    <t>ul. Zamkowa 1</t>
  </si>
  <si>
    <t>XIII / XIV w.</t>
  </si>
  <si>
    <t>więźba drewniana + dachówka</t>
  </si>
  <si>
    <t>ceramiczne i drewniane</t>
  </si>
  <si>
    <t>cegła, kamień</t>
  </si>
  <si>
    <t>ul. Mickiewicza 4</t>
  </si>
  <si>
    <t>ceramiczne, papowe</t>
  </si>
  <si>
    <t>cegła/kamień</t>
  </si>
  <si>
    <t>Budynek mieszkalny</t>
  </si>
  <si>
    <t>ul. Aleja Dębowa 18a,b</t>
  </si>
  <si>
    <t>ul. Barbary 6</t>
  </si>
  <si>
    <t>ceramiczne</t>
  </si>
  <si>
    <t xml:space="preserve"> ul. Cicha 2</t>
  </si>
  <si>
    <t xml:space="preserve">Dodajemy wartość remonu wskazaną przez Panią Ewe Grajek: ocieplenie części ścian budynku: 49.800 zł </t>
  </si>
  <si>
    <t>ul. Czarnieckiego 9</t>
  </si>
  <si>
    <t>ul. Czarnieckiego 17</t>
  </si>
  <si>
    <t>ul. Kolejowa 1A</t>
  </si>
  <si>
    <t>ul. Kolejowa 5A</t>
  </si>
  <si>
    <t>ul. Kolejowa 6A/B</t>
  </si>
  <si>
    <t>ul. Kościelna 6</t>
  </si>
  <si>
    <t>ul. Kościelna 10</t>
  </si>
  <si>
    <t xml:space="preserve">dodajemy wartość remontu: gzymsu 2500zł </t>
  </si>
  <si>
    <t>ul. Kościelna 13</t>
  </si>
  <si>
    <t>ul. Legnicka 9A</t>
  </si>
  <si>
    <t>ul. Lipowa 4</t>
  </si>
  <si>
    <t>ul. Lipowa 5</t>
  </si>
  <si>
    <t>ul. Lipowa 10</t>
  </si>
  <si>
    <t>ul. Lipowa 9A</t>
  </si>
  <si>
    <t>ul. Łukasińskiego 1D</t>
  </si>
  <si>
    <t xml:space="preserve">dodajemy wartośc remontu: wykonanie instalacji gazowej w budynku: 13.400 zł </t>
  </si>
  <si>
    <t>Aleja Jana Pawła II 9</t>
  </si>
  <si>
    <t>ul. Piastowska 7</t>
  </si>
  <si>
    <t>ul. Piłsudskiego 24</t>
  </si>
  <si>
    <t>ul. Piłsudskiego 25</t>
  </si>
  <si>
    <t>ul. Piłsudskiego 21A</t>
  </si>
  <si>
    <t>ul. Piwna 2</t>
  </si>
  <si>
    <t>ul. Reja 5</t>
  </si>
  <si>
    <t>ul. Rynek 16</t>
  </si>
  <si>
    <t>XIX w</t>
  </si>
  <si>
    <t>ul. Rynek 33</t>
  </si>
  <si>
    <t>ul. Staszica 5</t>
  </si>
  <si>
    <t>ul. Staszica 7</t>
  </si>
  <si>
    <t>ul. Staszica 20</t>
  </si>
  <si>
    <t>ul. Staszica 21</t>
  </si>
  <si>
    <t>ul. Strzegomska 7</t>
  </si>
  <si>
    <t>ul. Strzegomska 2A</t>
  </si>
  <si>
    <t>ul. Wrocławska 16</t>
  </si>
  <si>
    <t>ul. Wrocławska 25</t>
  </si>
  <si>
    <t>ul. Wrocławska 17A</t>
  </si>
  <si>
    <t>ul. Wrocławska 17D</t>
  </si>
  <si>
    <t>Budynek użytkowy/ magazynowy</t>
  </si>
  <si>
    <t>ul. Wrocławska 36</t>
  </si>
  <si>
    <t>ul. Boh. Getta 9</t>
  </si>
  <si>
    <t>ul. Boh. Getta 19</t>
  </si>
  <si>
    <t>ul. Chrobrego 7</t>
  </si>
  <si>
    <t>ul. Chrobrego 18</t>
  </si>
  <si>
    <t>ul. Chrobrego 19</t>
  </si>
  <si>
    <t>ul. Chrobrego 21</t>
  </si>
  <si>
    <t>ul. Chrobrego 23</t>
  </si>
  <si>
    <t>ul. Limanowskiego 33</t>
  </si>
  <si>
    <t>ul. Limanowskiego 33A</t>
  </si>
  <si>
    <t>ul. Mickiewicza 47</t>
  </si>
  <si>
    <t>ul. Mickiewicza 49</t>
  </si>
  <si>
    <t>ul. Park Pokoju 3</t>
  </si>
  <si>
    <t>ul. Plac Wolności 23</t>
  </si>
  <si>
    <t>ul. Wyszyńskiego 3</t>
  </si>
  <si>
    <t>ul. Wyszyńskiego 6</t>
  </si>
  <si>
    <t>dodajemy wartość remontu kompleksowego dachu 68000</t>
  </si>
  <si>
    <t>ul. Wyszyńskiego 27</t>
  </si>
  <si>
    <t>ul. Wyszyńskiego 28</t>
  </si>
  <si>
    <t>ul. Wyszyńskiego 34</t>
  </si>
  <si>
    <t>ul. Roosevelta 1</t>
  </si>
  <si>
    <t>ul. Roosevelta 5A</t>
  </si>
  <si>
    <t>ceramiczne , papa</t>
  </si>
  <si>
    <t>ul. Starojaworska 1</t>
  </si>
  <si>
    <t>ul. Starojaworska 121 ABC</t>
  </si>
  <si>
    <t>ul. Starojaworska 41</t>
  </si>
  <si>
    <t>ul. Starojaworska 43</t>
  </si>
  <si>
    <t>ul. Starojaworska 89</t>
  </si>
  <si>
    <t>ul. Starojaworska 121</t>
  </si>
  <si>
    <t>ul. Dworcowa 4</t>
  </si>
  <si>
    <t>ul. Zamkowa 4</t>
  </si>
  <si>
    <t xml:space="preserve">papa </t>
  </si>
  <si>
    <t>ul. Zamkowa 6</t>
  </si>
  <si>
    <t>ul. Zamkowa 14</t>
  </si>
  <si>
    <t xml:space="preserve">ceramiczne </t>
  </si>
  <si>
    <t>ul. Żeromskiego 1</t>
  </si>
  <si>
    <t>ul. Żeromskiego 4</t>
  </si>
  <si>
    <t>ul. Cukrownicza 2</t>
  </si>
  <si>
    <t>1965  2007 remont</t>
  </si>
  <si>
    <t>Pl. Wolności 29</t>
  </si>
  <si>
    <t>Dachówka , papa</t>
  </si>
  <si>
    <t>Kamień, cegła</t>
  </si>
  <si>
    <t>ul. Grunwaldzka 32/33</t>
  </si>
  <si>
    <t xml:space="preserve">Toaleta wolnostojąca, </t>
  </si>
  <si>
    <t>Plac Wolności</t>
  </si>
  <si>
    <t xml:space="preserve">Ogrodzenie Park Pokoju </t>
  </si>
  <si>
    <t xml:space="preserve">Wyposażenie placu zabaw </t>
  </si>
  <si>
    <t>ul. Boh. Getta</t>
  </si>
  <si>
    <t>ul. Piłsudskiego</t>
  </si>
  <si>
    <t>ul. Kopernika</t>
  </si>
  <si>
    <t>ul. Wrocławska 29</t>
  </si>
  <si>
    <t>Park Pokoju</t>
  </si>
  <si>
    <t>Park Miejski</t>
  </si>
  <si>
    <t>ul. Kolejowa</t>
  </si>
  <si>
    <t>ul. Metalowców</t>
  </si>
  <si>
    <t xml:space="preserve">Skwer Miejski </t>
  </si>
  <si>
    <t xml:space="preserve">ul. Klasztorna </t>
  </si>
  <si>
    <t>ul. Gagarina</t>
  </si>
  <si>
    <t>Ogródek Jordanowski ul. Korfantego</t>
  </si>
  <si>
    <t xml:space="preserve">Osiedle Przyrzecze jest w pozycji wyżej </t>
  </si>
  <si>
    <t>Urząd Gminy</t>
  </si>
  <si>
    <t>59-400 Jawor, Rynek 1</t>
  </si>
  <si>
    <t>parter + 2 pietra + strych/w dól 1</t>
  </si>
  <si>
    <t>ceglane</t>
  </si>
  <si>
    <t>Jaworski Osrodek Kultury</t>
  </si>
  <si>
    <t>gaśnice proszkowe 20 szt.                               gaśnica śniegowa 1 szt.</t>
  </si>
  <si>
    <t>hydrany miejskie</t>
  </si>
  <si>
    <t>550m/PSP/do 5min</t>
  </si>
  <si>
    <t>monitoring miejski/okolice Rynku</t>
  </si>
  <si>
    <t>59-400 Jawor, Rynek 1-5</t>
  </si>
  <si>
    <t>parter/w dól 2</t>
  </si>
  <si>
    <t>drew belka</t>
  </si>
  <si>
    <t>murowane, szkło w aliminiowych profilach</t>
  </si>
  <si>
    <t>gasnice proszkowe 3 szt. gasnice sniegowe 2 szt.</t>
  </si>
  <si>
    <t>hydranty miejskie</t>
  </si>
  <si>
    <t>1982,1983, modernizacja 2017,2019</t>
  </si>
  <si>
    <t xml:space="preserve">Wybieg dla Psów - Park Miejski </t>
  </si>
  <si>
    <t>Strefa Aktywności Zacisze</t>
  </si>
  <si>
    <t>Plac Zabaw na Przyrzeczu</t>
  </si>
  <si>
    <t xml:space="preserve">Zestaw bram wjazdowo czasowym na ośrodku wypoczynkowym Jawornik </t>
  </si>
  <si>
    <t>Studnia głębinowa Nr 7 ,ogrodzenie studni,wodomierz,szafa sterownicza,komora poboru prób studni nr 6 i 7</t>
  </si>
  <si>
    <t>Studnia artezyjska Nr 2 , ogrodzenie studni</t>
  </si>
  <si>
    <t>Studnia głębinowa NR 6 , wodomierz , pompa,ogrodzenie</t>
  </si>
  <si>
    <t>STUDNIA AKSUW PASZOWICE</t>
  </si>
  <si>
    <t>Budynki magazynowo-biurowe</t>
  </si>
  <si>
    <t>wartość odtworzeniowa- 1500 zł/m2</t>
  </si>
  <si>
    <t>45.</t>
  </si>
  <si>
    <t xml:space="preserve"> Budynek produkcyjny </t>
  </si>
  <si>
    <t>ul. Grunwaldzka 22</t>
  </si>
  <si>
    <t>4-kondygnacyjny</t>
  </si>
  <si>
    <t>w zwarej zabudowie z budynkami mieszkalnymi i mieszk.-użytk.</t>
  </si>
  <si>
    <t>Uwaga: nastapiło zwiekszenie wartosci budynku Ratusza o wybudowanie nowej wewnętrznej sieci hydrantowej na kwotę 107897,57 zł brutto                         (wg f-r brutto).</t>
  </si>
  <si>
    <t>BASEN MIEJSKI</t>
  </si>
  <si>
    <t>Wykonanie naw. drogi doj. I miejsc postojowych</t>
  </si>
  <si>
    <t xml:space="preserve">  JEST PO TERMOMODERNIZACJI </t>
  </si>
  <si>
    <t>Zbiornik Wieżowy (wieża ciśnień) zabytek</t>
  </si>
  <si>
    <t>Jawor,  Parkowa 7</t>
  </si>
  <si>
    <t>Budynek mieszkalny (Zabytek)</t>
  </si>
  <si>
    <t>LOKAL - KLUB Art.-Kadia (zajęcia plastyczne) (Zabytek)</t>
  </si>
  <si>
    <t xml:space="preserve"> MOPS - BUDYNEK GŁÓWNY (zabytek)</t>
  </si>
  <si>
    <t xml:space="preserve">TEATR MIEJSKI (Zabytek) </t>
  </si>
  <si>
    <t>zespół klasztorny (Zabytek)</t>
  </si>
  <si>
    <t>mury obronne (Zabytek)</t>
  </si>
  <si>
    <t>Budynek biurowy- Ratusz (Zabytek)</t>
  </si>
  <si>
    <t xml:space="preserve">Lokal nie mieszaklny-Biuro Obsługi Klienta UM (Zabytek) </t>
  </si>
  <si>
    <t xml:space="preserve">Zamek Piastowski (Zabytek) </t>
  </si>
  <si>
    <t>Obiekt użytkowy - stary młyn (wyłącz. Z użytk.)</t>
  </si>
  <si>
    <t>Pawilon  - stadionu miejskiego</t>
  </si>
  <si>
    <t>Gmina Jawor zwiększona wartość w stosunku do roku ubiegłego o modernizację skateparku wartość modernizacji 99 999 zł zwiększenie o plac zabaw i oświetlenie skate park 186093,53</t>
  </si>
  <si>
    <t>wiatę drewnianą na basenie miejskim</t>
  </si>
  <si>
    <t>wiatę drewnianą na stadionie ORLIK 2012</t>
  </si>
  <si>
    <t xml:space="preserve">Urządzenie sprawnościowe LINARIUN </t>
  </si>
  <si>
    <t>59-400 JAWOR, Dmowskiego 5</t>
  </si>
  <si>
    <t>tak, 30 dni</t>
  </si>
  <si>
    <t>Nawierzchnia piaszczysta, częściowo poliuretanowa, częściowo z kostki brukowej; Elementy:1.huśtawka-bocianie gniazdo, 2.kubik-wspinaczka, 3.trampoliny ziemne, 4.urządzenie do balansowania, 5.zestaw muzyczny, 6.teatrzyk, 7.ławeczka do równowagi, 8. tuba do rozmawiania, 9. piaskownica naukowa, 10. rowerek, 11. planetarium, 12.zegar słoneczny, 13.gry "klasy"</t>
  </si>
  <si>
    <t>profile stalowe ocynkowane, malowane proszkowo, panele HDPE, krążki EPDM, płyta TKEbond</t>
  </si>
  <si>
    <t>Budynek SP-5, budynek mieszkalny</t>
  </si>
  <si>
    <t>Plac ćwiczeń siłowych</t>
  </si>
  <si>
    <t>Nawierzchnia z gumowych mat przerostowych</t>
  </si>
  <si>
    <t>profile stalowe ocynkowane, malowane proszkowo, farbą poliestrową</t>
  </si>
  <si>
    <t>Budynek szkoły i ogródki przydomowe</t>
  </si>
  <si>
    <t>ZESPÓŁ BOISK WIELOFUNKCYJNYCH( aneksem nr 1 do PD w 2021 roku jako doubezpieczenie</t>
  </si>
  <si>
    <t>ZGODNIE Z PLANEM ZAOPATRZENIA W WODĘ</t>
  </si>
  <si>
    <t>HYDRANTY ZGODNIE Z PROJEKTEM</t>
  </si>
  <si>
    <t>TAK - ZEWNĘTRZNY</t>
  </si>
  <si>
    <t>remont w 2022 r.  izolacja pionowa 26.976 zł</t>
  </si>
  <si>
    <t>remont klatki schodowej 80.883 zł</t>
  </si>
  <si>
    <t>remont klatki schodowej 39.460 zł</t>
  </si>
  <si>
    <t>docieplenie elewacji 15.106 zł</t>
  </si>
  <si>
    <t>izolacja pionowa 52.649 zł</t>
  </si>
  <si>
    <t>remont klatki schodowej 7485 zł</t>
  </si>
  <si>
    <t>dach papowej 23.225 zł</t>
  </si>
  <si>
    <t>remont elewacji 44.019 zł</t>
  </si>
  <si>
    <t>remont klatki schodowej 16.193 zł</t>
  </si>
  <si>
    <t>wartość księgowa netto</t>
  </si>
  <si>
    <t>wartość ksiegowa netto</t>
  </si>
  <si>
    <t>wartośc ksiegowa netto</t>
  </si>
  <si>
    <t>wartosć księgowa netto</t>
  </si>
  <si>
    <t>Studnia pomiarowa przepływu ścieków</t>
  </si>
  <si>
    <t>Przepompownia ścieków Starojaworska 109 a</t>
  </si>
  <si>
    <t>Budynek przepompowni ścieków</t>
  </si>
  <si>
    <t>ul. Starojaworska, działna nr. 95/23, 95/21 , obręb 2 Stary Jawor</t>
  </si>
  <si>
    <t xml:space="preserve">trwały zarząd </t>
  </si>
  <si>
    <t>Stacja Zlewcza</t>
  </si>
  <si>
    <t>trwały zrząd</t>
  </si>
  <si>
    <t>Zbiornik Retencyjny</t>
  </si>
  <si>
    <t>Drogi dojazdowe, plac manerwowy, chodnik do placu zabaw</t>
  </si>
  <si>
    <t>plac zabaw i mała arhcitektura</t>
  </si>
  <si>
    <t>boisko wielofunkcyjne i bieźnia lekkoatletyczna</t>
  </si>
  <si>
    <t>oświetlenie boiska wielofunkcyjnego, placu zabaw oraz placu manerwrowego</t>
  </si>
  <si>
    <t>SP2</t>
  </si>
  <si>
    <t>Przejście aktywne dla pieszych ( aneks nr 3 doubezpieczenie w 2021 roku)</t>
  </si>
  <si>
    <t>Armii Krajowej w Jaworze</t>
  </si>
  <si>
    <t xml:space="preserve">BUDYNEK ADMINISTRACYJNO-BIUROWY </t>
  </si>
  <si>
    <t xml:space="preserve">Dworcowa </t>
  </si>
  <si>
    <t>wartość rynkowa 2022 r</t>
  </si>
  <si>
    <t>1-2-3 - kondygnacyjny</t>
  </si>
  <si>
    <t xml:space="preserve">BUDYNEK STACJI OBSŁUGI  część administracyjna i warsztatowa </t>
  </si>
  <si>
    <t>1-kondygnacyjny</t>
  </si>
  <si>
    <t>DYSPOZYTORNIA Z PORTIERNIĄ</t>
  </si>
  <si>
    <t>BUDYNEK WULKANIZATORNI I KUŹNI</t>
  </si>
  <si>
    <t>PAWILON STACJI OBSŁUGI</t>
  </si>
  <si>
    <t>1 i 2-kondygnacyjny</t>
  </si>
  <si>
    <t xml:space="preserve">KOTŁOWNIA Z KOMINEM STALOWYM </t>
  </si>
  <si>
    <t>Budynek magazynowo-biurowy</t>
  </si>
  <si>
    <t>Starojaworska 89 a (dz. Nr 94/6- Stary Jawor)</t>
  </si>
  <si>
    <t>wartośc rynkowa 2011r.</t>
  </si>
  <si>
    <t>2-kondygnacyjny</t>
  </si>
  <si>
    <t>Budynek młyna</t>
  </si>
  <si>
    <t>Starojaworska 89 b (dz. Nr 94/9- Stary Jawor)</t>
  </si>
  <si>
    <t>3-kondygnacyjny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</si>
</sst>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&quot;$&quot;* #,##0.00_);_(&quot;$&quot;* \(#,##0.00\);_(&quot;$&quot;* &quot;-&quot;??_);_(@_)"/>
    <numFmt numFmtId="166" formatCode="_-* #,##0.00\ [$CZK]_-;\-* #,##0.00\ [$CZK]_-;_-* &quot;-&quot;??\ [$CZK]_-;_-@_-"/>
    <numFmt numFmtId="167" formatCode="#,##0.00\ &quot;zł&quot;"/>
    <numFmt numFmtId="168" formatCode="[$-415]General"/>
    <numFmt numFmtId="169" formatCode="&quot; &quot;#,##0.00&quot; &quot;[$CZK]&quot; &quot;;&quot;-&quot;#,##0.00&quot; &quot;[$CZK]&quot; &quot;;&quot; -&quot;#&quot; &quot;[$CZK]&quot; &quot;;@&quot; &quot;"/>
    <numFmt numFmtId="170" formatCode="_-* #,##0.00\ [$CZK]_-;\-* #,##0.00\ [$CZK]_-;_-* \-??\ [$CZK]_-;_-@_-"/>
    <numFmt numFmtId="171" formatCode="_-* #,##0.00&quot; zł&quot;_-;\-* #,##0.00&quot; zł&quot;_-;_-* \-??&quot; zł&quot;_-;_-@_-"/>
    <numFmt numFmtId="172" formatCode="\ #,##0.00\ [$CZK]\ ;\-#,##0.00\ [$CZK]\ ;&quot; -&quot;#\ [$CZK]\ ;@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9"/>
      <color theme="1"/>
      <name val="Verdana"/>
      <family val="2"/>
    </font>
    <font>
      <sz val="9"/>
      <color theme="1"/>
      <name val="Verdana"/>
      <family val="2"/>
      <charset val="238"/>
    </font>
    <font>
      <sz val="9"/>
      <color rgb="FFFF0000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0"/>
      <name val="Verdana"/>
      <family val="2"/>
    </font>
    <font>
      <sz val="14"/>
      <color theme="1"/>
      <name val="Verdana"/>
      <family val="2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indexed="8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  <charset val="1"/>
    </font>
    <font>
      <b/>
      <sz val="11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.5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Verdana"/>
      <family val="2"/>
    </font>
    <font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6600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  <charset val="1"/>
    </font>
    <font>
      <sz val="9"/>
      <color indexed="64"/>
      <name val="Verdana"/>
      <family val="2"/>
      <charset val="238"/>
    </font>
    <font>
      <sz val="9"/>
      <color rgb="FFC9211E"/>
      <name val="Verdana"/>
      <family val="2"/>
      <charset val="238"/>
    </font>
    <font>
      <sz val="9"/>
      <color indexed="64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10"/>
      <name val="Verdana"/>
      <family val="2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D9D9D9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0">
    <xf numFmtId="0" fontId="0" fillId="0" borderId="0"/>
    <xf numFmtId="0" fontId="5" fillId="0" borderId="0"/>
    <xf numFmtId="166" fontId="6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165" fontId="13" fillId="0" borderId="0" applyFont="0" applyFill="0" applyBorder="0" applyAlignment="0" applyProtection="0"/>
    <xf numFmtId="0" fontId="4" fillId="0" borderId="0"/>
    <xf numFmtId="0" fontId="3" fillId="0" borderId="0"/>
    <xf numFmtId="169" fontId="11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11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3" fillId="6" borderId="0" xfId="0" applyFont="1" applyFill="1" applyBorder="1" applyAlignment="1">
      <alignment horizont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9" fillId="7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166" fontId="34" fillId="0" borderId="1" xfId="2" applyFont="1" applyBorder="1" applyAlignment="1">
      <alignment horizontal="center" vertical="center" wrapText="1"/>
    </xf>
    <xf numFmtId="0" fontId="32" fillId="0" borderId="1" xfId="2" applyNumberFormat="1" applyFont="1" applyBorder="1" applyAlignment="1">
      <alignment horizontal="center" vertical="center" wrapText="1"/>
    </xf>
    <xf numFmtId="166" fontId="32" fillId="0" borderId="1" xfId="2" applyFont="1" applyBorder="1" applyAlignment="1">
      <alignment horizontal="center" vertical="center" wrapText="1"/>
    </xf>
    <xf numFmtId="1" fontId="34" fillId="0" borderId="1" xfId="2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8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8" fontId="20" fillId="0" borderId="1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8" fontId="22" fillId="0" borderId="1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9" fillId="0" borderId="1" xfId="0" applyFont="1" applyBorder="1" applyAlignment="1">
      <alignment vertical="center"/>
    </xf>
    <xf numFmtId="8" fontId="39" fillId="0" borderId="1" xfId="0" applyNumberFormat="1" applyFont="1" applyBorder="1" applyAlignment="1">
      <alignment horizontal="right" vertical="center"/>
    </xf>
    <xf numFmtId="0" fontId="40" fillId="0" borderId="1" xfId="0" applyFont="1" applyBorder="1" applyAlignment="1">
      <alignment vertical="center"/>
    </xf>
    <xf numFmtId="8" fontId="40" fillId="0" borderId="1" xfId="0" applyNumberFormat="1" applyFont="1" applyBorder="1" applyAlignment="1">
      <alignment horizontal="right" vertical="center"/>
    </xf>
    <xf numFmtId="0" fontId="41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8" fontId="41" fillId="0" borderId="1" xfId="0" applyNumberFormat="1" applyFont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vertical="center"/>
    </xf>
    <xf numFmtId="8" fontId="39" fillId="3" borderId="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/>
    </xf>
    <xf numFmtId="167" fontId="22" fillId="3" borderId="1" xfId="0" applyNumberFormat="1" applyFont="1" applyFill="1" applyBorder="1" applyAlignment="1">
      <alignment horizontal="center" vertical="center"/>
    </xf>
    <xf numFmtId="8" fontId="20" fillId="3" borderId="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167" fontId="22" fillId="3" borderId="0" xfId="0" applyNumberFormat="1" applyFont="1" applyFill="1" applyBorder="1" applyAlignment="1">
      <alignment horizontal="center" vertical="center"/>
    </xf>
    <xf numFmtId="8" fontId="20" fillId="3" borderId="0" xfId="0" applyNumberFormat="1" applyFont="1" applyFill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8" fontId="42" fillId="0" borderId="0" xfId="0" applyNumberFormat="1" applyFont="1"/>
    <xf numFmtId="0" fontId="20" fillId="0" borderId="1" xfId="0" applyFont="1" applyBorder="1" applyAlignment="1">
      <alignment horizontal="left" vertical="center"/>
    </xf>
    <xf numFmtId="4" fontId="43" fillId="0" borderId="0" xfId="0" applyNumberFormat="1" applyFont="1"/>
    <xf numFmtId="167" fontId="14" fillId="0" borderId="0" xfId="0" applyNumberFormat="1" applyFont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3" borderId="0" xfId="0" applyNumberFormat="1" applyFill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168" fontId="0" fillId="0" borderId="0" xfId="0" applyNumberFormat="1" applyAlignment="1">
      <alignment horizontal="center" vertical="center" wrapText="1"/>
    </xf>
    <xf numFmtId="166" fontId="46" fillId="0" borderId="1" xfId="2" applyFont="1" applyBorder="1" applyAlignment="1">
      <alignment horizontal="center" vertical="center" wrapText="1"/>
    </xf>
    <xf numFmtId="44" fontId="25" fillId="4" borderId="1" xfId="0" applyNumberFormat="1" applyFont="1" applyFill="1" applyBorder="1" applyAlignment="1">
      <alignment horizontal="center" vertical="center" wrapText="1"/>
    </xf>
    <xf numFmtId="44" fontId="20" fillId="0" borderId="1" xfId="10" applyNumberFormat="1" applyFont="1" applyBorder="1" applyAlignment="1">
      <alignment horizontal="center" vertical="center" wrapText="1"/>
    </xf>
    <xf numFmtId="44" fontId="20" fillId="3" borderId="1" xfId="10" applyNumberFormat="1" applyFont="1" applyFill="1" applyBorder="1" applyAlignment="1">
      <alignment horizontal="center" vertical="center" wrapText="1"/>
    </xf>
    <xf numFmtId="44" fontId="29" fillId="7" borderId="1" xfId="10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44" fontId="30" fillId="0" borderId="1" xfId="0" applyNumberFormat="1" applyFont="1" applyBorder="1" applyAlignment="1">
      <alignment horizontal="center" vertical="center" wrapText="1"/>
    </xf>
    <xf numFmtId="44" fontId="32" fillId="0" borderId="1" xfId="2" applyNumberFormat="1" applyFont="1" applyBorder="1" applyAlignment="1">
      <alignment horizontal="center" vertical="center" wrapText="1"/>
    </xf>
    <xf numFmtId="44" fontId="35" fillId="9" borderId="1" xfId="10" applyNumberFormat="1" applyFont="1" applyFill="1" applyBorder="1" applyAlignment="1" applyProtection="1">
      <alignment horizontal="center" vertical="center" wrapText="1"/>
    </xf>
    <xf numFmtId="44" fontId="20" fillId="3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38" fillId="0" borderId="1" xfId="0" applyNumberFormat="1" applyFont="1" applyBorder="1" applyAlignment="1">
      <alignment horizontal="center" vertical="center" wrapText="1"/>
    </xf>
    <xf numFmtId="44" fontId="30" fillId="3" borderId="1" xfId="0" applyNumberFormat="1" applyFont="1" applyFill="1" applyBorder="1" applyAlignment="1">
      <alignment horizontal="center" vertical="center" wrapText="1"/>
    </xf>
    <xf numFmtId="44" fontId="30" fillId="3" borderId="8" xfId="0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 wrapText="1"/>
    </xf>
    <xf numFmtId="44" fontId="20" fillId="0" borderId="6" xfId="0" applyNumberFormat="1" applyFont="1" applyBorder="1" applyAlignment="1">
      <alignment horizontal="center" vertical="center" wrapText="1"/>
    </xf>
    <xf numFmtId="44" fontId="20" fillId="0" borderId="6" xfId="0" applyNumberFormat="1" applyFont="1" applyBorder="1" applyAlignment="1">
      <alignment horizontal="center" vertical="center"/>
    </xf>
    <xf numFmtId="44" fontId="22" fillId="0" borderId="6" xfId="0" applyNumberFormat="1" applyFont="1" applyBorder="1" applyAlignment="1">
      <alignment horizontal="center" vertical="center"/>
    </xf>
    <xf numFmtId="44" fontId="22" fillId="0" borderId="1" xfId="0" applyNumberFormat="1" applyFont="1" applyBorder="1" applyAlignment="1">
      <alignment horizontal="center" vertical="center"/>
    </xf>
    <xf numFmtId="44" fontId="20" fillId="3" borderId="1" xfId="0" applyNumberFormat="1" applyFont="1" applyFill="1" applyBorder="1" applyAlignment="1">
      <alignment horizontal="center" vertical="center"/>
    </xf>
    <xf numFmtId="44" fontId="20" fillId="3" borderId="0" xfId="0" applyNumberFormat="1" applyFont="1" applyFill="1" applyAlignment="1">
      <alignment horizontal="center" vertical="center"/>
    </xf>
    <xf numFmtId="44" fontId="20" fillId="0" borderId="2" xfId="0" applyNumberFormat="1" applyFont="1" applyBorder="1" applyAlignment="1">
      <alignment horizontal="center" vertical="center"/>
    </xf>
    <xf numFmtId="44" fontId="20" fillId="3" borderId="0" xfId="0" applyNumberFormat="1" applyFont="1" applyFill="1" applyAlignment="1">
      <alignment horizontal="center" vertical="center" wrapText="1"/>
    </xf>
    <xf numFmtId="44" fontId="20" fillId="0" borderId="8" xfId="0" applyNumberFormat="1" applyFont="1" applyBorder="1" applyAlignment="1">
      <alignment horizontal="center" vertical="center"/>
    </xf>
    <xf numFmtId="44" fontId="20" fillId="10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24" fillId="6" borderId="0" xfId="0" applyNumberFormat="1" applyFont="1" applyFill="1" applyBorder="1" applyAlignment="1">
      <alignment horizontal="center" vertical="center" wrapText="1"/>
    </xf>
    <xf numFmtId="44" fontId="20" fillId="0" borderId="0" xfId="0" applyNumberFormat="1" applyFont="1" applyAlignment="1">
      <alignment horizontal="center" vertical="center" wrapText="1"/>
    </xf>
    <xf numFmtId="0" fontId="47" fillId="0" borderId="1" xfId="0" applyNumberFormat="1" applyFont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166" fontId="48" fillId="3" borderId="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9" fillId="7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44" fontId="22" fillId="0" borderId="1" xfId="0" applyNumberFormat="1" applyFont="1" applyBorder="1" applyAlignment="1">
      <alignment horizontal="center" vertical="center" wrapText="1"/>
    </xf>
    <xf numFmtId="0" fontId="49" fillId="0" borderId="10" xfId="2" applyNumberFormat="1" applyFont="1" applyBorder="1" applyAlignment="1" applyProtection="1">
      <alignment horizontal="center" vertical="center" wrapText="1"/>
    </xf>
    <xf numFmtId="170" fontId="49" fillId="0" borderId="10" xfId="2" applyNumberFormat="1" applyFont="1" applyBorder="1" applyAlignment="1" applyProtection="1">
      <alignment horizontal="center" vertical="center" wrapText="1"/>
    </xf>
    <xf numFmtId="171" fontId="49" fillId="0" borderId="10" xfId="2" applyNumberFormat="1" applyFont="1" applyBorder="1" applyAlignment="1" applyProtection="1">
      <alignment horizontal="center" vertical="center" wrapText="1"/>
    </xf>
    <xf numFmtId="170" fontId="49" fillId="0" borderId="10" xfId="2" applyNumberFormat="1" applyFont="1" applyFill="1" applyBorder="1" applyAlignment="1" applyProtection="1">
      <alignment horizontal="center" vertical="center" wrapText="1"/>
    </xf>
    <xf numFmtId="0" fontId="50" fillId="0" borderId="10" xfId="2" applyNumberFormat="1" applyFont="1" applyBorder="1" applyAlignment="1" applyProtection="1">
      <alignment horizontal="center" vertical="center" wrapText="1"/>
    </xf>
    <xf numFmtId="0" fontId="49" fillId="0" borderId="11" xfId="2" applyNumberFormat="1" applyFont="1" applyBorder="1" applyAlignment="1" applyProtection="1">
      <alignment horizontal="center" vertical="center" wrapText="1"/>
    </xf>
    <xf numFmtId="0" fontId="49" fillId="0" borderId="12" xfId="2" applyNumberFormat="1" applyFont="1" applyBorder="1" applyAlignment="1" applyProtection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70" fontId="49" fillId="0" borderId="10" xfId="2" applyNumberFormat="1" applyFont="1" applyBorder="1" applyAlignment="1">
      <alignment horizontal="center" vertical="center" wrapText="1"/>
    </xf>
    <xf numFmtId="170" fontId="49" fillId="0" borderId="13" xfId="2" applyNumberFormat="1" applyFont="1" applyBorder="1" applyAlignment="1" applyProtection="1">
      <alignment horizontal="center" vertical="center" wrapText="1"/>
    </xf>
    <xf numFmtId="171" fontId="0" fillId="0" borderId="13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172" fontId="49" fillId="0" borderId="10" xfId="13" applyNumberFormat="1" applyFont="1" applyBorder="1" applyAlignment="1">
      <alignment horizontal="center" vertical="center" wrapText="1"/>
    </xf>
    <xf numFmtId="0" fontId="49" fillId="11" borderId="10" xfId="2" applyNumberFormat="1" applyFont="1" applyFill="1" applyBorder="1" applyAlignment="1" applyProtection="1">
      <alignment horizontal="center" vertical="center" wrapText="1"/>
    </xf>
    <xf numFmtId="168" fontId="0" fillId="11" borderId="10" xfId="0" applyNumberFormat="1" applyFill="1" applyBorder="1" applyAlignment="1">
      <alignment horizontal="center" vertical="center" wrapText="1"/>
    </xf>
    <xf numFmtId="0" fontId="49" fillId="0" borderId="13" xfId="2" applyNumberFormat="1" applyFont="1" applyBorder="1" applyAlignment="1" applyProtection="1">
      <alignment horizontal="center" vertical="center" wrapText="1"/>
    </xf>
    <xf numFmtId="172" fontId="49" fillId="0" borderId="13" xfId="13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168" fontId="34" fillId="0" borderId="3" xfId="0" applyNumberFormat="1" applyFont="1" applyBorder="1" applyAlignment="1">
      <alignment horizontal="center" vertical="center" wrapText="1"/>
    </xf>
    <xf numFmtId="44" fontId="34" fillId="0" borderId="3" xfId="0" applyNumberFormat="1" applyFont="1" applyBorder="1" applyAlignment="1">
      <alignment horizontal="center" vertical="center" wrapText="1"/>
    </xf>
    <xf numFmtId="0" fontId="2" fillId="0" borderId="0" xfId="18" applyAlignment="1">
      <alignment horizontal="center" wrapText="1"/>
    </xf>
    <xf numFmtId="167" fontId="20" fillId="0" borderId="1" xfId="0" applyNumberFormat="1" applyFont="1" applyBorder="1" applyAlignment="1">
      <alignment horizontal="center" vertical="center" wrapText="1"/>
    </xf>
    <xf numFmtId="167" fontId="38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44" fontId="56" fillId="0" borderId="1" xfId="0" applyNumberFormat="1" applyFont="1" applyBorder="1" applyAlignment="1">
      <alignment horizontal="center" vertical="center" wrapText="1"/>
    </xf>
    <xf numFmtId="0" fontId="56" fillId="0" borderId="1" xfId="0" applyNumberFormat="1" applyFont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33" fillId="8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wrapText="1"/>
    </xf>
    <xf numFmtId="0" fontId="27" fillId="2" borderId="4" xfId="0" applyNumberFormat="1" applyFont="1" applyFill="1" applyBorder="1" applyAlignment="1">
      <alignment horizontal="left" vertical="center" wrapText="1"/>
    </xf>
    <xf numFmtId="0" fontId="27" fillId="2" borderId="5" xfId="0" applyNumberFormat="1" applyFont="1" applyFill="1" applyBorder="1" applyAlignment="1">
      <alignment horizontal="left" vertical="center" wrapText="1"/>
    </xf>
    <xf numFmtId="0" fontId="27" fillId="2" borderId="6" xfId="0" applyNumberFormat="1" applyFont="1" applyFill="1" applyBorder="1" applyAlignment="1">
      <alignment horizontal="left" vertical="center" wrapText="1"/>
    </xf>
    <xf numFmtId="0" fontId="23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57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5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0" fontId="2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4" fontId="20" fillId="3" borderId="4" xfId="0" applyNumberFormat="1" applyFont="1" applyFill="1" applyBorder="1" applyAlignment="1">
      <alignment horizontal="center" vertical="center" wrapText="1"/>
    </xf>
    <xf numFmtId="44" fontId="0" fillId="3" borderId="4" xfId="0" applyNumberForma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4" fontId="28" fillId="0" borderId="1" xfId="0" applyNumberFormat="1" applyFont="1" applyBorder="1"/>
    <xf numFmtId="167" fontId="28" fillId="0" borderId="1" xfId="0" applyNumberFormat="1" applyFont="1" applyBorder="1" applyAlignment="1">
      <alignment horizontal="right" wrapText="1"/>
    </xf>
    <xf numFmtId="0" fontId="28" fillId="0" borderId="1" xfId="0" applyFont="1" applyBorder="1" applyAlignment="1">
      <alignment horizontal="center"/>
    </xf>
    <xf numFmtId="167" fontId="28" fillId="0" borderId="1" xfId="0" applyNumberFormat="1" applyFont="1" applyBorder="1"/>
  </cellXfs>
  <cellStyles count="20">
    <cellStyle name="Dziesiętny 2" xfId="4"/>
    <cellStyle name="Dziesiętny 2 2" xfId="15"/>
    <cellStyle name="Excel Built-in Normal" xfId="2"/>
    <cellStyle name="Excel Built-in Normal 1" xfId="13"/>
    <cellStyle name="Normalny" xfId="0" builtinId="0"/>
    <cellStyle name="Normalny 2" xfId="1"/>
    <cellStyle name="Normalny 2 2" xfId="5"/>
    <cellStyle name="Normalny 2 2 2" xfId="16"/>
    <cellStyle name="Normalny 2 3" xfId="7"/>
    <cellStyle name="Normalny 3" xfId="3"/>
    <cellStyle name="Normalny 3 2" xfId="14"/>
    <cellStyle name="Normalny 4" xfId="6"/>
    <cellStyle name="Normalny 5" xfId="8"/>
    <cellStyle name="Normalny 6" xfId="9"/>
    <cellStyle name="Normalny 6 2" xfId="17"/>
    <cellStyle name="Normalny 7" xfId="11"/>
    <cellStyle name="Normalny 7 2" xfId="18"/>
    <cellStyle name="Normalny 8" xfId="12"/>
    <cellStyle name="Normalny 8 2" xfId="19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286"/>
  <sheetViews>
    <sheetView tabSelected="1" zoomScale="90" zoomScaleNormal="90" workbookViewId="0">
      <pane xSplit="1" ySplit="3" topLeftCell="B269" activePane="bottomRight" state="frozen"/>
      <selection pane="topRight" activeCell="B1" sqref="B1"/>
      <selection pane="bottomLeft" activeCell="A4" sqref="A4"/>
      <selection pane="bottomRight" activeCell="G280" sqref="G280"/>
    </sheetView>
  </sheetViews>
  <sheetFormatPr defaultColWidth="9.1796875" defaultRowHeight="23.5" customHeight="1" x14ac:dyDescent="0.35"/>
  <cols>
    <col min="1" max="1" width="5.26953125" style="3" customWidth="1"/>
    <col min="2" max="2" width="9.81640625" style="2" customWidth="1"/>
    <col min="3" max="3" width="43.81640625" style="16" customWidth="1"/>
    <col min="4" max="4" width="35.26953125" style="16" customWidth="1"/>
    <col min="5" max="5" width="33.453125" style="16" customWidth="1"/>
    <col min="6" max="6" width="22.7265625" style="16" customWidth="1"/>
    <col min="7" max="7" width="26" style="120" customWidth="1"/>
    <col min="8" max="8" width="37.1796875" style="16" customWidth="1"/>
    <col min="9" max="9" width="19" style="17" customWidth="1"/>
    <col min="10" max="10" width="18" style="17" customWidth="1"/>
    <col min="11" max="11" width="17.453125" style="17" customWidth="1"/>
    <col min="12" max="12" width="20.54296875" style="17" customWidth="1"/>
    <col min="13" max="13" width="21.26953125" style="17" customWidth="1"/>
    <col min="14" max="14" width="19.453125" style="17" customWidth="1"/>
    <col min="15" max="15" width="19.453125" style="6" customWidth="1"/>
    <col min="16" max="22" width="19.453125" style="16" customWidth="1"/>
    <col min="23" max="23" width="23.26953125" style="16" customWidth="1"/>
    <col min="24" max="25" width="19.453125" style="16" customWidth="1"/>
    <col min="26" max="32" width="19.453125" style="2" customWidth="1"/>
    <col min="33" max="33" width="26.453125" style="2" customWidth="1"/>
    <col min="34" max="37" width="19.453125" style="2" customWidth="1"/>
    <col min="38" max="16384" width="9.1796875" style="2"/>
  </cols>
  <sheetData>
    <row r="2" spans="1:37" s="1" customFormat="1" ht="23.5" customHeight="1" x14ac:dyDescent="0.35">
      <c r="A2" s="12"/>
      <c r="B2" s="171" t="s">
        <v>151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5"/>
      <c r="R2" s="15"/>
      <c r="S2" s="15"/>
      <c r="T2" s="15"/>
      <c r="U2" s="15"/>
      <c r="V2" s="15"/>
      <c r="W2" s="15"/>
      <c r="X2" s="15"/>
      <c r="Y2" s="15"/>
    </row>
    <row r="3" spans="1:37" s="3" customFormat="1" ht="23.5" customHeight="1" x14ac:dyDescent="0.35">
      <c r="B3" s="4" t="s">
        <v>0</v>
      </c>
      <c r="C3" s="4" t="s">
        <v>17</v>
      </c>
      <c r="D3" s="4" t="s">
        <v>1</v>
      </c>
      <c r="E3" s="4" t="s">
        <v>2</v>
      </c>
      <c r="F3" s="4" t="s">
        <v>3</v>
      </c>
      <c r="G3" s="93" t="s">
        <v>15</v>
      </c>
      <c r="H3" s="4" t="s">
        <v>16</v>
      </c>
      <c r="I3" s="9" t="s">
        <v>4</v>
      </c>
      <c r="J3" s="9" t="s">
        <v>5</v>
      </c>
      <c r="K3" s="9" t="s">
        <v>18</v>
      </c>
      <c r="L3" s="9" t="s">
        <v>19</v>
      </c>
      <c r="M3" s="9" t="s">
        <v>20</v>
      </c>
      <c r="N3" s="9" t="s">
        <v>21</v>
      </c>
      <c r="O3" s="10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6</v>
      </c>
      <c r="U3" s="4" t="s">
        <v>27</v>
      </c>
      <c r="V3" s="4" t="s">
        <v>28</v>
      </c>
      <c r="W3" s="4" t="s">
        <v>7</v>
      </c>
      <c r="X3" s="4" t="s">
        <v>8</v>
      </c>
      <c r="Y3" s="4" t="s">
        <v>9</v>
      </c>
      <c r="Z3" s="4" t="s">
        <v>10</v>
      </c>
      <c r="AA3" s="4" t="s">
        <v>29</v>
      </c>
      <c r="AB3" s="4" t="s">
        <v>30</v>
      </c>
      <c r="AC3" s="4" t="s">
        <v>31</v>
      </c>
      <c r="AD3" s="4" t="s">
        <v>38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11</v>
      </c>
    </row>
    <row r="4" spans="1:37" s="14" customFormat="1" ht="23.5" customHeight="1" x14ac:dyDescent="0.35">
      <c r="A4" s="13">
        <v>1</v>
      </c>
      <c r="B4" s="168" t="s">
        <v>114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4" customFormat="1" ht="23.5" customHeight="1" x14ac:dyDescent="0.35">
      <c r="A5" s="13"/>
      <c r="B5" s="126">
        <v>1</v>
      </c>
      <c r="C5" s="126" t="s">
        <v>115</v>
      </c>
      <c r="D5" s="126" t="s">
        <v>116</v>
      </c>
      <c r="E5" s="126" t="s">
        <v>84</v>
      </c>
      <c r="F5" s="126" t="s">
        <v>72</v>
      </c>
      <c r="G5" s="94">
        <v>1682000</v>
      </c>
      <c r="H5" s="11" t="s">
        <v>67</v>
      </c>
      <c r="I5" s="128">
        <v>1983</v>
      </c>
      <c r="J5" s="128">
        <v>841</v>
      </c>
      <c r="K5" s="128" t="s">
        <v>117</v>
      </c>
      <c r="L5" s="128" t="s">
        <v>118</v>
      </c>
      <c r="M5" s="128" t="s">
        <v>119</v>
      </c>
      <c r="N5" s="128" t="s">
        <v>120</v>
      </c>
      <c r="O5" s="126" t="s">
        <v>121</v>
      </c>
      <c r="P5" s="126" t="s">
        <v>122</v>
      </c>
      <c r="Q5" s="126"/>
      <c r="R5" s="126"/>
      <c r="S5" s="126"/>
      <c r="T5" s="126" t="s">
        <v>123</v>
      </c>
      <c r="U5" s="126" t="s">
        <v>124</v>
      </c>
      <c r="V5" s="126" t="s">
        <v>75</v>
      </c>
      <c r="W5" s="126" t="s">
        <v>125</v>
      </c>
      <c r="X5" s="126">
        <v>4</v>
      </c>
      <c r="Y5" s="126" t="s">
        <v>89</v>
      </c>
      <c r="Z5" s="126"/>
      <c r="AA5" s="126" t="s">
        <v>126</v>
      </c>
      <c r="AB5" s="126"/>
      <c r="AC5" s="126" t="s">
        <v>74</v>
      </c>
      <c r="AD5" s="126" t="s">
        <v>74</v>
      </c>
      <c r="AE5" s="126" t="s">
        <v>74</v>
      </c>
      <c r="AF5" s="126" t="s">
        <v>127</v>
      </c>
      <c r="AG5" s="126" t="s">
        <v>74</v>
      </c>
      <c r="AH5" s="126" t="s">
        <v>128</v>
      </c>
      <c r="AI5" s="126" t="s">
        <v>75</v>
      </c>
      <c r="AJ5" s="126" t="s">
        <v>75</v>
      </c>
      <c r="AK5" s="126" t="s">
        <v>75</v>
      </c>
    </row>
    <row r="6" spans="1:37" s="81" customFormat="1" ht="23.5" customHeight="1" x14ac:dyDescent="0.35">
      <c r="A6" s="80"/>
      <c r="B6" s="131">
        <v>2</v>
      </c>
      <c r="C6" s="131" t="s">
        <v>713</v>
      </c>
      <c r="D6" s="131" t="s">
        <v>129</v>
      </c>
      <c r="E6" s="131"/>
      <c r="G6" s="95">
        <f>1576000+2048875.73</f>
        <v>3624875.73</v>
      </c>
      <c r="H6" s="11" t="s">
        <v>67</v>
      </c>
      <c r="I6" s="131" t="s">
        <v>708</v>
      </c>
      <c r="J6" s="61">
        <v>788</v>
      </c>
      <c r="K6" s="61" t="s">
        <v>130</v>
      </c>
      <c r="L6" s="61" t="s">
        <v>76</v>
      </c>
      <c r="M6" s="61" t="s">
        <v>131</v>
      </c>
      <c r="N6" s="61" t="s">
        <v>79</v>
      </c>
      <c r="O6" s="131"/>
      <c r="P6" s="131" t="s">
        <v>122</v>
      </c>
      <c r="Q6" s="131"/>
      <c r="R6" s="131"/>
      <c r="S6" s="131"/>
      <c r="T6" s="131" t="s">
        <v>132</v>
      </c>
      <c r="U6" s="131" t="s">
        <v>124</v>
      </c>
      <c r="V6" s="131" t="s">
        <v>75</v>
      </c>
      <c r="W6" s="131" t="s">
        <v>153</v>
      </c>
      <c r="X6" s="131">
        <v>3</v>
      </c>
      <c r="Y6" s="131">
        <v>2</v>
      </c>
      <c r="Z6" s="131"/>
      <c r="AA6" s="131" t="s">
        <v>126</v>
      </c>
      <c r="AB6" s="131"/>
      <c r="AC6" s="131"/>
      <c r="AD6" s="131"/>
      <c r="AE6" s="131" t="s">
        <v>74</v>
      </c>
      <c r="AF6" s="131" t="s">
        <v>127</v>
      </c>
      <c r="AG6" s="131" t="s">
        <v>74</v>
      </c>
      <c r="AH6" s="131" t="s">
        <v>128</v>
      </c>
      <c r="AI6" s="131" t="s">
        <v>75</v>
      </c>
      <c r="AJ6" s="131" t="s">
        <v>75</v>
      </c>
      <c r="AK6" s="131" t="s">
        <v>75</v>
      </c>
    </row>
    <row r="7" spans="1:37" s="14" customFormat="1" ht="23.5" customHeight="1" x14ac:dyDescent="0.35">
      <c r="A7" s="13"/>
      <c r="B7" s="126">
        <v>3</v>
      </c>
      <c r="C7" s="126" t="s">
        <v>133</v>
      </c>
      <c r="D7" s="126" t="s">
        <v>129</v>
      </c>
      <c r="E7" s="126"/>
      <c r="F7" s="126"/>
      <c r="G7" s="94">
        <v>92850</v>
      </c>
      <c r="H7" s="11" t="s">
        <v>67</v>
      </c>
      <c r="I7" s="128"/>
      <c r="J7" s="128">
        <v>92.85</v>
      </c>
      <c r="K7" s="128" t="s">
        <v>117</v>
      </c>
      <c r="L7" s="128"/>
      <c r="M7" s="128" t="s">
        <v>134</v>
      </c>
      <c r="N7" s="128" t="s">
        <v>79</v>
      </c>
      <c r="O7" s="126"/>
      <c r="P7" s="126" t="s">
        <v>122</v>
      </c>
      <c r="Q7" s="126"/>
      <c r="R7" s="126"/>
      <c r="S7" s="126"/>
      <c r="T7" s="126" t="s">
        <v>132</v>
      </c>
      <c r="U7" s="126" t="s">
        <v>124</v>
      </c>
      <c r="V7" s="126" t="s">
        <v>75</v>
      </c>
      <c r="W7" s="126" t="s">
        <v>154</v>
      </c>
      <c r="X7" s="126"/>
      <c r="Y7" s="126"/>
      <c r="Z7" s="126"/>
      <c r="AA7" s="126" t="s">
        <v>126</v>
      </c>
      <c r="AB7" s="126"/>
      <c r="AC7" s="126"/>
      <c r="AD7" s="126"/>
      <c r="AE7" s="126"/>
      <c r="AF7" s="126"/>
      <c r="AG7" s="126"/>
      <c r="AH7" s="126"/>
      <c r="AI7" s="126" t="s">
        <v>75</v>
      </c>
      <c r="AJ7" s="126" t="s">
        <v>75</v>
      </c>
      <c r="AK7" s="126" t="s">
        <v>75</v>
      </c>
    </row>
    <row r="8" spans="1:37" s="14" customFormat="1" ht="23.5" customHeight="1" x14ac:dyDescent="0.35">
      <c r="A8" s="13"/>
      <c r="B8" s="19"/>
      <c r="C8" s="19"/>
      <c r="D8" s="19"/>
      <c r="E8" s="19"/>
      <c r="F8" s="20" t="s">
        <v>155</v>
      </c>
      <c r="G8" s="96">
        <f>SUM(G5:G7)</f>
        <v>5399725.7300000004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14" customFormat="1" ht="23.5" customHeight="1" x14ac:dyDescent="0.35">
      <c r="A9" s="13">
        <v>2</v>
      </c>
      <c r="B9" s="168" t="s">
        <v>156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1:37" s="14" customFormat="1" ht="23.5" customHeight="1" x14ac:dyDescent="0.35">
      <c r="A10" s="13"/>
      <c r="B10" s="126">
        <v>1</v>
      </c>
      <c r="C10" s="126" t="s">
        <v>135</v>
      </c>
      <c r="D10" s="126" t="s">
        <v>136</v>
      </c>
      <c r="E10" s="126" t="s">
        <v>137</v>
      </c>
      <c r="F10" s="126" t="s">
        <v>138</v>
      </c>
      <c r="G10" s="97">
        <v>2520000</v>
      </c>
      <c r="H10" s="126" t="s">
        <v>67</v>
      </c>
      <c r="I10" s="128">
        <v>1970</v>
      </c>
      <c r="J10" s="128">
        <v>1008</v>
      </c>
      <c r="K10" s="128" t="s">
        <v>139</v>
      </c>
      <c r="L10" s="128" t="s">
        <v>68</v>
      </c>
      <c r="M10" s="128" t="s">
        <v>140</v>
      </c>
      <c r="N10" s="128" t="s">
        <v>71</v>
      </c>
      <c r="O10" s="126" t="s">
        <v>68</v>
      </c>
      <c r="P10" s="126" t="s">
        <v>141</v>
      </c>
      <c r="Q10" s="126" t="s">
        <v>142</v>
      </c>
      <c r="R10" s="126" t="s">
        <v>143</v>
      </c>
      <c r="S10" s="126" t="s">
        <v>143</v>
      </c>
      <c r="T10" s="126" t="s">
        <v>144</v>
      </c>
      <c r="U10" s="126" t="s">
        <v>13</v>
      </c>
      <c r="V10" s="126" t="s">
        <v>13</v>
      </c>
      <c r="W10" s="161" t="s">
        <v>148</v>
      </c>
      <c r="X10" s="126">
        <v>4</v>
      </c>
      <c r="Y10" s="126">
        <v>1</v>
      </c>
      <c r="Z10" s="126" t="s">
        <v>145</v>
      </c>
      <c r="AA10" s="126" t="s">
        <v>146</v>
      </c>
      <c r="AB10" s="126" t="s">
        <v>81</v>
      </c>
      <c r="AC10" s="126" t="s">
        <v>14</v>
      </c>
      <c r="AD10" s="126" t="s">
        <v>14</v>
      </c>
      <c r="AE10" s="126" t="s">
        <v>13</v>
      </c>
      <c r="AF10" s="126" t="s">
        <v>13</v>
      </c>
      <c r="AG10" s="126" t="s">
        <v>14</v>
      </c>
      <c r="AH10" s="126" t="s">
        <v>147</v>
      </c>
      <c r="AI10" s="126" t="s">
        <v>13</v>
      </c>
      <c r="AJ10" s="126" t="s">
        <v>13</v>
      </c>
      <c r="AK10" s="126" t="s">
        <v>13</v>
      </c>
    </row>
    <row r="11" spans="1:37" s="14" customFormat="1" ht="23.5" customHeight="1" x14ac:dyDescent="0.35">
      <c r="A11" s="13"/>
      <c r="B11" s="19"/>
      <c r="C11" s="19"/>
      <c r="D11" s="19"/>
      <c r="E11" s="19"/>
      <c r="F11" s="20" t="s">
        <v>155</v>
      </c>
      <c r="G11" s="96">
        <f>SUM(G10:G10)</f>
        <v>2520000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14" customFormat="1" ht="23.5" customHeight="1" x14ac:dyDescent="0.35">
      <c r="A12" s="13">
        <v>3</v>
      </c>
      <c r="B12" s="168" t="s">
        <v>158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</row>
    <row r="13" spans="1:37" ht="23.5" customHeight="1" x14ac:dyDescent="0.35">
      <c r="B13" s="21">
        <v>1</v>
      </c>
      <c r="C13" s="21" t="s">
        <v>45</v>
      </c>
      <c r="D13" s="21" t="s">
        <v>157</v>
      </c>
      <c r="E13" s="21" t="s">
        <v>46</v>
      </c>
      <c r="F13" s="21" t="s">
        <v>47</v>
      </c>
      <c r="G13" s="97">
        <v>2018410</v>
      </c>
      <c r="H13" s="21" t="s">
        <v>48</v>
      </c>
      <c r="I13" s="21">
        <v>1976</v>
      </c>
      <c r="J13" s="21">
        <v>639.98</v>
      </c>
      <c r="K13" s="21" t="s">
        <v>49</v>
      </c>
      <c r="L13" s="21" t="s">
        <v>43</v>
      </c>
      <c r="M13" s="21" t="s">
        <v>42</v>
      </c>
      <c r="N13" s="21" t="s">
        <v>40</v>
      </c>
      <c r="O13" s="21" t="s">
        <v>50</v>
      </c>
      <c r="P13" s="21" t="s">
        <v>51</v>
      </c>
      <c r="Q13" s="21" t="s">
        <v>52</v>
      </c>
      <c r="R13" s="21" t="s">
        <v>53</v>
      </c>
      <c r="S13" s="21" t="s">
        <v>54</v>
      </c>
      <c r="T13" s="21" t="s">
        <v>55</v>
      </c>
      <c r="U13" s="21" t="s">
        <v>13</v>
      </c>
      <c r="V13" s="21" t="s">
        <v>13</v>
      </c>
      <c r="W13" s="21" t="s">
        <v>56</v>
      </c>
      <c r="X13" s="21">
        <v>25</v>
      </c>
      <c r="Y13" s="21">
        <v>1</v>
      </c>
      <c r="Z13" s="21" t="s">
        <v>57</v>
      </c>
      <c r="AA13" s="21" t="s">
        <v>58</v>
      </c>
      <c r="AB13" s="21" t="s">
        <v>41</v>
      </c>
      <c r="AC13" s="21" t="s">
        <v>14</v>
      </c>
      <c r="AD13" s="21" t="s">
        <v>13</v>
      </c>
      <c r="AE13" s="21" t="s">
        <v>13</v>
      </c>
      <c r="AF13" s="21" t="s">
        <v>13</v>
      </c>
      <c r="AG13" s="21" t="s">
        <v>59</v>
      </c>
      <c r="AH13" s="21" t="s">
        <v>60</v>
      </c>
      <c r="AI13" s="21" t="s">
        <v>61</v>
      </c>
      <c r="AJ13" s="21" t="s">
        <v>13</v>
      </c>
      <c r="AK13" s="21" t="s">
        <v>13</v>
      </c>
    </row>
    <row r="14" spans="1:37" ht="23.5" customHeight="1" x14ac:dyDescent="0.35">
      <c r="B14" s="7">
        <v>2</v>
      </c>
      <c r="C14" s="7" t="s">
        <v>44</v>
      </c>
      <c r="D14" s="7" t="s">
        <v>157</v>
      </c>
      <c r="E14" s="7" t="s">
        <v>46</v>
      </c>
      <c r="F14" s="7" t="s">
        <v>47</v>
      </c>
      <c r="G14" s="97">
        <v>16630</v>
      </c>
      <c r="H14" s="22" t="s">
        <v>69</v>
      </c>
      <c r="I14" s="7">
        <v>1976</v>
      </c>
      <c r="J14" s="7">
        <v>16.63</v>
      </c>
      <c r="K14" s="23">
        <v>1</v>
      </c>
      <c r="L14" s="7" t="s">
        <v>39</v>
      </c>
      <c r="M14" s="7" t="s">
        <v>42</v>
      </c>
      <c r="N14" s="7" t="s">
        <v>62</v>
      </c>
      <c r="O14" s="22" t="s">
        <v>62</v>
      </c>
      <c r="P14" s="7" t="s">
        <v>62</v>
      </c>
      <c r="Q14" s="7" t="s">
        <v>63</v>
      </c>
      <c r="R14" s="7"/>
      <c r="S14" s="7"/>
      <c r="T14" s="7" t="s">
        <v>64</v>
      </c>
      <c r="U14" s="7" t="s">
        <v>13</v>
      </c>
      <c r="V14" s="7" t="s">
        <v>13</v>
      </c>
      <c r="W14" s="7"/>
      <c r="X14" s="7"/>
      <c r="Y14" s="7"/>
      <c r="Z14" s="7" t="s">
        <v>57</v>
      </c>
      <c r="AA14" s="7" t="s">
        <v>58</v>
      </c>
      <c r="AB14" s="7" t="s">
        <v>41</v>
      </c>
      <c r="AC14" s="7" t="s">
        <v>14</v>
      </c>
      <c r="AD14" s="7" t="s">
        <v>13</v>
      </c>
      <c r="AE14" s="7" t="s">
        <v>13</v>
      </c>
      <c r="AF14" s="7" t="s">
        <v>13</v>
      </c>
      <c r="AG14" s="7" t="s">
        <v>59</v>
      </c>
      <c r="AH14" s="7" t="s">
        <v>60</v>
      </c>
      <c r="AI14" s="7" t="s">
        <v>61</v>
      </c>
      <c r="AJ14" s="7" t="s">
        <v>13</v>
      </c>
      <c r="AK14" s="7" t="s">
        <v>13</v>
      </c>
    </row>
    <row r="15" spans="1:37" ht="23.5" customHeight="1" x14ac:dyDescent="0.35">
      <c r="B15" s="7">
        <v>3</v>
      </c>
      <c r="C15" s="7" t="s">
        <v>65</v>
      </c>
      <c r="D15" s="7" t="s">
        <v>157</v>
      </c>
      <c r="E15" s="7" t="s">
        <v>46</v>
      </c>
      <c r="F15" s="7" t="s">
        <v>47</v>
      </c>
      <c r="G15" s="97">
        <v>63600.53</v>
      </c>
      <c r="H15" s="7" t="s">
        <v>12</v>
      </c>
      <c r="I15" s="7" t="s">
        <v>689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 t="s">
        <v>64</v>
      </c>
      <c r="U15" s="7" t="s">
        <v>13</v>
      </c>
      <c r="V15" s="7" t="s">
        <v>13</v>
      </c>
      <c r="W15" s="7"/>
      <c r="X15" s="7"/>
      <c r="Y15" s="7"/>
      <c r="Z15" s="7" t="s">
        <v>57</v>
      </c>
      <c r="AA15" s="7" t="s">
        <v>58</v>
      </c>
      <c r="AB15" s="7" t="s">
        <v>41</v>
      </c>
      <c r="AC15" s="7" t="s">
        <v>14</v>
      </c>
      <c r="AD15" s="7" t="s">
        <v>13</v>
      </c>
      <c r="AE15" s="7" t="s">
        <v>13</v>
      </c>
      <c r="AF15" s="7" t="s">
        <v>13</v>
      </c>
      <c r="AG15" s="7" t="s">
        <v>59</v>
      </c>
      <c r="AH15" s="7" t="s">
        <v>60</v>
      </c>
      <c r="AI15" s="7" t="s">
        <v>61</v>
      </c>
      <c r="AJ15" s="7" t="s">
        <v>13</v>
      </c>
      <c r="AK15" s="7" t="s">
        <v>13</v>
      </c>
    </row>
    <row r="16" spans="1:37" ht="23.5" customHeight="1" x14ac:dyDescent="0.35">
      <c r="B16" s="7">
        <v>4</v>
      </c>
      <c r="C16" s="7" t="s">
        <v>66</v>
      </c>
      <c r="D16" s="7" t="s">
        <v>157</v>
      </c>
      <c r="E16" s="7" t="s">
        <v>46</v>
      </c>
      <c r="F16" s="7" t="s">
        <v>47</v>
      </c>
      <c r="G16" s="97">
        <v>11412.6</v>
      </c>
      <c r="H16" s="7" t="s">
        <v>12</v>
      </c>
      <c r="I16" s="7">
        <v>2015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 t="s">
        <v>64</v>
      </c>
      <c r="U16" s="7" t="s">
        <v>13</v>
      </c>
      <c r="V16" s="7" t="s">
        <v>13</v>
      </c>
      <c r="W16" s="7"/>
      <c r="X16" s="7"/>
      <c r="Y16" s="7"/>
      <c r="Z16" s="7" t="s">
        <v>57</v>
      </c>
      <c r="AA16" s="7" t="s">
        <v>58</v>
      </c>
      <c r="AB16" s="7" t="s">
        <v>41</v>
      </c>
      <c r="AC16" s="7" t="s">
        <v>14</v>
      </c>
      <c r="AD16" s="7" t="s">
        <v>13</v>
      </c>
      <c r="AE16" s="7" t="s">
        <v>13</v>
      </c>
      <c r="AF16" s="7" t="s">
        <v>13</v>
      </c>
      <c r="AG16" s="7" t="s">
        <v>59</v>
      </c>
      <c r="AH16" s="7" t="s">
        <v>60</v>
      </c>
      <c r="AI16" s="7" t="s">
        <v>61</v>
      </c>
      <c r="AJ16" s="7" t="s">
        <v>13</v>
      </c>
      <c r="AK16" s="7" t="s">
        <v>13</v>
      </c>
    </row>
    <row r="17" spans="1:37" ht="23.5" customHeight="1" x14ac:dyDescent="0.35">
      <c r="B17" s="7">
        <v>5</v>
      </c>
      <c r="C17" s="7" t="s">
        <v>725</v>
      </c>
      <c r="D17" s="7" t="s">
        <v>157</v>
      </c>
      <c r="E17" s="7" t="s">
        <v>46</v>
      </c>
      <c r="F17" s="7" t="s">
        <v>47</v>
      </c>
      <c r="G17" s="97">
        <v>9900</v>
      </c>
      <c r="H17" s="7" t="s">
        <v>12</v>
      </c>
      <c r="I17" s="7">
        <v>2022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5" customHeight="1" x14ac:dyDescent="0.35">
      <c r="B18" s="7">
        <v>6</v>
      </c>
      <c r="C18" s="7" t="s">
        <v>70</v>
      </c>
      <c r="D18" s="7" t="s">
        <v>157</v>
      </c>
      <c r="E18" s="7" t="s">
        <v>46</v>
      </c>
      <c r="F18" s="7" t="s">
        <v>47</v>
      </c>
      <c r="G18" s="97">
        <v>10300</v>
      </c>
      <c r="H18" s="7" t="s">
        <v>12</v>
      </c>
      <c r="I18" s="7">
        <v>2018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5" customHeight="1" x14ac:dyDescent="0.35">
      <c r="B19" s="19"/>
      <c r="C19" s="19"/>
      <c r="D19" s="19"/>
      <c r="E19" s="19"/>
      <c r="F19" s="20" t="s">
        <v>155</v>
      </c>
      <c r="G19" s="96">
        <f>SUM(G13:G18)</f>
        <v>2130253.13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23.5" customHeight="1" x14ac:dyDescent="0.35">
      <c r="A20" s="3">
        <v>4</v>
      </c>
      <c r="B20" s="168" t="s">
        <v>82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</row>
    <row r="21" spans="1:37" ht="23.5" customHeight="1" x14ac:dyDescent="0.35">
      <c r="B21" s="131">
        <v>1</v>
      </c>
      <c r="C21" s="131" t="s">
        <v>714</v>
      </c>
      <c r="D21" s="131" t="s">
        <v>83</v>
      </c>
      <c r="E21" s="126" t="s">
        <v>84</v>
      </c>
      <c r="F21" s="126" t="s">
        <v>72</v>
      </c>
      <c r="G21" s="132">
        <v>5250000</v>
      </c>
      <c r="H21" s="126" t="s">
        <v>67</v>
      </c>
      <c r="I21" s="128" t="s">
        <v>85</v>
      </c>
      <c r="J21" s="128">
        <v>1750</v>
      </c>
      <c r="K21" s="128" t="s">
        <v>86</v>
      </c>
      <c r="L21" s="128" t="s">
        <v>87</v>
      </c>
      <c r="M21" s="128" t="s">
        <v>88</v>
      </c>
      <c r="N21" s="128" t="s">
        <v>87</v>
      </c>
      <c r="O21" s="126" t="s">
        <v>77</v>
      </c>
      <c r="P21" s="126" t="s">
        <v>77</v>
      </c>
      <c r="Q21" s="126" t="s">
        <v>89</v>
      </c>
      <c r="R21" s="126" t="s">
        <v>90</v>
      </c>
      <c r="S21" s="126" t="s">
        <v>90</v>
      </c>
      <c r="T21" s="126" t="s">
        <v>91</v>
      </c>
      <c r="U21" s="126" t="s">
        <v>75</v>
      </c>
      <c r="V21" s="126" t="s">
        <v>75</v>
      </c>
      <c r="W21" s="126" t="s">
        <v>92</v>
      </c>
      <c r="X21" s="126">
        <v>9</v>
      </c>
      <c r="Y21" s="126">
        <v>0</v>
      </c>
      <c r="Z21" s="126" t="s">
        <v>93</v>
      </c>
      <c r="AA21" s="126" t="s">
        <v>94</v>
      </c>
      <c r="AB21" s="126" t="s">
        <v>73</v>
      </c>
      <c r="AC21" s="126" t="s">
        <v>75</v>
      </c>
      <c r="AD21" s="126" t="s">
        <v>95</v>
      </c>
      <c r="AE21" s="126" t="s">
        <v>75</v>
      </c>
      <c r="AF21" s="126" t="s">
        <v>75</v>
      </c>
      <c r="AG21" s="126" t="s">
        <v>75</v>
      </c>
      <c r="AH21" s="126" t="s">
        <v>90</v>
      </c>
      <c r="AI21" s="126" t="s">
        <v>75</v>
      </c>
      <c r="AJ21" s="126" t="s">
        <v>75</v>
      </c>
      <c r="AK21" s="126" t="s">
        <v>75</v>
      </c>
    </row>
    <row r="22" spans="1:37" ht="23.5" customHeight="1" x14ac:dyDescent="0.35">
      <c r="B22" s="126">
        <v>2</v>
      </c>
      <c r="C22" s="126" t="s">
        <v>96</v>
      </c>
      <c r="D22" s="126" t="s">
        <v>97</v>
      </c>
      <c r="E22" s="126" t="s">
        <v>84</v>
      </c>
      <c r="F22" s="126" t="s">
        <v>72</v>
      </c>
      <c r="G22" s="132">
        <v>3346580</v>
      </c>
      <c r="H22" s="126" t="s">
        <v>67</v>
      </c>
      <c r="I22" s="128" t="s">
        <v>85</v>
      </c>
      <c r="J22" s="128">
        <v>1673</v>
      </c>
      <c r="K22" s="128" t="s">
        <v>98</v>
      </c>
      <c r="L22" s="128" t="s">
        <v>99</v>
      </c>
      <c r="M22" s="128" t="s">
        <v>100</v>
      </c>
      <c r="N22" s="128" t="s">
        <v>101</v>
      </c>
      <c r="O22" s="126" t="s">
        <v>102</v>
      </c>
      <c r="P22" s="126" t="s">
        <v>77</v>
      </c>
      <c r="Q22" s="126" t="s">
        <v>80</v>
      </c>
      <c r="R22" s="126" t="s">
        <v>90</v>
      </c>
      <c r="S22" s="126" t="s">
        <v>90</v>
      </c>
      <c r="T22" s="126" t="s">
        <v>103</v>
      </c>
      <c r="U22" s="126" t="s">
        <v>104</v>
      </c>
      <c r="V22" s="126" t="s">
        <v>75</v>
      </c>
      <c r="W22" s="126" t="s">
        <v>105</v>
      </c>
      <c r="X22" s="126">
        <v>3</v>
      </c>
      <c r="Y22" s="126">
        <v>1</v>
      </c>
      <c r="Z22" s="126" t="s">
        <v>106</v>
      </c>
      <c r="AA22" s="126" t="s">
        <v>107</v>
      </c>
      <c r="AB22" s="126" t="s">
        <v>73</v>
      </c>
      <c r="AC22" s="126" t="s">
        <v>74</v>
      </c>
      <c r="AD22" s="126" t="s">
        <v>95</v>
      </c>
      <c r="AE22" s="126" t="s">
        <v>74</v>
      </c>
      <c r="AF22" s="126" t="s">
        <v>75</v>
      </c>
      <c r="AG22" s="126" t="s">
        <v>74</v>
      </c>
      <c r="AH22" s="126" t="s">
        <v>159</v>
      </c>
      <c r="AI22" s="126" t="s">
        <v>75</v>
      </c>
      <c r="AJ22" s="126" t="s">
        <v>75</v>
      </c>
      <c r="AK22" s="126" t="s">
        <v>75</v>
      </c>
    </row>
    <row r="23" spans="1:37" ht="23.5" customHeight="1" x14ac:dyDescent="0.35">
      <c r="B23" s="126">
        <v>3</v>
      </c>
      <c r="C23" s="126" t="s">
        <v>108</v>
      </c>
      <c r="D23" s="126" t="s">
        <v>97</v>
      </c>
      <c r="E23" s="126" t="s">
        <v>84</v>
      </c>
      <c r="F23" s="126" t="s">
        <v>72</v>
      </c>
      <c r="G23" s="132">
        <v>161692.71</v>
      </c>
      <c r="H23" s="126" t="s">
        <v>12</v>
      </c>
      <c r="I23" s="128">
        <v>2014</v>
      </c>
      <c r="J23" s="128">
        <v>507</v>
      </c>
      <c r="K23" s="128" t="s">
        <v>90</v>
      </c>
      <c r="L23" s="128" t="s">
        <v>90</v>
      </c>
      <c r="M23" s="128" t="s">
        <v>90</v>
      </c>
      <c r="N23" s="128" t="s">
        <v>90</v>
      </c>
      <c r="O23" s="126" t="s">
        <v>90</v>
      </c>
      <c r="P23" s="126" t="s">
        <v>90</v>
      </c>
      <c r="Q23" s="126" t="s">
        <v>90</v>
      </c>
      <c r="R23" s="126" t="s">
        <v>90</v>
      </c>
      <c r="S23" s="126" t="s">
        <v>90</v>
      </c>
      <c r="T23" s="126" t="s">
        <v>90</v>
      </c>
      <c r="U23" s="126" t="s">
        <v>90</v>
      </c>
      <c r="V23" s="126" t="s">
        <v>90</v>
      </c>
      <c r="W23" s="126" t="s">
        <v>90</v>
      </c>
      <c r="X23" s="126" t="s">
        <v>90</v>
      </c>
      <c r="Y23" s="126" t="s">
        <v>90</v>
      </c>
      <c r="Z23" s="126" t="s">
        <v>106</v>
      </c>
      <c r="AA23" s="126" t="s">
        <v>107</v>
      </c>
      <c r="AB23" s="126" t="s">
        <v>90</v>
      </c>
      <c r="AC23" s="126" t="s">
        <v>74</v>
      </c>
      <c r="AD23" s="126" t="s">
        <v>95</v>
      </c>
      <c r="AE23" s="126" t="s">
        <v>75</v>
      </c>
      <c r="AF23" s="126" t="s">
        <v>75</v>
      </c>
      <c r="AG23" s="126" t="s">
        <v>75</v>
      </c>
      <c r="AH23" s="126" t="s">
        <v>90</v>
      </c>
      <c r="AI23" s="126" t="s">
        <v>75</v>
      </c>
      <c r="AJ23" s="126" t="s">
        <v>75</v>
      </c>
      <c r="AK23" s="126" t="s">
        <v>75</v>
      </c>
    </row>
    <row r="24" spans="1:37" ht="23.5" customHeight="1" x14ac:dyDescent="0.35">
      <c r="B24" s="126">
        <v>4</v>
      </c>
      <c r="C24" s="126" t="s">
        <v>712</v>
      </c>
      <c r="D24" s="126" t="s">
        <v>109</v>
      </c>
      <c r="E24" s="126" t="s">
        <v>84</v>
      </c>
      <c r="F24" s="126" t="s">
        <v>72</v>
      </c>
      <c r="G24" s="133" t="s">
        <v>152</v>
      </c>
      <c r="H24" s="127" t="s">
        <v>78</v>
      </c>
      <c r="I24" s="128" t="s">
        <v>110</v>
      </c>
      <c r="J24" s="128">
        <v>144</v>
      </c>
      <c r="K24" s="128" t="s">
        <v>90</v>
      </c>
      <c r="L24" s="128" t="s">
        <v>90</v>
      </c>
      <c r="M24" s="128" t="s">
        <v>90</v>
      </c>
      <c r="N24" s="128" t="s">
        <v>111</v>
      </c>
      <c r="O24" s="126" t="s">
        <v>77</v>
      </c>
      <c r="P24" s="126" t="s">
        <v>77</v>
      </c>
      <c r="Q24" s="126" t="s">
        <v>89</v>
      </c>
      <c r="R24" s="126" t="s">
        <v>90</v>
      </c>
      <c r="S24" s="126" t="s">
        <v>90</v>
      </c>
      <c r="T24" s="126" t="s">
        <v>112</v>
      </c>
      <c r="U24" s="126" t="s">
        <v>75</v>
      </c>
      <c r="V24" s="126" t="s">
        <v>75</v>
      </c>
      <c r="W24" s="126" t="s">
        <v>113</v>
      </c>
      <c r="X24" s="126">
        <v>0</v>
      </c>
      <c r="Y24" s="126">
        <v>0</v>
      </c>
      <c r="Z24" s="126" t="s">
        <v>93</v>
      </c>
      <c r="AA24" s="126" t="s">
        <v>94</v>
      </c>
      <c r="AB24" s="126" t="s">
        <v>90</v>
      </c>
      <c r="AC24" s="126" t="s">
        <v>90</v>
      </c>
      <c r="AD24" s="126" t="s">
        <v>90</v>
      </c>
      <c r="AE24" s="126" t="s">
        <v>75</v>
      </c>
      <c r="AF24" s="126" t="s">
        <v>75</v>
      </c>
      <c r="AG24" s="126" t="s">
        <v>75</v>
      </c>
      <c r="AH24" s="126" t="s">
        <v>90</v>
      </c>
      <c r="AI24" s="126" t="s">
        <v>75</v>
      </c>
      <c r="AJ24" s="126" t="s">
        <v>75</v>
      </c>
      <c r="AK24" s="126" t="s">
        <v>75</v>
      </c>
    </row>
    <row r="25" spans="1:37" ht="23.5" customHeight="1" x14ac:dyDescent="0.35">
      <c r="B25" s="19"/>
      <c r="C25" s="19"/>
      <c r="D25" s="19"/>
      <c r="E25" s="19"/>
      <c r="F25" s="20" t="s">
        <v>155</v>
      </c>
      <c r="G25" s="96">
        <f>SUM(G21:G24)</f>
        <v>8758272.7100000009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23.5" customHeight="1" x14ac:dyDescent="0.35">
      <c r="A26" s="3">
        <v>5</v>
      </c>
      <c r="B26" s="168" t="s">
        <v>160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</row>
    <row r="27" spans="1:37" ht="23.5" customHeight="1" x14ac:dyDescent="0.35">
      <c r="B27" s="24">
        <v>1</v>
      </c>
      <c r="C27" s="24" t="s">
        <v>161</v>
      </c>
      <c r="D27" s="24" t="s">
        <v>162</v>
      </c>
      <c r="E27" s="24" t="s">
        <v>163</v>
      </c>
      <c r="F27" s="24" t="s">
        <v>47</v>
      </c>
      <c r="G27" s="98">
        <v>3256175</v>
      </c>
      <c r="H27" s="24" t="s">
        <v>67</v>
      </c>
      <c r="I27" s="128">
        <v>1909</v>
      </c>
      <c r="J27" s="128">
        <v>1302.47</v>
      </c>
      <c r="K27" s="128" t="s">
        <v>164</v>
      </c>
      <c r="L27" s="128" t="s">
        <v>39</v>
      </c>
      <c r="M27" s="128" t="s">
        <v>165</v>
      </c>
      <c r="N27" s="128" t="s">
        <v>166</v>
      </c>
      <c r="O27" s="126" t="s">
        <v>167</v>
      </c>
      <c r="P27" s="126" t="s">
        <v>167</v>
      </c>
      <c r="Q27" s="126" t="s">
        <v>168</v>
      </c>
      <c r="R27" s="126" t="s">
        <v>169</v>
      </c>
      <c r="S27" s="126" t="s">
        <v>169</v>
      </c>
      <c r="T27" s="126" t="s">
        <v>169</v>
      </c>
      <c r="U27" s="126" t="s">
        <v>13</v>
      </c>
      <c r="V27" s="126" t="s">
        <v>13</v>
      </c>
      <c r="W27" s="126" t="s">
        <v>170</v>
      </c>
      <c r="X27" s="126">
        <v>1</v>
      </c>
      <c r="Y27" s="126">
        <v>2</v>
      </c>
      <c r="Z27" s="126" t="s">
        <v>171</v>
      </c>
      <c r="AA27" s="126" t="s">
        <v>172</v>
      </c>
      <c r="AB27" s="126"/>
      <c r="AC27" s="126" t="s">
        <v>14</v>
      </c>
      <c r="AD27" s="126" t="s">
        <v>14</v>
      </c>
      <c r="AE27" s="126" t="s">
        <v>13</v>
      </c>
      <c r="AF27" s="126" t="s">
        <v>13</v>
      </c>
      <c r="AG27" s="126" t="s">
        <v>173</v>
      </c>
      <c r="AH27" s="126" t="s">
        <v>174</v>
      </c>
      <c r="AI27" s="126" t="s">
        <v>13</v>
      </c>
      <c r="AJ27" s="126" t="s">
        <v>13</v>
      </c>
      <c r="AK27" s="126" t="s">
        <v>13</v>
      </c>
    </row>
    <row r="28" spans="1:37" ht="23.5" customHeight="1" x14ac:dyDescent="0.35">
      <c r="B28" s="126">
        <v>2</v>
      </c>
      <c r="C28" s="126" t="s">
        <v>175</v>
      </c>
      <c r="D28" s="126" t="s">
        <v>176</v>
      </c>
      <c r="E28" s="126" t="s">
        <v>163</v>
      </c>
      <c r="F28" s="126" t="s">
        <v>47</v>
      </c>
      <c r="G28" s="132">
        <v>17379.18</v>
      </c>
      <c r="H28" s="24" t="s">
        <v>12</v>
      </c>
      <c r="I28" s="25"/>
      <c r="J28" s="25"/>
      <c r="K28" s="25"/>
      <c r="L28" s="25"/>
      <c r="M28" s="25"/>
      <c r="N28" s="25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ht="23.5" customHeight="1" x14ac:dyDescent="0.35">
      <c r="B29" s="24">
        <v>3</v>
      </c>
      <c r="C29" s="24" t="s">
        <v>177</v>
      </c>
      <c r="D29" s="24" t="s">
        <v>162</v>
      </c>
      <c r="E29" s="24" t="s">
        <v>163</v>
      </c>
      <c r="F29" s="24" t="s">
        <v>47</v>
      </c>
      <c r="G29" s="98">
        <v>131087.6</v>
      </c>
      <c r="H29" s="24" t="s">
        <v>12</v>
      </c>
      <c r="I29" s="25"/>
      <c r="J29" s="25"/>
      <c r="K29" s="25"/>
      <c r="L29" s="25"/>
      <c r="M29" s="25"/>
      <c r="N29" s="25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ht="23.5" customHeight="1" x14ac:dyDescent="0.35">
      <c r="B30" s="24">
        <v>4</v>
      </c>
      <c r="C30" s="24" t="s">
        <v>178</v>
      </c>
      <c r="D30" s="24" t="s">
        <v>162</v>
      </c>
      <c r="E30" s="24" t="s">
        <v>163</v>
      </c>
      <c r="F30" s="24" t="s">
        <v>47</v>
      </c>
      <c r="G30" s="98">
        <v>24210.55</v>
      </c>
      <c r="H30" s="24" t="s">
        <v>12</v>
      </c>
      <c r="I30" s="25"/>
      <c r="J30" s="25"/>
      <c r="K30" s="25"/>
      <c r="L30" s="25"/>
      <c r="M30" s="25"/>
      <c r="N30" s="25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23.5" customHeight="1" x14ac:dyDescent="0.35">
      <c r="B31" s="129"/>
      <c r="C31" s="129"/>
      <c r="D31" s="129"/>
      <c r="E31" s="129"/>
      <c r="F31" s="130" t="s">
        <v>155</v>
      </c>
      <c r="G31" s="96">
        <f>SUM(G27:G30)</f>
        <v>3428852.33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</row>
    <row r="32" spans="1:37" ht="23.5" customHeight="1" x14ac:dyDescent="0.35">
      <c r="A32" s="3">
        <v>6</v>
      </c>
      <c r="B32" s="168" t="s">
        <v>179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1:37" ht="23.5" customHeight="1" x14ac:dyDescent="0.35">
      <c r="B33" s="5">
        <v>1</v>
      </c>
      <c r="C33" s="5" t="s">
        <v>180</v>
      </c>
      <c r="D33" s="5" t="s">
        <v>181</v>
      </c>
      <c r="E33" s="5" t="s">
        <v>182</v>
      </c>
      <c r="F33" s="5" t="s">
        <v>47</v>
      </c>
      <c r="G33" s="97">
        <v>6495500</v>
      </c>
      <c r="H33" s="5" t="s">
        <v>67</v>
      </c>
      <c r="I33" s="8">
        <v>1904</v>
      </c>
      <c r="J33" s="8">
        <v>2598.1999999999998</v>
      </c>
      <c r="K33" s="8">
        <v>4</v>
      </c>
      <c r="L33" s="8" t="s">
        <v>39</v>
      </c>
      <c r="M33" s="8" t="s">
        <v>183</v>
      </c>
      <c r="N33" s="8" t="s">
        <v>167</v>
      </c>
      <c r="O33" s="5" t="s">
        <v>184</v>
      </c>
      <c r="P33" s="5" t="s">
        <v>184</v>
      </c>
      <c r="Q33" s="5" t="s">
        <v>13</v>
      </c>
      <c r="R33" s="5" t="s">
        <v>13</v>
      </c>
      <c r="S33" s="5" t="s">
        <v>13</v>
      </c>
      <c r="T33" s="5" t="s">
        <v>169</v>
      </c>
      <c r="U33" s="5" t="s">
        <v>13</v>
      </c>
      <c r="V33" s="5" t="s">
        <v>13</v>
      </c>
      <c r="W33" s="5" t="s">
        <v>185</v>
      </c>
      <c r="X33" s="5">
        <v>5</v>
      </c>
      <c r="Y33" s="5">
        <v>1</v>
      </c>
      <c r="Z33" s="5" t="s">
        <v>186</v>
      </c>
      <c r="AA33" s="5" t="s">
        <v>187</v>
      </c>
      <c r="AB33" s="5" t="s">
        <v>188</v>
      </c>
      <c r="AC33" s="5" t="s">
        <v>14</v>
      </c>
      <c r="AD33" s="5" t="s">
        <v>14</v>
      </c>
      <c r="AE33" s="5" t="s">
        <v>14</v>
      </c>
      <c r="AF33" s="5" t="s">
        <v>13</v>
      </c>
      <c r="AG33" s="5" t="s">
        <v>14</v>
      </c>
      <c r="AH33" s="5" t="s">
        <v>189</v>
      </c>
      <c r="AI33" s="5" t="s">
        <v>13</v>
      </c>
      <c r="AJ33" s="5" t="s">
        <v>13</v>
      </c>
      <c r="AK33" s="5" t="s">
        <v>13</v>
      </c>
    </row>
    <row r="34" spans="1:37" ht="23.5" customHeight="1" x14ac:dyDescent="0.35">
      <c r="B34" s="5">
        <v>2</v>
      </c>
      <c r="C34" s="5" t="s">
        <v>190</v>
      </c>
      <c r="D34" s="126" t="s">
        <v>181</v>
      </c>
      <c r="E34" s="126" t="s">
        <v>182</v>
      </c>
      <c r="F34" s="5" t="s">
        <v>47</v>
      </c>
      <c r="G34" s="97">
        <v>1290000</v>
      </c>
      <c r="H34" s="5" t="s">
        <v>67</v>
      </c>
      <c r="I34" s="8">
        <v>1989</v>
      </c>
      <c r="J34" s="8">
        <v>516</v>
      </c>
      <c r="K34" s="8">
        <v>1</v>
      </c>
      <c r="L34" s="8" t="s">
        <v>68</v>
      </c>
      <c r="M34" s="8" t="s">
        <v>42</v>
      </c>
      <c r="N34" s="8" t="s">
        <v>68</v>
      </c>
      <c r="O34" s="5" t="s">
        <v>68</v>
      </c>
      <c r="P34" s="5" t="s">
        <v>68</v>
      </c>
      <c r="Q34" s="5" t="s">
        <v>191</v>
      </c>
      <c r="R34" s="5" t="s">
        <v>13</v>
      </c>
      <c r="S34" s="5" t="s">
        <v>13</v>
      </c>
      <c r="T34" s="5" t="s">
        <v>13</v>
      </c>
      <c r="U34" s="5" t="s">
        <v>13</v>
      </c>
      <c r="V34" s="5" t="s">
        <v>13</v>
      </c>
      <c r="W34" s="5" t="s">
        <v>192</v>
      </c>
      <c r="X34" s="5">
        <v>3</v>
      </c>
      <c r="Y34" s="5">
        <v>1</v>
      </c>
      <c r="Z34" s="5" t="s">
        <v>186</v>
      </c>
      <c r="AA34" s="5" t="s">
        <v>187</v>
      </c>
      <c r="AB34" s="5" t="s">
        <v>188</v>
      </c>
      <c r="AC34" s="5" t="s">
        <v>14</v>
      </c>
      <c r="AD34" s="5" t="s">
        <v>14</v>
      </c>
      <c r="AE34" s="5" t="s">
        <v>14</v>
      </c>
      <c r="AF34" s="5" t="s">
        <v>13</v>
      </c>
      <c r="AG34" s="5" t="s">
        <v>14</v>
      </c>
      <c r="AH34" s="5" t="s">
        <v>189</v>
      </c>
      <c r="AI34" s="5" t="s">
        <v>13</v>
      </c>
      <c r="AJ34" s="5" t="s">
        <v>13</v>
      </c>
      <c r="AK34" s="5" t="s">
        <v>13</v>
      </c>
    </row>
    <row r="35" spans="1:37" ht="23.5" customHeight="1" x14ac:dyDescent="0.35">
      <c r="B35" s="126">
        <v>3</v>
      </c>
      <c r="C35" s="126" t="s">
        <v>178</v>
      </c>
      <c r="D35" s="126" t="s">
        <v>181</v>
      </c>
      <c r="E35" s="126" t="s">
        <v>182</v>
      </c>
      <c r="F35" s="5" t="s">
        <v>47</v>
      </c>
      <c r="G35" s="97">
        <v>19479.740000000002</v>
      </c>
      <c r="H35" s="5" t="s">
        <v>12</v>
      </c>
      <c r="I35" s="8">
        <v>1990</v>
      </c>
      <c r="J35" s="8" t="s">
        <v>193</v>
      </c>
      <c r="K35" s="8" t="s">
        <v>13</v>
      </c>
      <c r="L35" s="8" t="s">
        <v>13</v>
      </c>
      <c r="M35" s="8" t="s">
        <v>13</v>
      </c>
      <c r="N35" s="8" t="s">
        <v>13</v>
      </c>
      <c r="O35" s="5" t="s">
        <v>13</v>
      </c>
      <c r="P35" s="5" t="s">
        <v>13</v>
      </c>
      <c r="Q35" s="5" t="s">
        <v>13</v>
      </c>
      <c r="R35" s="5" t="s">
        <v>13</v>
      </c>
      <c r="S35" s="5" t="s">
        <v>13</v>
      </c>
      <c r="T35" s="5" t="s">
        <v>13</v>
      </c>
      <c r="U35" s="5" t="s">
        <v>13</v>
      </c>
      <c r="V35" s="5" t="s">
        <v>13</v>
      </c>
      <c r="W35" s="5" t="s">
        <v>13</v>
      </c>
      <c r="X35" s="5" t="s">
        <v>13</v>
      </c>
      <c r="Y35" s="5" t="s">
        <v>13</v>
      </c>
      <c r="Z35" s="5" t="s">
        <v>13</v>
      </c>
      <c r="AA35" s="5" t="s">
        <v>13</v>
      </c>
      <c r="AB35" s="5" t="s">
        <v>13</v>
      </c>
      <c r="AC35" s="5" t="s">
        <v>13</v>
      </c>
      <c r="AD35" s="5" t="s">
        <v>13</v>
      </c>
      <c r="AE35" s="5" t="s">
        <v>13</v>
      </c>
      <c r="AF35" s="5" t="s">
        <v>13</v>
      </c>
      <c r="AG35" s="5" t="s">
        <v>13</v>
      </c>
      <c r="AH35" s="5" t="s">
        <v>13</v>
      </c>
      <c r="AI35" s="5" t="s">
        <v>13</v>
      </c>
      <c r="AJ35" s="5" t="s">
        <v>13</v>
      </c>
      <c r="AK35" s="5" t="s">
        <v>13</v>
      </c>
    </row>
    <row r="36" spans="1:37" ht="23.5" customHeight="1" x14ac:dyDescent="0.35">
      <c r="B36" s="126">
        <v>4</v>
      </c>
      <c r="C36" s="126" t="s">
        <v>177</v>
      </c>
      <c r="D36" s="126" t="s">
        <v>181</v>
      </c>
      <c r="E36" s="126" t="s">
        <v>182</v>
      </c>
      <c r="F36" s="5" t="s">
        <v>47</v>
      </c>
      <c r="G36" s="97">
        <v>238681.56</v>
      </c>
      <c r="H36" s="5" t="s">
        <v>12</v>
      </c>
      <c r="I36" s="8">
        <v>1990</v>
      </c>
      <c r="J36" s="8">
        <v>1708</v>
      </c>
      <c r="K36" s="8" t="s">
        <v>13</v>
      </c>
      <c r="L36" s="8" t="s">
        <v>13</v>
      </c>
      <c r="M36" s="8" t="s">
        <v>13</v>
      </c>
      <c r="N36" s="8" t="s">
        <v>13</v>
      </c>
      <c r="O36" s="5" t="s">
        <v>13</v>
      </c>
      <c r="P36" s="5" t="s">
        <v>13</v>
      </c>
      <c r="Q36" s="5" t="s">
        <v>13</v>
      </c>
      <c r="R36" s="5" t="s">
        <v>13</v>
      </c>
      <c r="S36" s="5" t="s">
        <v>13</v>
      </c>
      <c r="T36" s="5" t="s">
        <v>13</v>
      </c>
      <c r="U36" s="5" t="s">
        <v>13</v>
      </c>
      <c r="V36" s="5" t="s">
        <v>13</v>
      </c>
      <c r="W36" s="5" t="s">
        <v>13</v>
      </c>
      <c r="X36" s="5" t="s">
        <v>13</v>
      </c>
      <c r="Y36" s="5" t="s">
        <v>13</v>
      </c>
      <c r="Z36" s="5" t="s">
        <v>13</v>
      </c>
      <c r="AA36" s="5" t="s">
        <v>13</v>
      </c>
      <c r="AB36" s="5" t="s">
        <v>13</v>
      </c>
      <c r="AC36" s="5" t="s">
        <v>13</v>
      </c>
      <c r="AD36" s="5" t="s">
        <v>13</v>
      </c>
      <c r="AE36" s="5" t="s">
        <v>13</v>
      </c>
      <c r="AF36" s="5" t="s">
        <v>13</v>
      </c>
      <c r="AG36" s="5" t="s">
        <v>13</v>
      </c>
      <c r="AH36" s="5" t="s">
        <v>13</v>
      </c>
      <c r="AI36" s="5" t="s">
        <v>13</v>
      </c>
      <c r="AJ36" s="5" t="s">
        <v>13</v>
      </c>
      <c r="AK36" s="5" t="s">
        <v>13</v>
      </c>
    </row>
    <row r="37" spans="1:37" s="124" customFormat="1" ht="23.5" customHeight="1" x14ac:dyDescent="0.35">
      <c r="A37" s="125"/>
      <c r="B37" s="126">
        <v>5</v>
      </c>
      <c r="C37" s="7" t="s">
        <v>760</v>
      </c>
      <c r="D37" s="126" t="s">
        <v>181</v>
      </c>
      <c r="E37" s="126" t="s">
        <v>182</v>
      </c>
      <c r="F37" s="126" t="s">
        <v>47</v>
      </c>
      <c r="G37" s="120">
        <v>109030.01</v>
      </c>
      <c r="H37" s="126"/>
      <c r="I37" s="128"/>
      <c r="J37" s="128"/>
      <c r="K37" s="128"/>
      <c r="L37" s="128"/>
      <c r="M37" s="128"/>
      <c r="N37" s="128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</row>
    <row r="38" spans="1:37" s="124" customFormat="1" ht="23.5" customHeight="1" x14ac:dyDescent="0.35">
      <c r="A38" s="125"/>
      <c r="B38" s="126">
        <v>6</v>
      </c>
      <c r="C38" s="7" t="s">
        <v>761</v>
      </c>
      <c r="D38" s="126" t="s">
        <v>181</v>
      </c>
      <c r="E38" s="126" t="s">
        <v>182</v>
      </c>
      <c r="F38" s="126" t="s">
        <v>47</v>
      </c>
      <c r="G38" s="120">
        <v>160209.19</v>
      </c>
      <c r="H38" s="126"/>
      <c r="I38" s="128"/>
      <c r="J38" s="128"/>
      <c r="K38" s="128"/>
      <c r="L38" s="128"/>
      <c r="M38" s="128"/>
      <c r="N38" s="128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</row>
    <row r="39" spans="1:37" s="124" customFormat="1" ht="23.5" customHeight="1" x14ac:dyDescent="0.35">
      <c r="A39" s="125"/>
      <c r="B39" s="126">
        <v>7</v>
      </c>
      <c r="C39" s="7" t="s">
        <v>762</v>
      </c>
      <c r="D39" s="126" t="s">
        <v>181</v>
      </c>
      <c r="E39" s="126" t="s">
        <v>182</v>
      </c>
      <c r="F39" s="126" t="s">
        <v>47</v>
      </c>
      <c r="G39" s="120">
        <v>836040.34</v>
      </c>
      <c r="H39" s="126"/>
      <c r="I39" s="128"/>
      <c r="J39" s="128"/>
      <c r="K39" s="128"/>
      <c r="L39" s="128"/>
      <c r="M39" s="128"/>
      <c r="N39" s="128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0" spans="1:37" ht="23.5" customHeight="1" x14ac:dyDescent="0.35">
      <c r="B40" s="126">
        <v>8</v>
      </c>
      <c r="C40" s="7" t="s">
        <v>763</v>
      </c>
      <c r="D40" s="126" t="s">
        <v>181</v>
      </c>
      <c r="E40" s="126" t="s">
        <v>182</v>
      </c>
      <c r="F40" s="126" t="s">
        <v>47</v>
      </c>
      <c r="G40" s="120">
        <v>183757.36</v>
      </c>
    </row>
    <row r="41" spans="1:37" ht="23.5" customHeight="1" x14ac:dyDescent="0.35">
      <c r="B41" s="19"/>
      <c r="C41" s="19"/>
      <c r="D41" s="19"/>
      <c r="E41" s="19"/>
      <c r="F41" s="20" t="s">
        <v>155</v>
      </c>
      <c r="G41" s="96">
        <f>SUM(G33:G40)</f>
        <v>9332698.1999999993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23.5" customHeight="1" x14ac:dyDescent="0.35">
      <c r="A42" s="3">
        <v>7</v>
      </c>
      <c r="B42" s="168" t="s">
        <v>194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</row>
    <row r="43" spans="1:37" ht="23.5" customHeight="1" x14ac:dyDescent="0.35">
      <c r="B43" s="158">
        <v>1</v>
      </c>
      <c r="C43" s="158" t="s">
        <v>195</v>
      </c>
      <c r="D43" s="158" t="s">
        <v>196</v>
      </c>
      <c r="E43" s="158" t="s">
        <v>197</v>
      </c>
      <c r="F43" s="158" t="s">
        <v>72</v>
      </c>
      <c r="G43" s="160">
        <v>1515255</v>
      </c>
      <c r="H43" s="158" t="s">
        <v>67</v>
      </c>
      <c r="I43" s="159">
        <v>1932</v>
      </c>
      <c r="J43" s="159">
        <v>1010.17</v>
      </c>
      <c r="K43" s="159">
        <v>2</v>
      </c>
      <c r="L43" s="159" t="s">
        <v>39</v>
      </c>
      <c r="M43" s="159" t="s">
        <v>198</v>
      </c>
      <c r="N43" s="159" t="s">
        <v>166</v>
      </c>
      <c r="O43" s="158" t="s">
        <v>167</v>
      </c>
      <c r="P43" s="158" t="s">
        <v>167</v>
      </c>
      <c r="Q43" s="158" t="s">
        <v>199</v>
      </c>
      <c r="R43" s="158"/>
      <c r="S43" s="158"/>
      <c r="T43" s="158" t="s">
        <v>200</v>
      </c>
      <c r="U43" s="158" t="s">
        <v>13</v>
      </c>
      <c r="V43" s="158" t="s">
        <v>13</v>
      </c>
      <c r="W43" s="158" t="s">
        <v>201</v>
      </c>
      <c r="X43" s="158" t="s">
        <v>13</v>
      </c>
      <c r="Y43" s="158" t="s">
        <v>13</v>
      </c>
      <c r="Z43" s="158" t="s">
        <v>202</v>
      </c>
      <c r="AA43" s="158" t="s">
        <v>203</v>
      </c>
      <c r="AB43" s="158" t="s">
        <v>73</v>
      </c>
      <c r="AC43" s="158" t="s">
        <v>74</v>
      </c>
      <c r="AD43" s="158" t="s">
        <v>74</v>
      </c>
      <c r="AE43" s="158" t="s">
        <v>13</v>
      </c>
      <c r="AF43" s="158" t="s">
        <v>204</v>
      </c>
      <c r="AG43" s="158" t="s">
        <v>13</v>
      </c>
      <c r="AH43" s="158" t="s">
        <v>13</v>
      </c>
      <c r="AI43" s="158" t="s">
        <v>75</v>
      </c>
      <c r="AJ43" s="158" t="s">
        <v>75</v>
      </c>
      <c r="AK43" s="158" t="s">
        <v>75</v>
      </c>
    </row>
    <row r="44" spans="1:37" ht="23.5" customHeight="1" x14ac:dyDescent="0.35">
      <c r="B44" s="158">
        <v>2</v>
      </c>
      <c r="C44" s="158" t="s">
        <v>195</v>
      </c>
      <c r="D44" s="158" t="s">
        <v>205</v>
      </c>
      <c r="E44" s="158" t="s">
        <v>197</v>
      </c>
      <c r="F44" s="158" t="s">
        <v>72</v>
      </c>
      <c r="G44" s="160">
        <v>2939475</v>
      </c>
      <c r="H44" s="158" t="s">
        <v>67</v>
      </c>
      <c r="I44" s="159">
        <v>1992</v>
      </c>
      <c r="J44" s="159">
        <v>1175.79</v>
      </c>
      <c r="K44" s="159">
        <v>1</v>
      </c>
      <c r="L44" s="159" t="s">
        <v>43</v>
      </c>
      <c r="M44" s="159" t="s">
        <v>206</v>
      </c>
      <c r="N44" s="159" t="s">
        <v>167</v>
      </c>
      <c r="O44" s="158" t="s">
        <v>167</v>
      </c>
      <c r="P44" s="158" t="s">
        <v>167</v>
      </c>
      <c r="Q44" s="158" t="s">
        <v>207</v>
      </c>
      <c r="R44" s="158"/>
      <c r="S44" s="158"/>
      <c r="T44" s="158" t="s">
        <v>208</v>
      </c>
      <c r="U44" s="158" t="s">
        <v>13</v>
      </c>
      <c r="V44" s="158" t="s">
        <v>13</v>
      </c>
      <c r="W44" s="158" t="s">
        <v>209</v>
      </c>
      <c r="X44" s="158">
        <v>2</v>
      </c>
      <c r="Y44" s="158">
        <v>1</v>
      </c>
      <c r="Z44" s="158" t="s">
        <v>202</v>
      </c>
      <c r="AA44" s="158" t="s">
        <v>210</v>
      </c>
      <c r="AB44" s="158" t="s">
        <v>73</v>
      </c>
      <c r="AC44" s="158" t="s">
        <v>74</v>
      </c>
      <c r="AD44" s="158" t="s">
        <v>74</v>
      </c>
      <c r="AE44" s="158" t="s">
        <v>13</v>
      </c>
      <c r="AF44" s="158" t="s">
        <v>204</v>
      </c>
      <c r="AG44" s="158" t="s">
        <v>13</v>
      </c>
      <c r="AH44" s="158" t="s">
        <v>13</v>
      </c>
      <c r="AI44" s="158" t="s">
        <v>13</v>
      </c>
      <c r="AJ44" s="158" t="s">
        <v>75</v>
      </c>
      <c r="AK44" s="158" t="s">
        <v>75</v>
      </c>
    </row>
    <row r="45" spans="1:37" s="124" customFormat="1" ht="23.5" customHeight="1" x14ac:dyDescent="0.35">
      <c r="A45" s="125"/>
      <c r="B45" s="158">
        <v>3</v>
      </c>
      <c r="C45" s="158" t="s">
        <v>178</v>
      </c>
      <c r="D45" s="158" t="s">
        <v>196</v>
      </c>
      <c r="E45" s="158" t="s">
        <v>197</v>
      </c>
      <c r="F45" s="158" t="s">
        <v>72</v>
      </c>
      <c r="G45" s="160">
        <v>115707.11</v>
      </c>
      <c r="H45" s="158" t="s">
        <v>12</v>
      </c>
      <c r="I45" s="159">
        <v>2020</v>
      </c>
      <c r="J45" s="159"/>
      <c r="K45" s="159"/>
      <c r="L45" s="159"/>
      <c r="M45" s="159"/>
      <c r="N45" s="159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</row>
    <row r="46" spans="1:37" s="124" customFormat="1" ht="23.5" customHeight="1" x14ac:dyDescent="0.35">
      <c r="A46" s="125"/>
      <c r="B46" s="158">
        <v>4</v>
      </c>
      <c r="C46" s="158" t="s">
        <v>409</v>
      </c>
      <c r="D46" s="158" t="s">
        <v>726</v>
      </c>
      <c r="E46" s="158" t="s">
        <v>197</v>
      </c>
      <c r="F46" s="158" t="s">
        <v>72</v>
      </c>
      <c r="G46" s="160">
        <v>20995.17</v>
      </c>
      <c r="H46" s="158" t="s">
        <v>12</v>
      </c>
      <c r="I46" s="159">
        <v>2021</v>
      </c>
      <c r="J46" s="159"/>
      <c r="K46" s="159"/>
      <c r="L46" s="159"/>
      <c r="M46" s="159"/>
      <c r="N46" s="159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</row>
    <row r="47" spans="1:37" ht="23.5" customHeight="1" x14ac:dyDescent="0.35">
      <c r="B47" s="158">
        <v>5</v>
      </c>
      <c r="C47" s="158" t="s">
        <v>409</v>
      </c>
      <c r="D47" s="158" t="s">
        <v>726</v>
      </c>
      <c r="E47" s="158" t="s">
        <v>197</v>
      </c>
      <c r="F47" s="158" t="s">
        <v>72</v>
      </c>
      <c r="G47" s="160">
        <v>45714.2</v>
      </c>
      <c r="H47" s="158" t="s">
        <v>12</v>
      </c>
      <c r="I47" s="159">
        <v>2021</v>
      </c>
      <c r="J47" s="159"/>
      <c r="K47" s="159"/>
      <c r="L47" s="159"/>
      <c r="M47" s="159"/>
      <c r="N47" s="159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</row>
    <row r="48" spans="1:37" ht="23.5" customHeight="1" x14ac:dyDescent="0.35">
      <c r="B48" s="19"/>
      <c r="C48" s="19"/>
      <c r="D48" s="19"/>
      <c r="E48" s="19"/>
      <c r="F48" s="20" t="s">
        <v>155</v>
      </c>
      <c r="G48" s="96">
        <f>SUM(G43:G47)</f>
        <v>4637146.4800000004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23.5" customHeight="1" x14ac:dyDescent="0.35">
      <c r="A49" s="3">
        <v>8</v>
      </c>
      <c r="B49" s="170" t="s">
        <v>211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</row>
    <row r="50" spans="1:37" ht="23.5" customHeight="1" x14ac:dyDescent="0.35">
      <c r="B50" s="122">
        <v>1</v>
      </c>
      <c r="C50" s="123" t="s">
        <v>715</v>
      </c>
      <c r="D50" s="123" t="s">
        <v>212</v>
      </c>
      <c r="E50" s="26" t="s">
        <v>213</v>
      </c>
      <c r="F50" s="26" t="s">
        <v>47</v>
      </c>
      <c r="G50" s="99">
        <v>5000000</v>
      </c>
      <c r="H50" s="92" t="s">
        <v>214</v>
      </c>
      <c r="I50" s="27" t="s">
        <v>215</v>
      </c>
      <c r="J50" s="27">
        <v>2000</v>
      </c>
      <c r="K50" s="27" t="s">
        <v>216</v>
      </c>
      <c r="L50" s="27" t="s">
        <v>43</v>
      </c>
      <c r="M50" s="27" t="s">
        <v>183</v>
      </c>
      <c r="N50" s="27" t="s">
        <v>217</v>
      </c>
      <c r="O50" s="28" t="s">
        <v>218</v>
      </c>
      <c r="P50" s="26" t="s">
        <v>218</v>
      </c>
      <c r="Q50" s="26" t="s">
        <v>219</v>
      </c>
      <c r="R50" s="26" t="s">
        <v>169</v>
      </c>
      <c r="S50" s="26" t="s">
        <v>169</v>
      </c>
      <c r="T50" s="26" t="s">
        <v>220</v>
      </c>
      <c r="U50" s="26" t="s">
        <v>221</v>
      </c>
      <c r="V50" s="26" t="s">
        <v>13</v>
      </c>
      <c r="W50" s="29">
        <v>24</v>
      </c>
      <c r="X50" s="29">
        <v>3</v>
      </c>
      <c r="Y50" s="29">
        <v>1</v>
      </c>
      <c r="Z50" s="26" t="s">
        <v>222</v>
      </c>
      <c r="AA50" s="26" t="s">
        <v>223</v>
      </c>
      <c r="AB50" s="26" t="s">
        <v>41</v>
      </c>
      <c r="AC50" s="26" t="s">
        <v>13</v>
      </c>
      <c r="AD50" s="26" t="s">
        <v>14</v>
      </c>
      <c r="AE50" s="26" t="s">
        <v>14</v>
      </c>
      <c r="AF50" s="26" t="s">
        <v>14</v>
      </c>
      <c r="AG50" s="26" t="s">
        <v>14</v>
      </c>
      <c r="AH50" s="26" t="s">
        <v>224</v>
      </c>
      <c r="AI50" s="26" t="s">
        <v>13</v>
      </c>
      <c r="AJ50" s="26" t="s">
        <v>14</v>
      </c>
      <c r="AK50" s="26" t="s">
        <v>13</v>
      </c>
    </row>
    <row r="51" spans="1:37" ht="23.5" customHeight="1" x14ac:dyDescent="0.35">
      <c r="B51" s="122">
        <v>2</v>
      </c>
      <c r="C51" s="123" t="s">
        <v>716</v>
      </c>
      <c r="D51" s="123" t="s">
        <v>225</v>
      </c>
      <c r="E51" s="26" t="s">
        <v>213</v>
      </c>
      <c r="F51" s="26" t="s">
        <v>47</v>
      </c>
      <c r="G51" s="99">
        <v>2000000</v>
      </c>
      <c r="H51" s="92" t="s">
        <v>226</v>
      </c>
      <c r="I51" s="27" t="s">
        <v>215</v>
      </c>
      <c r="J51" s="27">
        <v>300</v>
      </c>
      <c r="K51" s="27" t="s">
        <v>227</v>
      </c>
      <c r="L51" s="27"/>
      <c r="M51" s="27"/>
      <c r="N51" s="27"/>
      <c r="O51" s="28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ht="23.5" customHeight="1" x14ac:dyDescent="0.35">
      <c r="B52" s="30"/>
      <c r="C52" s="30"/>
      <c r="D52" s="30"/>
      <c r="E52" s="30"/>
      <c r="F52" s="31" t="s">
        <v>155</v>
      </c>
      <c r="G52" s="100">
        <f>SUM(G50:G51)</f>
        <v>7000000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ht="23.5" customHeight="1" x14ac:dyDescent="0.35">
      <c r="A53" s="3">
        <v>9</v>
      </c>
      <c r="B53" s="168" t="s">
        <v>228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</row>
    <row r="54" spans="1:37" ht="23.5" customHeight="1" x14ac:dyDescent="0.35">
      <c r="B54" s="134">
        <v>1</v>
      </c>
      <c r="C54" s="135" t="s">
        <v>229</v>
      </c>
      <c r="D54" s="135" t="s">
        <v>230</v>
      </c>
      <c r="E54" s="135" t="s">
        <v>231</v>
      </c>
      <c r="F54" s="135" t="s">
        <v>47</v>
      </c>
      <c r="G54" s="136">
        <v>804000</v>
      </c>
      <c r="H54" s="135" t="s">
        <v>67</v>
      </c>
      <c r="I54" s="134">
        <v>1977</v>
      </c>
      <c r="J54" s="134">
        <v>402</v>
      </c>
      <c r="K54" s="134">
        <v>2</v>
      </c>
      <c r="L54" s="134" t="s">
        <v>43</v>
      </c>
      <c r="M54" s="134" t="s">
        <v>42</v>
      </c>
      <c r="N54" s="134" t="s">
        <v>232</v>
      </c>
      <c r="O54" s="135" t="s">
        <v>233</v>
      </c>
      <c r="P54" s="135"/>
      <c r="Q54" s="135"/>
      <c r="R54" s="135"/>
      <c r="S54" s="135"/>
      <c r="T54" s="135"/>
      <c r="U54" s="135" t="s">
        <v>13</v>
      </c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</row>
    <row r="55" spans="1:37" ht="23.5" customHeight="1" x14ac:dyDescent="0.35">
      <c r="B55" s="134">
        <v>2</v>
      </c>
      <c r="C55" s="135" t="s">
        <v>234</v>
      </c>
      <c r="D55" s="135" t="s">
        <v>235</v>
      </c>
      <c r="E55" s="135" t="s">
        <v>231</v>
      </c>
      <c r="F55" s="135" t="s">
        <v>47</v>
      </c>
      <c r="G55" s="136">
        <v>672000</v>
      </c>
      <c r="H55" s="135" t="s">
        <v>67</v>
      </c>
      <c r="I55" s="134">
        <v>1970</v>
      </c>
      <c r="J55" s="134">
        <v>672</v>
      </c>
      <c r="K55" s="134">
        <v>1</v>
      </c>
      <c r="L55" s="134" t="s">
        <v>43</v>
      </c>
      <c r="M55" s="134" t="s">
        <v>42</v>
      </c>
      <c r="N55" s="134"/>
      <c r="O55" s="135" t="s">
        <v>184</v>
      </c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</row>
    <row r="56" spans="1:37" ht="23.5" customHeight="1" x14ac:dyDescent="0.35">
      <c r="B56" s="134">
        <v>3</v>
      </c>
      <c r="C56" s="135" t="s">
        <v>236</v>
      </c>
      <c r="D56" s="135" t="s">
        <v>237</v>
      </c>
      <c r="E56" s="135" t="s">
        <v>231</v>
      </c>
      <c r="F56" s="135" t="s">
        <v>47</v>
      </c>
      <c r="G56" s="136">
        <v>460000</v>
      </c>
      <c r="H56" s="135" t="s">
        <v>67</v>
      </c>
      <c r="I56" s="134">
        <v>1970</v>
      </c>
      <c r="J56" s="134">
        <v>230</v>
      </c>
      <c r="K56" s="134">
        <v>2</v>
      </c>
      <c r="L56" s="134" t="s">
        <v>43</v>
      </c>
      <c r="M56" s="134" t="s">
        <v>42</v>
      </c>
      <c r="N56" s="134" t="s">
        <v>238</v>
      </c>
      <c r="O56" s="135" t="s">
        <v>184</v>
      </c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</row>
    <row r="57" spans="1:37" ht="23.5" customHeight="1" x14ac:dyDescent="0.35">
      <c r="B57" s="134">
        <v>4</v>
      </c>
      <c r="C57" s="137" t="s">
        <v>721</v>
      </c>
      <c r="D57" s="135" t="s">
        <v>239</v>
      </c>
      <c r="E57" s="135" t="s">
        <v>231</v>
      </c>
      <c r="F57" s="135" t="s">
        <v>47</v>
      </c>
      <c r="G57" s="136">
        <v>316000</v>
      </c>
      <c r="H57" s="135" t="s">
        <v>67</v>
      </c>
      <c r="I57" s="134">
        <v>1973</v>
      </c>
      <c r="J57" s="134">
        <v>316</v>
      </c>
      <c r="K57" s="134">
        <v>1</v>
      </c>
      <c r="L57" s="134" t="s">
        <v>43</v>
      </c>
      <c r="M57" s="134" t="s">
        <v>42</v>
      </c>
      <c r="N57" s="134" t="s">
        <v>240</v>
      </c>
      <c r="O57" s="135" t="s">
        <v>241</v>
      </c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</row>
    <row r="58" spans="1:37" ht="23.5" customHeight="1" x14ac:dyDescent="0.35">
      <c r="B58" s="134">
        <v>5</v>
      </c>
      <c r="C58" s="135" t="s">
        <v>242</v>
      </c>
      <c r="D58" s="135" t="s">
        <v>243</v>
      </c>
      <c r="E58" s="135" t="s">
        <v>231</v>
      </c>
      <c r="F58" s="135" t="s">
        <v>47</v>
      </c>
      <c r="G58" s="136">
        <v>5316500</v>
      </c>
      <c r="H58" s="135" t="s">
        <v>67</v>
      </c>
      <c r="I58" s="134">
        <v>1999</v>
      </c>
      <c r="J58" s="134" t="s">
        <v>244</v>
      </c>
      <c r="K58" s="134">
        <v>3</v>
      </c>
      <c r="L58" s="134" t="s">
        <v>43</v>
      </c>
      <c r="M58" s="134" t="s">
        <v>245</v>
      </c>
      <c r="N58" s="134" t="s">
        <v>246</v>
      </c>
      <c r="O58" s="135" t="s">
        <v>241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</row>
    <row r="59" spans="1:37" ht="84" customHeight="1" x14ac:dyDescent="0.35">
      <c r="B59" s="134">
        <v>8</v>
      </c>
      <c r="C59" s="135" t="s">
        <v>247</v>
      </c>
      <c r="D59" s="135" t="s">
        <v>237</v>
      </c>
      <c r="E59" s="135" t="s">
        <v>231</v>
      </c>
      <c r="F59" s="135" t="s">
        <v>722</v>
      </c>
      <c r="G59" s="136">
        <f>1582464.34+99999+186093.53</f>
        <v>1868556.87</v>
      </c>
      <c r="H59" s="135" t="s">
        <v>12</v>
      </c>
      <c r="I59" s="134">
        <v>1970</v>
      </c>
      <c r="J59" s="134"/>
      <c r="K59" s="134"/>
      <c r="L59" s="134"/>
      <c r="M59" s="134"/>
      <c r="N59" s="134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</row>
    <row r="60" spans="1:37" ht="23.5" customHeight="1" x14ac:dyDescent="0.35">
      <c r="B60" s="138">
        <v>9</v>
      </c>
      <c r="C60" s="135" t="s">
        <v>248</v>
      </c>
      <c r="D60" s="135" t="s">
        <v>239</v>
      </c>
      <c r="E60" s="135" t="s">
        <v>231</v>
      </c>
      <c r="F60" s="135" t="s">
        <v>47</v>
      </c>
      <c r="G60" s="136">
        <v>38411.85</v>
      </c>
      <c r="H60" s="135" t="s">
        <v>12</v>
      </c>
      <c r="I60" s="134">
        <v>1922</v>
      </c>
      <c r="J60" s="134"/>
      <c r="K60" s="134"/>
      <c r="L60" s="134"/>
      <c r="M60" s="134"/>
      <c r="N60" s="134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</row>
    <row r="61" spans="1:37" ht="23.5" customHeight="1" x14ac:dyDescent="0.35">
      <c r="B61" s="134">
        <v>10</v>
      </c>
      <c r="C61" s="135" t="s">
        <v>249</v>
      </c>
      <c r="D61" s="135" t="s">
        <v>250</v>
      </c>
      <c r="E61" s="135" t="s">
        <v>231</v>
      </c>
      <c r="F61" s="135" t="s">
        <v>47</v>
      </c>
      <c r="G61" s="136">
        <v>159995.6</v>
      </c>
      <c r="H61" s="135" t="s">
        <v>12</v>
      </c>
      <c r="I61" s="134">
        <v>1998</v>
      </c>
      <c r="J61" s="134"/>
      <c r="K61" s="134"/>
      <c r="L61" s="134"/>
      <c r="M61" s="134"/>
      <c r="N61" s="134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</row>
    <row r="62" spans="1:37" ht="23.5" customHeight="1" x14ac:dyDescent="0.35">
      <c r="B62" s="134">
        <v>11</v>
      </c>
      <c r="C62" s="135" t="s">
        <v>251</v>
      </c>
      <c r="D62" s="135" t="s">
        <v>235</v>
      </c>
      <c r="E62" s="135" t="s">
        <v>231</v>
      </c>
      <c r="F62" s="135" t="s">
        <v>47</v>
      </c>
      <c r="G62" s="136">
        <v>119513.03</v>
      </c>
      <c r="H62" s="135" t="s">
        <v>12</v>
      </c>
      <c r="I62" s="134">
        <v>2007</v>
      </c>
      <c r="J62" s="134"/>
      <c r="K62" s="134"/>
      <c r="L62" s="134"/>
      <c r="M62" s="134"/>
      <c r="N62" s="134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</row>
    <row r="63" spans="1:37" ht="23.5" customHeight="1" x14ac:dyDescent="0.35">
      <c r="B63" s="134">
        <v>12</v>
      </c>
      <c r="C63" s="135" t="s">
        <v>252</v>
      </c>
      <c r="D63" s="135" t="s">
        <v>253</v>
      </c>
      <c r="E63" s="135" t="s">
        <v>231</v>
      </c>
      <c r="F63" s="135" t="s">
        <v>47</v>
      </c>
      <c r="G63" s="136">
        <v>1402134.61</v>
      </c>
      <c r="H63" s="135" t="s">
        <v>12</v>
      </c>
      <c r="I63" s="134">
        <v>2008</v>
      </c>
      <c r="J63" s="134"/>
      <c r="K63" s="134"/>
      <c r="L63" s="134"/>
      <c r="M63" s="134"/>
      <c r="N63" s="134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</row>
    <row r="64" spans="1:37" ht="23.5" customHeight="1" x14ac:dyDescent="0.35">
      <c r="B64" s="134">
        <v>13</v>
      </c>
      <c r="C64" s="135" t="s">
        <v>254</v>
      </c>
      <c r="D64" s="135" t="s">
        <v>237</v>
      </c>
      <c r="E64" s="135" t="s">
        <v>231</v>
      </c>
      <c r="F64" s="135" t="s">
        <v>47</v>
      </c>
      <c r="G64" s="136">
        <v>1456906.17</v>
      </c>
      <c r="H64" s="135" t="s">
        <v>12</v>
      </c>
      <c r="I64" s="134">
        <v>2010</v>
      </c>
      <c r="J64" s="134"/>
      <c r="K64" s="134"/>
      <c r="L64" s="134"/>
      <c r="M64" s="134"/>
      <c r="N64" s="134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</row>
    <row r="65" spans="1:37" s="124" customFormat="1" ht="23.5" customHeight="1" x14ac:dyDescent="0.35">
      <c r="A65" s="125"/>
      <c r="B65" s="134">
        <v>14</v>
      </c>
      <c r="C65" s="135" t="s">
        <v>255</v>
      </c>
      <c r="D65" s="135" t="s">
        <v>256</v>
      </c>
      <c r="E65" s="135" t="s">
        <v>231</v>
      </c>
      <c r="F65" s="135" t="s">
        <v>47</v>
      </c>
      <c r="G65" s="136">
        <v>118554.61</v>
      </c>
      <c r="H65" s="135" t="s">
        <v>12</v>
      </c>
      <c r="I65" s="134">
        <v>2013</v>
      </c>
      <c r="J65" s="134"/>
      <c r="K65" s="134"/>
      <c r="L65" s="134"/>
      <c r="M65" s="134"/>
      <c r="N65" s="134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</row>
    <row r="66" spans="1:37" s="124" customFormat="1" ht="23.5" customHeight="1" x14ac:dyDescent="0.35">
      <c r="A66" s="125"/>
      <c r="B66" s="134">
        <v>15</v>
      </c>
      <c r="C66" s="135" t="s">
        <v>257</v>
      </c>
      <c r="D66" s="135" t="s">
        <v>237</v>
      </c>
      <c r="E66" s="135" t="s">
        <v>231</v>
      </c>
      <c r="F66" s="135" t="s">
        <v>47</v>
      </c>
      <c r="G66" s="136">
        <v>45719.1</v>
      </c>
      <c r="H66" s="135" t="s">
        <v>12</v>
      </c>
      <c r="I66" s="134">
        <v>2017</v>
      </c>
      <c r="J66" s="134"/>
      <c r="K66" s="134"/>
      <c r="L66" s="134"/>
      <c r="M66" s="134"/>
      <c r="N66" s="134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</row>
    <row r="67" spans="1:37" s="124" customFormat="1" ht="23.5" customHeight="1" x14ac:dyDescent="0.35">
      <c r="A67" s="125"/>
      <c r="B67" s="139">
        <v>16</v>
      </c>
      <c r="C67" s="135" t="s">
        <v>257</v>
      </c>
      <c r="D67" s="135" t="s">
        <v>256</v>
      </c>
      <c r="E67" s="135" t="s">
        <v>231</v>
      </c>
      <c r="F67" s="135" t="s">
        <v>47</v>
      </c>
      <c r="G67" s="136">
        <v>26850.9</v>
      </c>
      <c r="H67" s="135" t="s">
        <v>12</v>
      </c>
      <c r="I67" s="134">
        <v>2017</v>
      </c>
      <c r="J67" s="134"/>
      <c r="K67" s="134"/>
      <c r="L67" s="134"/>
      <c r="M67" s="134"/>
      <c r="N67" s="134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</row>
    <row r="68" spans="1:37" s="124" customFormat="1" ht="23.5" customHeight="1" x14ac:dyDescent="0.35">
      <c r="A68" s="125"/>
      <c r="B68" s="140">
        <v>17</v>
      </c>
      <c r="C68" s="141" t="s">
        <v>706</v>
      </c>
      <c r="D68" s="141" t="s">
        <v>710</v>
      </c>
      <c r="E68" s="142" t="s">
        <v>231</v>
      </c>
      <c r="F68" s="143" t="s">
        <v>47</v>
      </c>
      <c r="G68" s="144">
        <v>22617372.010000002</v>
      </c>
      <c r="H68" s="141" t="s">
        <v>12</v>
      </c>
      <c r="I68" s="145">
        <v>2020</v>
      </c>
      <c r="J68" s="145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s="124" customFormat="1" ht="23.5" customHeight="1" x14ac:dyDescent="0.35">
      <c r="A69" s="125"/>
      <c r="B69" s="134">
        <v>18</v>
      </c>
      <c r="C69" s="145" t="s">
        <v>707</v>
      </c>
      <c r="D69" s="145"/>
      <c r="E69" s="142" t="s">
        <v>231</v>
      </c>
      <c r="F69" s="135" t="s">
        <v>47</v>
      </c>
      <c r="G69" s="146">
        <v>157440</v>
      </c>
      <c r="H69" s="147" t="s">
        <v>67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23.5" customHeight="1" x14ac:dyDescent="0.35">
      <c r="B70" s="148">
        <v>19</v>
      </c>
      <c r="C70" s="149" t="s">
        <v>723</v>
      </c>
      <c r="D70" s="141" t="s">
        <v>710</v>
      </c>
      <c r="E70" s="142" t="s">
        <v>231</v>
      </c>
      <c r="F70" s="135" t="s">
        <v>47</v>
      </c>
      <c r="G70" s="146">
        <v>9000</v>
      </c>
      <c r="H70" s="147" t="s">
        <v>67</v>
      </c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23.5" customHeight="1" x14ac:dyDescent="0.35">
      <c r="B71" s="150">
        <v>20</v>
      </c>
      <c r="C71" s="141" t="s">
        <v>724</v>
      </c>
      <c r="D71" s="142" t="s">
        <v>253</v>
      </c>
      <c r="E71" s="142" t="s">
        <v>231</v>
      </c>
      <c r="F71" s="143" t="s">
        <v>47</v>
      </c>
      <c r="G71" s="144">
        <v>9000</v>
      </c>
      <c r="H71" s="151" t="s">
        <v>67</v>
      </c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23.5" customHeight="1" x14ac:dyDescent="0.35">
      <c r="A72" s="13"/>
      <c r="B72" s="152">
        <v>21</v>
      </c>
      <c r="C72" s="153" t="s">
        <v>693</v>
      </c>
      <c r="D72" s="141" t="s">
        <v>710</v>
      </c>
      <c r="E72" s="142" t="s">
        <v>231</v>
      </c>
      <c r="F72" s="135" t="s">
        <v>47</v>
      </c>
      <c r="G72" s="146">
        <v>34722.9</v>
      </c>
      <c r="H72" s="153" t="s">
        <v>67</v>
      </c>
      <c r="I72" s="154"/>
      <c r="J72" s="155"/>
      <c r="K72" s="155"/>
      <c r="L72" s="155"/>
      <c r="M72" s="155"/>
      <c r="N72" s="155"/>
      <c r="O72" s="155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</row>
    <row r="73" spans="1:37" ht="23.5" customHeight="1" x14ac:dyDescent="0.35">
      <c r="B73" s="19"/>
      <c r="C73" s="19"/>
      <c r="D73" s="19"/>
      <c r="E73" s="19"/>
      <c r="F73" s="20" t="s">
        <v>155</v>
      </c>
      <c r="G73" s="96">
        <f>SUM(G54:G72)</f>
        <v>35632677.649999999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23.5" customHeight="1" x14ac:dyDescent="0.35">
      <c r="A74" s="3">
        <v>10</v>
      </c>
      <c r="B74" s="168" t="s">
        <v>258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</row>
    <row r="75" spans="1:37" ht="23.5" customHeight="1" x14ac:dyDescent="0.35">
      <c r="B75" s="126">
        <v>1</v>
      </c>
      <c r="C75" s="126" t="s">
        <v>259</v>
      </c>
      <c r="D75" s="126" t="s">
        <v>260</v>
      </c>
      <c r="E75" s="126" t="s">
        <v>261</v>
      </c>
      <c r="F75" s="126" t="s">
        <v>47</v>
      </c>
      <c r="G75" s="132">
        <v>67080</v>
      </c>
      <c r="H75" s="126" t="s">
        <v>67</v>
      </c>
      <c r="I75" s="126">
        <v>1976</v>
      </c>
      <c r="J75" s="126">
        <v>33.54</v>
      </c>
      <c r="K75" s="126" t="s">
        <v>262</v>
      </c>
      <c r="L75" s="126" t="s">
        <v>263</v>
      </c>
      <c r="M75" s="126" t="s">
        <v>264</v>
      </c>
      <c r="N75" s="126" t="s">
        <v>68</v>
      </c>
      <c r="O75" s="126" t="s">
        <v>265</v>
      </c>
      <c r="P75" s="126" t="s">
        <v>13</v>
      </c>
      <c r="Q75" s="126" t="s">
        <v>13</v>
      </c>
      <c r="R75" s="126"/>
      <c r="S75" s="126"/>
      <c r="T75" s="126" t="s">
        <v>266</v>
      </c>
      <c r="U75" s="126" t="s">
        <v>13</v>
      </c>
      <c r="V75" s="126" t="s">
        <v>13</v>
      </c>
      <c r="W75" s="126" t="s">
        <v>267</v>
      </c>
      <c r="X75" s="126" t="s">
        <v>13</v>
      </c>
      <c r="Y75" s="126">
        <v>1</v>
      </c>
      <c r="Z75" s="126" t="s">
        <v>268</v>
      </c>
      <c r="AA75" s="126" t="s">
        <v>269</v>
      </c>
      <c r="AB75" s="126" t="s">
        <v>270</v>
      </c>
      <c r="AC75" s="126" t="s">
        <v>14</v>
      </c>
      <c r="AD75" s="126" t="s">
        <v>14</v>
      </c>
      <c r="AE75" s="126" t="s">
        <v>13</v>
      </c>
      <c r="AF75" s="126" t="s">
        <v>13</v>
      </c>
      <c r="AG75" s="126" t="s">
        <v>13</v>
      </c>
      <c r="AH75" s="126" t="s">
        <v>13</v>
      </c>
      <c r="AI75" s="126" t="s">
        <v>271</v>
      </c>
      <c r="AJ75" s="126" t="s">
        <v>13</v>
      </c>
      <c r="AK75" s="126" t="s">
        <v>13</v>
      </c>
    </row>
    <row r="76" spans="1:37" ht="23.5" customHeight="1" x14ac:dyDescent="0.35">
      <c r="B76" s="126">
        <v>2</v>
      </c>
      <c r="C76" s="126" t="s">
        <v>272</v>
      </c>
      <c r="D76" s="126" t="s">
        <v>273</v>
      </c>
      <c r="E76" s="126" t="s">
        <v>261</v>
      </c>
      <c r="F76" s="126" t="s">
        <v>47</v>
      </c>
      <c r="G76" s="132">
        <v>1151720</v>
      </c>
      <c r="H76" s="126" t="s">
        <v>67</v>
      </c>
      <c r="I76" s="126">
        <v>1984</v>
      </c>
      <c r="J76" s="126">
        <v>575.86</v>
      </c>
      <c r="K76" s="126">
        <v>2</v>
      </c>
      <c r="L76" s="126" t="s">
        <v>40</v>
      </c>
      <c r="M76" s="126" t="s">
        <v>274</v>
      </c>
      <c r="N76" s="126" t="s">
        <v>275</v>
      </c>
      <c r="O76" s="126" t="s">
        <v>184</v>
      </c>
      <c r="P76" s="126" t="s">
        <v>184</v>
      </c>
      <c r="Q76" s="126" t="s">
        <v>168</v>
      </c>
      <c r="R76" s="126"/>
      <c r="S76" s="126"/>
      <c r="T76" s="126" t="s">
        <v>276</v>
      </c>
      <c r="U76" s="126" t="s">
        <v>13</v>
      </c>
      <c r="V76" s="126" t="s">
        <v>13</v>
      </c>
      <c r="W76" s="126" t="s">
        <v>277</v>
      </c>
      <c r="X76" s="126" t="s">
        <v>13</v>
      </c>
      <c r="Y76" s="126">
        <v>1</v>
      </c>
      <c r="Z76" s="126" t="s">
        <v>278</v>
      </c>
      <c r="AA76" s="126" t="s">
        <v>279</v>
      </c>
      <c r="AB76" s="126" t="s">
        <v>280</v>
      </c>
      <c r="AC76" s="126" t="s">
        <v>14</v>
      </c>
      <c r="AD76" s="126" t="s">
        <v>14</v>
      </c>
      <c r="AE76" s="126" t="s">
        <v>13</v>
      </c>
      <c r="AF76" s="126" t="s">
        <v>13</v>
      </c>
      <c r="AG76" s="126" t="s">
        <v>13</v>
      </c>
      <c r="AH76" s="126" t="s">
        <v>13</v>
      </c>
      <c r="AI76" s="126" t="s">
        <v>271</v>
      </c>
      <c r="AJ76" s="126" t="s">
        <v>13</v>
      </c>
      <c r="AK76" s="126" t="s">
        <v>13</v>
      </c>
    </row>
    <row r="77" spans="1:37" ht="23.5" customHeight="1" x14ac:dyDescent="0.35">
      <c r="B77" s="126">
        <v>3</v>
      </c>
      <c r="C77" s="126" t="s">
        <v>281</v>
      </c>
      <c r="D77" s="126" t="s">
        <v>260</v>
      </c>
      <c r="E77" s="126" t="s">
        <v>261</v>
      </c>
      <c r="F77" s="126" t="s">
        <v>47</v>
      </c>
      <c r="G77" s="132">
        <v>307000</v>
      </c>
      <c r="H77" s="126" t="s">
        <v>67</v>
      </c>
      <c r="I77" s="126" t="s">
        <v>282</v>
      </c>
      <c r="J77" s="126">
        <v>307.31</v>
      </c>
      <c r="K77" s="126">
        <v>3</v>
      </c>
      <c r="L77" s="126" t="s">
        <v>275</v>
      </c>
      <c r="M77" s="126" t="s">
        <v>283</v>
      </c>
      <c r="N77" s="126" t="s">
        <v>284</v>
      </c>
      <c r="O77" s="126" t="s">
        <v>184</v>
      </c>
      <c r="P77" s="126" t="s">
        <v>285</v>
      </c>
      <c r="Q77" s="126" t="s">
        <v>13</v>
      </c>
      <c r="R77" s="126" t="s">
        <v>286</v>
      </c>
      <c r="S77" s="126" t="s">
        <v>286</v>
      </c>
      <c r="T77" s="126" t="s">
        <v>266</v>
      </c>
      <c r="U77" s="126" t="s">
        <v>13</v>
      </c>
      <c r="V77" s="126" t="s">
        <v>13</v>
      </c>
      <c r="W77" s="126" t="s">
        <v>287</v>
      </c>
      <c r="X77" s="126" t="s">
        <v>13</v>
      </c>
      <c r="Y77" s="126"/>
      <c r="Z77" s="126" t="s">
        <v>268</v>
      </c>
      <c r="AA77" s="126" t="s">
        <v>288</v>
      </c>
      <c r="AB77" s="126" t="s">
        <v>270</v>
      </c>
      <c r="AC77" s="126" t="s">
        <v>14</v>
      </c>
      <c r="AD77" s="126" t="s">
        <v>14</v>
      </c>
      <c r="AE77" s="126" t="s">
        <v>13</v>
      </c>
      <c r="AF77" s="126" t="s">
        <v>13</v>
      </c>
      <c r="AG77" s="126" t="s">
        <v>13</v>
      </c>
      <c r="AH77" s="126" t="s">
        <v>13</v>
      </c>
      <c r="AI77" s="126" t="s">
        <v>271</v>
      </c>
      <c r="AJ77" s="126" t="s">
        <v>13</v>
      </c>
      <c r="AK77" s="126" t="s">
        <v>13</v>
      </c>
    </row>
    <row r="78" spans="1:37" ht="23.5" customHeight="1" x14ac:dyDescent="0.35">
      <c r="B78" s="126">
        <v>5</v>
      </c>
      <c r="C78" s="126" t="s">
        <v>291</v>
      </c>
      <c r="D78" s="126" t="s">
        <v>292</v>
      </c>
      <c r="E78" s="126" t="s">
        <v>261</v>
      </c>
      <c r="F78" s="126" t="s">
        <v>47</v>
      </c>
      <c r="G78" s="133">
        <v>101350</v>
      </c>
      <c r="H78" s="32" t="s">
        <v>67</v>
      </c>
      <c r="I78" s="126">
        <v>1998</v>
      </c>
      <c r="J78" s="126">
        <v>101.35</v>
      </c>
      <c r="K78" s="126" t="s">
        <v>262</v>
      </c>
      <c r="L78" s="126" t="s">
        <v>293</v>
      </c>
      <c r="M78" s="126" t="s">
        <v>264</v>
      </c>
      <c r="N78" s="126" t="s">
        <v>293</v>
      </c>
      <c r="O78" s="126" t="s">
        <v>294</v>
      </c>
      <c r="P78" s="126"/>
      <c r="Q78" s="126"/>
      <c r="R78" s="126"/>
      <c r="S78" s="126"/>
      <c r="T78" s="126"/>
      <c r="U78" s="126" t="s">
        <v>13</v>
      </c>
      <c r="V78" s="126" t="s">
        <v>13</v>
      </c>
      <c r="W78" s="126" t="s">
        <v>287</v>
      </c>
      <c r="X78" s="126" t="s">
        <v>13</v>
      </c>
      <c r="Y78" s="126"/>
      <c r="Z78" s="126" t="s">
        <v>295</v>
      </c>
      <c r="AA78" s="126" t="s">
        <v>296</v>
      </c>
      <c r="AB78" s="126"/>
      <c r="AC78" s="126" t="s">
        <v>14</v>
      </c>
      <c r="AD78" s="126"/>
      <c r="AE78" s="126" t="s">
        <v>13</v>
      </c>
      <c r="AF78" s="126" t="s">
        <v>13</v>
      </c>
      <c r="AG78" s="126" t="s">
        <v>13</v>
      </c>
      <c r="AH78" s="126" t="s">
        <v>13</v>
      </c>
      <c r="AI78" s="126" t="s">
        <v>271</v>
      </c>
      <c r="AJ78" s="126" t="s">
        <v>13</v>
      </c>
      <c r="AK78" s="126" t="s">
        <v>13</v>
      </c>
    </row>
    <row r="79" spans="1:37" ht="23.5" customHeight="1" x14ac:dyDescent="0.35">
      <c r="B79" s="126">
        <v>6</v>
      </c>
      <c r="C79" s="126" t="s">
        <v>709</v>
      </c>
      <c r="D79" s="126" t="s">
        <v>297</v>
      </c>
      <c r="E79" s="126" t="s">
        <v>261</v>
      </c>
      <c r="F79" s="126" t="s">
        <v>47</v>
      </c>
      <c r="G79" s="132">
        <v>185580.76</v>
      </c>
      <c r="H79" s="126" t="s">
        <v>748</v>
      </c>
      <c r="I79" s="126">
        <v>1887</v>
      </c>
      <c r="J79" s="126">
        <v>151.82</v>
      </c>
      <c r="K79" s="126" t="s">
        <v>299</v>
      </c>
      <c r="L79" s="126" t="s">
        <v>300</v>
      </c>
      <c r="M79" s="126" t="s">
        <v>301</v>
      </c>
      <c r="N79" s="126" t="s">
        <v>302</v>
      </c>
      <c r="O79" s="126" t="s">
        <v>303</v>
      </c>
      <c r="P79" s="126"/>
      <c r="Q79" s="126" t="s">
        <v>13</v>
      </c>
      <c r="R79" s="126" t="s">
        <v>286</v>
      </c>
      <c r="S79" s="126" t="s">
        <v>286</v>
      </c>
      <c r="T79" s="126" t="s">
        <v>304</v>
      </c>
      <c r="U79" s="126" t="s">
        <v>13</v>
      </c>
      <c r="V79" s="126" t="s">
        <v>13</v>
      </c>
      <c r="W79" s="126"/>
      <c r="X79" s="126" t="s">
        <v>13</v>
      </c>
      <c r="Y79" s="126"/>
      <c r="Z79" s="126" t="s">
        <v>305</v>
      </c>
      <c r="AA79" s="126" t="s">
        <v>306</v>
      </c>
      <c r="AB79" s="126"/>
      <c r="AC79" s="126" t="s">
        <v>13</v>
      </c>
      <c r="AD79" s="126" t="s">
        <v>14</v>
      </c>
      <c r="AE79" s="126" t="s">
        <v>13</v>
      </c>
      <c r="AF79" s="126" t="s">
        <v>13</v>
      </c>
      <c r="AG79" s="126" t="s">
        <v>13</v>
      </c>
      <c r="AH79" s="126" t="s">
        <v>13</v>
      </c>
      <c r="AI79" s="126"/>
      <c r="AJ79" s="126" t="s">
        <v>13</v>
      </c>
      <c r="AK79" s="126" t="s">
        <v>13</v>
      </c>
    </row>
    <row r="80" spans="1:37" ht="23.5" customHeight="1" x14ac:dyDescent="0.35">
      <c r="B80" s="126">
        <v>7</v>
      </c>
      <c r="C80" s="126" t="s">
        <v>307</v>
      </c>
      <c r="D80" s="126" t="s">
        <v>260</v>
      </c>
      <c r="E80" s="126" t="s">
        <v>261</v>
      </c>
      <c r="F80" s="126" t="s">
        <v>47</v>
      </c>
      <c r="G80" s="132">
        <v>26000</v>
      </c>
      <c r="H80" s="33" t="s">
        <v>67</v>
      </c>
      <c r="I80" s="126" t="s">
        <v>308</v>
      </c>
      <c r="J80" s="126">
        <v>26.44</v>
      </c>
      <c r="K80" s="126" t="s">
        <v>262</v>
      </c>
      <c r="L80" s="126" t="s">
        <v>309</v>
      </c>
      <c r="M80" s="126" t="s">
        <v>310</v>
      </c>
      <c r="N80" s="126" t="s">
        <v>311</v>
      </c>
      <c r="O80" s="126" t="s">
        <v>312</v>
      </c>
      <c r="P80" s="126"/>
      <c r="Q80" s="126" t="s">
        <v>13</v>
      </c>
      <c r="R80" s="126"/>
      <c r="S80" s="126"/>
      <c r="T80" s="126" t="s">
        <v>266</v>
      </c>
      <c r="U80" s="126" t="s">
        <v>13</v>
      </c>
      <c r="V80" s="126" t="s">
        <v>13</v>
      </c>
      <c r="W80" s="126" t="s">
        <v>287</v>
      </c>
      <c r="X80" s="126" t="s">
        <v>13</v>
      </c>
      <c r="Y80" s="126"/>
      <c r="Z80" s="126" t="s">
        <v>268</v>
      </c>
      <c r="AA80" s="126" t="s">
        <v>313</v>
      </c>
      <c r="AB80" s="126" t="s">
        <v>270</v>
      </c>
      <c r="AC80" s="126" t="s">
        <v>14</v>
      </c>
      <c r="AD80" s="126" t="s">
        <v>14</v>
      </c>
      <c r="AE80" s="126" t="s">
        <v>13</v>
      </c>
      <c r="AF80" s="126" t="s">
        <v>13</v>
      </c>
      <c r="AG80" s="126" t="s">
        <v>13</v>
      </c>
      <c r="AH80" s="126" t="s">
        <v>13</v>
      </c>
      <c r="AI80" s="126" t="s">
        <v>271</v>
      </c>
      <c r="AJ80" s="126" t="s">
        <v>13</v>
      </c>
      <c r="AK80" s="126" t="s">
        <v>13</v>
      </c>
    </row>
    <row r="81" spans="1:37" ht="23.5" customHeight="1" x14ac:dyDescent="0.35">
      <c r="B81" s="126">
        <v>8</v>
      </c>
      <c r="C81" s="126" t="s">
        <v>314</v>
      </c>
      <c r="D81" s="126" t="s">
        <v>315</v>
      </c>
      <c r="E81" s="126" t="s">
        <v>261</v>
      </c>
      <c r="F81" s="126" t="s">
        <v>47</v>
      </c>
      <c r="G81" s="132">
        <v>424671.95</v>
      </c>
      <c r="H81" s="126" t="s">
        <v>749</v>
      </c>
      <c r="I81" s="126" t="s">
        <v>308</v>
      </c>
      <c r="J81" s="126" t="s">
        <v>308</v>
      </c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 t="s">
        <v>295</v>
      </c>
      <c r="AA81" s="126" t="s">
        <v>296</v>
      </c>
      <c r="AB81" s="126"/>
      <c r="AC81" s="126" t="s">
        <v>14</v>
      </c>
      <c r="AD81" s="126"/>
      <c r="AE81" s="126" t="s">
        <v>13</v>
      </c>
      <c r="AF81" s="126" t="s">
        <v>13</v>
      </c>
      <c r="AG81" s="126" t="s">
        <v>13</v>
      </c>
      <c r="AH81" s="126" t="s">
        <v>13</v>
      </c>
      <c r="AI81" s="126" t="s">
        <v>271</v>
      </c>
      <c r="AJ81" s="126" t="s">
        <v>13</v>
      </c>
      <c r="AK81" s="126" t="s">
        <v>13</v>
      </c>
    </row>
    <row r="82" spans="1:37" ht="23.5" customHeight="1" x14ac:dyDescent="0.35">
      <c r="B82" s="126">
        <v>9</v>
      </c>
      <c r="C82" s="126" t="s">
        <v>316</v>
      </c>
      <c r="D82" s="126" t="s">
        <v>317</v>
      </c>
      <c r="E82" s="126" t="s">
        <v>261</v>
      </c>
      <c r="F82" s="126" t="s">
        <v>47</v>
      </c>
      <c r="G82" s="132">
        <v>30589.599999999999</v>
      </c>
      <c r="H82" s="126" t="s">
        <v>750</v>
      </c>
      <c r="I82" s="126" t="s">
        <v>308</v>
      </c>
      <c r="J82" s="126">
        <v>261</v>
      </c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 t="s">
        <v>318</v>
      </c>
      <c r="AA82" s="126" t="s">
        <v>319</v>
      </c>
      <c r="AB82" s="126"/>
      <c r="AC82" s="126"/>
      <c r="AD82" s="126"/>
      <c r="AE82" s="126" t="s">
        <v>13</v>
      </c>
      <c r="AF82" s="126" t="s">
        <v>13</v>
      </c>
      <c r="AG82" s="126" t="s">
        <v>13</v>
      </c>
      <c r="AH82" s="126" t="s">
        <v>13</v>
      </c>
      <c r="AI82" s="126" t="s">
        <v>271</v>
      </c>
      <c r="AJ82" s="126" t="s">
        <v>13</v>
      </c>
      <c r="AK82" s="126" t="s">
        <v>13</v>
      </c>
    </row>
    <row r="83" spans="1:37" ht="23.5" customHeight="1" x14ac:dyDescent="0.35">
      <c r="B83" s="126">
        <v>10</v>
      </c>
      <c r="C83" s="126" t="s">
        <v>320</v>
      </c>
      <c r="D83" s="126" t="s">
        <v>260</v>
      </c>
      <c r="E83" s="126" t="s">
        <v>261</v>
      </c>
      <c r="F83" s="126" t="s">
        <v>47</v>
      </c>
      <c r="G83" s="132">
        <v>238490.21</v>
      </c>
      <c r="H83" s="126" t="s">
        <v>751</v>
      </c>
      <c r="I83" s="126">
        <v>1900</v>
      </c>
      <c r="J83" s="126">
        <v>114</v>
      </c>
      <c r="K83" s="126"/>
      <c r="L83" s="126" t="s">
        <v>321</v>
      </c>
      <c r="M83" s="126" t="s">
        <v>322</v>
      </c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 t="s">
        <v>268</v>
      </c>
      <c r="AA83" s="126" t="s">
        <v>306</v>
      </c>
      <c r="AB83" s="126"/>
      <c r="AC83" s="126"/>
      <c r="AD83" s="126"/>
      <c r="AE83" s="126" t="s">
        <v>13</v>
      </c>
      <c r="AF83" s="126" t="s">
        <v>13</v>
      </c>
      <c r="AG83" s="126" t="s">
        <v>13</v>
      </c>
      <c r="AH83" s="126" t="s">
        <v>13</v>
      </c>
      <c r="AI83" s="126"/>
      <c r="AJ83" s="126" t="s">
        <v>13</v>
      </c>
      <c r="AK83" s="126" t="s">
        <v>13</v>
      </c>
    </row>
    <row r="84" spans="1:37" ht="23.5" customHeight="1" x14ac:dyDescent="0.35">
      <c r="B84" s="126">
        <v>11</v>
      </c>
      <c r="C84" s="126" t="s">
        <v>323</v>
      </c>
      <c r="D84" s="126" t="s">
        <v>260</v>
      </c>
      <c r="E84" s="126" t="s">
        <v>261</v>
      </c>
      <c r="F84" s="126" t="s">
        <v>47</v>
      </c>
      <c r="G84" s="132">
        <v>5637.54</v>
      </c>
      <c r="H84" s="126" t="s">
        <v>751</v>
      </c>
      <c r="I84" s="126" t="s">
        <v>308</v>
      </c>
      <c r="J84" s="126" t="s">
        <v>308</v>
      </c>
      <c r="K84" s="126" t="s">
        <v>286</v>
      </c>
      <c r="L84" s="126" t="s">
        <v>286</v>
      </c>
      <c r="M84" s="126" t="s">
        <v>286</v>
      </c>
      <c r="N84" s="126" t="s">
        <v>286</v>
      </c>
      <c r="O84" s="126" t="s">
        <v>286</v>
      </c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 t="s">
        <v>268</v>
      </c>
      <c r="AA84" s="126" t="s">
        <v>306</v>
      </c>
      <c r="AB84" s="126"/>
      <c r="AC84" s="126"/>
      <c r="AD84" s="126"/>
      <c r="AE84" s="126" t="s">
        <v>13</v>
      </c>
      <c r="AF84" s="126" t="s">
        <v>13</v>
      </c>
      <c r="AG84" s="126" t="s">
        <v>13</v>
      </c>
      <c r="AH84" s="126" t="s">
        <v>13</v>
      </c>
      <c r="AI84" s="126" t="s">
        <v>271</v>
      </c>
      <c r="AJ84" s="126" t="s">
        <v>13</v>
      </c>
      <c r="AK84" s="126" t="s">
        <v>13</v>
      </c>
    </row>
    <row r="85" spans="1:37" ht="23.5" customHeight="1" x14ac:dyDescent="0.35">
      <c r="B85" s="126">
        <v>12</v>
      </c>
      <c r="C85" s="126" t="s">
        <v>324</v>
      </c>
      <c r="D85" s="126" t="s">
        <v>315</v>
      </c>
      <c r="E85" s="126" t="s">
        <v>261</v>
      </c>
      <c r="F85" s="126" t="s">
        <v>47</v>
      </c>
      <c r="G85" s="132">
        <v>11746.98</v>
      </c>
      <c r="H85" s="126" t="s">
        <v>751</v>
      </c>
      <c r="I85" s="126">
        <v>1992</v>
      </c>
      <c r="J85" s="126" t="s">
        <v>308</v>
      </c>
      <c r="K85" s="126" t="s">
        <v>286</v>
      </c>
      <c r="L85" s="126" t="s">
        <v>286</v>
      </c>
      <c r="M85" s="126" t="s">
        <v>286</v>
      </c>
      <c r="N85" s="126" t="s">
        <v>286</v>
      </c>
      <c r="O85" s="126" t="s">
        <v>286</v>
      </c>
      <c r="P85" s="126" t="s">
        <v>286</v>
      </c>
      <c r="Q85" s="126" t="s">
        <v>286</v>
      </c>
      <c r="R85" s="126" t="s">
        <v>286</v>
      </c>
      <c r="S85" s="126" t="s">
        <v>286</v>
      </c>
      <c r="T85" s="126" t="s">
        <v>286</v>
      </c>
      <c r="U85" s="126" t="s">
        <v>286</v>
      </c>
      <c r="V85" s="126" t="s">
        <v>286</v>
      </c>
      <c r="W85" s="126" t="s">
        <v>286</v>
      </c>
      <c r="X85" s="126" t="s">
        <v>286</v>
      </c>
      <c r="Y85" s="126" t="s">
        <v>286</v>
      </c>
      <c r="Z85" s="126" t="s">
        <v>295</v>
      </c>
      <c r="AA85" s="126" t="s">
        <v>325</v>
      </c>
      <c r="AB85" s="126"/>
      <c r="AC85" s="126" t="s">
        <v>14</v>
      </c>
      <c r="AD85" s="126"/>
      <c r="AE85" s="126" t="s">
        <v>13</v>
      </c>
      <c r="AF85" s="126" t="s">
        <v>13</v>
      </c>
      <c r="AG85" s="126" t="s">
        <v>13</v>
      </c>
      <c r="AH85" s="126" t="s">
        <v>13</v>
      </c>
      <c r="AI85" s="126" t="s">
        <v>271</v>
      </c>
      <c r="AJ85" s="126" t="s">
        <v>13</v>
      </c>
      <c r="AK85" s="126" t="s">
        <v>13</v>
      </c>
    </row>
    <row r="86" spans="1:37" ht="23.5" customHeight="1" x14ac:dyDescent="0.35">
      <c r="B86" s="126">
        <v>14</v>
      </c>
      <c r="C86" s="126" t="s">
        <v>326</v>
      </c>
      <c r="D86" s="126" t="s">
        <v>327</v>
      </c>
      <c r="E86" s="126" t="s">
        <v>261</v>
      </c>
      <c r="F86" s="126" t="s">
        <v>47</v>
      </c>
      <c r="G86" s="132">
        <v>5691.89</v>
      </c>
      <c r="H86" s="126" t="s">
        <v>751</v>
      </c>
      <c r="I86" s="126" t="s">
        <v>308</v>
      </c>
      <c r="J86" s="126">
        <v>59.89</v>
      </c>
      <c r="K86" s="126" t="s">
        <v>286</v>
      </c>
      <c r="L86" s="126" t="s">
        <v>328</v>
      </c>
      <c r="M86" s="126" t="s">
        <v>329</v>
      </c>
      <c r="N86" s="126" t="s">
        <v>330</v>
      </c>
      <c r="O86" s="126" t="s">
        <v>331</v>
      </c>
      <c r="P86" s="126" t="s">
        <v>286</v>
      </c>
      <c r="Q86" s="126" t="s">
        <v>286</v>
      </c>
      <c r="R86" s="126"/>
      <c r="S86" s="126"/>
      <c r="T86" s="126" t="s">
        <v>332</v>
      </c>
      <c r="U86" s="126" t="s">
        <v>13</v>
      </c>
      <c r="V86" s="126" t="s">
        <v>13</v>
      </c>
      <c r="W86" s="126" t="s">
        <v>286</v>
      </c>
      <c r="X86" s="126" t="s">
        <v>286</v>
      </c>
      <c r="Y86" s="126" t="s">
        <v>286</v>
      </c>
      <c r="Z86" s="126" t="s">
        <v>278</v>
      </c>
      <c r="AA86" s="126" t="s">
        <v>333</v>
      </c>
      <c r="AB86" s="126" t="s">
        <v>334</v>
      </c>
      <c r="AC86" s="126" t="s">
        <v>14</v>
      </c>
      <c r="AD86" s="126" t="s">
        <v>14</v>
      </c>
      <c r="AE86" s="126" t="s">
        <v>13</v>
      </c>
      <c r="AF86" s="126" t="s">
        <v>13</v>
      </c>
      <c r="AG86" s="126" t="s">
        <v>13</v>
      </c>
      <c r="AH86" s="126" t="s">
        <v>13</v>
      </c>
      <c r="AI86" s="126" t="s">
        <v>335</v>
      </c>
      <c r="AJ86" s="126" t="s">
        <v>13</v>
      </c>
      <c r="AK86" s="126" t="s">
        <v>13</v>
      </c>
    </row>
    <row r="87" spans="1:37" ht="23.5" customHeight="1" x14ac:dyDescent="0.35">
      <c r="B87" s="126">
        <v>15</v>
      </c>
      <c r="C87" s="126" t="s">
        <v>336</v>
      </c>
      <c r="D87" s="126" t="s">
        <v>337</v>
      </c>
      <c r="E87" s="126" t="s">
        <v>261</v>
      </c>
      <c r="F87" s="126" t="s">
        <v>47</v>
      </c>
      <c r="G87" s="132">
        <v>74658</v>
      </c>
      <c r="H87" s="33" t="s">
        <v>748</v>
      </c>
      <c r="I87" s="126" t="s">
        <v>308</v>
      </c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 t="s">
        <v>338</v>
      </c>
      <c r="AA87" s="126" t="s">
        <v>339</v>
      </c>
      <c r="AB87" s="126"/>
      <c r="AC87" s="126"/>
      <c r="AD87" s="126"/>
      <c r="AE87" s="126" t="s">
        <v>13</v>
      </c>
      <c r="AF87" s="126" t="s">
        <v>13</v>
      </c>
      <c r="AG87" s="126" t="s">
        <v>13</v>
      </c>
      <c r="AH87" s="126" t="s">
        <v>13</v>
      </c>
      <c r="AI87" s="126" t="s">
        <v>271</v>
      </c>
      <c r="AJ87" s="126" t="s">
        <v>13</v>
      </c>
      <c r="AK87" s="126" t="s">
        <v>13</v>
      </c>
    </row>
    <row r="88" spans="1:37" ht="23.5" customHeight="1" x14ac:dyDescent="0.35">
      <c r="B88" s="126">
        <v>16</v>
      </c>
      <c r="C88" s="126" t="s">
        <v>340</v>
      </c>
      <c r="D88" s="126" t="s">
        <v>341</v>
      </c>
      <c r="E88" s="126" t="s">
        <v>261</v>
      </c>
      <c r="F88" s="126" t="s">
        <v>47</v>
      </c>
      <c r="G88" s="132">
        <v>25201.93</v>
      </c>
      <c r="H88" s="33" t="s">
        <v>751</v>
      </c>
      <c r="I88" s="126" t="s">
        <v>308</v>
      </c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 t="s">
        <v>342</v>
      </c>
      <c r="AA88" s="126" t="s">
        <v>290</v>
      </c>
      <c r="AB88" s="126"/>
      <c r="AC88" s="126"/>
      <c r="AD88" s="126"/>
      <c r="AE88" s="126" t="s">
        <v>13</v>
      </c>
      <c r="AF88" s="126" t="s">
        <v>13</v>
      </c>
      <c r="AG88" s="126" t="s">
        <v>13</v>
      </c>
      <c r="AH88" s="126" t="s">
        <v>13</v>
      </c>
      <c r="AI88" s="126"/>
      <c r="AJ88" s="126" t="s">
        <v>13</v>
      </c>
      <c r="AK88" s="126" t="s">
        <v>13</v>
      </c>
    </row>
    <row r="89" spans="1:37" ht="23.5" customHeight="1" x14ac:dyDescent="0.35">
      <c r="B89" s="126">
        <v>17</v>
      </c>
      <c r="C89" s="126" t="s">
        <v>343</v>
      </c>
      <c r="D89" s="126" t="s">
        <v>344</v>
      </c>
      <c r="E89" s="126" t="s">
        <v>261</v>
      </c>
      <c r="F89" s="126" t="s">
        <v>47</v>
      </c>
      <c r="G89" s="132">
        <v>29045.39</v>
      </c>
      <c r="H89" s="126" t="s">
        <v>751</v>
      </c>
      <c r="I89" s="126" t="s">
        <v>308</v>
      </c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 t="s">
        <v>345</v>
      </c>
      <c r="AA89" s="126" t="s">
        <v>306</v>
      </c>
      <c r="AB89" s="126"/>
      <c r="AC89" s="126"/>
      <c r="AD89" s="126"/>
      <c r="AE89" s="126" t="s">
        <v>13</v>
      </c>
      <c r="AF89" s="126" t="s">
        <v>13</v>
      </c>
      <c r="AG89" s="126" t="s">
        <v>13</v>
      </c>
      <c r="AH89" s="126" t="s">
        <v>13</v>
      </c>
      <c r="AI89" s="126"/>
      <c r="AJ89" s="126" t="s">
        <v>13</v>
      </c>
      <c r="AK89" s="126" t="s">
        <v>13</v>
      </c>
    </row>
    <row r="90" spans="1:37" ht="23.5" customHeight="1" x14ac:dyDescent="0.35">
      <c r="B90" s="126">
        <v>18</v>
      </c>
      <c r="C90" s="126" t="s">
        <v>694</v>
      </c>
      <c r="D90" s="126" t="s">
        <v>315</v>
      </c>
      <c r="E90" s="126" t="s">
        <v>261</v>
      </c>
      <c r="F90" s="126" t="s">
        <v>47</v>
      </c>
      <c r="G90" s="132">
        <v>39375.519999999997</v>
      </c>
      <c r="H90" s="126" t="s">
        <v>748</v>
      </c>
      <c r="I90" s="126" t="s">
        <v>308</v>
      </c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6"/>
    </row>
    <row r="91" spans="1:37" s="124" customFormat="1" ht="23.5" customHeight="1" x14ac:dyDescent="0.35">
      <c r="A91" s="125"/>
      <c r="B91" s="126">
        <v>19</v>
      </c>
      <c r="C91" s="126" t="s">
        <v>695</v>
      </c>
      <c r="D91" s="126" t="s">
        <v>260</v>
      </c>
      <c r="E91" s="126" t="s">
        <v>261</v>
      </c>
      <c r="F91" s="126" t="s">
        <v>47</v>
      </c>
      <c r="G91" s="132">
        <v>10986.9</v>
      </c>
      <c r="H91" s="126" t="s">
        <v>748</v>
      </c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6"/>
    </row>
    <row r="92" spans="1:37" s="124" customFormat="1" ht="23.5" customHeight="1" x14ac:dyDescent="0.35">
      <c r="A92" s="125"/>
      <c r="B92" s="126">
        <v>20</v>
      </c>
      <c r="C92" s="126" t="s">
        <v>696</v>
      </c>
      <c r="D92" s="126" t="s">
        <v>260</v>
      </c>
      <c r="E92" s="126" t="s">
        <v>261</v>
      </c>
      <c r="F92" s="126" t="s">
        <v>47</v>
      </c>
      <c r="G92" s="132">
        <v>37583.519999999997</v>
      </c>
      <c r="H92" s="126" t="s">
        <v>751</v>
      </c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6"/>
    </row>
    <row r="93" spans="1:37" s="124" customFormat="1" ht="23.5" customHeight="1" x14ac:dyDescent="0.35">
      <c r="A93" s="125"/>
      <c r="B93" s="178">
        <v>21</v>
      </c>
      <c r="C93" s="131" t="s">
        <v>697</v>
      </c>
      <c r="D93" s="131" t="s">
        <v>315</v>
      </c>
      <c r="E93" s="131" t="s">
        <v>261</v>
      </c>
      <c r="F93" s="131" t="s">
        <v>47</v>
      </c>
      <c r="G93" s="101">
        <v>67095.360000000001</v>
      </c>
      <c r="H93" s="126" t="s">
        <v>749</v>
      </c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</row>
    <row r="94" spans="1:37" s="124" customFormat="1" ht="23.5" customHeight="1" x14ac:dyDescent="0.35">
      <c r="A94" s="125"/>
      <c r="B94" s="180">
        <v>22</v>
      </c>
      <c r="C94" s="126" t="s">
        <v>752</v>
      </c>
      <c r="D94" s="126" t="s">
        <v>753</v>
      </c>
      <c r="E94" s="126" t="s">
        <v>163</v>
      </c>
      <c r="F94" s="126" t="s">
        <v>47</v>
      </c>
      <c r="G94" s="101">
        <v>50500</v>
      </c>
      <c r="H94" s="126" t="s">
        <v>751</v>
      </c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</row>
    <row r="95" spans="1:37" s="124" customFormat="1" ht="23.5" customHeight="1" x14ac:dyDescent="0.35">
      <c r="A95" s="125"/>
      <c r="B95" s="181">
        <v>23</v>
      </c>
      <c r="C95" s="182" t="s">
        <v>754</v>
      </c>
      <c r="D95" s="182" t="s">
        <v>755</v>
      </c>
      <c r="E95" s="183" t="s">
        <v>756</v>
      </c>
      <c r="F95" s="184" t="s">
        <v>47</v>
      </c>
      <c r="G95" s="185">
        <v>7761847.8799999999</v>
      </c>
      <c r="H95" s="131" t="s">
        <v>748</v>
      </c>
      <c r="I95" s="126">
        <v>2021</v>
      </c>
      <c r="J95" s="126"/>
      <c r="K95" s="6"/>
      <c r="L95" s="6"/>
      <c r="M95" s="6"/>
      <c r="N95" s="6"/>
      <c r="O95" s="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37" ht="23.5" customHeight="1" x14ac:dyDescent="0.35">
      <c r="B96" s="186">
        <v>24</v>
      </c>
      <c r="C96" s="7" t="s">
        <v>757</v>
      </c>
      <c r="D96" s="7" t="s">
        <v>753</v>
      </c>
      <c r="E96" s="7" t="s">
        <v>758</v>
      </c>
      <c r="F96" s="187" t="s">
        <v>47</v>
      </c>
      <c r="G96" s="188">
        <v>11369.68</v>
      </c>
      <c r="H96" s="7" t="s">
        <v>748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s="6" customFormat="1" ht="38.5" customHeight="1" x14ac:dyDescent="0.35">
      <c r="B97" s="189">
        <v>25</v>
      </c>
      <c r="C97" s="190" t="s">
        <v>759</v>
      </c>
      <c r="D97" s="190" t="s">
        <v>753</v>
      </c>
      <c r="E97" s="187" t="s">
        <v>163</v>
      </c>
      <c r="F97" s="187" t="s">
        <v>47</v>
      </c>
      <c r="G97" s="188">
        <v>2110306.46</v>
      </c>
      <c r="H97" s="126" t="s">
        <v>748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</row>
    <row r="98" spans="1:37" ht="17.5" customHeight="1" x14ac:dyDescent="0.35">
      <c r="B98" s="19"/>
      <c r="C98" s="121"/>
      <c r="D98" s="121"/>
      <c r="E98" s="121"/>
      <c r="F98" s="20" t="s">
        <v>155</v>
      </c>
      <c r="G98" s="96">
        <f>SUM(G75:G97)</f>
        <v>12773529.57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23.5" customHeight="1" x14ac:dyDescent="0.35">
      <c r="A99" s="3">
        <v>11</v>
      </c>
      <c r="B99" s="168" t="s">
        <v>346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</row>
    <row r="100" spans="1:37" ht="23.5" customHeight="1" x14ac:dyDescent="0.35">
      <c r="B100" s="126">
        <v>1</v>
      </c>
      <c r="C100" s="126" t="s">
        <v>347</v>
      </c>
      <c r="D100" s="126" t="s">
        <v>348</v>
      </c>
      <c r="E100" s="126" t="s">
        <v>349</v>
      </c>
      <c r="F100" s="126" t="s">
        <v>47</v>
      </c>
      <c r="G100" s="102">
        <v>1105818.3799999999</v>
      </c>
      <c r="H100" s="126" t="s">
        <v>12</v>
      </c>
      <c r="I100" s="126" t="s">
        <v>350</v>
      </c>
      <c r="J100" s="126">
        <v>955.86</v>
      </c>
      <c r="K100" s="126" t="s">
        <v>351</v>
      </c>
      <c r="L100" s="126" t="s">
        <v>352</v>
      </c>
      <c r="M100" s="126" t="s">
        <v>353</v>
      </c>
      <c r="N100" s="126" t="s">
        <v>354</v>
      </c>
      <c r="O100" s="126" t="s">
        <v>355</v>
      </c>
      <c r="P100" s="126" t="s">
        <v>356</v>
      </c>
      <c r="Q100" s="126" t="s">
        <v>168</v>
      </c>
      <c r="R100" s="126" t="s">
        <v>286</v>
      </c>
      <c r="S100" s="126" t="s">
        <v>286</v>
      </c>
      <c r="T100" s="126" t="s">
        <v>357</v>
      </c>
      <c r="U100" s="126" t="s">
        <v>13</v>
      </c>
      <c r="V100" s="126" t="s">
        <v>13</v>
      </c>
      <c r="W100" s="126" t="s">
        <v>358</v>
      </c>
      <c r="X100" s="126">
        <v>6</v>
      </c>
      <c r="Y100" s="126">
        <v>0</v>
      </c>
      <c r="Z100" s="126" t="s">
        <v>359</v>
      </c>
      <c r="AA100" s="126" t="s">
        <v>360</v>
      </c>
      <c r="AB100" s="126" t="s">
        <v>41</v>
      </c>
      <c r="AC100" s="126" t="s">
        <v>14</v>
      </c>
      <c r="AD100" s="126" t="s">
        <v>14</v>
      </c>
      <c r="AE100" s="126" t="s">
        <v>14</v>
      </c>
      <c r="AF100" s="126" t="s">
        <v>13</v>
      </c>
      <c r="AG100" s="126" t="s">
        <v>14</v>
      </c>
      <c r="AH100" s="126" t="s">
        <v>361</v>
      </c>
      <c r="AI100" s="126" t="s">
        <v>13</v>
      </c>
      <c r="AJ100" s="126" t="s">
        <v>13</v>
      </c>
      <c r="AK100" s="126" t="s">
        <v>13</v>
      </c>
    </row>
    <row r="101" spans="1:37" ht="23.5" customHeight="1" x14ac:dyDescent="0.35">
      <c r="B101" s="19"/>
      <c r="C101" s="19"/>
      <c r="D101" s="19"/>
      <c r="E101" s="19"/>
      <c r="F101" s="20" t="s">
        <v>155</v>
      </c>
      <c r="G101" s="96">
        <f>SUM(G100:G100)</f>
        <v>1105818.3799999999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23.5" customHeight="1" x14ac:dyDescent="0.35">
      <c r="A102" s="3">
        <v>12</v>
      </c>
      <c r="B102" s="168" t="s">
        <v>362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</row>
    <row r="103" spans="1:37" ht="23.5" customHeight="1" x14ac:dyDescent="0.35">
      <c r="B103" s="126">
        <v>1</v>
      </c>
      <c r="C103" s="126" t="s">
        <v>363</v>
      </c>
      <c r="D103" s="126" t="s">
        <v>364</v>
      </c>
      <c r="E103" s="126" t="s">
        <v>365</v>
      </c>
      <c r="F103" s="126" t="s">
        <v>47</v>
      </c>
      <c r="G103" s="162">
        <v>7160250</v>
      </c>
      <c r="H103" s="126" t="s">
        <v>67</v>
      </c>
      <c r="I103" s="128">
        <v>1961</v>
      </c>
      <c r="J103" s="128">
        <v>2864.1</v>
      </c>
      <c r="K103" s="128" t="s">
        <v>366</v>
      </c>
      <c r="L103" s="128" t="s">
        <v>367</v>
      </c>
      <c r="M103" s="128" t="s">
        <v>289</v>
      </c>
      <c r="N103" s="128" t="s">
        <v>71</v>
      </c>
      <c r="O103" s="126" t="s">
        <v>368</v>
      </c>
      <c r="P103" s="126" t="s">
        <v>368</v>
      </c>
      <c r="Q103" s="126" t="s">
        <v>369</v>
      </c>
      <c r="R103" s="126"/>
      <c r="S103" s="126">
        <v>0</v>
      </c>
      <c r="T103" s="126" t="s">
        <v>370</v>
      </c>
      <c r="U103" s="126" t="s">
        <v>13</v>
      </c>
      <c r="V103" s="126" t="s">
        <v>13</v>
      </c>
      <c r="W103" s="126" t="s">
        <v>371</v>
      </c>
      <c r="X103" s="126">
        <v>10</v>
      </c>
      <c r="Y103" s="126">
        <v>0</v>
      </c>
      <c r="Z103" s="126" t="s">
        <v>372</v>
      </c>
      <c r="AA103" s="126" t="s">
        <v>373</v>
      </c>
      <c r="AB103" s="126" t="s">
        <v>41</v>
      </c>
      <c r="AC103" s="126" t="s">
        <v>14</v>
      </c>
      <c r="AD103" s="126" t="s">
        <v>14</v>
      </c>
      <c r="AE103" s="126" t="s">
        <v>374</v>
      </c>
      <c r="AF103" s="126" t="s">
        <v>13</v>
      </c>
      <c r="AG103" s="126" t="s">
        <v>14</v>
      </c>
      <c r="AH103" s="126" t="s">
        <v>727</v>
      </c>
      <c r="AI103" s="126" t="s">
        <v>375</v>
      </c>
      <c r="AJ103" s="126" t="s">
        <v>13</v>
      </c>
      <c r="AK103" s="126" t="s">
        <v>13</v>
      </c>
    </row>
    <row r="104" spans="1:37" ht="23.5" customHeight="1" x14ac:dyDescent="0.35">
      <c r="B104" s="126">
        <v>2</v>
      </c>
      <c r="C104" s="126" t="s">
        <v>376</v>
      </c>
      <c r="D104" s="7" t="s">
        <v>377</v>
      </c>
      <c r="E104" s="126" t="s">
        <v>365</v>
      </c>
      <c r="F104" s="126" t="s">
        <v>47</v>
      </c>
      <c r="G104" s="162">
        <v>1097500</v>
      </c>
      <c r="H104" s="126" t="s">
        <v>67</v>
      </c>
      <c r="I104" s="128">
        <v>1905</v>
      </c>
      <c r="J104" s="128">
        <v>439</v>
      </c>
      <c r="K104" s="128" t="s">
        <v>378</v>
      </c>
      <c r="L104" s="128" t="s">
        <v>379</v>
      </c>
      <c r="M104" s="128" t="s">
        <v>165</v>
      </c>
      <c r="N104" s="128" t="s">
        <v>380</v>
      </c>
      <c r="O104" s="126" t="s">
        <v>381</v>
      </c>
      <c r="P104" s="126" t="s">
        <v>368</v>
      </c>
      <c r="Q104" s="126" t="s">
        <v>382</v>
      </c>
      <c r="R104" s="126"/>
      <c r="S104" s="126"/>
      <c r="T104" s="126" t="s">
        <v>383</v>
      </c>
      <c r="U104" s="126" t="s">
        <v>13</v>
      </c>
      <c r="V104" s="126" t="s">
        <v>13</v>
      </c>
      <c r="W104" s="126" t="s">
        <v>384</v>
      </c>
      <c r="X104" s="126">
        <v>1</v>
      </c>
      <c r="Y104" s="126">
        <v>0</v>
      </c>
      <c r="Z104" s="126" t="s">
        <v>385</v>
      </c>
      <c r="AA104" s="126" t="s">
        <v>386</v>
      </c>
      <c r="AB104" s="126" t="s">
        <v>41</v>
      </c>
      <c r="AC104" s="126" t="s">
        <v>14</v>
      </c>
      <c r="AD104" s="126" t="s">
        <v>14</v>
      </c>
      <c r="AE104" s="126" t="s">
        <v>13</v>
      </c>
      <c r="AF104" s="126" t="s">
        <v>13</v>
      </c>
      <c r="AG104" s="126" t="s">
        <v>13</v>
      </c>
      <c r="AH104" s="126" t="s">
        <v>13</v>
      </c>
      <c r="AI104" s="126" t="s">
        <v>13</v>
      </c>
      <c r="AJ104" s="126" t="s">
        <v>13</v>
      </c>
      <c r="AK104" s="126" t="s">
        <v>13</v>
      </c>
    </row>
    <row r="105" spans="1:37" s="124" customFormat="1" ht="23.5" customHeight="1" x14ac:dyDescent="0.35">
      <c r="A105" s="125"/>
      <c r="B105" s="126">
        <v>3</v>
      </c>
      <c r="C105" s="126" t="s">
        <v>387</v>
      </c>
      <c r="D105" s="126" t="s">
        <v>388</v>
      </c>
      <c r="E105" s="126" t="s">
        <v>365</v>
      </c>
      <c r="F105" s="126" t="s">
        <v>47</v>
      </c>
      <c r="G105" s="162">
        <v>1430000</v>
      </c>
      <c r="H105" s="126" t="s">
        <v>67</v>
      </c>
      <c r="I105" s="128">
        <v>1880</v>
      </c>
      <c r="J105" s="128">
        <v>572</v>
      </c>
      <c r="K105" s="128" t="s">
        <v>389</v>
      </c>
      <c r="L105" s="128" t="s">
        <v>390</v>
      </c>
      <c r="M105" s="128" t="s">
        <v>391</v>
      </c>
      <c r="N105" s="128" t="s">
        <v>392</v>
      </c>
      <c r="O105" s="126" t="s">
        <v>381</v>
      </c>
      <c r="P105" s="126" t="s">
        <v>368</v>
      </c>
      <c r="Q105" s="126" t="s">
        <v>369</v>
      </c>
      <c r="R105" s="126"/>
      <c r="S105" s="126"/>
      <c r="T105" s="126" t="s">
        <v>383</v>
      </c>
      <c r="U105" s="126" t="s">
        <v>13</v>
      </c>
      <c r="V105" s="126" t="s">
        <v>13</v>
      </c>
      <c r="W105" s="126" t="s">
        <v>393</v>
      </c>
      <c r="X105" s="126">
        <v>1</v>
      </c>
      <c r="Y105" s="126">
        <v>0</v>
      </c>
      <c r="Z105" s="126" t="s">
        <v>385</v>
      </c>
      <c r="AA105" s="126" t="s">
        <v>386</v>
      </c>
      <c r="AB105" s="126" t="s">
        <v>41</v>
      </c>
      <c r="AC105" s="126" t="s">
        <v>14</v>
      </c>
      <c r="AD105" s="126" t="s">
        <v>14</v>
      </c>
      <c r="AE105" s="126" t="s">
        <v>374</v>
      </c>
      <c r="AF105" s="126" t="s">
        <v>13</v>
      </c>
      <c r="AG105" s="126" t="s">
        <v>13</v>
      </c>
      <c r="AH105" s="126" t="s">
        <v>13</v>
      </c>
      <c r="AI105" s="126" t="s">
        <v>13</v>
      </c>
      <c r="AJ105" s="126" t="s">
        <v>13</v>
      </c>
      <c r="AK105" s="126" t="s">
        <v>13</v>
      </c>
    </row>
    <row r="106" spans="1:37" s="124" customFormat="1" ht="23.5" customHeight="1" x14ac:dyDescent="0.35">
      <c r="A106" s="125"/>
      <c r="B106" s="126">
        <v>4</v>
      </c>
      <c r="C106" s="126" t="s">
        <v>394</v>
      </c>
      <c r="D106" s="126" t="s">
        <v>364</v>
      </c>
      <c r="E106" s="126" t="s">
        <v>365</v>
      </c>
      <c r="F106" s="126" t="s">
        <v>47</v>
      </c>
      <c r="G106" s="162">
        <v>5026549.47</v>
      </c>
      <c r="H106" s="126" t="s">
        <v>12</v>
      </c>
      <c r="I106" s="128">
        <v>2011</v>
      </c>
      <c r="J106" s="128">
        <v>1533.2</v>
      </c>
      <c r="K106" s="128" t="s">
        <v>395</v>
      </c>
      <c r="L106" s="128" t="s">
        <v>396</v>
      </c>
      <c r="M106" s="128" t="s">
        <v>397</v>
      </c>
      <c r="N106" s="128" t="s">
        <v>398</v>
      </c>
      <c r="O106" s="126" t="s">
        <v>399</v>
      </c>
      <c r="P106" s="126" t="s">
        <v>400</v>
      </c>
      <c r="Q106" s="126" t="s">
        <v>401</v>
      </c>
      <c r="R106" s="126"/>
      <c r="S106" s="126"/>
      <c r="T106" s="126" t="s">
        <v>402</v>
      </c>
      <c r="U106" s="126" t="s">
        <v>13</v>
      </c>
      <c r="V106" s="126" t="s">
        <v>13</v>
      </c>
      <c r="W106" s="126" t="s">
        <v>403</v>
      </c>
      <c r="X106" s="126">
        <v>3</v>
      </c>
      <c r="Y106" s="126">
        <v>0</v>
      </c>
      <c r="Z106" s="126" t="s">
        <v>372</v>
      </c>
      <c r="AA106" s="126" t="s">
        <v>373</v>
      </c>
      <c r="AB106" s="126" t="s">
        <v>41</v>
      </c>
      <c r="AC106" s="126" t="s">
        <v>14</v>
      </c>
      <c r="AD106" s="126" t="s">
        <v>14</v>
      </c>
      <c r="AE106" s="126" t="s">
        <v>13</v>
      </c>
      <c r="AF106" s="126" t="s">
        <v>13</v>
      </c>
      <c r="AG106" s="126" t="s">
        <v>13</v>
      </c>
      <c r="AH106" s="126" t="s">
        <v>13</v>
      </c>
      <c r="AI106" s="126" t="s">
        <v>13</v>
      </c>
      <c r="AJ106" s="126" t="s">
        <v>13</v>
      </c>
      <c r="AK106" s="126" t="s">
        <v>13</v>
      </c>
    </row>
    <row r="107" spans="1:37" s="124" customFormat="1" ht="23.5" customHeight="1" x14ac:dyDescent="0.35">
      <c r="A107" s="125"/>
      <c r="B107" s="126">
        <v>5</v>
      </c>
      <c r="C107" s="126" t="s">
        <v>404</v>
      </c>
      <c r="D107" s="126" t="s">
        <v>405</v>
      </c>
      <c r="E107" s="126" t="s">
        <v>365</v>
      </c>
      <c r="F107" s="126" t="s">
        <v>47</v>
      </c>
      <c r="G107" s="162">
        <v>800743.82</v>
      </c>
      <c r="H107" s="126" t="s">
        <v>12</v>
      </c>
      <c r="I107" s="128">
        <v>2014</v>
      </c>
      <c r="J107" s="128" t="s">
        <v>406</v>
      </c>
      <c r="K107" s="128" t="s">
        <v>407</v>
      </c>
      <c r="L107" s="128"/>
      <c r="M107" s="128"/>
      <c r="N107" s="128"/>
      <c r="O107" s="126"/>
      <c r="P107" s="126"/>
      <c r="Q107" s="126"/>
      <c r="R107" s="126"/>
      <c r="S107" s="126"/>
      <c r="T107" s="126" t="s">
        <v>408</v>
      </c>
      <c r="U107" s="126" t="s">
        <v>13</v>
      </c>
      <c r="V107" s="126" t="s">
        <v>13</v>
      </c>
      <c r="W107" s="126"/>
      <c r="X107" s="126"/>
      <c r="Y107" s="126">
        <v>0</v>
      </c>
      <c r="Z107" s="126" t="s">
        <v>372</v>
      </c>
      <c r="AA107" s="126" t="s">
        <v>373</v>
      </c>
      <c r="AB107" s="126" t="s">
        <v>41</v>
      </c>
      <c r="AC107" s="126" t="s">
        <v>14</v>
      </c>
      <c r="AD107" s="126" t="s">
        <v>13</v>
      </c>
      <c r="AE107" s="126" t="s">
        <v>13</v>
      </c>
      <c r="AF107" s="126" t="s">
        <v>13</v>
      </c>
      <c r="AG107" s="126" t="s">
        <v>13</v>
      </c>
      <c r="AH107" s="126" t="s">
        <v>13</v>
      </c>
      <c r="AI107" s="126" t="s">
        <v>13</v>
      </c>
      <c r="AJ107" s="126" t="s">
        <v>13</v>
      </c>
      <c r="AK107" s="126" t="s">
        <v>13</v>
      </c>
    </row>
    <row r="108" spans="1:37" ht="23.5" customHeight="1" x14ac:dyDescent="0.35">
      <c r="B108" s="126">
        <v>6</v>
      </c>
      <c r="C108" s="126" t="s">
        <v>409</v>
      </c>
      <c r="D108" s="126" t="s">
        <v>405</v>
      </c>
      <c r="E108" s="126" t="s">
        <v>410</v>
      </c>
      <c r="F108" s="126" t="s">
        <v>411</v>
      </c>
      <c r="G108" s="163">
        <v>250000</v>
      </c>
      <c r="H108" s="126" t="s">
        <v>12</v>
      </c>
      <c r="I108" s="128">
        <v>2020</v>
      </c>
      <c r="J108" s="128">
        <v>387</v>
      </c>
      <c r="K108" s="128" t="s">
        <v>728</v>
      </c>
      <c r="L108" s="128"/>
      <c r="M108" s="128"/>
      <c r="N108" s="128"/>
      <c r="O108" s="126"/>
      <c r="P108" s="126" t="s">
        <v>729</v>
      </c>
      <c r="Q108" s="126"/>
      <c r="R108" s="126"/>
      <c r="S108" s="126"/>
      <c r="T108" s="126" t="s">
        <v>730</v>
      </c>
      <c r="U108" s="126" t="s">
        <v>13</v>
      </c>
      <c r="V108" s="126" t="s">
        <v>13</v>
      </c>
      <c r="W108" s="126"/>
      <c r="X108" s="126"/>
      <c r="Y108" s="126">
        <v>0</v>
      </c>
      <c r="Z108" s="126" t="s">
        <v>372</v>
      </c>
      <c r="AA108" s="126" t="s">
        <v>373</v>
      </c>
      <c r="AB108" s="126" t="s">
        <v>41</v>
      </c>
      <c r="AC108" s="126" t="s">
        <v>14</v>
      </c>
      <c r="AD108" s="126" t="s">
        <v>14</v>
      </c>
      <c r="AE108" s="126" t="s">
        <v>13</v>
      </c>
      <c r="AF108" s="126" t="s">
        <v>13</v>
      </c>
      <c r="AG108" s="126" t="s">
        <v>14</v>
      </c>
      <c r="AH108" s="126" t="s">
        <v>727</v>
      </c>
      <c r="AI108" s="126" t="s">
        <v>13</v>
      </c>
      <c r="AJ108" s="126" t="s">
        <v>13</v>
      </c>
      <c r="AK108" s="126" t="s">
        <v>13</v>
      </c>
    </row>
    <row r="109" spans="1:37" ht="23.5" customHeight="1" x14ac:dyDescent="0.35">
      <c r="B109" s="126">
        <v>7</v>
      </c>
      <c r="C109" s="126" t="s">
        <v>731</v>
      </c>
      <c r="D109" s="126" t="s">
        <v>405</v>
      </c>
      <c r="E109" s="126" t="s">
        <v>410</v>
      </c>
      <c r="F109" s="126" t="s">
        <v>47</v>
      </c>
      <c r="G109" s="163">
        <v>20000</v>
      </c>
      <c r="H109" s="126" t="s">
        <v>12</v>
      </c>
      <c r="I109" s="128">
        <v>2021</v>
      </c>
      <c r="J109" s="128">
        <v>75</v>
      </c>
      <c r="K109" s="128" t="s">
        <v>732</v>
      </c>
      <c r="L109" s="128"/>
      <c r="M109" s="128"/>
      <c r="N109" s="128"/>
      <c r="O109" s="126"/>
      <c r="P109" s="126" t="s">
        <v>733</v>
      </c>
      <c r="Q109" s="126"/>
      <c r="R109" s="126"/>
      <c r="S109" s="126"/>
      <c r="T109" s="126" t="s">
        <v>734</v>
      </c>
      <c r="U109" s="126" t="s">
        <v>13</v>
      </c>
      <c r="V109" s="126" t="s">
        <v>13</v>
      </c>
      <c r="W109" s="126"/>
      <c r="X109" s="126"/>
      <c r="Y109" s="126">
        <v>0</v>
      </c>
      <c r="Z109" s="126" t="s">
        <v>372</v>
      </c>
      <c r="AA109" s="126" t="s">
        <v>373</v>
      </c>
      <c r="AB109" s="126" t="s">
        <v>41</v>
      </c>
      <c r="AC109" s="126" t="s">
        <v>14</v>
      </c>
      <c r="AD109" s="126" t="s">
        <v>14</v>
      </c>
      <c r="AE109" s="126" t="s">
        <v>13</v>
      </c>
      <c r="AF109" s="126" t="s">
        <v>13</v>
      </c>
      <c r="AG109" s="126" t="s">
        <v>13</v>
      </c>
      <c r="AH109" s="126" t="s">
        <v>13</v>
      </c>
      <c r="AI109" s="126" t="s">
        <v>13</v>
      </c>
      <c r="AJ109" s="126" t="s">
        <v>13</v>
      </c>
      <c r="AK109" s="126" t="s">
        <v>13</v>
      </c>
    </row>
    <row r="110" spans="1:37" ht="23.5" customHeight="1" x14ac:dyDescent="0.35">
      <c r="B110" s="129"/>
      <c r="C110" s="129"/>
      <c r="D110" s="129"/>
      <c r="E110" s="129"/>
      <c r="F110" s="130" t="s">
        <v>155</v>
      </c>
      <c r="G110" s="96">
        <f>SUM(G103:G109)</f>
        <v>15785043.289999999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</row>
    <row r="111" spans="1:37" ht="23.5" customHeight="1" x14ac:dyDescent="0.35">
      <c r="A111" s="3">
        <v>13</v>
      </c>
      <c r="B111" s="172" t="s">
        <v>412</v>
      </c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4"/>
    </row>
    <row r="112" spans="1:37" ht="23.5" customHeight="1" x14ac:dyDescent="0.35">
      <c r="B112" s="24">
        <v>1</v>
      </c>
      <c r="C112" s="24" t="s">
        <v>413</v>
      </c>
      <c r="D112" s="24" t="s">
        <v>414</v>
      </c>
      <c r="E112" s="24" t="s">
        <v>415</v>
      </c>
      <c r="F112" s="24" t="s">
        <v>72</v>
      </c>
      <c r="G112" s="98">
        <v>2310000</v>
      </c>
      <c r="H112" s="24" t="s">
        <v>67</v>
      </c>
      <c r="I112" s="25" t="s">
        <v>416</v>
      </c>
      <c r="J112" s="25">
        <v>924</v>
      </c>
      <c r="K112" s="25">
        <v>43160</v>
      </c>
      <c r="L112" s="25" t="s">
        <v>76</v>
      </c>
      <c r="M112" s="25" t="s">
        <v>417</v>
      </c>
      <c r="N112" s="25" t="s">
        <v>418</v>
      </c>
      <c r="O112" s="24" t="s">
        <v>77</v>
      </c>
      <c r="P112" s="24" t="s">
        <v>77</v>
      </c>
      <c r="Q112" s="24" t="s">
        <v>419</v>
      </c>
      <c r="R112" s="24"/>
      <c r="S112" s="164"/>
      <c r="T112" s="24" t="s">
        <v>420</v>
      </c>
      <c r="U112" s="24" t="s">
        <v>13</v>
      </c>
      <c r="V112" s="24" t="s">
        <v>13</v>
      </c>
      <c r="W112" s="24" t="s">
        <v>421</v>
      </c>
      <c r="X112" s="24">
        <v>7</v>
      </c>
      <c r="Y112" s="24">
        <v>0</v>
      </c>
      <c r="Z112" s="24" t="s">
        <v>422</v>
      </c>
      <c r="AA112" s="24" t="s">
        <v>423</v>
      </c>
      <c r="AB112" s="24" t="s">
        <v>424</v>
      </c>
      <c r="AC112" s="24" t="s">
        <v>14</v>
      </c>
      <c r="AD112" s="24" t="s">
        <v>14</v>
      </c>
      <c r="AE112" s="24" t="s">
        <v>13</v>
      </c>
      <c r="AF112" s="24" t="s">
        <v>13</v>
      </c>
      <c r="AG112" s="24" t="s">
        <v>425</v>
      </c>
      <c r="AH112" s="24" t="s">
        <v>426</v>
      </c>
      <c r="AI112" s="24" t="s">
        <v>75</v>
      </c>
      <c r="AJ112" s="24" t="s">
        <v>75</v>
      </c>
      <c r="AK112" s="24" t="s">
        <v>75</v>
      </c>
    </row>
    <row r="113" spans="1:37" ht="23.5" customHeight="1" x14ac:dyDescent="0.35">
      <c r="B113" s="24">
        <v>2</v>
      </c>
      <c r="C113" s="24" t="s">
        <v>427</v>
      </c>
      <c r="D113" s="24" t="s">
        <v>414</v>
      </c>
      <c r="E113" s="24" t="s">
        <v>415</v>
      </c>
      <c r="F113" s="24" t="s">
        <v>72</v>
      </c>
      <c r="G113" s="98">
        <v>100076.22</v>
      </c>
      <c r="H113" s="24" t="s">
        <v>12</v>
      </c>
      <c r="I113" s="25" t="s">
        <v>428</v>
      </c>
      <c r="J113" s="25"/>
      <c r="K113" s="25" t="s">
        <v>429</v>
      </c>
      <c r="L113" s="25" t="s">
        <v>429</v>
      </c>
      <c r="M113" s="25" t="s">
        <v>429</v>
      </c>
      <c r="N113" s="25" t="s">
        <v>429</v>
      </c>
      <c r="O113" s="24" t="s">
        <v>429</v>
      </c>
      <c r="P113" s="24" t="s">
        <v>429</v>
      </c>
      <c r="Q113" s="24" t="s">
        <v>429</v>
      </c>
      <c r="R113" s="24" t="s">
        <v>429</v>
      </c>
      <c r="S113" s="24" t="s">
        <v>429</v>
      </c>
      <c r="T113" s="24"/>
      <c r="U113" s="24" t="s">
        <v>429</v>
      </c>
      <c r="V113" s="24" t="s">
        <v>429</v>
      </c>
      <c r="W113" s="24" t="s">
        <v>429</v>
      </c>
      <c r="X113" s="24" t="s">
        <v>429</v>
      </c>
      <c r="Y113" s="24" t="s">
        <v>429</v>
      </c>
      <c r="Z113" s="24" t="s">
        <v>422</v>
      </c>
      <c r="AA113" s="24" t="s">
        <v>423</v>
      </c>
      <c r="AB113" s="24" t="s">
        <v>78</v>
      </c>
      <c r="AC113" s="24" t="s">
        <v>14</v>
      </c>
      <c r="AD113" s="24" t="s">
        <v>14</v>
      </c>
      <c r="AE113" s="24" t="s">
        <v>13</v>
      </c>
      <c r="AF113" s="24" t="s">
        <v>13</v>
      </c>
      <c r="AG113" s="24" t="s">
        <v>13</v>
      </c>
      <c r="AH113" s="24" t="s">
        <v>78</v>
      </c>
      <c r="AI113" s="24" t="s">
        <v>75</v>
      </c>
      <c r="AJ113" s="24" t="s">
        <v>75</v>
      </c>
      <c r="AK113" s="24" t="s">
        <v>75</v>
      </c>
    </row>
    <row r="114" spans="1:37" ht="23.5" customHeight="1" x14ac:dyDescent="0.35">
      <c r="B114" s="24">
        <v>3</v>
      </c>
      <c r="C114" s="24" t="s">
        <v>413</v>
      </c>
      <c r="D114" s="24" t="s">
        <v>430</v>
      </c>
      <c r="E114" s="24" t="s">
        <v>415</v>
      </c>
      <c r="F114" s="24" t="s">
        <v>72</v>
      </c>
      <c r="G114" s="98">
        <v>14018000</v>
      </c>
      <c r="H114" s="24" t="s">
        <v>67</v>
      </c>
      <c r="I114" s="25" t="s">
        <v>431</v>
      </c>
      <c r="J114" s="25">
        <v>7009</v>
      </c>
      <c r="K114" s="25" t="s">
        <v>432</v>
      </c>
      <c r="L114" s="25" t="s">
        <v>433</v>
      </c>
      <c r="M114" s="25" t="s">
        <v>434</v>
      </c>
      <c r="N114" s="25" t="s">
        <v>79</v>
      </c>
      <c r="O114" s="24" t="s">
        <v>435</v>
      </c>
      <c r="P114" s="24" t="s">
        <v>77</v>
      </c>
      <c r="Q114" s="24" t="s">
        <v>80</v>
      </c>
      <c r="R114" s="24"/>
      <c r="S114" s="24"/>
      <c r="T114" s="24" t="s">
        <v>436</v>
      </c>
      <c r="U114" s="24" t="s">
        <v>75</v>
      </c>
      <c r="V114" s="24" t="s">
        <v>75</v>
      </c>
      <c r="W114" s="24" t="s">
        <v>437</v>
      </c>
      <c r="X114" s="24">
        <v>18</v>
      </c>
      <c r="Y114" s="24">
        <v>1</v>
      </c>
      <c r="Z114" s="24" t="s">
        <v>438</v>
      </c>
      <c r="AA114" s="24" t="s">
        <v>439</v>
      </c>
      <c r="AB114" s="24" t="s">
        <v>440</v>
      </c>
      <c r="AC114" s="24" t="s">
        <v>74</v>
      </c>
      <c r="AD114" s="24" t="s">
        <v>441</v>
      </c>
      <c r="AE114" s="24" t="s">
        <v>74</v>
      </c>
      <c r="AF114" s="24" t="s">
        <v>75</v>
      </c>
      <c r="AG114" s="24" t="s">
        <v>442</v>
      </c>
      <c r="AH114" s="24" t="s">
        <v>74</v>
      </c>
      <c r="AI114" s="24" t="s">
        <v>75</v>
      </c>
      <c r="AJ114" s="24" t="s">
        <v>75</v>
      </c>
      <c r="AK114" s="24" t="s">
        <v>75</v>
      </c>
    </row>
    <row r="115" spans="1:37" ht="23.5" customHeight="1" x14ac:dyDescent="0.35">
      <c r="B115" s="24">
        <v>4</v>
      </c>
      <c r="C115" s="24" t="s">
        <v>443</v>
      </c>
      <c r="D115" s="24" t="s">
        <v>430</v>
      </c>
      <c r="E115" s="24" t="s">
        <v>415</v>
      </c>
      <c r="F115" s="24" t="s">
        <v>72</v>
      </c>
      <c r="G115" s="98">
        <v>10000</v>
      </c>
      <c r="H115" s="24" t="s">
        <v>12</v>
      </c>
      <c r="I115" s="25">
        <v>2017</v>
      </c>
      <c r="J115" s="25" t="s">
        <v>429</v>
      </c>
      <c r="K115" s="25" t="s">
        <v>429</v>
      </c>
      <c r="L115" s="25" t="s">
        <v>429</v>
      </c>
      <c r="M115" s="25" t="s">
        <v>429</v>
      </c>
      <c r="N115" s="25" t="s">
        <v>429</v>
      </c>
      <c r="O115" s="24" t="s">
        <v>429</v>
      </c>
      <c r="P115" s="24" t="s">
        <v>429</v>
      </c>
      <c r="Q115" s="24" t="s">
        <v>429</v>
      </c>
      <c r="R115" s="24" t="s">
        <v>429</v>
      </c>
      <c r="S115" s="24" t="s">
        <v>429</v>
      </c>
      <c r="T115" s="24" t="s">
        <v>436</v>
      </c>
      <c r="U115" s="24" t="s">
        <v>75</v>
      </c>
      <c r="V115" s="24" t="s">
        <v>75</v>
      </c>
      <c r="W115" s="24" t="s">
        <v>429</v>
      </c>
      <c r="X115" s="24" t="s">
        <v>429</v>
      </c>
      <c r="Y115" s="24" t="s">
        <v>429</v>
      </c>
      <c r="Z115" s="24" t="s">
        <v>438</v>
      </c>
      <c r="AA115" s="24" t="s">
        <v>439</v>
      </c>
      <c r="AB115" s="24" t="s">
        <v>429</v>
      </c>
      <c r="AC115" s="24" t="s">
        <v>429</v>
      </c>
      <c r="AD115" s="24" t="s">
        <v>441</v>
      </c>
      <c r="AE115" s="24" t="s">
        <v>429</v>
      </c>
      <c r="AF115" s="24" t="s">
        <v>75</v>
      </c>
      <c r="AG115" s="24" t="s">
        <v>429</v>
      </c>
      <c r="AH115" s="24" t="s">
        <v>429</v>
      </c>
      <c r="AI115" s="24" t="s">
        <v>75</v>
      </c>
      <c r="AJ115" s="24" t="s">
        <v>75</v>
      </c>
      <c r="AK115" s="24" t="s">
        <v>75</v>
      </c>
    </row>
    <row r="116" spans="1:37" s="124" customFormat="1" ht="23.5" customHeight="1" x14ac:dyDescent="0.35">
      <c r="A116" s="125"/>
      <c r="B116" s="165">
        <v>5</v>
      </c>
      <c r="C116" s="165" t="s">
        <v>735</v>
      </c>
      <c r="D116" s="165" t="s">
        <v>430</v>
      </c>
      <c r="E116" s="165" t="s">
        <v>415</v>
      </c>
      <c r="F116" s="165" t="s">
        <v>72</v>
      </c>
      <c r="G116" s="166">
        <v>1084061.1499999999</v>
      </c>
      <c r="H116" s="165" t="s">
        <v>12</v>
      </c>
      <c r="I116" s="167">
        <v>2020</v>
      </c>
      <c r="J116" s="167" t="s">
        <v>429</v>
      </c>
      <c r="K116" s="167" t="s">
        <v>429</v>
      </c>
      <c r="L116" s="167" t="s">
        <v>429</v>
      </c>
      <c r="M116" s="167" t="s">
        <v>429</v>
      </c>
      <c r="N116" s="167" t="s">
        <v>429</v>
      </c>
      <c r="O116" s="165" t="s">
        <v>429</v>
      </c>
      <c r="P116" s="165" t="s">
        <v>429</v>
      </c>
      <c r="Q116" s="165" t="s">
        <v>429</v>
      </c>
      <c r="R116" s="165" t="s">
        <v>429</v>
      </c>
      <c r="S116" s="165" t="s">
        <v>429</v>
      </c>
      <c r="T116" s="165" t="s">
        <v>436</v>
      </c>
      <c r="U116" s="165" t="s">
        <v>75</v>
      </c>
      <c r="V116" s="165" t="s">
        <v>75</v>
      </c>
      <c r="W116" s="165" t="s">
        <v>429</v>
      </c>
      <c r="X116" s="165" t="s">
        <v>429</v>
      </c>
      <c r="Y116" s="165" t="s">
        <v>736</v>
      </c>
      <c r="Z116" s="165" t="s">
        <v>438</v>
      </c>
      <c r="AA116" s="165" t="s">
        <v>439</v>
      </c>
      <c r="AB116" s="165" t="s">
        <v>737</v>
      </c>
      <c r="AC116" s="165" t="s">
        <v>74</v>
      </c>
      <c r="AD116" s="165" t="s">
        <v>74</v>
      </c>
      <c r="AE116" s="165" t="s">
        <v>13</v>
      </c>
      <c r="AF116" s="165" t="s">
        <v>75</v>
      </c>
      <c r="AG116" s="165" t="s">
        <v>738</v>
      </c>
      <c r="AH116" s="165" t="s">
        <v>74</v>
      </c>
      <c r="AI116" s="165" t="s">
        <v>75</v>
      </c>
      <c r="AJ116" s="165" t="s">
        <v>75</v>
      </c>
      <c r="AK116" s="165" t="s">
        <v>75</v>
      </c>
    </row>
    <row r="117" spans="1:37" ht="23.5" customHeight="1" x14ac:dyDescent="0.35">
      <c r="B117" s="24">
        <v>6</v>
      </c>
      <c r="C117" s="24" t="s">
        <v>444</v>
      </c>
      <c r="D117" s="24" t="s">
        <v>430</v>
      </c>
      <c r="E117" s="24" t="s">
        <v>415</v>
      </c>
      <c r="F117" s="24" t="s">
        <v>72</v>
      </c>
      <c r="G117" s="98">
        <v>29868.9</v>
      </c>
      <c r="H117" s="24" t="s">
        <v>12</v>
      </c>
      <c r="I117" s="25">
        <v>2017</v>
      </c>
      <c r="J117" s="25" t="s">
        <v>429</v>
      </c>
      <c r="K117" s="25" t="s">
        <v>429</v>
      </c>
      <c r="L117" s="25" t="s">
        <v>429</v>
      </c>
      <c r="M117" s="25" t="s">
        <v>429</v>
      </c>
      <c r="N117" s="25" t="s">
        <v>429</v>
      </c>
      <c r="O117" s="24" t="s">
        <v>429</v>
      </c>
      <c r="P117" s="24" t="s">
        <v>429</v>
      </c>
      <c r="Q117" s="24" t="s">
        <v>429</v>
      </c>
      <c r="R117" s="24" t="s">
        <v>429</v>
      </c>
      <c r="S117" s="24" t="s">
        <v>429</v>
      </c>
      <c r="T117" s="24" t="s">
        <v>436</v>
      </c>
      <c r="U117" s="24" t="s">
        <v>75</v>
      </c>
      <c r="V117" s="24" t="s">
        <v>75</v>
      </c>
      <c r="W117" s="24" t="s">
        <v>429</v>
      </c>
      <c r="X117" s="24" t="s">
        <v>429</v>
      </c>
      <c r="Y117" s="24" t="s">
        <v>429</v>
      </c>
      <c r="Z117" s="24" t="s">
        <v>438</v>
      </c>
      <c r="AA117" s="24" t="s">
        <v>439</v>
      </c>
      <c r="AB117" s="24" t="s">
        <v>429</v>
      </c>
      <c r="AC117" s="24" t="s">
        <v>429</v>
      </c>
      <c r="AD117" s="24" t="s">
        <v>441</v>
      </c>
      <c r="AE117" s="24" t="s">
        <v>429</v>
      </c>
      <c r="AF117" s="24" t="s">
        <v>75</v>
      </c>
      <c r="AG117" s="24" t="s">
        <v>429</v>
      </c>
      <c r="AH117" s="24" t="s">
        <v>429</v>
      </c>
      <c r="AI117" s="24" t="s">
        <v>75</v>
      </c>
      <c r="AJ117" s="24" t="s">
        <v>75</v>
      </c>
      <c r="AK117" s="24" t="s">
        <v>75</v>
      </c>
    </row>
    <row r="118" spans="1:37" ht="23.5" customHeight="1" x14ac:dyDescent="0.35">
      <c r="B118" s="19"/>
      <c r="C118" s="19"/>
      <c r="D118" s="19"/>
      <c r="E118" s="19"/>
      <c r="F118" s="20" t="s">
        <v>155</v>
      </c>
      <c r="G118" s="96">
        <f>SUM(G112:G117)</f>
        <v>17552006.27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23.5" customHeight="1" x14ac:dyDescent="0.35">
      <c r="A119" s="3">
        <v>14</v>
      </c>
      <c r="B119" s="168" t="s">
        <v>674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</row>
    <row r="120" spans="1:37" s="6" customFormat="1" ht="20.149999999999999" customHeight="1" x14ac:dyDescent="0.35">
      <c r="B120" s="131">
        <v>1</v>
      </c>
      <c r="C120" s="131" t="s">
        <v>717</v>
      </c>
      <c r="D120" s="131" t="s">
        <v>675</v>
      </c>
      <c r="E120" s="126" t="s">
        <v>461</v>
      </c>
      <c r="F120" s="126" t="s">
        <v>47</v>
      </c>
      <c r="G120" s="103">
        <v>3321750</v>
      </c>
      <c r="H120" s="126" t="s">
        <v>69</v>
      </c>
      <c r="I120" s="126">
        <v>1897</v>
      </c>
      <c r="J120" s="126">
        <v>1107.25</v>
      </c>
      <c r="K120" s="126" t="s">
        <v>676</v>
      </c>
      <c r="L120" s="126" t="s">
        <v>39</v>
      </c>
      <c r="M120" s="126" t="s">
        <v>183</v>
      </c>
      <c r="N120" s="126" t="s">
        <v>677</v>
      </c>
      <c r="O120" s="126" t="s">
        <v>167</v>
      </c>
      <c r="P120" s="126" t="s">
        <v>167</v>
      </c>
      <c r="Q120" s="126" t="s">
        <v>169</v>
      </c>
      <c r="R120" s="126" t="s">
        <v>449</v>
      </c>
      <c r="S120" s="126" t="s">
        <v>449</v>
      </c>
      <c r="T120" s="126" t="s">
        <v>678</v>
      </c>
      <c r="U120" s="126" t="s">
        <v>13</v>
      </c>
      <c r="V120" s="126" t="s">
        <v>13</v>
      </c>
      <c r="W120" s="126" t="s">
        <v>679</v>
      </c>
      <c r="X120" s="126">
        <v>4</v>
      </c>
      <c r="Y120" s="126" t="s">
        <v>680</v>
      </c>
      <c r="Z120" s="126" t="s">
        <v>338</v>
      </c>
      <c r="AA120" s="126" t="s">
        <v>681</v>
      </c>
      <c r="AB120" s="126" t="s">
        <v>169</v>
      </c>
      <c r="AC120" s="126" t="s">
        <v>13</v>
      </c>
      <c r="AD120" s="126" t="s">
        <v>14</v>
      </c>
      <c r="AE120" s="126" t="s">
        <v>13</v>
      </c>
      <c r="AF120" s="126" t="s">
        <v>13</v>
      </c>
      <c r="AG120" s="126" t="s">
        <v>682</v>
      </c>
      <c r="AH120" s="126" t="s">
        <v>13</v>
      </c>
      <c r="AI120" s="126" t="s">
        <v>13</v>
      </c>
      <c r="AJ120" s="126" t="s">
        <v>14</v>
      </c>
      <c r="AK120" s="126" t="s">
        <v>13</v>
      </c>
    </row>
    <row r="121" spans="1:37" s="6" customFormat="1" ht="59.25" customHeight="1" x14ac:dyDescent="0.35">
      <c r="B121" s="126"/>
      <c r="C121" s="191" t="s">
        <v>705</v>
      </c>
      <c r="D121" s="126"/>
      <c r="E121" s="126"/>
      <c r="F121" s="126"/>
      <c r="G121" s="132">
        <v>107897.57</v>
      </c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</row>
    <row r="122" spans="1:37" s="6" customFormat="1" ht="27" customHeight="1" x14ac:dyDescent="0.35">
      <c r="B122" s="131">
        <v>2</v>
      </c>
      <c r="C122" s="131" t="s">
        <v>718</v>
      </c>
      <c r="D122" s="131" t="s">
        <v>683</v>
      </c>
      <c r="E122" s="126" t="s">
        <v>461</v>
      </c>
      <c r="F122" s="126" t="s">
        <v>47</v>
      </c>
      <c r="G122" s="132">
        <v>1103640</v>
      </c>
      <c r="H122" s="126" t="s">
        <v>67</v>
      </c>
      <c r="I122" s="126">
        <v>1897</v>
      </c>
      <c r="J122" s="126">
        <v>367.88</v>
      </c>
      <c r="K122" s="126" t="s">
        <v>684</v>
      </c>
      <c r="L122" s="126" t="s">
        <v>167</v>
      </c>
      <c r="M122" s="126" t="s">
        <v>167</v>
      </c>
      <c r="N122" s="126" t="s">
        <v>685</v>
      </c>
      <c r="O122" s="126" t="s">
        <v>167</v>
      </c>
      <c r="P122" s="126" t="s">
        <v>686</v>
      </c>
      <c r="Q122" s="126" t="s">
        <v>169</v>
      </c>
      <c r="R122" s="126" t="s">
        <v>449</v>
      </c>
      <c r="S122" s="126" t="s">
        <v>449</v>
      </c>
      <c r="T122" s="126" t="s">
        <v>678</v>
      </c>
      <c r="U122" s="126" t="s">
        <v>13</v>
      </c>
      <c r="V122" s="126" t="s">
        <v>13</v>
      </c>
      <c r="W122" s="126" t="s">
        <v>687</v>
      </c>
      <c r="X122" s="126">
        <v>0</v>
      </c>
      <c r="Y122" s="126" t="s">
        <v>688</v>
      </c>
      <c r="Z122" s="126" t="s">
        <v>338</v>
      </c>
      <c r="AA122" s="126" t="s">
        <v>681</v>
      </c>
      <c r="AB122" s="126" t="s">
        <v>169</v>
      </c>
      <c r="AC122" s="126" t="s">
        <v>13</v>
      </c>
      <c r="AD122" s="126" t="s">
        <v>14</v>
      </c>
      <c r="AE122" s="126" t="s">
        <v>13</v>
      </c>
      <c r="AF122" s="126" t="s">
        <v>13</v>
      </c>
      <c r="AG122" s="126" t="s">
        <v>682</v>
      </c>
      <c r="AH122" s="126" t="s">
        <v>13</v>
      </c>
      <c r="AI122" s="126" t="s">
        <v>13</v>
      </c>
      <c r="AJ122" s="126" t="s">
        <v>14</v>
      </c>
      <c r="AK122" s="126" t="s">
        <v>13</v>
      </c>
    </row>
    <row r="123" spans="1:37" ht="20.149999999999999" customHeight="1" x14ac:dyDescent="0.35">
      <c r="B123" s="19"/>
      <c r="C123" s="19"/>
      <c r="D123" s="19"/>
      <c r="E123" s="19"/>
      <c r="F123" s="20" t="s">
        <v>155</v>
      </c>
      <c r="G123" s="96">
        <f>SUM(G120:G122)</f>
        <v>4533287.57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23.5" customHeight="1" x14ac:dyDescent="0.35">
      <c r="A124" s="3">
        <v>15</v>
      </c>
      <c r="B124" s="168" t="s">
        <v>47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</row>
    <row r="125" spans="1:37" ht="23.5" customHeight="1" x14ac:dyDescent="0.35">
      <c r="B125" s="24">
        <v>1</v>
      </c>
      <c r="C125" s="34" t="s">
        <v>445</v>
      </c>
      <c r="D125" s="35" t="s">
        <v>446</v>
      </c>
      <c r="E125" s="126" t="s">
        <v>213</v>
      </c>
      <c r="F125" s="34" t="s">
        <v>47</v>
      </c>
      <c r="G125" s="104">
        <v>422400</v>
      </c>
      <c r="H125" s="36" t="s">
        <v>67</v>
      </c>
      <c r="I125" s="126" t="s">
        <v>447</v>
      </c>
      <c r="J125" s="40">
        <v>211.2</v>
      </c>
      <c r="K125" s="24" t="s">
        <v>448</v>
      </c>
      <c r="L125" s="126" t="s">
        <v>39</v>
      </c>
      <c r="M125" s="126" t="s">
        <v>183</v>
      </c>
      <c r="N125" s="24" t="s">
        <v>166</v>
      </c>
      <c r="O125" s="24" t="s">
        <v>167</v>
      </c>
      <c r="P125" s="24" t="s">
        <v>167</v>
      </c>
      <c r="Q125" s="24" t="s">
        <v>169</v>
      </c>
      <c r="R125" s="24" t="s">
        <v>449</v>
      </c>
      <c r="S125" s="24" t="s">
        <v>449</v>
      </c>
      <c r="T125" s="24" t="s">
        <v>450</v>
      </c>
      <c r="U125" s="24" t="s">
        <v>13</v>
      </c>
      <c r="V125" s="24" t="s">
        <v>13</v>
      </c>
      <c r="W125" s="24" t="s">
        <v>451</v>
      </c>
      <c r="X125" s="24">
        <v>0</v>
      </c>
      <c r="Y125" s="24">
        <v>0</v>
      </c>
      <c r="Z125" s="24" t="s">
        <v>452</v>
      </c>
      <c r="AA125" s="24" t="s">
        <v>453</v>
      </c>
      <c r="AB125" s="24" t="s">
        <v>81</v>
      </c>
      <c r="AC125" s="24" t="s">
        <v>14</v>
      </c>
      <c r="AD125" s="24" t="s">
        <v>14</v>
      </c>
      <c r="AE125" s="24" t="s">
        <v>13</v>
      </c>
      <c r="AF125" s="24" t="s">
        <v>13</v>
      </c>
      <c r="AG125" s="24" t="s">
        <v>13</v>
      </c>
      <c r="AH125" s="24" t="s">
        <v>13</v>
      </c>
      <c r="AI125" s="24" t="s">
        <v>454</v>
      </c>
      <c r="AJ125" s="24" t="s">
        <v>13</v>
      </c>
      <c r="AK125" s="24" t="s">
        <v>13</v>
      </c>
    </row>
    <row r="126" spans="1:37" ht="23.5" customHeight="1" x14ac:dyDescent="0.35">
      <c r="B126" s="24">
        <v>2</v>
      </c>
      <c r="C126" s="34" t="s">
        <v>455</v>
      </c>
      <c r="D126" s="35" t="s">
        <v>446</v>
      </c>
      <c r="E126" s="126" t="s">
        <v>213</v>
      </c>
      <c r="F126" s="34" t="s">
        <v>47</v>
      </c>
      <c r="G126" s="105">
        <v>161700</v>
      </c>
      <c r="H126" s="36" t="s">
        <v>67</v>
      </c>
      <c r="I126" s="126" t="s">
        <v>447</v>
      </c>
      <c r="J126" s="40">
        <v>161.69999999999999</v>
      </c>
      <c r="K126" s="24" t="s">
        <v>456</v>
      </c>
      <c r="L126" s="126" t="s">
        <v>39</v>
      </c>
      <c r="M126" s="126" t="s">
        <v>183</v>
      </c>
      <c r="N126" s="24"/>
      <c r="O126" s="24" t="s">
        <v>167</v>
      </c>
      <c r="P126" s="24" t="s">
        <v>167</v>
      </c>
      <c r="Q126" s="24" t="s">
        <v>169</v>
      </c>
      <c r="R126" s="24" t="s">
        <v>449</v>
      </c>
      <c r="S126" s="24" t="s">
        <v>449</v>
      </c>
      <c r="T126" s="24" t="s">
        <v>450</v>
      </c>
      <c r="U126" s="24" t="s">
        <v>13</v>
      </c>
      <c r="V126" s="24" t="s">
        <v>13</v>
      </c>
      <c r="W126" s="24" t="s">
        <v>457</v>
      </c>
      <c r="X126" s="24">
        <v>0</v>
      </c>
      <c r="Y126" s="24">
        <v>0</v>
      </c>
      <c r="Z126" s="24" t="s">
        <v>452</v>
      </c>
      <c r="AA126" s="24" t="s">
        <v>453</v>
      </c>
      <c r="AB126" s="24" t="s">
        <v>81</v>
      </c>
      <c r="AC126" s="24" t="s">
        <v>14</v>
      </c>
      <c r="AD126" s="24" t="s">
        <v>14</v>
      </c>
      <c r="AE126" s="24" t="s">
        <v>13</v>
      </c>
      <c r="AF126" s="24" t="s">
        <v>13</v>
      </c>
      <c r="AG126" s="24" t="s">
        <v>13</v>
      </c>
      <c r="AH126" s="24" t="s">
        <v>13</v>
      </c>
      <c r="AI126" s="24" t="s">
        <v>454</v>
      </c>
      <c r="AJ126" s="24" t="s">
        <v>13</v>
      </c>
      <c r="AK126" s="24" t="s">
        <v>13</v>
      </c>
    </row>
    <row r="127" spans="1:37" ht="23.5" customHeight="1" x14ac:dyDescent="0.35">
      <c r="B127" s="24" t="s">
        <v>458</v>
      </c>
      <c r="C127" s="34" t="s">
        <v>459</v>
      </c>
      <c r="D127" s="35" t="s">
        <v>460</v>
      </c>
      <c r="E127" s="126" t="s">
        <v>461</v>
      </c>
      <c r="F127" s="34" t="s">
        <v>47</v>
      </c>
      <c r="G127" s="101">
        <v>2399</v>
      </c>
      <c r="H127" s="36" t="s">
        <v>12</v>
      </c>
      <c r="I127" s="126">
        <v>2008</v>
      </c>
      <c r="J127" s="40"/>
      <c r="K127" s="24"/>
      <c r="L127" s="126" t="s">
        <v>462</v>
      </c>
      <c r="M127" s="126" t="s">
        <v>463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 ht="23.5" customHeight="1" x14ac:dyDescent="0.35">
      <c r="B128" s="24" t="s">
        <v>464</v>
      </c>
      <c r="C128" s="34" t="s">
        <v>459</v>
      </c>
      <c r="D128" s="35" t="s">
        <v>460</v>
      </c>
      <c r="E128" s="126" t="s">
        <v>461</v>
      </c>
      <c r="F128" s="34" t="s">
        <v>47</v>
      </c>
      <c r="G128" s="132">
        <v>2399</v>
      </c>
      <c r="H128" s="36" t="s">
        <v>12</v>
      </c>
      <c r="I128" s="126">
        <v>2008</v>
      </c>
      <c r="J128" s="40"/>
      <c r="K128" s="24"/>
      <c r="L128" s="126" t="s">
        <v>462</v>
      </c>
      <c r="M128" s="126" t="s">
        <v>463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37" ht="23.5" customHeight="1" x14ac:dyDescent="0.35">
      <c r="B129" s="24" t="s">
        <v>465</v>
      </c>
      <c r="C129" s="34" t="s">
        <v>459</v>
      </c>
      <c r="D129" s="35" t="s">
        <v>460</v>
      </c>
      <c r="E129" s="126" t="s">
        <v>461</v>
      </c>
      <c r="F129" s="34" t="s">
        <v>47</v>
      </c>
      <c r="G129" s="132">
        <v>6185.15</v>
      </c>
      <c r="H129" s="36" t="s">
        <v>12</v>
      </c>
      <c r="I129" s="126">
        <v>2008</v>
      </c>
      <c r="J129" s="40"/>
      <c r="K129" s="24"/>
      <c r="L129" s="126" t="s">
        <v>462</v>
      </c>
      <c r="M129" s="126" t="s">
        <v>463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</row>
    <row r="130" spans="1:37" ht="23.5" customHeight="1" x14ac:dyDescent="0.35">
      <c r="B130" s="24" t="s">
        <v>466</v>
      </c>
      <c r="C130" s="34" t="s">
        <v>459</v>
      </c>
      <c r="D130" s="35" t="s">
        <v>460</v>
      </c>
      <c r="E130" s="126" t="s">
        <v>461</v>
      </c>
      <c r="F130" s="34" t="s">
        <v>47</v>
      </c>
      <c r="G130" s="132">
        <v>6185.15</v>
      </c>
      <c r="H130" s="36" t="s">
        <v>12</v>
      </c>
      <c r="I130" s="126">
        <v>2008</v>
      </c>
      <c r="J130" s="40"/>
      <c r="K130" s="24"/>
      <c r="L130" s="126" t="s">
        <v>462</v>
      </c>
      <c r="M130" s="126" t="s">
        <v>463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</row>
    <row r="131" spans="1:37" ht="23.5" customHeight="1" x14ac:dyDescent="0.35">
      <c r="B131" s="24" t="s">
        <v>467</v>
      </c>
      <c r="C131" s="34" t="s">
        <v>459</v>
      </c>
      <c r="D131" s="35" t="s">
        <v>460</v>
      </c>
      <c r="E131" s="126" t="s">
        <v>461</v>
      </c>
      <c r="F131" s="34" t="s">
        <v>47</v>
      </c>
      <c r="G131" s="132">
        <v>8320</v>
      </c>
      <c r="H131" s="36" t="s">
        <v>12</v>
      </c>
      <c r="I131" s="126">
        <v>2002</v>
      </c>
      <c r="J131" s="40"/>
      <c r="K131" s="24"/>
      <c r="L131" s="126" t="s">
        <v>462</v>
      </c>
      <c r="M131" s="126" t="s">
        <v>463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</row>
    <row r="132" spans="1:37" ht="23.5" customHeight="1" x14ac:dyDescent="0.35">
      <c r="B132" s="24" t="s">
        <v>468</v>
      </c>
      <c r="C132" s="34" t="s">
        <v>459</v>
      </c>
      <c r="D132" s="35" t="s">
        <v>469</v>
      </c>
      <c r="E132" s="126" t="s">
        <v>461</v>
      </c>
      <c r="F132" s="34" t="s">
        <v>47</v>
      </c>
      <c r="G132" s="132">
        <v>8170.37</v>
      </c>
      <c r="H132" s="36" t="s">
        <v>12</v>
      </c>
      <c r="I132" s="126">
        <v>2017</v>
      </c>
      <c r="J132" s="40"/>
      <c r="K132" s="24"/>
      <c r="L132" s="126" t="s">
        <v>462</v>
      </c>
      <c r="M132" s="126" t="s">
        <v>463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</row>
    <row r="133" spans="1:37" ht="23.5" customHeight="1" x14ac:dyDescent="0.35">
      <c r="B133" s="24" t="s">
        <v>470</v>
      </c>
      <c r="C133" s="34" t="s">
        <v>459</v>
      </c>
      <c r="D133" s="35" t="s">
        <v>471</v>
      </c>
      <c r="E133" s="126" t="s">
        <v>461</v>
      </c>
      <c r="F133" s="34" t="s">
        <v>47</v>
      </c>
      <c r="G133" s="132">
        <v>9421.7999999999993</v>
      </c>
      <c r="H133" s="36" t="s">
        <v>12</v>
      </c>
      <c r="I133" s="126">
        <v>2019</v>
      </c>
      <c r="J133" s="40"/>
      <c r="K133" s="24"/>
      <c r="L133" s="126"/>
      <c r="M133" s="12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</row>
    <row r="134" spans="1:37" ht="23.5" customHeight="1" x14ac:dyDescent="0.35">
      <c r="A134" s="79"/>
      <c r="B134" s="24" t="s">
        <v>472</v>
      </c>
      <c r="C134" s="34" t="s">
        <v>459</v>
      </c>
      <c r="D134" s="35" t="s">
        <v>473</v>
      </c>
      <c r="E134" s="126" t="s">
        <v>461</v>
      </c>
      <c r="F134" s="34" t="s">
        <v>47</v>
      </c>
      <c r="G134" s="132">
        <v>8170.37</v>
      </c>
      <c r="H134" s="36" t="s">
        <v>12</v>
      </c>
      <c r="I134" s="126">
        <v>2017</v>
      </c>
      <c r="J134" s="40"/>
      <c r="K134" s="24"/>
      <c r="L134" s="126" t="s">
        <v>462</v>
      </c>
      <c r="M134" s="126" t="s">
        <v>463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</row>
    <row r="135" spans="1:37" ht="23.5" customHeight="1" x14ac:dyDescent="0.35">
      <c r="B135" s="24" t="s">
        <v>474</v>
      </c>
      <c r="C135" s="34" t="s">
        <v>459</v>
      </c>
      <c r="D135" s="35" t="s">
        <v>475</v>
      </c>
      <c r="E135" s="126" t="s">
        <v>461</v>
      </c>
      <c r="F135" s="34" t="s">
        <v>47</v>
      </c>
      <c r="G135" s="132">
        <v>8170.37</v>
      </c>
      <c r="H135" s="36" t="s">
        <v>12</v>
      </c>
      <c r="I135" s="126">
        <v>2017</v>
      </c>
      <c r="J135" s="40"/>
      <c r="K135" s="24"/>
      <c r="L135" s="126" t="s">
        <v>462</v>
      </c>
      <c r="M135" s="126" t="s">
        <v>463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</row>
    <row r="136" spans="1:37" ht="23.5" customHeight="1" x14ac:dyDescent="0.35">
      <c r="B136" s="24" t="s">
        <v>476</v>
      </c>
      <c r="C136" s="34" t="s">
        <v>459</v>
      </c>
      <c r="D136" s="35" t="s">
        <v>477</v>
      </c>
      <c r="E136" s="126" t="s">
        <v>461</v>
      </c>
      <c r="F136" s="34" t="s">
        <v>47</v>
      </c>
      <c r="G136" s="132">
        <v>7318.5</v>
      </c>
      <c r="H136" s="36" t="s">
        <v>12</v>
      </c>
      <c r="I136" s="126">
        <v>2017</v>
      </c>
      <c r="J136" s="40"/>
      <c r="K136" s="24"/>
      <c r="L136" s="126" t="s">
        <v>462</v>
      </c>
      <c r="M136" s="126" t="s">
        <v>463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</row>
    <row r="137" spans="1:37" ht="23.5" customHeight="1" x14ac:dyDescent="0.35">
      <c r="B137" s="24" t="s">
        <v>478</v>
      </c>
      <c r="C137" s="34" t="s">
        <v>459</v>
      </c>
      <c r="D137" s="35" t="s">
        <v>479</v>
      </c>
      <c r="E137" s="126" t="s">
        <v>461</v>
      </c>
      <c r="F137" s="34" t="s">
        <v>47</v>
      </c>
      <c r="G137" s="132">
        <v>13554.6</v>
      </c>
      <c r="H137" s="36" t="s">
        <v>12</v>
      </c>
      <c r="I137" s="126">
        <v>2019</v>
      </c>
      <c r="J137" s="40"/>
      <c r="K137" s="24"/>
      <c r="L137" s="126"/>
      <c r="M137" s="12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</row>
    <row r="138" spans="1:37" ht="23.5" customHeight="1" x14ac:dyDescent="0.35">
      <c r="B138" s="24" t="s">
        <v>480</v>
      </c>
      <c r="C138" s="34" t="s">
        <v>459</v>
      </c>
      <c r="D138" s="35" t="s">
        <v>481</v>
      </c>
      <c r="E138" s="126" t="s">
        <v>461</v>
      </c>
      <c r="F138" s="34" t="s">
        <v>47</v>
      </c>
      <c r="G138" s="132">
        <v>9110.61</v>
      </c>
      <c r="H138" s="36" t="s">
        <v>12</v>
      </c>
      <c r="I138" s="126">
        <v>2016</v>
      </c>
      <c r="J138" s="40"/>
      <c r="K138" s="24"/>
      <c r="L138" s="126" t="s">
        <v>462</v>
      </c>
      <c r="M138" s="126" t="s">
        <v>463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</row>
    <row r="139" spans="1:37" ht="23.5" customHeight="1" x14ac:dyDescent="0.35">
      <c r="B139" s="24" t="s">
        <v>482</v>
      </c>
      <c r="C139" s="34" t="s">
        <v>459</v>
      </c>
      <c r="D139" s="35" t="s">
        <v>481</v>
      </c>
      <c r="E139" s="126" t="s">
        <v>461</v>
      </c>
      <c r="F139" s="34" t="s">
        <v>47</v>
      </c>
      <c r="G139" s="132">
        <v>9110.61</v>
      </c>
      <c r="H139" s="36" t="s">
        <v>12</v>
      </c>
      <c r="I139" s="126">
        <v>2016</v>
      </c>
      <c r="J139" s="40"/>
      <c r="K139" s="24"/>
      <c r="L139" s="126" t="s">
        <v>462</v>
      </c>
      <c r="M139" s="126" t="s">
        <v>463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37" ht="23.5" customHeight="1" x14ac:dyDescent="0.35">
      <c r="B140" s="24" t="s">
        <v>483</v>
      </c>
      <c r="C140" s="34" t="s">
        <v>459</v>
      </c>
      <c r="D140" s="35" t="s">
        <v>484</v>
      </c>
      <c r="E140" s="126" t="s">
        <v>461</v>
      </c>
      <c r="F140" s="34" t="s">
        <v>47</v>
      </c>
      <c r="G140" s="132">
        <v>9479.61</v>
      </c>
      <c r="H140" s="36" t="s">
        <v>12</v>
      </c>
      <c r="I140" s="126">
        <v>2016</v>
      </c>
      <c r="J140" s="40"/>
      <c r="K140" s="24"/>
      <c r="L140" s="126" t="s">
        <v>462</v>
      </c>
      <c r="M140" s="126" t="s">
        <v>463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37" ht="23.5" customHeight="1" x14ac:dyDescent="0.35">
      <c r="B141" s="24" t="s">
        <v>485</v>
      </c>
      <c r="C141" s="34" t="s">
        <v>459</v>
      </c>
      <c r="D141" s="35" t="s">
        <v>484</v>
      </c>
      <c r="E141" s="126" t="s">
        <v>461</v>
      </c>
      <c r="F141" s="34" t="s">
        <v>47</v>
      </c>
      <c r="G141" s="132">
        <v>9479.61</v>
      </c>
      <c r="H141" s="36" t="s">
        <v>12</v>
      </c>
      <c r="I141" s="126">
        <v>2016</v>
      </c>
      <c r="J141" s="40"/>
      <c r="K141" s="24"/>
      <c r="L141" s="126" t="s">
        <v>462</v>
      </c>
      <c r="M141" s="126" t="s">
        <v>463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37" ht="23.5" customHeight="1" x14ac:dyDescent="0.35">
      <c r="B142" s="24" t="s">
        <v>486</v>
      </c>
      <c r="C142" s="34" t="s">
        <v>459</v>
      </c>
      <c r="D142" s="35" t="s">
        <v>487</v>
      </c>
      <c r="E142" s="126" t="s">
        <v>461</v>
      </c>
      <c r="F142" s="34" t="s">
        <v>47</v>
      </c>
      <c r="G142" s="132">
        <v>8857</v>
      </c>
      <c r="H142" s="36" t="s">
        <v>12</v>
      </c>
      <c r="I142" s="126">
        <v>2016</v>
      </c>
      <c r="J142" s="40"/>
      <c r="K142" s="24"/>
      <c r="L142" s="126" t="s">
        <v>462</v>
      </c>
      <c r="M142" s="126" t="s">
        <v>463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37" ht="23.5" customHeight="1" x14ac:dyDescent="0.35">
      <c r="B143" s="24" t="s">
        <v>488</v>
      </c>
      <c r="C143" s="34" t="s">
        <v>459</v>
      </c>
      <c r="D143" s="35" t="s">
        <v>487</v>
      </c>
      <c r="E143" s="126" t="s">
        <v>461</v>
      </c>
      <c r="F143" s="34" t="s">
        <v>47</v>
      </c>
      <c r="G143" s="132">
        <v>8857</v>
      </c>
      <c r="H143" s="36" t="s">
        <v>12</v>
      </c>
      <c r="I143" s="126">
        <v>2016</v>
      </c>
      <c r="J143" s="40"/>
      <c r="K143" s="24"/>
      <c r="L143" s="126" t="s">
        <v>462</v>
      </c>
      <c r="M143" s="126" t="s">
        <v>463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37" ht="23.5" customHeight="1" x14ac:dyDescent="0.35">
      <c r="A144" s="79"/>
      <c r="B144" s="24" t="s">
        <v>489</v>
      </c>
      <c r="C144" s="34" t="s">
        <v>459</v>
      </c>
      <c r="D144" s="35" t="s">
        <v>490</v>
      </c>
      <c r="E144" s="126" t="s">
        <v>461</v>
      </c>
      <c r="F144" s="34" t="s">
        <v>47</v>
      </c>
      <c r="G144" s="132">
        <v>6609.71</v>
      </c>
      <c r="H144" s="36" t="s">
        <v>12</v>
      </c>
      <c r="I144" s="126">
        <v>2001</v>
      </c>
      <c r="J144" s="40"/>
      <c r="K144" s="24"/>
      <c r="L144" s="126" t="s">
        <v>462</v>
      </c>
      <c r="M144" s="126" t="s">
        <v>463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</row>
    <row r="145" spans="1:37" ht="23.5" customHeight="1" x14ac:dyDescent="0.35">
      <c r="B145" s="24" t="s">
        <v>491</v>
      </c>
      <c r="C145" s="34" t="s">
        <v>459</v>
      </c>
      <c r="D145" s="35" t="s">
        <v>492</v>
      </c>
      <c r="E145" s="126" t="s">
        <v>461</v>
      </c>
      <c r="F145" s="34" t="s">
        <v>47</v>
      </c>
      <c r="G145" s="132">
        <v>7551.07</v>
      </c>
      <c r="H145" s="36" t="s">
        <v>12</v>
      </c>
      <c r="I145" s="126">
        <v>2001</v>
      </c>
      <c r="J145" s="40"/>
      <c r="K145" s="24"/>
      <c r="L145" s="126" t="s">
        <v>462</v>
      </c>
      <c r="M145" s="126" t="s">
        <v>463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</row>
    <row r="146" spans="1:37" ht="23.5" customHeight="1" x14ac:dyDescent="0.35">
      <c r="B146" s="24" t="s">
        <v>493</v>
      </c>
      <c r="C146" s="34" t="s">
        <v>459</v>
      </c>
      <c r="D146" s="35" t="s">
        <v>494</v>
      </c>
      <c r="E146" s="126" t="s">
        <v>461</v>
      </c>
      <c r="F146" s="34" t="s">
        <v>47</v>
      </c>
      <c r="G146" s="132">
        <v>8170.38</v>
      </c>
      <c r="H146" s="36" t="s">
        <v>12</v>
      </c>
      <c r="I146" s="126">
        <v>2017</v>
      </c>
      <c r="J146" s="40"/>
      <c r="K146" s="24"/>
      <c r="L146" s="126" t="s">
        <v>462</v>
      </c>
      <c r="M146" s="126" t="s">
        <v>463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</row>
    <row r="147" spans="1:37" ht="23.5" customHeight="1" x14ac:dyDescent="0.35">
      <c r="B147" s="24" t="s">
        <v>495</v>
      </c>
      <c r="C147" s="34" t="s">
        <v>459</v>
      </c>
      <c r="D147" s="35" t="s">
        <v>496</v>
      </c>
      <c r="E147" s="126" t="s">
        <v>461</v>
      </c>
      <c r="F147" s="34" t="s">
        <v>47</v>
      </c>
      <c r="G147" s="132">
        <v>9993.75</v>
      </c>
      <c r="H147" s="36" t="s">
        <v>12</v>
      </c>
      <c r="I147" s="126">
        <v>2015</v>
      </c>
      <c r="J147" s="40"/>
      <c r="K147" s="24"/>
      <c r="L147" s="126" t="s">
        <v>462</v>
      </c>
      <c r="M147" s="126" t="s">
        <v>463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</row>
    <row r="148" spans="1:37" ht="23.5" customHeight="1" x14ac:dyDescent="0.35">
      <c r="B148" s="24" t="s">
        <v>497</v>
      </c>
      <c r="C148" s="34" t="s">
        <v>459</v>
      </c>
      <c r="D148" s="126" t="s">
        <v>498</v>
      </c>
      <c r="E148" s="126" t="s">
        <v>461</v>
      </c>
      <c r="F148" s="34" t="s">
        <v>47</v>
      </c>
      <c r="G148" s="132">
        <v>9200.4</v>
      </c>
      <c r="H148" s="36" t="s">
        <v>12</v>
      </c>
      <c r="I148" s="192">
        <v>2018</v>
      </c>
      <c r="J148" s="126"/>
      <c r="K148" s="24"/>
      <c r="L148" s="126" t="s">
        <v>462</v>
      </c>
      <c r="M148" s="126" t="s">
        <v>463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</row>
    <row r="149" spans="1:37" ht="23.5" customHeight="1" x14ac:dyDescent="0.35">
      <c r="B149" s="24" t="s">
        <v>499</v>
      </c>
      <c r="C149" s="34" t="s">
        <v>459</v>
      </c>
      <c r="D149" s="126" t="s">
        <v>500</v>
      </c>
      <c r="E149" s="126" t="s">
        <v>461</v>
      </c>
      <c r="F149" s="34" t="s">
        <v>47</v>
      </c>
      <c r="G149" s="132">
        <v>9200.4</v>
      </c>
      <c r="H149" s="36" t="s">
        <v>12</v>
      </c>
      <c r="I149" s="126">
        <v>2018</v>
      </c>
      <c r="J149" s="126"/>
      <c r="K149" s="24"/>
      <c r="L149" s="126" t="s">
        <v>462</v>
      </c>
      <c r="M149" s="126" t="s">
        <v>463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</row>
    <row r="150" spans="1:37" ht="23.5" customHeight="1" x14ac:dyDescent="0.35">
      <c r="B150" s="24" t="s">
        <v>501</v>
      </c>
      <c r="C150" s="34" t="s">
        <v>459</v>
      </c>
      <c r="D150" s="126" t="s">
        <v>502</v>
      </c>
      <c r="E150" s="126" t="s">
        <v>461</v>
      </c>
      <c r="F150" s="34" t="s">
        <v>47</v>
      </c>
      <c r="G150" s="132">
        <v>9200.4</v>
      </c>
      <c r="H150" s="36" t="s">
        <v>12</v>
      </c>
      <c r="I150" s="126">
        <v>2018</v>
      </c>
      <c r="J150" s="126"/>
      <c r="K150" s="24"/>
      <c r="L150" s="126" t="s">
        <v>462</v>
      </c>
      <c r="M150" s="126" t="s">
        <v>463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</row>
    <row r="151" spans="1:37" ht="23.5" customHeight="1" x14ac:dyDescent="0.35">
      <c r="B151" s="24" t="s">
        <v>503</v>
      </c>
      <c r="C151" s="34" t="s">
        <v>459</v>
      </c>
      <c r="D151" s="126" t="s">
        <v>504</v>
      </c>
      <c r="E151" s="126" t="s">
        <v>461</v>
      </c>
      <c r="F151" s="34" t="s">
        <v>47</v>
      </c>
      <c r="G151" s="132">
        <v>7000</v>
      </c>
      <c r="H151" s="36" t="s">
        <v>12</v>
      </c>
      <c r="I151" s="126">
        <v>2018</v>
      </c>
      <c r="J151" s="126"/>
      <c r="K151" s="24"/>
      <c r="L151" s="126" t="s">
        <v>462</v>
      </c>
      <c r="M151" s="126" t="s">
        <v>463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</row>
    <row r="152" spans="1:37" ht="23.5" customHeight="1" x14ac:dyDescent="0.35">
      <c r="B152" s="24" t="s">
        <v>505</v>
      </c>
      <c r="C152" s="34" t="s">
        <v>459</v>
      </c>
      <c r="D152" s="126" t="s">
        <v>506</v>
      </c>
      <c r="E152" s="126" t="s">
        <v>461</v>
      </c>
      <c r="F152" s="34" t="s">
        <v>47</v>
      </c>
      <c r="G152" s="132">
        <v>19803</v>
      </c>
      <c r="H152" s="36" t="s">
        <v>12</v>
      </c>
      <c r="I152" s="126">
        <v>2018</v>
      </c>
      <c r="J152" s="126"/>
      <c r="K152" s="24"/>
      <c r="L152" s="126"/>
      <c r="M152" s="12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</row>
    <row r="153" spans="1:37" ht="23.5" customHeight="1" x14ac:dyDescent="0.35">
      <c r="B153" s="24" t="s">
        <v>507</v>
      </c>
      <c r="C153" s="34" t="s">
        <v>459</v>
      </c>
      <c r="D153" s="126" t="s">
        <v>506</v>
      </c>
      <c r="E153" s="126" t="s">
        <v>461</v>
      </c>
      <c r="F153" s="34" t="s">
        <v>47</v>
      </c>
      <c r="G153" s="132">
        <v>19803</v>
      </c>
      <c r="H153" s="36" t="s">
        <v>12</v>
      </c>
      <c r="I153" s="126">
        <v>2018</v>
      </c>
      <c r="J153" s="126"/>
      <c r="K153" s="24"/>
      <c r="L153" s="126"/>
      <c r="M153" s="12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</row>
    <row r="154" spans="1:37" ht="23.5" customHeight="1" x14ac:dyDescent="0.35">
      <c r="A154" s="79"/>
      <c r="B154" s="24" t="s">
        <v>508</v>
      </c>
      <c r="C154" s="34" t="s">
        <v>459</v>
      </c>
      <c r="D154" s="126" t="s">
        <v>506</v>
      </c>
      <c r="E154" s="126" t="s">
        <v>461</v>
      </c>
      <c r="F154" s="34" t="s">
        <v>47</v>
      </c>
      <c r="G154" s="132">
        <v>19803</v>
      </c>
      <c r="H154" s="36" t="s">
        <v>12</v>
      </c>
      <c r="I154" s="126">
        <v>2018</v>
      </c>
      <c r="J154" s="126"/>
      <c r="K154" s="24"/>
      <c r="L154" s="126"/>
      <c r="M154" s="12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</row>
    <row r="155" spans="1:37" ht="23.5" customHeight="1" x14ac:dyDescent="0.35">
      <c r="B155" s="24" t="s">
        <v>509</v>
      </c>
      <c r="C155" s="34" t="s">
        <v>459</v>
      </c>
      <c r="D155" s="126" t="s">
        <v>506</v>
      </c>
      <c r="E155" s="126" t="s">
        <v>461</v>
      </c>
      <c r="F155" s="34" t="s">
        <v>47</v>
      </c>
      <c r="G155" s="132">
        <v>19803</v>
      </c>
      <c r="H155" s="36" t="s">
        <v>12</v>
      </c>
      <c r="I155" s="126">
        <v>2018</v>
      </c>
      <c r="J155" s="126"/>
      <c r="K155" s="24"/>
      <c r="L155" s="126"/>
      <c r="M155" s="12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</row>
    <row r="156" spans="1:37" ht="23.5" customHeight="1" x14ac:dyDescent="0.35">
      <c r="B156" s="24" t="s">
        <v>510</v>
      </c>
      <c r="C156" s="34" t="s">
        <v>459</v>
      </c>
      <c r="D156" s="126" t="s">
        <v>506</v>
      </c>
      <c r="E156" s="126" t="s">
        <v>461</v>
      </c>
      <c r="F156" s="34" t="s">
        <v>47</v>
      </c>
      <c r="G156" s="132">
        <v>19803</v>
      </c>
      <c r="H156" s="36" t="s">
        <v>12</v>
      </c>
      <c r="I156" s="126">
        <v>2018</v>
      </c>
      <c r="J156" s="126"/>
      <c r="K156" s="24"/>
      <c r="L156" s="126"/>
      <c r="M156" s="12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</row>
    <row r="157" spans="1:37" ht="23.5" customHeight="1" x14ac:dyDescent="0.35">
      <c r="B157" s="24" t="s">
        <v>511</v>
      </c>
      <c r="C157" s="34" t="s">
        <v>459</v>
      </c>
      <c r="D157" s="126" t="s">
        <v>506</v>
      </c>
      <c r="E157" s="126" t="s">
        <v>461</v>
      </c>
      <c r="F157" s="34" t="s">
        <v>47</v>
      </c>
      <c r="G157" s="132">
        <v>19803</v>
      </c>
      <c r="H157" s="36" t="s">
        <v>12</v>
      </c>
      <c r="I157" s="126">
        <v>2018</v>
      </c>
      <c r="J157" s="126"/>
      <c r="K157" s="24"/>
      <c r="L157" s="126"/>
      <c r="M157" s="12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</row>
    <row r="158" spans="1:37" ht="23.5" customHeight="1" x14ac:dyDescent="0.3">
      <c r="B158" s="24" t="s">
        <v>512</v>
      </c>
      <c r="C158" s="39" t="s">
        <v>513</v>
      </c>
      <c r="D158" s="126" t="s">
        <v>514</v>
      </c>
      <c r="E158" s="126" t="s">
        <v>461</v>
      </c>
      <c r="F158" s="34" t="s">
        <v>47</v>
      </c>
      <c r="G158" s="106">
        <v>216740</v>
      </c>
      <c r="H158" s="40" t="s">
        <v>67</v>
      </c>
      <c r="I158" s="126" t="s">
        <v>515</v>
      </c>
      <c r="J158" s="126">
        <v>108.37</v>
      </c>
      <c r="K158" s="24"/>
      <c r="L158" s="126" t="s">
        <v>516</v>
      </c>
      <c r="M158" s="126" t="s">
        <v>264</v>
      </c>
      <c r="N158" s="126" t="s">
        <v>517</v>
      </c>
      <c r="O158" s="126" t="s">
        <v>167</v>
      </c>
      <c r="P158" s="126" t="s">
        <v>167</v>
      </c>
      <c r="Q158" s="126" t="s">
        <v>168</v>
      </c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</row>
    <row r="159" spans="1:37" ht="23.5" customHeight="1" x14ac:dyDescent="0.25">
      <c r="B159" s="24" t="s">
        <v>518</v>
      </c>
      <c r="C159" s="41" t="s">
        <v>519</v>
      </c>
      <c r="D159" s="126" t="s">
        <v>520</v>
      </c>
      <c r="E159" s="126" t="s">
        <v>461</v>
      </c>
      <c r="F159" s="34" t="s">
        <v>47</v>
      </c>
      <c r="G159" s="106">
        <v>105000</v>
      </c>
      <c r="H159" s="40" t="s">
        <v>12</v>
      </c>
      <c r="I159" s="126"/>
      <c r="J159" s="126"/>
      <c r="K159" s="24"/>
      <c r="L159" s="126"/>
      <c r="M159" s="12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</row>
    <row r="160" spans="1:37" ht="23.5" customHeight="1" x14ac:dyDescent="0.25">
      <c r="B160" s="24" t="s">
        <v>521</v>
      </c>
      <c r="C160" s="41" t="s">
        <v>522</v>
      </c>
      <c r="D160" s="126" t="s">
        <v>520</v>
      </c>
      <c r="E160" s="126" t="s">
        <v>461</v>
      </c>
      <c r="F160" s="34" t="s">
        <v>47</v>
      </c>
      <c r="G160" s="106">
        <v>12000</v>
      </c>
      <c r="H160" s="40" t="s">
        <v>12</v>
      </c>
      <c r="I160" s="126"/>
      <c r="J160" s="126"/>
      <c r="K160" s="24"/>
      <c r="L160" s="126"/>
      <c r="M160" s="126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</row>
    <row r="161" spans="1:37" ht="23.5" customHeight="1" x14ac:dyDescent="0.35">
      <c r="B161" s="24" t="s">
        <v>523</v>
      </c>
      <c r="C161" s="34" t="s">
        <v>524</v>
      </c>
      <c r="D161" s="126" t="s">
        <v>520</v>
      </c>
      <c r="E161" s="126" t="s">
        <v>461</v>
      </c>
      <c r="F161" s="34" t="s">
        <v>47</v>
      </c>
      <c r="G161" s="132">
        <v>1267000</v>
      </c>
      <c r="H161" s="40" t="s">
        <v>12</v>
      </c>
      <c r="I161" s="126"/>
      <c r="J161" s="126"/>
      <c r="K161" s="24"/>
      <c r="L161" s="126"/>
      <c r="M161" s="12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</row>
    <row r="162" spans="1:37" ht="23.5" customHeight="1" x14ac:dyDescent="0.35">
      <c r="B162" s="24" t="s">
        <v>525</v>
      </c>
      <c r="C162" s="34" t="s">
        <v>526</v>
      </c>
      <c r="D162" s="126" t="s">
        <v>527</v>
      </c>
      <c r="E162" s="126" t="s">
        <v>461</v>
      </c>
      <c r="F162" s="34" t="s">
        <v>47</v>
      </c>
      <c r="G162" s="132">
        <v>180000</v>
      </c>
      <c r="H162" s="40" t="s">
        <v>12</v>
      </c>
      <c r="I162" s="126"/>
      <c r="J162" s="126"/>
      <c r="K162" s="24"/>
      <c r="L162" s="126"/>
      <c r="M162" s="12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</row>
    <row r="163" spans="1:37" ht="23.5" customHeight="1" x14ac:dyDescent="0.35">
      <c r="B163" s="24" t="s">
        <v>528</v>
      </c>
      <c r="C163" s="34" t="s">
        <v>529</v>
      </c>
      <c r="D163" s="126" t="s">
        <v>520</v>
      </c>
      <c r="E163" s="126" t="s">
        <v>461</v>
      </c>
      <c r="F163" s="34" t="s">
        <v>47</v>
      </c>
      <c r="G163" s="132">
        <v>1262000</v>
      </c>
      <c r="H163" s="40" t="s">
        <v>12</v>
      </c>
      <c r="I163" s="126"/>
      <c r="J163" s="126"/>
      <c r="K163" s="24"/>
      <c r="L163" s="126"/>
      <c r="M163" s="12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</row>
    <row r="164" spans="1:37" ht="23.5" customHeight="1" x14ac:dyDescent="0.35">
      <c r="B164" s="24" t="s">
        <v>530</v>
      </c>
      <c r="C164" s="34" t="s">
        <v>531</v>
      </c>
      <c r="D164" s="126" t="s">
        <v>506</v>
      </c>
      <c r="E164" s="126" t="s">
        <v>461</v>
      </c>
      <c r="F164" s="34" t="s">
        <v>47</v>
      </c>
      <c r="G164" s="132">
        <v>520000</v>
      </c>
      <c r="H164" s="40" t="s">
        <v>12</v>
      </c>
      <c r="I164" s="126">
        <v>2018</v>
      </c>
      <c r="J164" s="126"/>
      <c r="K164" s="24"/>
      <c r="L164" s="126"/>
      <c r="M164" s="12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</row>
    <row r="165" spans="1:37" s="90" customFormat="1" ht="23.5" customHeight="1" x14ac:dyDescent="0.35">
      <c r="A165" s="88"/>
      <c r="B165" s="89" t="s">
        <v>532</v>
      </c>
      <c r="C165" s="87" t="s">
        <v>533</v>
      </c>
      <c r="D165" s="131" t="s">
        <v>514</v>
      </c>
      <c r="E165" s="131" t="s">
        <v>461</v>
      </c>
      <c r="F165" s="87" t="s">
        <v>47</v>
      </c>
      <c r="G165" s="101">
        <v>38000</v>
      </c>
      <c r="H165" s="64" t="s">
        <v>12</v>
      </c>
      <c r="I165" s="131">
        <v>2019</v>
      </c>
      <c r="J165" s="131"/>
      <c r="K165" s="89"/>
      <c r="L165" s="131"/>
      <c r="M165" s="131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</row>
    <row r="166" spans="1:37" s="90" customFormat="1" ht="23.5" customHeight="1" x14ac:dyDescent="0.35">
      <c r="A166" s="88"/>
      <c r="B166" s="89" t="s">
        <v>534</v>
      </c>
      <c r="C166" s="87" t="s">
        <v>535</v>
      </c>
      <c r="D166" s="131" t="s">
        <v>536</v>
      </c>
      <c r="E166" s="131" t="s">
        <v>461</v>
      </c>
      <c r="F166" s="87" t="s">
        <v>47</v>
      </c>
      <c r="G166" s="101">
        <v>199925</v>
      </c>
      <c r="H166" s="64" t="s">
        <v>12</v>
      </c>
      <c r="I166" s="131">
        <v>2019</v>
      </c>
      <c r="J166" s="131"/>
      <c r="K166" s="89"/>
      <c r="L166" s="131"/>
      <c r="M166" s="131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</row>
    <row r="167" spans="1:37" s="90" customFormat="1" ht="23.5" customHeight="1" x14ac:dyDescent="0.35">
      <c r="A167" s="88"/>
      <c r="B167" s="89" t="s">
        <v>537</v>
      </c>
      <c r="C167" s="87" t="s">
        <v>538</v>
      </c>
      <c r="D167" s="131" t="s">
        <v>539</v>
      </c>
      <c r="E167" s="131" t="s">
        <v>461</v>
      </c>
      <c r="F167" s="87" t="s">
        <v>47</v>
      </c>
      <c r="G167" s="193">
        <v>35000</v>
      </c>
      <c r="H167" s="131" t="s">
        <v>12</v>
      </c>
      <c r="I167" s="131">
        <v>2019</v>
      </c>
      <c r="J167" s="131"/>
      <c r="K167" s="89"/>
      <c r="L167" s="131"/>
      <c r="M167" s="131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</row>
    <row r="168" spans="1:37" s="85" customFormat="1" ht="31.5" customHeight="1" x14ac:dyDescent="0.35">
      <c r="B168" s="86" t="s">
        <v>540</v>
      </c>
      <c r="C168" s="178" t="s">
        <v>698</v>
      </c>
      <c r="D168" s="178" t="s">
        <v>541</v>
      </c>
      <c r="E168" s="178" t="s">
        <v>461</v>
      </c>
      <c r="F168" s="87" t="s">
        <v>47</v>
      </c>
      <c r="G168" s="194">
        <v>1275750</v>
      </c>
      <c r="H168" s="195" t="s">
        <v>699</v>
      </c>
      <c r="I168" s="178" t="s">
        <v>447</v>
      </c>
      <c r="J168" s="178" t="s">
        <v>542</v>
      </c>
      <c r="K168" s="178" t="s">
        <v>543</v>
      </c>
      <c r="L168" s="178"/>
      <c r="M168" s="178"/>
      <c r="N168" s="178" t="s">
        <v>39</v>
      </c>
      <c r="O168" s="178" t="s">
        <v>381</v>
      </c>
      <c r="P168" s="178" t="s">
        <v>381</v>
      </c>
      <c r="Q168" s="178"/>
      <c r="R168" s="178"/>
      <c r="S168" s="178"/>
      <c r="T168" s="178" t="s">
        <v>544</v>
      </c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</row>
    <row r="169" spans="1:37" s="85" customFormat="1" ht="58" x14ac:dyDescent="0.35">
      <c r="B169" s="178" t="s">
        <v>700</v>
      </c>
      <c r="C169" s="178" t="s">
        <v>701</v>
      </c>
      <c r="D169" s="178" t="s">
        <v>702</v>
      </c>
      <c r="E169" s="178" t="s">
        <v>461</v>
      </c>
      <c r="F169" s="178" t="s">
        <v>47</v>
      </c>
      <c r="G169" s="107">
        <v>1996635</v>
      </c>
      <c r="H169" s="195" t="s">
        <v>699</v>
      </c>
      <c r="I169" s="178" t="s">
        <v>447</v>
      </c>
      <c r="J169" s="178">
        <v>1331.09</v>
      </c>
      <c r="K169" s="178" t="s">
        <v>703</v>
      </c>
      <c r="L169" s="178"/>
      <c r="M169" s="178" t="s">
        <v>264</v>
      </c>
      <c r="N169" s="178" t="s">
        <v>39</v>
      </c>
      <c r="O169" s="178" t="s">
        <v>141</v>
      </c>
      <c r="P169" s="178" t="s">
        <v>381</v>
      </c>
      <c r="Q169" s="178"/>
      <c r="R169" s="178"/>
      <c r="S169" s="178"/>
      <c r="T169" s="178" t="s">
        <v>704</v>
      </c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</row>
    <row r="170" spans="1:37" s="85" customFormat="1" ht="23" x14ac:dyDescent="0.25">
      <c r="B170" s="190">
        <v>47</v>
      </c>
      <c r="C170" s="7" t="s">
        <v>765</v>
      </c>
      <c r="D170" s="7" t="s">
        <v>766</v>
      </c>
      <c r="E170" s="196" t="s">
        <v>461</v>
      </c>
      <c r="F170" s="196" t="s">
        <v>47</v>
      </c>
      <c r="G170" s="197">
        <v>35000</v>
      </c>
      <c r="H170" s="22" t="s">
        <v>12</v>
      </c>
      <c r="I170" s="7"/>
      <c r="J170" s="7"/>
      <c r="K170" s="7"/>
      <c r="L170" s="126"/>
      <c r="M170" s="126"/>
      <c r="N170" s="126"/>
      <c r="O170" s="126"/>
      <c r="P170" s="190"/>
      <c r="Q170" s="190"/>
      <c r="R170" s="190"/>
      <c r="S170" s="190"/>
      <c r="T170" s="190"/>
      <c r="U170" s="16"/>
      <c r="V170" s="16"/>
      <c r="W170" s="16"/>
      <c r="X170" s="16"/>
      <c r="Y170" s="16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</row>
    <row r="171" spans="1:37" s="85" customFormat="1" ht="23" x14ac:dyDescent="0.25">
      <c r="B171" s="190">
        <v>48</v>
      </c>
      <c r="C171" s="7" t="s">
        <v>767</v>
      </c>
      <c r="D171" s="7" t="s">
        <v>768</v>
      </c>
      <c r="E171" s="196" t="s">
        <v>461</v>
      </c>
      <c r="F171" s="196" t="s">
        <v>47</v>
      </c>
      <c r="G171" s="198">
        <v>61530</v>
      </c>
      <c r="H171" s="22" t="s">
        <v>769</v>
      </c>
      <c r="I171" s="199">
        <v>1960</v>
      </c>
      <c r="J171" s="199">
        <v>178</v>
      </c>
      <c r="K171" s="7" t="s">
        <v>770</v>
      </c>
      <c r="L171" s="126"/>
      <c r="M171" s="126"/>
      <c r="N171" s="126"/>
      <c r="O171" s="126"/>
      <c r="P171" s="190"/>
      <c r="Q171" s="190"/>
      <c r="R171" s="190"/>
      <c r="S171" s="190"/>
      <c r="T171" s="190"/>
      <c r="U171" s="16"/>
      <c r="V171" s="16"/>
      <c r="W171" s="16"/>
      <c r="X171" s="16"/>
      <c r="Y171" s="16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</row>
    <row r="172" spans="1:37" s="85" customFormat="1" ht="23" x14ac:dyDescent="0.25">
      <c r="B172" s="190">
        <v>49</v>
      </c>
      <c r="C172" s="7" t="s">
        <v>771</v>
      </c>
      <c r="D172" s="7" t="s">
        <v>768</v>
      </c>
      <c r="E172" s="196" t="s">
        <v>461</v>
      </c>
      <c r="F172" s="196" t="s">
        <v>47</v>
      </c>
      <c r="G172" s="198">
        <v>242340</v>
      </c>
      <c r="H172" s="22" t="s">
        <v>769</v>
      </c>
      <c r="I172" s="199">
        <v>1960</v>
      </c>
      <c r="J172" s="199">
        <v>701</v>
      </c>
      <c r="K172" s="7" t="s">
        <v>772</v>
      </c>
      <c r="L172" s="126"/>
      <c r="M172" s="126"/>
      <c r="N172" s="126"/>
      <c r="O172" s="126"/>
      <c r="P172" s="190"/>
      <c r="Q172" s="190"/>
      <c r="R172" s="190"/>
      <c r="S172" s="190"/>
      <c r="T172" s="190"/>
      <c r="U172" s="16"/>
      <c r="V172" s="16"/>
      <c r="W172" s="16"/>
      <c r="X172" s="16"/>
      <c r="Y172" s="16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</row>
    <row r="173" spans="1:37" s="85" customFormat="1" ht="14.5" x14ac:dyDescent="0.25">
      <c r="B173" s="190">
        <v>50</v>
      </c>
      <c r="C173" s="7" t="s">
        <v>773</v>
      </c>
      <c r="D173" s="7" t="s">
        <v>768</v>
      </c>
      <c r="E173" s="196" t="s">
        <v>461</v>
      </c>
      <c r="F173" s="196" t="s">
        <v>47</v>
      </c>
      <c r="G173" s="198">
        <v>17830</v>
      </c>
      <c r="H173" s="22" t="s">
        <v>769</v>
      </c>
      <c r="I173" s="199">
        <v>1960</v>
      </c>
      <c r="J173" s="199">
        <v>51.6</v>
      </c>
      <c r="K173" s="7" t="s">
        <v>772</v>
      </c>
      <c r="L173" s="126"/>
      <c r="M173" s="126"/>
      <c r="N173" s="126"/>
      <c r="O173" s="126"/>
      <c r="P173" s="190"/>
      <c r="Q173" s="190"/>
      <c r="R173" s="190"/>
      <c r="S173" s="190"/>
      <c r="T173" s="190"/>
      <c r="U173" s="16"/>
      <c r="V173" s="16"/>
      <c r="W173" s="16"/>
      <c r="X173" s="16"/>
      <c r="Y173" s="16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</row>
    <row r="174" spans="1:37" s="85" customFormat="1" ht="14.5" x14ac:dyDescent="0.25">
      <c r="B174" s="190">
        <v>51</v>
      </c>
      <c r="C174" s="7" t="s">
        <v>774</v>
      </c>
      <c r="D174" s="7" t="s">
        <v>768</v>
      </c>
      <c r="E174" s="196" t="s">
        <v>461</v>
      </c>
      <c r="F174" s="196" t="s">
        <v>47</v>
      </c>
      <c r="G174" s="198">
        <v>19360</v>
      </c>
      <c r="H174" s="22" t="s">
        <v>769</v>
      </c>
      <c r="I174" s="199">
        <v>1960</v>
      </c>
      <c r="J174" s="199">
        <v>56</v>
      </c>
      <c r="K174" s="7"/>
      <c r="L174" s="126"/>
      <c r="M174" s="126"/>
      <c r="N174" s="126"/>
      <c r="O174" s="126"/>
      <c r="P174" s="190"/>
      <c r="Q174" s="190"/>
      <c r="R174" s="190"/>
      <c r="S174" s="190"/>
      <c r="T174" s="190"/>
      <c r="U174" s="16"/>
      <c r="V174" s="16"/>
      <c r="W174" s="16"/>
      <c r="X174" s="16"/>
      <c r="Y174" s="16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</row>
    <row r="175" spans="1:37" s="85" customFormat="1" ht="23" x14ac:dyDescent="0.25">
      <c r="B175" s="190">
        <v>52</v>
      </c>
      <c r="C175" s="7" t="s">
        <v>775</v>
      </c>
      <c r="D175" s="7" t="s">
        <v>768</v>
      </c>
      <c r="E175" s="196" t="s">
        <v>461</v>
      </c>
      <c r="F175" s="196" t="s">
        <v>47</v>
      </c>
      <c r="G175" s="198">
        <v>250300</v>
      </c>
      <c r="H175" s="22" t="s">
        <v>769</v>
      </c>
      <c r="I175" s="199">
        <v>1960</v>
      </c>
      <c r="J175" s="199">
        <v>724</v>
      </c>
      <c r="K175" s="7" t="s">
        <v>776</v>
      </c>
      <c r="L175" s="126"/>
      <c r="M175" s="126"/>
      <c r="N175" s="126"/>
      <c r="O175" s="126"/>
      <c r="P175" s="190"/>
      <c r="Q175" s="190"/>
      <c r="R175" s="190"/>
      <c r="S175" s="190"/>
      <c r="T175" s="190"/>
      <c r="U175" s="16"/>
      <c r="V175" s="16"/>
      <c r="W175" s="16"/>
      <c r="X175" s="16"/>
      <c r="Y175" s="16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</row>
    <row r="176" spans="1:37" s="85" customFormat="1" ht="14.5" x14ac:dyDescent="0.25">
      <c r="B176" s="190">
        <v>53</v>
      </c>
      <c r="C176" s="7" t="s">
        <v>777</v>
      </c>
      <c r="D176" s="7" t="s">
        <v>768</v>
      </c>
      <c r="E176" s="196" t="s">
        <v>461</v>
      </c>
      <c r="F176" s="196" t="s">
        <v>47</v>
      </c>
      <c r="G176" s="198">
        <v>27640</v>
      </c>
      <c r="H176" s="22" t="s">
        <v>769</v>
      </c>
      <c r="I176" s="199">
        <v>1993</v>
      </c>
      <c r="J176" s="199">
        <v>80</v>
      </c>
      <c r="K176" s="7" t="s">
        <v>772</v>
      </c>
      <c r="L176" s="126"/>
      <c r="M176" s="126"/>
      <c r="N176" s="126"/>
      <c r="O176" s="126"/>
      <c r="P176" s="190"/>
      <c r="Q176" s="190"/>
      <c r="R176" s="190"/>
      <c r="S176" s="190"/>
      <c r="T176" s="190"/>
      <c r="U176" s="16"/>
      <c r="V176" s="16"/>
      <c r="W176" s="16"/>
      <c r="X176" s="16"/>
      <c r="Y176" s="16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</row>
    <row r="177" spans="1:37" ht="23.5" customHeight="1" x14ac:dyDescent="0.25">
      <c r="B177" s="190">
        <v>54</v>
      </c>
      <c r="C177" s="7" t="s">
        <v>778</v>
      </c>
      <c r="D177" s="7" t="s">
        <v>779</v>
      </c>
      <c r="E177" s="196" t="s">
        <v>461</v>
      </c>
      <c r="F177" s="196" t="s">
        <v>47</v>
      </c>
      <c r="G177" s="200">
        <v>110432</v>
      </c>
      <c r="H177" s="22" t="s">
        <v>780</v>
      </c>
      <c r="I177" s="21">
        <v>1892</v>
      </c>
      <c r="J177" s="21">
        <v>277.48</v>
      </c>
      <c r="K177" s="21" t="s">
        <v>781</v>
      </c>
      <c r="L177" s="126"/>
      <c r="M177" s="126"/>
      <c r="N177" s="126"/>
      <c r="O177" s="126"/>
      <c r="P177" s="190"/>
      <c r="Q177" s="190"/>
      <c r="R177" s="190"/>
      <c r="S177" s="190"/>
      <c r="T177" s="190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</row>
    <row r="178" spans="1:37" ht="23.5" customHeight="1" x14ac:dyDescent="0.25">
      <c r="B178" s="190">
        <v>55</v>
      </c>
      <c r="C178" s="7" t="s">
        <v>782</v>
      </c>
      <c r="D178" s="7" t="s">
        <v>783</v>
      </c>
      <c r="E178" s="196" t="s">
        <v>461</v>
      </c>
      <c r="F178" s="196" t="s">
        <v>47</v>
      </c>
      <c r="G178" s="200">
        <v>158375</v>
      </c>
      <c r="H178" s="22" t="s">
        <v>780</v>
      </c>
      <c r="I178" s="21">
        <v>1892</v>
      </c>
      <c r="J178" s="21">
        <v>401.19</v>
      </c>
      <c r="K178" s="21" t="s">
        <v>784</v>
      </c>
      <c r="L178" s="126"/>
      <c r="M178" s="126"/>
      <c r="N178" s="126"/>
      <c r="O178" s="126"/>
      <c r="P178" s="190"/>
      <c r="Q178" s="190"/>
      <c r="R178" s="190"/>
      <c r="S178" s="190"/>
      <c r="T178" s="190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</row>
    <row r="179" spans="1:37" ht="23.5" customHeight="1" x14ac:dyDescent="0.35">
      <c r="B179" s="19"/>
      <c r="C179" s="19"/>
      <c r="D179" s="19"/>
      <c r="E179" s="19"/>
      <c r="F179" s="20" t="s">
        <v>155</v>
      </c>
      <c r="G179" s="96">
        <f>SUM(G125:G178)</f>
        <v>8935889.8599999994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ht="23.5" customHeight="1" x14ac:dyDescent="0.35">
      <c r="A180" s="3">
        <v>16</v>
      </c>
      <c r="B180" s="168" t="s">
        <v>545</v>
      </c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</row>
    <row r="181" spans="1:37" ht="23.5" customHeight="1" thickBot="1" x14ac:dyDescent="0.3">
      <c r="B181" s="5">
        <v>1</v>
      </c>
      <c r="C181" s="5" t="s">
        <v>546</v>
      </c>
      <c r="D181" s="40"/>
      <c r="E181" s="43"/>
      <c r="F181" s="44"/>
      <c r="G181" s="108">
        <v>278000</v>
      </c>
      <c r="H181" s="40" t="s">
        <v>67</v>
      </c>
      <c r="I181" s="8" t="s">
        <v>547</v>
      </c>
      <c r="J181" s="8"/>
      <c r="K181" s="8"/>
      <c r="L181" s="8" t="s">
        <v>39</v>
      </c>
      <c r="M181" s="8" t="s">
        <v>548</v>
      </c>
      <c r="N181" s="8" t="s">
        <v>549</v>
      </c>
      <c r="O181" s="5" t="s">
        <v>550</v>
      </c>
      <c r="P181" s="40"/>
      <c r="Q181" s="5"/>
      <c r="R181" s="5"/>
      <c r="S181" s="5"/>
      <c r="T181" s="5"/>
      <c r="U181" s="5"/>
      <c r="V181" s="5"/>
      <c r="W181" s="5"/>
      <c r="X181" s="5"/>
      <c r="Y181" s="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ht="23.5" customHeight="1" x14ac:dyDescent="0.25">
      <c r="B182" s="5">
        <v>2</v>
      </c>
      <c r="C182" s="46" t="s">
        <v>551</v>
      </c>
      <c r="D182" s="40" t="s">
        <v>552</v>
      </c>
      <c r="E182" s="43"/>
      <c r="F182" s="47"/>
      <c r="G182" s="109">
        <v>502000</v>
      </c>
      <c r="H182" s="40" t="s">
        <v>67</v>
      </c>
      <c r="I182" s="8">
        <v>1978</v>
      </c>
      <c r="J182" s="8"/>
      <c r="K182" s="8"/>
      <c r="L182" s="8" t="s">
        <v>553</v>
      </c>
      <c r="M182" s="8" t="s">
        <v>553</v>
      </c>
      <c r="N182" s="48" t="s">
        <v>553</v>
      </c>
      <c r="O182" s="5" t="s">
        <v>554</v>
      </c>
      <c r="P182" s="40"/>
      <c r="Q182" s="5"/>
      <c r="R182" s="5"/>
      <c r="S182" s="5"/>
      <c r="T182" s="5"/>
      <c r="U182" s="5"/>
      <c r="V182" s="5"/>
      <c r="W182" s="5"/>
      <c r="X182" s="5"/>
      <c r="Y182" s="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ht="23.5" customHeight="1" x14ac:dyDescent="0.25">
      <c r="B183" s="5">
        <v>3</v>
      </c>
      <c r="C183" s="46" t="s">
        <v>555</v>
      </c>
      <c r="D183" s="40" t="s">
        <v>556</v>
      </c>
      <c r="E183" s="43"/>
      <c r="F183" s="47"/>
      <c r="G183" s="109">
        <v>740000</v>
      </c>
      <c r="H183" s="40" t="s">
        <v>67</v>
      </c>
      <c r="I183" s="8">
        <v>1910</v>
      </c>
      <c r="J183" s="8"/>
      <c r="K183" s="8"/>
      <c r="L183" s="8"/>
      <c r="M183" s="8"/>
      <c r="N183" s="5" t="s">
        <v>557</v>
      </c>
      <c r="O183" s="5" t="s">
        <v>184</v>
      </c>
      <c r="P183" s="40"/>
      <c r="Q183" s="5"/>
      <c r="R183" s="5"/>
      <c r="S183" s="5"/>
      <c r="T183" s="5"/>
      <c r="U183" s="5"/>
      <c r="V183" s="5"/>
      <c r="W183" s="5"/>
      <c r="X183" s="5"/>
      <c r="Y183" s="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1:37" ht="23.5" customHeight="1" x14ac:dyDescent="0.35">
      <c r="B184" s="5">
        <v>4</v>
      </c>
      <c r="C184" s="46" t="s">
        <v>558</v>
      </c>
      <c r="D184" s="40" t="s">
        <v>559</v>
      </c>
      <c r="E184" s="40"/>
      <c r="F184" s="49" t="s">
        <v>560</v>
      </c>
      <c r="G184" s="110">
        <f>1263640+23500</f>
        <v>1287140</v>
      </c>
      <c r="H184" s="40" t="s">
        <v>67</v>
      </c>
      <c r="I184" s="8">
        <v>1930</v>
      </c>
      <c r="J184" s="8"/>
      <c r="K184" s="8"/>
      <c r="L184" s="8"/>
      <c r="M184" s="8" t="s">
        <v>561</v>
      </c>
      <c r="N184" s="5" t="s">
        <v>557</v>
      </c>
      <c r="O184" s="5" t="s">
        <v>184</v>
      </c>
      <c r="P184" s="40"/>
      <c r="Q184" s="5"/>
      <c r="R184" s="5"/>
      <c r="S184" s="5"/>
      <c r="T184" s="5"/>
      <c r="U184" s="5"/>
      <c r="V184" s="5"/>
      <c r="W184" s="5"/>
      <c r="X184" s="5"/>
      <c r="Y184" s="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1:37" ht="23.5" customHeight="1" x14ac:dyDescent="0.35">
      <c r="B185" s="5">
        <v>5</v>
      </c>
      <c r="C185" s="46" t="s">
        <v>562</v>
      </c>
      <c r="D185" s="40" t="s">
        <v>559</v>
      </c>
      <c r="E185" s="40"/>
      <c r="F185" s="47"/>
      <c r="G185" s="109">
        <v>813760</v>
      </c>
      <c r="H185" s="40" t="s">
        <v>67</v>
      </c>
      <c r="I185" s="8"/>
      <c r="J185" s="8"/>
      <c r="K185" s="8"/>
      <c r="L185" s="50"/>
      <c r="M185" s="8"/>
      <c r="N185" s="8"/>
      <c r="O185" s="5"/>
      <c r="P185" s="40"/>
      <c r="Q185" s="5"/>
      <c r="R185" s="5"/>
      <c r="S185" s="5"/>
      <c r="T185" s="5"/>
      <c r="U185" s="5"/>
      <c r="V185" s="5"/>
      <c r="W185" s="5"/>
      <c r="X185" s="5"/>
      <c r="Y185" s="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1:37" ht="23.5" customHeight="1" x14ac:dyDescent="0.25">
      <c r="B186" s="62">
        <v>6</v>
      </c>
      <c r="C186" s="59" t="s">
        <v>719</v>
      </c>
      <c r="D186" s="64" t="s">
        <v>563</v>
      </c>
      <c r="E186" s="43"/>
      <c r="F186" s="47"/>
      <c r="G186" s="109">
        <v>15308000</v>
      </c>
      <c r="H186" s="40" t="s">
        <v>67</v>
      </c>
      <c r="I186" s="8" t="s">
        <v>564</v>
      </c>
      <c r="J186" s="8"/>
      <c r="K186" s="8"/>
      <c r="L186" s="50"/>
      <c r="M186" s="8" t="s">
        <v>565</v>
      </c>
      <c r="N186" s="5" t="s">
        <v>566</v>
      </c>
      <c r="O186" s="5" t="s">
        <v>567</v>
      </c>
      <c r="P186" s="40"/>
      <c r="Q186" s="5"/>
      <c r="R186" s="5"/>
      <c r="S186" s="5"/>
      <c r="T186" s="5"/>
      <c r="U186" s="5"/>
      <c r="V186" s="5"/>
      <c r="W186" s="5"/>
      <c r="X186" s="5"/>
      <c r="Y186" s="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1:37" ht="23.5" customHeight="1" x14ac:dyDescent="0.25">
      <c r="B187" s="5">
        <v>7</v>
      </c>
      <c r="C187" s="46" t="s">
        <v>720</v>
      </c>
      <c r="D187" s="40" t="s">
        <v>568</v>
      </c>
      <c r="E187" s="51"/>
      <c r="F187" s="47"/>
      <c r="G187" s="106">
        <v>64334</v>
      </c>
      <c r="H187" s="40" t="s">
        <v>67</v>
      </c>
      <c r="I187" s="17">
        <v>1904</v>
      </c>
      <c r="J187" s="8"/>
      <c r="K187" s="8"/>
      <c r="L187" s="50"/>
      <c r="M187" s="5" t="s">
        <v>569</v>
      </c>
      <c r="N187" s="5" t="s">
        <v>557</v>
      </c>
      <c r="O187" s="5" t="s">
        <v>570</v>
      </c>
      <c r="P187" s="40"/>
      <c r="Q187" s="5"/>
      <c r="R187" s="5"/>
      <c r="S187" s="5"/>
      <c r="T187" s="5"/>
      <c r="U187" s="5"/>
      <c r="V187" s="5"/>
      <c r="W187" s="5"/>
      <c r="X187" s="5"/>
      <c r="Y187" s="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1:37" ht="23.5" customHeight="1" x14ac:dyDescent="0.35">
      <c r="B188" s="5">
        <v>8</v>
      </c>
      <c r="C188" s="46" t="s">
        <v>571</v>
      </c>
      <c r="D188" s="40" t="s">
        <v>572</v>
      </c>
      <c r="E188" s="52"/>
      <c r="F188" s="53"/>
      <c r="G188" s="106">
        <v>2718440</v>
      </c>
      <c r="H188" s="40" t="s">
        <v>67</v>
      </c>
      <c r="I188" s="8">
        <v>2010</v>
      </c>
      <c r="J188" s="8"/>
      <c r="K188" s="8"/>
      <c r="L188" s="50"/>
      <c r="M188" s="8" t="s">
        <v>183</v>
      </c>
      <c r="N188" s="5" t="s">
        <v>68</v>
      </c>
      <c r="O188" s="5" t="s">
        <v>184</v>
      </c>
      <c r="P188" s="40"/>
      <c r="Q188" s="5"/>
      <c r="R188" s="5"/>
      <c r="S188" s="5"/>
      <c r="T188" s="5"/>
      <c r="U188" s="5"/>
      <c r="V188" s="5"/>
      <c r="W188" s="5"/>
      <c r="X188" s="5"/>
      <c r="Y188" s="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1:37" ht="23.5" customHeight="1" x14ac:dyDescent="0.35">
      <c r="B189" s="5">
        <v>9</v>
      </c>
      <c r="C189" s="46" t="s">
        <v>571</v>
      </c>
      <c r="D189" s="46" t="s">
        <v>573</v>
      </c>
      <c r="E189" s="52"/>
      <c r="F189" s="53"/>
      <c r="G189" s="106">
        <v>255320</v>
      </c>
      <c r="H189" s="40" t="s">
        <v>67</v>
      </c>
      <c r="I189" s="8">
        <v>1910</v>
      </c>
      <c r="J189" s="8"/>
      <c r="K189" s="8"/>
      <c r="L189" s="50"/>
      <c r="M189" s="8" t="s">
        <v>574</v>
      </c>
      <c r="N189" s="8" t="s">
        <v>557</v>
      </c>
      <c r="O189" s="5" t="s">
        <v>184</v>
      </c>
      <c r="P189" s="40"/>
      <c r="Q189" s="5"/>
      <c r="R189" s="5"/>
      <c r="S189" s="5"/>
      <c r="T189" s="5"/>
      <c r="U189" s="5"/>
      <c r="V189" s="5"/>
      <c r="W189" s="5"/>
      <c r="X189" s="5"/>
      <c r="Y189" s="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ht="23.5" customHeight="1" x14ac:dyDescent="0.35">
      <c r="B190" s="5">
        <v>10</v>
      </c>
      <c r="C190" s="46" t="s">
        <v>571</v>
      </c>
      <c r="D190" s="46" t="s">
        <v>575</v>
      </c>
      <c r="E190" s="54"/>
      <c r="F190" s="55" t="s">
        <v>576</v>
      </c>
      <c r="G190" s="111">
        <f>495800+49800</f>
        <v>545600</v>
      </c>
      <c r="H190" s="40" t="s">
        <v>67</v>
      </c>
      <c r="I190" s="8">
        <v>1910</v>
      </c>
      <c r="J190" s="8"/>
      <c r="K190" s="8"/>
      <c r="L190" s="8"/>
      <c r="M190" s="8" t="s">
        <v>561</v>
      </c>
      <c r="N190" s="8" t="s">
        <v>557</v>
      </c>
      <c r="O190" s="5" t="s">
        <v>184</v>
      </c>
      <c r="P190" s="40"/>
      <c r="Q190" s="5"/>
      <c r="R190" s="5"/>
      <c r="S190" s="5"/>
      <c r="T190" s="5"/>
      <c r="U190" s="5"/>
      <c r="V190" s="5"/>
      <c r="W190" s="5"/>
      <c r="X190" s="5"/>
      <c r="Y190" s="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ht="23.5" customHeight="1" x14ac:dyDescent="0.35">
      <c r="B191" s="5">
        <v>11</v>
      </c>
      <c r="C191" s="46" t="s">
        <v>571</v>
      </c>
      <c r="D191" s="46" t="s">
        <v>577</v>
      </c>
      <c r="E191" s="52"/>
      <c r="F191" s="53"/>
      <c r="G191" s="106">
        <v>100400</v>
      </c>
      <c r="H191" s="40" t="s">
        <v>67</v>
      </c>
      <c r="I191" s="8">
        <v>1910</v>
      </c>
      <c r="J191" s="8"/>
      <c r="K191" s="8"/>
      <c r="L191" s="8"/>
      <c r="M191" s="8" t="s">
        <v>574</v>
      </c>
      <c r="N191" s="8" t="s">
        <v>557</v>
      </c>
      <c r="O191" s="5" t="s">
        <v>184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ht="23.5" customHeight="1" x14ac:dyDescent="0.35">
      <c r="B192" s="5">
        <v>12</v>
      </c>
      <c r="C192" s="46" t="s">
        <v>571</v>
      </c>
      <c r="D192" s="46" t="s">
        <v>578</v>
      </c>
      <c r="E192" s="52"/>
      <c r="F192" s="53"/>
      <c r="G192" s="106">
        <v>116000</v>
      </c>
      <c r="H192" s="40" t="s">
        <v>67</v>
      </c>
      <c r="I192" s="8">
        <v>1910</v>
      </c>
      <c r="J192" s="8"/>
      <c r="K192" s="8"/>
      <c r="L192" s="8"/>
      <c r="M192" s="8" t="s">
        <v>574</v>
      </c>
      <c r="N192" s="8" t="s">
        <v>557</v>
      </c>
      <c r="O192" s="5" t="s">
        <v>184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2:37" ht="23.5" customHeight="1" x14ac:dyDescent="0.35">
      <c r="B193" s="5">
        <v>13</v>
      </c>
      <c r="C193" s="46" t="s">
        <v>571</v>
      </c>
      <c r="D193" s="46" t="s">
        <v>579</v>
      </c>
      <c r="E193" s="52"/>
      <c r="F193" s="53"/>
      <c r="G193" s="106">
        <v>615500</v>
      </c>
      <c r="H193" s="40" t="s">
        <v>67</v>
      </c>
      <c r="I193" s="8">
        <v>1910</v>
      </c>
      <c r="J193" s="8"/>
      <c r="K193" s="8"/>
      <c r="L193" s="8"/>
      <c r="M193" s="8" t="s">
        <v>561</v>
      </c>
      <c r="N193" s="8" t="s">
        <v>557</v>
      </c>
      <c r="O193" s="5" t="s">
        <v>184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2:37" ht="23.5" customHeight="1" x14ac:dyDescent="0.35">
      <c r="B194" s="5">
        <v>14</v>
      </c>
      <c r="C194" s="46" t="s">
        <v>571</v>
      </c>
      <c r="D194" s="46" t="s">
        <v>580</v>
      </c>
      <c r="E194" s="52"/>
      <c r="F194" s="53"/>
      <c r="G194" s="106">
        <v>60000</v>
      </c>
      <c r="H194" s="40" t="s">
        <v>67</v>
      </c>
      <c r="I194" s="8">
        <v>1910</v>
      </c>
      <c r="J194" s="8"/>
      <c r="K194" s="8"/>
      <c r="L194" s="8"/>
      <c r="M194" s="8" t="s">
        <v>569</v>
      </c>
      <c r="N194" s="8" t="s">
        <v>557</v>
      </c>
      <c r="O194" s="5" t="s">
        <v>184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2:37" ht="23.5" customHeight="1" x14ac:dyDescent="0.35">
      <c r="B195" s="5">
        <v>15</v>
      </c>
      <c r="C195" s="46" t="s">
        <v>571</v>
      </c>
      <c r="D195" s="46" t="s">
        <v>581</v>
      </c>
      <c r="E195" s="52"/>
      <c r="F195" s="53"/>
      <c r="G195" s="106">
        <v>235100</v>
      </c>
      <c r="H195" s="40" t="s">
        <v>67</v>
      </c>
      <c r="I195" s="8">
        <v>1910</v>
      </c>
      <c r="J195" s="8"/>
      <c r="K195" s="8"/>
      <c r="L195" s="8"/>
      <c r="M195" s="8" t="s">
        <v>561</v>
      </c>
      <c r="N195" s="8" t="s">
        <v>557</v>
      </c>
      <c r="O195" s="5" t="s">
        <v>184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2:37" ht="23.5" customHeight="1" x14ac:dyDescent="0.35">
      <c r="B196" s="5">
        <v>16</v>
      </c>
      <c r="C196" s="46" t="s">
        <v>571</v>
      </c>
      <c r="D196" s="46" t="s">
        <v>582</v>
      </c>
      <c r="E196" s="52"/>
      <c r="F196" s="53"/>
      <c r="G196" s="106">
        <v>298800</v>
      </c>
      <c r="H196" s="40" t="s">
        <v>67</v>
      </c>
      <c r="I196" s="8">
        <v>1910</v>
      </c>
      <c r="J196" s="8"/>
      <c r="K196" s="8"/>
      <c r="L196" s="8"/>
      <c r="M196" s="8" t="s">
        <v>574</v>
      </c>
      <c r="N196" s="8" t="s">
        <v>557</v>
      </c>
      <c r="O196" s="5" t="s">
        <v>184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2:37" ht="23.5" customHeight="1" x14ac:dyDescent="0.35">
      <c r="B197" s="62">
        <v>17</v>
      </c>
      <c r="C197" s="59" t="s">
        <v>711</v>
      </c>
      <c r="D197" s="59" t="s">
        <v>583</v>
      </c>
      <c r="E197" s="54"/>
      <c r="F197" s="55" t="s">
        <v>584</v>
      </c>
      <c r="G197" s="111">
        <f>551200+25000</f>
        <v>576200</v>
      </c>
      <c r="H197" s="40" t="s">
        <v>67</v>
      </c>
      <c r="I197" s="8">
        <v>1910</v>
      </c>
      <c r="J197" s="8"/>
      <c r="K197" s="8"/>
      <c r="L197" s="8"/>
      <c r="M197" s="8" t="s">
        <v>574</v>
      </c>
      <c r="N197" s="8" t="s">
        <v>557</v>
      </c>
      <c r="O197" s="5" t="s">
        <v>184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2:37" ht="23.5" customHeight="1" x14ac:dyDescent="0.25">
      <c r="B198" s="5">
        <v>18</v>
      </c>
      <c r="C198" s="46" t="s">
        <v>571</v>
      </c>
      <c r="D198" s="46" t="s">
        <v>585</v>
      </c>
      <c r="E198" s="52"/>
      <c r="F198" s="177" t="s">
        <v>744</v>
      </c>
      <c r="G198" s="106">
        <f>415400+7485</f>
        <v>422885</v>
      </c>
      <c r="H198" s="40" t="s">
        <v>67</v>
      </c>
      <c r="I198" s="8">
        <v>1910</v>
      </c>
      <c r="J198" s="8"/>
      <c r="K198" s="8"/>
      <c r="L198" s="8"/>
      <c r="M198" s="8" t="s">
        <v>574</v>
      </c>
      <c r="N198" s="8" t="s">
        <v>557</v>
      </c>
      <c r="O198" s="5" t="s">
        <v>184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2:37" ht="23.5" customHeight="1" x14ac:dyDescent="0.35">
      <c r="B199" s="5">
        <v>19</v>
      </c>
      <c r="C199" s="46" t="s">
        <v>571</v>
      </c>
      <c r="D199" s="46" t="s">
        <v>586</v>
      </c>
      <c r="E199" s="52"/>
      <c r="F199" s="53"/>
      <c r="G199" s="106">
        <v>582200</v>
      </c>
      <c r="H199" s="40" t="s">
        <v>67</v>
      </c>
      <c r="I199" s="8">
        <v>1910</v>
      </c>
      <c r="J199" s="8"/>
      <c r="K199" s="8"/>
      <c r="L199" s="8"/>
      <c r="M199" s="8" t="s">
        <v>561</v>
      </c>
      <c r="N199" s="8" t="s">
        <v>557</v>
      </c>
      <c r="O199" s="5" t="s">
        <v>184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pans="2:37" ht="23.5" customHeight="1" x14ac:dyDescent="0.35">
      <c r="B200" s="62">
        <v>20</v>
      </c>
      <c r="C200" s="59" t="s">
        <v>711</v>
      </c>
      <c r="D200" s="59" t="s">
        <v>587</v>
      </c>
      <c r="E200" s="52"/>
      <c r="F200" s="53"/>
      <c r="G200" s="106">
        <v>142800</v>
      </c>
      <c r="H200" s="40" t="s">
        <v>67</v>
      </c>
      <c r="I200" s="8">
        <v>1910</v>
      </c>
      <c r="J200" s="8"/>
      <c r="K200" s="8"/>
      <c r="L200" s="8"/>
      <c r="M200" s="8" t="s">
        <v>574</v>
      </c>
      <c r="N200" s="8" t="s">
        <v>557</v>
      </c>
      <c r="O200" s="5" t="s">
        <v>184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pans="2:37" ht="23.5" customHeight="1" x14ac:dyDescent="0.35">
      <c r="B201" s="62">
        <v>21</v>
      </c>
      <c r="C201" s="59" t="s">
        <v>711</v>
      </c>
      <c r="D201" s="59" t="s">
        <v>588</v>
      </c>
      <c r="E201" s="52"/>
      <c r="F201" s="53"/>
      <c r="G201" s="106">
        <v>230800</v>
      </c>
      <c r="H201" s="40" t="s">
        <v>67</v>
      </c>
      <c r="I201" s="8">
        <v>1910</v>
      </c>
      <c r="J201" s="8"/>
      <c r="K201" s="8"/>
      <c r="L201" s="8"/>
      <c r="M201" s="8" t="s">
        <v>574</v>
      </c>
      <c r="N201" s="8" t="s">
        <v>557</v>
      </c>
      <c r="O201" s="5" t="s">
        <v>184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pans="2:37" ht="23.5" customHeight="1" x14ac:dyDescent="0.35">
      <c r="B202" s="5">
        <v>22</v>
      </c>
      <c r="C202" s="46" t="s">
        <v>571</v>
      </c>
      <c r="D202" s="46" t="s">
        <v>589</v>
      </c>
      <c r="E202" s="56"/>
      <c r="F202" s="53"/>
      <c r="G202" s="106">
        <v>203000</v>
      </c>
      <c r="H202" s="40" t="s">
        <v>67</v>
      </c>
      <c r="I202" s="8">
        <v>1910</v>
      </c>
      <c r="J202" s="8"/>
      <c r="K202" s="8"/>
      <c r="L202" s="8"/>
      <c r="M202" s="8" t="s">
        <v>574</v>
      </c>
      <c r="N202" s="8" t="s">
        <v>557</v>
      </c>
      <c r="O202" s="5" t="s">
        <v>184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pans="2:37" ht="23.5" customHeight="1" x14ac:dyDescent="0.35">
      <c r="B203" s="5">
        <v>23</v>
      </c>
      <c r="C203" s="46" t="s">
        <v>571</v>
      </c>
      <c r="D203" s="46" t="s">
        <v>590</v>
      </c>
      <c r="E203" s="52"/>
      <c r="F203" s="53"/>
      <c r="G203" s="106">
        <v>120000</v>
      </c>
      <c r="H203" s="40" t="s">
        <v>67</v>
      </c>
      <c r="I203" s="8">
        <v>1910</v>
      </c>
      <c r="J203" s="8"/>
      <c r="K203" s="8"/>
      <c r="L203" s="8"/>
      <c r="M203" s="8" t="s">
        <v>561</v>
      </c>
      <c r="N203" s="8" t="s">
        <v>557</v>
      </c>
      <c r="O203" s="5" t="s">
        <v>184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pans="2:37" ht="23.5" customHeight="1" x14ac:dyDescent="0.35">
      <c r="B204" s="5">
        <v>24</v>
      </c>
      <c r="C204" s="46" t="s">
        <v>571</v>
      </c>
      <c r="D204" s="46" t="s">
        <v>591</v>
      </c>
      <c r="E204" s="54"/>
      <c r="F204" s="55" t="s">
        <v>592</v>
      </c>
      <c r="G204" s="111">
        <f>582000+13400</f>
        <v>595400</v>
      </c>
      <c r="H204" s="40" t="s">
        <v>67</v>
      </c>
      <c r="I204" s="8">
        <v>1964</v>
      </c>
      <c r="J204" s="8"/>
      <c r="K204" s="8"/>
      <c r="L204" s="8"/>
      <c r="M204" s="8" t="s">
        <v>561</v>
      </c>
      <c r="N204" s="8" t="s">
        <v>557</v>
      </c>
      <c r="O204" s="5" t="s">
        <v>184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pans="2:37" ht="23.5" customHeight="1" x14ac:dyDescent="0.35">
      <c r="B205" s="5">
        <v>25</v>
      </c>
      <c r="C205" s="46" t="s">
        <v>571</v>
      </c>
      <c r="D205" s="46" t="s">
        <v>593</v>
      </c>
      <c r="E205" s="52"/>
      <c r="F205" s="53"/>
      <c r="G205" s="106">
        <v>300000</v>
      </c>
      <c r="H205" s="40" t="s">
        <v>67</v>
      </c>
      <c r="I205" s="8">
        <v>1910</v>
      </c>
      <c r="J205" s="8"/>
      <c r="K205" s="8"/>
      <c r="L205" s="8"/>
      <c r="M205" s="8" t="s">
        <v>574</v>
      </c>
      <c r="N205" s="8" t="s">
        <v>557</v>
      </c>
      <c r="O205" s="5" t="s">
        <v>184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pans="2:37" ht="23.5" customHeight="1" x14ac:dyDescent="0.35">
      <c r="B206" s="5">
        <v>26</v>
      </c>
      <c r="C206" s="46" t="s">
        <v>571</v>
      </c>
      <c r="D206" s="46" t="s">
        <v>594</v>
      </c>
      <c r="E206" s="52"/>
      <c r="F206" s="53"/>
      <c r="G206" s="106">
        <v>564400</v>
      </c>
      <c r="H206" s="40" t="s">
        <v>67</v>
      </c>
      <c r="I206" s="8">
        <v>1910</v>
      </c>
      <c r="J206" s="8"/>
      <c r="K206" s="8"/>
      <c r="L206" s="8"/>
      <c r="M206" s="8" t="s">
        <v>574</v>
      </c>
      <c r="N206" s="8" t="s">
        <v>557</v>
      </c>
      <c r="O206" s="5" t="s">
        <v>184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pans="2:37" ht="23.5" customHeight="1" x14ac:dyDescent="0.35">
      <c r="B207" s="5">
        <v>27</v>
      </c>
      <c r="C207" s="46" t="s">
        <v>571</v>
      </c>
      <c r="D207" s="46" t="s">
        <v>595</v>
      </c>
      <c r="E207" s="52"/>
      <c r="F207" s="53"/>
      <c r="G207" s="106">
        <v>322600</v>
      </c>
      <c r="H207" s="40" t="s">
        <v>67</v>
      </c>
      <c r="I207" s="8">
        <v>1910</v>
      </c>
      <c r="J207" s="8"/>
      <c r="K207" s="8"/>
      <c r="L207" s="8"/>
      <c r="M207" s="8" t="s">
        <v>574</v>
      </c>
      <c r="N207" s="8" t="s">
        <v>557</v>
      </c>
      <c r="O207" s="5" t="s">
        <v>184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pans="2:37" ht="23.5" customHeight="1" x14ac:dyDescent="0.35">
      <c r="B208" s="5">
        <v>28</v>
      </c>
      <c r="C208" s="46" t="s">
        <v>571</v>
      </c>
      <c r="D208" s="46" t="s">
        <v>596</v>
      </c>
      <c r="E208" s="52"/>
      <c r="F208" s="53"/>
      <c r="G208" s="106">
        <v>114400</v>
      </c>
      <c r="H208" s="40" t="s">
        <v>67</v>
      </c>
      <c r="I208" s="8">
        <v>1910</v>
      </c>
      <c r="J208" s="8"/>
      <c r="K208" s="8"/>
      <c r="L208" s="8"/>
      <c r="M208" s="8" t="s">
        <v>574</v>
      </c>
      <c r="N208" s="8" t="s">
        <v>557</v>
      </c>
      <c r="O208" s="5" t="s">
        <v>184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2:37" ht="23.5" customHeight="1" x14ac:dyDescent="0.35">
      <c r="B209" s="5">
        <v>29</v>
      </c>
      <c r="C209" s="46" t="s">
        <v>571</v>
      </c>
      <c r="D209" s="57" t="s">
        <v>597</v>
      </c>
      <c r="E209" s="56"/>
      <c r="F209" s="58"/>
      <c r="G209" s="106">
        <v>86000</v>
      </c>
      <c r="H209" s="40" t="s">
        <v>67</v>
      </c>
      <c r="I209" s="8">
        <v>1910</v>
      </c>
      <c r="J209" s="8"/>
      <c r="K209" s="8"/>
      <c r="L209" s="8"/>
      <c r="M209" s="8" t="s">
        <v>574</v>
      </c>
      <c r="N209" s="8" t="s">
        <v>557</v>
      </c>
      <c r="O209" s="5" t="s">
        <v>184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pans="2:37" ht="23.5" customHeight="1" x14ac:dyDescent="0.35">
      <c r="B210" s="5">
        <v>30</v>
      </c>
      <c r="C210" s="46" t="s">
        <v>571</v>
      </c>
      <c r="D210" s="46" t="s">
        <v>598</v>
      </c>
      <c r="E210" s="52"/>
      <c r="F210" s="53"/>
      <c r="G210" s="106">
        <v>276600</v>
      </c>
      <c r="H210" s="40" t="s">
        <v>67</v>
      </c>
      <c r="I210" s="8">
        <v>1910</v>
      </c>
      <c r="J210" s="8"/>
      <c r="K210" s="8"/>
      <c r="L210" s="8"/>
      <c r="M210" s="8" t="s">
        <v>574</v>
      </c>
      <c r="N210" s="8" t="s">
        <v>557</v>
      </c>
      <c r="O210" s="5" t="s">
        <v>184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pans="2:37" ht="23.5" customHeight="1" x14ac:dyDescent="0.35">
      <c r="B211" s="5">
        <v>31</v>
      </c>
      <c r="C211" s="46" t="s">
        <v>571</v>
      </c>
      <c r="D211" s="46" t="s">
        <v>599</v>
      </c>
      <c r="E211" s="52"/>
      <c r="F211" s="53"/>
      <c r="G211" s="106">
        <v>66000</v>
      </c>
      <c r="H211" s="40" t="s">
        <v>67</v>
      </c>
      <c r="I211" s="8">
        <v>1910</v>
      </c>
      <c r="J211" s="8"/>
      <c r="K211" s="8"/>
      <c r="L211" s="8"/>
      <c r="M211" s="8" t="s">
        <v>561</v>
      </c>
      <c r="N211" s="8" t="s">
        <v>557</v>
      </c>
      <c r="O211" s="5" t="s">
        <v>184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</row>
    <row r="212" spans="2:37" ht="23.5" customHeight="1" x14ac:dyDescent="0.25">
      <c r="B212" s="5">
        <v>32</v>
      </c>
      <c r="C212" s="46" t="s">
        <v>711</v>
      </c>
      <c r="D212" s="46" t="s">
        <v>600</v>
      </c>
      <c r="E212" s="52"/>
      <c r="F212" s="177" t="s">
        <v>745</v>
      </c>
      <c r="G212" s="106">
        <f>636800+23225</f>
        <v>660025</v>
      </c>
      <c r="H212" s="40" t="s">
        <v>67</v>
      </c>
      <c r="I212" s="8" t="s">
        <v>601</v>
      </c>
      <c r="J212" s="8"/>
      <c r="K212" s="8"/>
      <c r="L212" s="8"/>
      <c r="M212" s="8" t="s">
        <v>561</v>
      </c>
      <c r="N212" s="8" t="s">
        <v>557</v>
      </c>
      <c r="O212" s="5" t="s">
        <v>184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</row>
    <row r="213" spans="2:37" ht="23.5" customHeight="1" x14ac:dyDescent="0.35">
      <c r="B213" s="5">
        <v>33</v>
      </c>
      <c r="C213" s="46" t="s">
        <v>711</v>
      </c>
      <c r="D213" s="46" t="s">
        <v>602</v>
      </c>
      <c r="E213" s="52"/>
      <c r="F213" s="53"/>
      <c r="G213" s="106">
        <v>648300</v>
      </c>
      <c r="H213" s="40" t="s">
        <v>67</v>
      </c>
      <c r="I213" s="8">
        <v>1900</v>
      </c>
      <c r="J213" s="8"/>
      <c r="K213" s="8"/>
      <c r="L213" s="8"/>
      <c r="M213" s="8" t="s">
        <v>574</v>
      </c>
      <c r="N213" s="8" t="s">
        <v>557</v>
      </c>
      <c r="O213" s="5" t="s">
        <v>184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</row>
    <row r="214" spans="2:37" ht="23.5" customHeight="1" x14ac:dyDescent="0.35">
      <c r="B214" s="5">
        <v>34</v>
      </c>
      <c r="C214" s="46" t="s">
        <v>571</v>
      </c>
      <c r="D214" s="46" t="s">
        <v>603</v>
      </c>
      <c r="E214" s="52"/>
      <c r="F214" s="53"/>
      <c r="G214" s="106">
        <v>503000</v>
      </c>
      <c r="H214" s="40" t="s">
        <v>67</v>
      </c>
      <c r="I214" s="8">
        <v>1900</v>
      </c>
      <c r="J214" s="8"/>
      <c r="K214" s="8"/>
      <c r="L214" s="8"/>
      <c r="M214" s="8" t="s">
        <v>574</v>
      </c>
      <c r="N214" s="8" t="s">
        <v>557</v>
      </c>
      <c r="O214" s="5" t="s">
        <v>184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</row>
    <row r="215" spans="2:37" ht="23.5" customHeight="1" x14ac:dyDescent="0.35">
      <c r="B215" s="5">
        <v>35</v>
      </c>
      <c r="C215" s="46" t="s">
        <v>571</v>
      </c>
      <c r="D215" s="46" t="s">
        <v>604</v>
      </c>
      <c r="E215" s="52"/>
      <c r="F215" s="53"/>
      <c r="G215" s="106">
        <v>211200</v>
      </c>
      <c r="H215" s="40" t="s">
        <v>67</v>
      </c>
      <c r="I215" s="8">
        <v>1900</v>
      </c>
      <c r="J215" s="8"/>
      <c r="K215" s="8"/>
      <c r="L215" s="8"/>
      <c r="M215" s="8" t="s">
        <v>574</v>
      </c>
      <c r="N215" s="8" t="s">
        <v>557</v>
      </c>
      <c r="O215" s="5" t="s">
        <v>184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</row>
    <row r="216" spans="2:37" ht="23.5" customHeight="1" x14ac:dyDescent="0.35">
      <c r="B216" s="5">
        <v>36</v>
      </c>
      <c r="C216" s="46" t="s">
        <v>571</v>
      </c>
      <c r="D216" s="46" t="s">
        <v>605</v>
      </c>
      <c r="E216" s="52"/>
      <c r="F216" s="53"/>
      <c r="G216" s="106">
        <v>316400</v>
      </c>
      <c r="H216" s="40" t="s">
        <v>67</v>
      </c>
      <c r="I216" s="8">
        <v>1900</v>
      </c>
      <c r="J216" s="8"/>
      <c r="K216" s="8"/>
      <c r="L216" s="8"/>
      <c r="M216" s="8" t="s">
        <v>574</v>
      </c>
      <c r="N216" s="8" t="s">
        <v>557</v>
      </c>
      <c r="O216" s="5" t="s">
        <v>184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</row>
    <row r="217" spans="2:37" ht="23.5" customHeight="1" x14ac:dyDescent="0.35">
      <c r="B217" s="5">
        <v>37</v>
      </c>
      <c r="C217" s="46" t="s">
        <v>571</v>
      </c>
      <c r="D217" s="46" t="s">
        <v>606</v>
      </c>
      <c r="E217" s="52"/>
      <c r="F217" s="53"/>
      <c r="G217" s="106">
        <v>431800</v>
      </c>
      <c r="H217" s="40" t="s">
        <v>67</v>
      </c>
      <c r="I217" s="8">
        <v>1900</v>
      </c>
      <c r="J217" s="8"/>
      <c r="K217" s="8"/>
      <c r="L217" s="8"/>
      <c r="M217" s="8" t="s">
        <v>574</v>
      </c>
      <c r="N217" s="37" t="s">
        <v>557</v>
      </c>
      <c r="O217" s="5" t="s">
        <v>184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</row>
    <row r="218" spans="2:37" ht="23.5" customHeight="1" x14ac:dyDescent="0.35">
      <c r="B218" s="5">
        <v>38</v>
      </c>
      <c r="C218" s="46" t="s">
        <v>571</v>
      </c>
      <c r="D218" s="46" t="s">
        <v>607</v>
      </c>
      <c r="E218" s="52"/>
      <c r="F218" s="53"/>
      <c r="G218" s="106">
        <v>1754000</v>
      </c>
      <c r="H218" s="40" t="s">
        <v>67</v>
      </c>
      <c r="I218" s="8">
        <v>1910</v>
      </c>
      <c r="J218" s="8"/>
      <c r="K218" s="8"/>
      <c r="L218" s="8"/>
      <c r="M218" s="8" t="s">
        <v>574</v>
      </c>
      <c r="N218" s="37" t="s">
        <v>557</v>
      </c>
      <c r="O218" s="5" t="s">
        <v>184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2:37" ht="23.5" customHeight="1" x14ac:dyDescent="0.35">
      <c r="B219" s="5">
        <v>39</v>
      </c>
      <c r="C219" s="46" t="s">
        <v>571</v>
      </c>
      <c r="D219" s="46" t="s">
        <v>608</v>
      </c>
      <c r="E219" s="52"/>
      <c r="F219" s="53"/>
      <c r="G219" s="106">
        <v>342400</v>
      </c>
      <c r="H219" s="40" t="s">
        <v>67</v>
      </c>
      <c r="I219" s="8">
        <v>1910</v>
      </c>
      <c r="J219" s="8"/>
      <c r="K219" s="8"/>
      <c r="L219" s="8"/>
      <c r="M219" s="8" t="s">
        <v>561</v>
      </c>
      <c r="N219" s="37" t="s">
        <v>557</v>
      </c>
      <c r="O219" s="5" t="s">
        <v>184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</row>
    <row r="220" spans="2:37" ht="23.5" customHeight="1" x14ac:dyDescent="0.35">
      <c r="B220" s="5">
        <v>40</v>
      </c>
      <c r="C220" s="46" t="s">
        <v>571</v>
      </c>
      <c r="D220" s="46" t="s">
        <v>609</v>
      </c>
      <c r="E220" s="52"/>
      <c r="F220" s="53"/>
      <c r="G220" s="109">
        <v>346800</v>
      </c>
      <c r="H220" s="40" t="s">
        <v>67</v>
      </c>
      <c r="I220" s="8">
        <v>1910</v>
      </c>
      <c r="J220" s="8"/>
      <c r="K220" s="8"/>
      <c r="L220" s="8"/>
      <c r="M220" s="8" t="s">
        <v>574</v>
      </c>
      <c r="N220" s="37" t="s">
        <v>557</v>
      </c>
      <c r="O220" s="5" t="s">
        <v>184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</row>
    <row r="221" spans="2:37" ht="23.5" customHeight="1" x14ac:dyDescent="0.35">
      <c r="B221" s="5">
        <v>41</v>
      </c>
      <c r="C221" s="46" t="s">
        <v>571</v>
      </c>
      <c r="D221" s="46" t="s">
        <v>610</v>
      </c>
      <c r="E221" s="45"/>
      <c r="F221" s="45"/>
      <c r="G221" s="109">
        <v>334600</v>
      </c>
      <c r="H221" s="40" t="s">
        <v>67</v>
      </c>
      <c r="I221" s="8">
        <v>1910</v>
      </c>
      <c r="J221" s="8"/>
      <c r="K221" s="8"/>
      <c r="L221" s="8"/>
      <c r="M221" s="5" t="s">
        <v>561</v>
      </c>
      <c r="N221" s="37" t="s">
        <v>557</v>
      </c>
      <c r="O221" s="5" t="s">
        <v>184</v>
      </c>
      <c r="P221" s="40"/>
      <c r="Q221" s="5"/>
      <c r="R221" s="5"/>
      <c r="S221" s="5"/>
      <c r="T221" s="5"/>
      <c r="U221" s="5"/>
      <c r="V221" s="5"/>
      <c r="W221" s="5"/>
      <c r="X221" s="5"/>
      <c r="Y221" s="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</row>
    <row r="222" spans="2:37" ht="23.5" customHeight="1" x14ac:dyDescent="0.35">
      <c r="B222" s="5">
        <v>42</v>
      </c>
      <c r="C222" s="59" t="s">
        <v>571</v>
      </c>
      <c r="D222" s="59" t="s">
        <v>611</v>
      </c>
      <c r="E222" s="60"/>
      <c r="F222" s="60"/>
      <c r="G222" s="112">
        <v>622600</v>
      </c>
      <c r="H222" s="40" t="s">
        <v>67</v>
      </c>
      <c r="I222" s="61">
        <v>1910</v>
      </c>
      <c r="J222" s="61"/>
      <c r="K222" s="61"/>
      <c r="L222" s="61"/>
      <c r="M222" s="62" t="s">
        <v>561</v>
      </c>
      <c r="N222" s="63" t="s">
        <v>557</v>
      </c>
      <c r="O222" s="62" t="s">
        <v>184</v>
      </c>
      <c r="P222" s="64"/>
      <c r="Q222" s="62"/>
      <c r="R222" s="62"/>
      <c r="S222" s="62"/>
      <c r="T222" s="62"/>
      <c r="U222" s="62"/>
      <c r="V222" s="62"/>
      <c r="W222" s="5"/>
      <c r="X222" s="5"/>
      <c r="Y222" s="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</row>
    <row r="223" spans="2:37" ht="23.5" customHeight="1" x14ac:dyDescent="0.35">
      <c r="B223" s="5">
        <v>43</v>
      </c>
      <c r="C223" s="59" t="s">
        <v>571</v>
      </c>
      <c r="D223" s="59" t="s">
        <v>612</v>
      </c>
      <c r="E223" s="65"/>
      <c r="F223" s="66"/>
      <c r="G223" s="113">
        <v>33819.360000000001</v>
      </c>
      <c r="H223" s="40" t="s">
        <v>67</v>
      </c>
      <c r="I223" s="61"/>
      <c r="J223" s="61"/>
      <c r="K223" s="61"/>
      <c r="L223" s="61"/>
      <c r="M223" s="62"/>
      <c r="N223" s="62"/>
      <c r="O223" s="62"/>
      <c r="P223" s="64"/>
      <c r="Q223" s="62"/>
      <c r="R223" s="62"/>
      <c r="S223" s="62"/>
      <c r="T223" s="62"/>
      <c r="U223" s="62"/>
      <c r="V223" s="62"/>
      <c r="W223" s="5"/>
      <c r="X223" s="5"/>
      <c r="Y223" s="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</row>
    <row r="224" spans="2:37" ht="23.5" customHeight="1" x14ac:dyDescent="0.25">
      <c r="B224" s="5">
        <v>44</v>
      </c>
      <c r="C224" s="59" t="s">
        <v>613</v>
      </c>
      <c r="D224" s="59" t="s">
        <v>614</v>
      </c>
      <c r="E224" s="67"/>
      <c r="F224" s="68"/>
      <c r="G224" s="101">
        <v>105266.16</v>
      </c>
      <c r="H224" s="40" t="s">
        <v>67</v>
      </c>
      <c r="I224" s="69"/>
      <c r="J224" s="69"/>
      <c r="K224" s="69"/>
      <c r="L224" s="69"/>
      <c r="M224" s="62"/>
      <c r="N224" s="62"/>
      <c r="O224" s="62"/>
      <c r="P224" s="64"/>
      <c r="Q224" s="62"/>
      <c r="R224" s="62"/>
      <c r="S224" s="62"/>
      <c r="T224" s="62"/>
      <c r="U224" s="62"/>
      <c r="V224" s="62"/>
      <c r="W224" s="5"/>
      <c r="X224" s="5"/>
      <c r="Y224" s="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</row>
    <row r="225" spans="2:37" ht="23.5" customHeight="1" x14ac:dyDescent="0.25">
      <c r="B225" s="5">
        <v>45</v>
      </c>
      <c r="C225" s="59" t="s">
        <v>571</v>
      </c>
      <c r="D225" s="59" t="s">
        <v>615</v>
      </c>
      <c r="E225" s="67"/>
      <c r="F225" s="62"/>
      <c r="G225" s="112">
        <v>183400</v>
      </c>
      <c r="H225" s="40" t="s">
        <v>67</v>
      </c>
      <c r="I225" s="62">
        <v>1930</v>
      </c>
      <c r="J225" s="63"/>
      <c r="K225" s="61"/>
      <c r="L225" s="61"/>
      <c r="M225" s="62" t="s">
        <v>574</v>
      </c>
      <c r="N225" s="62" t="s">
        <v>557</v>
      </c>
      <c r="O225" s="62" t="s">
        <v>184</v>
      </c>
      <c r="P225" s="64"/>
      <c r="Q225" s="62"/>
      <c r="R225" s="62"/>
      <c r="S225" s="62"/>
      <c r="T225" s="62"/>
      <c r="U225" s="62"/>
      <c r="V225" s="62"/>
      <c r="W225" s="5"/>
      <c r="X225" s="5"/>
      <c r="Y225" s="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</row>
    <row r="226" spans="2:37" ht="23.5" customHeight="1" x14ac:dyDescent="0.25">
      <c r="B226" s="5">
        <v>46</v>
      </c>
      <c r="C226" s="46" t="s">
        <v>571</v>
      </c>
      <c r="D226" s="46" t="s">
        <v>616</v>
      </c>
      <c r="E226" s="70"/>
      <c r="F226" s="5"/>
      <c r="G226" s="106">
        <v>186400</v>
      </c>
      <c r="H226" s="40" t="s">
        <v>67</v>
      </c>
      <c r="I226" s="5">
        <v>1930</v>
      </c>
      <c r="J226" s="37"/>
      <c r="K226" s="8"/>
      <c r="L226" s="8"/>
      <c r="M226" s="5" t="s">
        <v>574</v>
      </c>
      <c r="N226" s="5" t="s">
        <v>557</v>
      </c>
      <c r="O226" s="5" t="s">
        <v>184</v>
      </c>
      <c r="P226" s="40"/>
      <c r="Q226" s="5"/>
      <c r="R226" s="5"/>
      <c r="S226" s="5"/>
      <c r="T226" s="5"/>
      <c r="U226" s="5"/>
      <c r="V226" s="5"/>
      <c r="W226" s="5"/>
      <c r="X226" s="5"/>
      <c r="Y226" s="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</row>
    <row r="227" spans="2:37" ht="23.5" customHeight="1" x14ac:dyDescent="0.25">
      <c r="B227" s="62">
        <v>47</v>
      </c>
      <c r="C227" s="59" t="s">
        <v>711</v>
      </c>
      <c r="D227" s="59" t="s">
        <v>617</v>
      </c>
      <c r="E227" s="70"/>
      <c r="F227" s="5"/>
      <c r="G227" s="106">
        <v>456400</v>
      </c>
      <c r="H227" s="40" t="s">
        <v>67</v>
      </c>
      <c r="I227" s="5">
        <v>1923</v>
      </c>
      <c r="J227" s="37"/>
      <c r="K227" s="8"/>
      <c r="L227" s="8"/>
      <c r="M227" s="5" t="s">
        <v>574</v>
      </c>
      <c r="N227" s="5" t="s">
        <v>557</v>
      </c>
      <c r="O227" s="5" t="s">
        <v>184</v>
      </c>
      <c r="P227" s="40"/>
      <c r="Q227" s="5"/>
      <c r="R227" s="5"/>
      <c r="S227" s="5"/>
      <c r="T227" s="5"/>
      <c r="U227" s="5"/>
      <c r="V227" s="5"/>
      <c r="W227" s="5"/>
      <c r="X227" s="5"/>
      <c r="Y227" s="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</row>
    <row r="228" spans="2:37" ht="23.5" customHeight="1" x14ac:dyDescent="0.25">
      <c r="B228" s="5">
        <v>48</v>
      </c>
      <c r="C228" s="46" t="s">
        <v>571</v>
      </c>
      <c r="D228" s="46" t="s">
        <v>618</v>
      </c>
      <c r="E228" s="70"/>
      <c r="F228" s="5"/>
      <c r="G228" s="106">
        <v>141000</v>
      </c>
      <c r="H228" s="40" t="s">
        <v>67</v>
      </c>
      <c r="I228" s="5">
        <v>1931</v>
      </c>
      <c r="J228" s="37"/>
      <c r="K228" s="8"/>
      <c r="L228" s="8"/>
      <c r="M228" s="5" t="s">
        <v>574</v>
      </c>
      <c r="N228" s="5" t="s">
        <v>557</v>
      </c>
      <c r="O228" s="5" t="s">
        <v>184</v>
      </c>
      <c r="P228" s="40"/>
      <c r="Q228" s="5"/>
      <c r="R228" s="5"/>
      <c r="S228" s="5"/>
      <c r="T228" s="5"/>
      <c r="U228" s="5"/>
      <c r="V228" s="5"/>
      <c r="W228" s="5"/>
      <c r="X228" s="5"/>
      <c r="Y228" s="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</row>
    <row r="229" spans="2:37" ht="23.5" customHeight="1" x14ac:dyDescent="0.25">
      <c r="B229" s="5">
        <v>49</v>
      </c>
      <c r="C229" s="46" t="s">
        <v>571</v>
      </c>
      <c r="D229" s="46" t="s">
        <v>619</v>
      </c>
      <c r="E229" s="70"/>
      <c r="F229" s="177" t="s">
        <v>746</v>
      </c>
      <c r="G229" s="106">
        <f>283620+44019</f>
        <v>327639</v>
      </c>
      <c r="H229" s="40" t="s">
        <v>67</v>
      </c>
      <c r="I229" s="5">
        <v>1910</v>
      </c>
      <c r="J229" s="37"/>
      <c r="K229" s="8"/>
      <c r="L229" s="8"/>
      <c r="M229" s="5" t="s">
        <v>574</v>
      </c>
      <c r="N229" s="5" t="s">
        <v>557</v>
      </c>
      <c r="O229" s="5" t="s">
        <v>184</v>
      </c>
      <c r="P229" s="40"/>
      <c r="Q229" s="5"/>
      <c r="R229" s="5"/>
      <c r="S229" s="5"/>
      <c r="T229" s="5"/>
      <c r="U229" s="5"/>
      <c r="V229" s="5"/>
      <c r="W229" s="5"/>
      <c r="X229" s="5"/>
      <c r="Y229" s="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</row>
    <row r="230" spans="2:37" ht="23.5" customHeight="1" x14ac:dyDescent="0.25">
      <c r="B230" s="5">
        <v>50</v>
      </c>
      <c r="C230" s="46" t="s">
        <v>551</v>
      </c>
      <c r="D230" s="46" t="s">
        <v>620</v>
      </c>
      <c r="E230" s="70"/>
      <c r="F230" s="5"/>
      <c r="G230" s="106">
        <v>442000</v>
      </c>
      <c r="H230" s="40" t="s">
        <v>67</v>
      </c>
      <c r="I230" s="5">
        <v>1920</v>
      </c>
      <c r="J230" s="37"/>
      <c r="K230" s="8"/>
      <c r="L230" s="8"/>
      <c r="M230" s="5" t="s">
        <v>561</v>
      </c>
      <c r="N230" s="5" t="s">
        <v>557</v>
      </c>
      <c r="O230" s="5" t="s">
        <v>184</v>
      </c>
      <c r="P230" s="40"/>
      <c r="Q230" s="5"/>
      <c r="R230" s="5"/>
      <c r="S230" s="5"/>
      <c r="T230" s="5"/>
      <c r="U230" s="5"/>
      <c r="V230" s="5"/>
      <c r="W230" s="5"/>
      <c r="X230" s="5"/>
      <c r="Y230" s="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</row>
    <row r="231" spans="2:37" ht="23.5" customHeight="1" x14ac:dyDescent="0.25">
      <c r="B231" s="5">
        <v>51</v>
      </c>
      <c r="C231" s="46" t="s">
        <v>571</v>
      </c>
      <c r="D231" s="46" t="s">
        <v>621</v>
      </c>
      <c r="E231" s="51"/>
      <c r="F231" s="5"/>
      <c r="G231" s="106">
        <v>306840</v>
      </c>
      <c r="H231" s="40" t="s">
        <v>67</v>
      </c>
      <c r="I231" s="5">
        <v>1910</v>
      </c>
      <c r="J231" s="37"/>
      <c r="K231" s="8"/>
      <c r="L231" s="8"/>
      <c r="M231" s="5" t="s">
        <v>574</v>
      </c>
      <c r="N231" s="5" t="s">
        <v>557</v>
      </c>
      <c r="O231" s="5" t="s">
        <v>184</v>
      </c>
      <c r="P231" s="40"/>
      <c r="Q231" s="5"/>
      <c r="R231" s="5"/>
      <c r="S231" s="5"/>
      <c r="T231" s="5"/>
      <c r="U231" s="5"/>
      <c r="V231" s="5"/>
      <c r="W231" s="5"/>
      <c r="X231" s="5"/>
      <c r="Y231" s="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</row>
    <row r="232" spans="2:37" ht="23.5" customHeight="1" x14ac:dyDescent="0.25">
      <c r="B232" s="5">
        <v>52</v>
      </c>
      <c r="C232" s="46" t="s">
        <v>571</v>
      </c>
      <c r="D232" s="46" t="s">
        <v>622</v>
      </c>
      <c r="E232" s="51"/>
      <c r="F232" s="177" t="s">
        <v>740</v>
      </c>
      <c r="G232" s="114">
        <f>951020+80883</f>
        <v>1031903</v>
      </c>
      <c r="H232" s="40" t="s">
        <v>67</v>
      </c>
      <c r="I232" s="38">
        <v>1910</v>
      </c>
      <c r="J232" s="8"/>
      <c r="K232" s="8"/>
      <c r="L232" s="8"/>
      <c r="M232" s="5" t="s">
        <v>569</v>
      </c>
      <c r="N232" s="5" t="s">
        <v>557</v>
      </c>
      <c r="O232" s="5" t="s">
        <v>184</v>
      </c>
      <c r="P232" s="40"/>
      <c r="Q232" s="5"/>
      <c r="R232" s="5"/>
      <c r="S232" s="5"/>
      <c r="T232" s="5"/>
      <c r="U232" s="5"/>
      <c r="V232" s="5"/>
      <c r="W232" s="5"/>
      <c r="X232" s="5"/>
      <c r="Y232" s="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</row>
    <row r="233" spans="2:37" ht="23.5" customHeight="1" x14ac:dyDescent="0.25">
      <c r="B233" s="5">
        <v>53</v>
      </c>
      <c r="C233" s="46" t="s">
        <v>571</v>
      </c>
      <c r="D233" s="46" t="s">
        <v>623</v>
      </c>
      <c r="E233" s="51"/>
      <c r="F233" s="5"/>
      <c r="G233" s="106">
        <v>174700</v>
      </c>
      <c r="H233" s="40" t="s">
        <v>67</v>
      </c>
      <c r="I233" s="8">
        <v>1910</v>
      </c>
      <c r="J233" s="8"/>
      <c r="K233" s="8"/>
      <c r="L233" s="8"/>
      <c r="M233" s="5" t="s">
        <v>561</v>
      </c>
      <c r="N233" s="5" t="s">
        <v>557</v>
      </c>
      <c r="O233" s="5" t="s">
        <v>184</v>
      </c>
      <c r="P233" s="40"/>
      <c r="Q233" s="5"/>
      <c r="R233" s="5"/>
      <c r="S233" s="5"/>
      <c r="T233" s="5"/>
      <c r="U233" s="5"/>
      <c r="V233" s="5"/>
      <c r="W233" s="5"/>
      <c r="X233" s="5"/>
      <c r="Y233" s="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</row>
    <row r="234" spans="2:37" ht="23.5" customHeight="1" x14ac:dyDescent="0.25">
      <c r="B234" s="5">
        <v>54</v>
      </c>
      <c r="C234" s="46" t="s">
        <v>571</v>
      </c>
      <c r="D234" s="46" t="s">
        <v>624</v>
      </c>
      <c r="E234" s="51"/>
      <c r="F234" s="5"/>
      <c r="G234" s="106">
        <v>335260</v>
      </c>
      <c r="H234" s="40" t="s">
        <v>67</v>
      </c>
      <c r="I234" s="8">
        <v>1920</v>
      </c>
      <c r="J234" s="8"/>
      <c r="K234" s="8"/>
      <c r="L234" s="8"/>
      <c r="M234" s="5" t="s">
        <v>569</v>
      </c>
      <c r="N234" s="5" t="s">
        <v>557</v>
      </c>
      <c r="O234" s="5" t="s">
        <v>184</v>
      </c>
      <c r="P234" s="40"/>
      <c r="Q234" s="5"/>
      <c r="R234" s="5"/>
      <c r="S234" s="5"/>
      <c r="T234" s="5"/>
      <c r="U234" s="5"/>
      <c r="V234" s="5"/>
      <c r="W234" s="5"/>
      <c r="X234" s="5"/>
      <c r="Y234" s="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</row>
    <row r="235" spans="2:37" ht="23.5" customHeight="1" x14ac:dyDescent="0.25">
      <c r="B235" s="5">
        <v>55</v>
      </c>
      <c r="C235" s="46" t="s">
        <v>571</v>
      </c>
      <c r="D235" s="46" t="s">
        <v>625</v>
      </c>
      <c r="E235" s="51"/>
      <c r="F235" s="5"/>
      <c r="G235" s="106">
        <v>298220</v>
      </c>
      <c r="H235" s="40" t="s">
        <v>67</v>
      </c>
      <c r="I235" s="8">
        <v>1920</v>
      </c>
      <c r="J235" s="8"/>
      <c r="K235" s="8"/>
      <c r="L235" s="8"/>
      <c r="M235" s="5" t="s">
        <v>245</v>
      </c>
      <c r="N235" s="5" t="s">
        <v>557</v>
      </c>
      <c r="O235" s="5" t="s">
        <v>184</v>
      </c>
      <c r="P235" s="40"/>
      <c r="Q235" s="5"/>
      <c r="R235" s="5"/>
      <c r="S235" s="5"/>
      <c r="T235" s="5"/>
      <c r="U235" s="5"/>
      <c r="V235" s="5"/>
      <c r="W235" s="5"/>
      <c r="X235" s="5"/>
      <c r="Y235" s="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</row>
    <row r="236" spans="2:37" ht="23.5" customHeight="1" x14ac:dyDescent="0.25">
      <c r="B236" s="5">
        <v>56</v>
      </c>
      <c r="C236" s="46" t="s">
        <v>571</v>
      </c>
      <c r="D236" s="46" t="s">
        <v>626</v>
      </c>
      <c r="E236" s="51"/>
      <c r="F236" s="5"/>
      <c r="G236" s="106">
        <v>200580</v>
      </c>
      <c r="H236" s="40" t="s">
        <v>67</v>
      </c>
      <c r="I236" s="8">
        <v>1910</v>
      </c>
      <c r="J236" s="8"/>
      <c r="K236" s="8"/>
      <c r="L236" s="8"/>
      <c r="M236" s="5" t="s">
        <v>574</v>
      </c>
      <c r="N236" s="5" t="s">
        <v>557</v>
      </c>
      <c r="O236" s="5" t="s">
        <v>184</v>
      </c>
      <c r="P236" s="40"/>
      <c r="Q236" s="5"/>
      <c r="R236" s="5"/>
      <c r="S236" s="5"/>
      <c r="T236" s="5"/>
      <c r="U236" s="5"/>
      <c r="V236" s="5"/>
      <c r="W236" s="5"/>
      <c r="X236" s="5"/>
      <c r="Y236" s="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</row>
    <row r="237" spans="2:37" ht="23.5" customHeight="1" x14ac:dyDescent="0.25">
      <c r="B237" s="5">
        <v>57</v>
      </c>
      <c r="C237" s="46" t="s">
        <v>571</v>
      </c>
      <c r="D237" s="46" t="s">
        <v>627</v>
      </c>
      <c r="E237" s="51"/>
      <c r="F237" s="5"/>
      <c r="G237" s="106">
        <v>231200</v>
      </c>
      <c r="H237" s="40" t="s">
        <v>67</v>
      </c>
      <c r="I237" s="8">
        <v>1910</v>
      </c>
      <c r="J237" s="8"/>
      <c r="K237" s="8"/>
      <c r="L237" s="8"/>
      <c r="M237" s="5" t="s">
        <v>42</v>
      </c>
      <c r="N237" s="5" t="s">
        <v>557</v>
      </c>
      <c r="O237" s="5" t="s">
        <v>184</v>
      </c>
      <c r="P237" s="40"/>
      <c r="Q237" s="5"/>
      <c r="R237" s="5"/>
      <c r="S237" s="5"/>
      <c r="T237" s="5"/>
      <c r="U237" s="5"/>
      <c r="V237" s="5"/>
      <c r="W237" s="5"/>
      <c r="X237" s="5"/>
      <c r="Y237" s="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</row>
    <row r="238" spans="2:37" ht="23.5" customHeight="1" x14ac:dyDescent="0.25">
      <c r="B238" s="5">
        <v>58</v>
      </c>
      <c r="C238" s="46" t="s">
        <v>571</v>
      </c>
      <c r="D238" s="46" t="s">
        <v>628</v>
      </c>
      <c r="E238" s="51"/>
      <c r="F238" s="5"/>
      <c r="G238" s="106">
        <v>703400</v>
      </c>
      <c r="H238" s="40" t="s">
        <v>67</v>
      </c>
      <c r="I238" s="8">
        <v>1920</v>
      </c>
      <c r="J238" s="8"/>
      <c r="K238" s="8"/>
      <c r="L238" s="8"/>
      <c r="M238" s="5" t="s">
        <v>574</v>
      </c>
      <c r="N238" s="5" t="s">
        <v>557</v>
      </c>
      <c r="O238" s="5" t="s">
        <v>184</v>
      </c>
      <c r="P238" s="40"/>
      <c r="Q238" s="5"/>
      <c r="R238" s="5"/>
      <c r="S238" s="5"/>
      <c r="T238" s="5"/>
      <c r="U238" s="5"/>
      <c r="V238" s="5"/>
      <c r="W238" s="5"/>
      <c r="X238" s="5"/>
      <c r="Y238" s="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</row>
    <row r="239" spans="2:37" ht="23.5" customHeight="1" x14ac:dyDescent="0.25">
      <c r="B239" s="5">
        <v>59</v>
      </c>
      <c r="C239" s="46" t="s">
        <v>571</v>
      </c>
      <c r="D239" s="46" t="s">
        <v>629</v>
      </c>
      <c r="E239" s="71"/>
      <c r="F239" s="32" t="s">
        <v>630</v>
      </c>
      <c r="G239" s="111">
        <f>452260+68000</f>
        <v>520260</v>
      </c>
      <c r="H239" s="40" t="s">
        <v>67</v>
      </c>
      <c r="I239" s="8">
        <v>1920</v>
      </c>
      <c r="J239" s="8"/>
      <c r="K239" s="8"/>
      <c r="L239" s="8"/>
      <c r="M239" s="5" t="s">
        <v>574</v>
      </c>
      <c r="N239" s="5" t="s">
        <v>557</v>
      </c>
      <c r="O239" s="5" t="s">
        <v>184</v>
      </c>
      <c r="P239" s="40"/>
      <c r="Q239" s="5"/>
      <c r="R239" s="5"/>
      <c r="S239" s="5"/>
      <c r="T239" s="5"/>
      <c r="U239" s="5"/>
      <c r="V239" s="5"/>
      <c r="W239" s="5"/>
      <c r="X239" s="5"/>
      <c r="Y239" s="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</row>
    <row r="240" spans="2:37" ht="23.5" customHeight="1" x14ac:dyDescent="0.25">
      <c r="B240" s="5">
        <v>60</v>
      </c>
      <c r="C240" s="46" t="s">
        <v>571</v>
      </c>
      <c r="D240" s="46" t="s">
        <v>631</v>
      </c>
      <c r="E240" s="51"/>
      <c r="F240" s="5"/>
      <c r="G240" s="106">
        <v>524000</v>
      </c>
      <c r="H240" s="40" t="s">
        <v>67</v>
      </c>
      <c r="I240" s="8">
        <v>1910</v>
      </c>
      <c r="J240" s="8"/>
      <c r="K240" s="8"/>
      <c r="L240" s="8"/>
      <c r="M240" s="5" t="s">
        <v>574</v>
      </c>
      <c r="N240" s="5" t="s">
        <v>557</v>
      </c>
      <c r="O240" s="5" t="s">
        <v>184</v>
      </c>
      <c r="P240" s="40"/>
      <c r="Q240" s="5"/>
      <c r="R240" s="5"/>
      <c r="S240" s="5"/>
      <c r="T240" s="5"/>
      <c r="U240" s="5"/>
      <c r="V240" s="5"/>
      <c r="W240" s="5"/>
      <c r="X240" s="5"/>
      <c r="Y240" s="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</row>
    <row r="241" spans="2:37" ht="23.5" customHeight="1" x14ac:dyDescent="0.25">
      <c r="B241" s="5">
        <v>61</v>
      </c>
      <c r="C241" s="46" t="s">
        <v>571</v>
      </c>
      <c r="D241" s="46" t="s">
        <v>632</v>
      </c>
      <c r="E241" s="51"/>
      <c r="F241" s="5"/>
      <c r="G241" s="106">
        <v>487740</v>
      </c>
      <c r="H241" s="40" t="s">
        <v>67</v>
      </c>
      <c r="I241" s="8">
        <v>1910</v>
      </c>
      <c r="J241" s="8"/>
      <c r="K241" s="8"/>
      <c r="L241" s="8"/>
      <c r="M241" s="5" t="s">
        <v>574</v>
      </c>
      <c r="N241" s="5" t="s">
        <v>557</v>
      </c>
      <c r="O241" s="5" t="s">
        <v>184</v>
      </c>
      <c r="P241" s="40"/>
      <c r="Q241" s="5"/>
      <c r="R241" s="5"/>
      <c r="S241" s="5"/>
      <c r="T241" s="5"/>
      <c r="U241" s="5"/>
      <c r="V241" s="5"/>
      <c r="W241" s="5"/>
      <c r="X241" s="5"/>
      <c r="Y241" s="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</row>
    <row r="242" spans="2:37" ht="23.5" customHeight="1" x14ac:dyDescent="0.25">
      <c r="B242" s="5">
        <v>62</v>
      </c>
      <c r="C242" s="46" t="s">
        <v>571</v>
      </c>
      <c r="D242" s="46" t="s">
        <v>633</v>
      </c>
      <c r="E242" s="51"/>
      <c r="F242" s="177" t="s">
        <v>743</v>
      </c>
      <c r="G242" s="106">
        <f>655120+52649</f>
        <v>707769</v>
      </c>
      <c r="H242" s="40" t="s">
        <v>67</v>
      </c>
      <c r="I242" s="8">
        <v>1934</v>
      </c>
      <c r="J242" s="8"/>
      <c r="K242" s="8"/>
      <c r="L242" s="8"/>
      <c r="M242" s="5" t="s">
        <v>574</v>
      </c>
      <c r="N242" s="5" t="s">
        <v>557</v>
      </c>
      <c r="O242" s="5" t="s">
        <v>184</v>
      </c>
      <c r="P242" s="40"/>
      <c r="Q242" s="5"/>
      <c r="R242" s="5"/>
      <c r="S242" s="5"/>
      <c r="T242" s="5"/>
      <c r="U242" s="5"/>
      <c r="V242" s="5"/>
      <c r="W242" s="5"/>
      <c r="X242" s="5"/>
      <c r="Y242" s="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</row>
    <row r="243" spans="2:37" ht="23.5" customHeight="1" x14ac:dyDescent="0.25">
      <c r="B243" s="5">
        <v>63</v>
      </c>
      <c r="C243" s="46" t="s">
        <v>571</v>
      </c>
      <c r="D243" s="46" t="s">
        <v>634</v>
      </c>
      <c r="E243" s="51"/>
      <c r="F243" s="5"/>
      <c r="G243" s="106">
        <v>469200</v>
      </c>
      <c r="H243" s="40" t="s">
        <v>67</v>
      </c>
      <c r="I243" s="8">
        <v>1900</v>
      </c>
      <c r="J243" s="8"/>
      <c r="K243" s="8"/>
      <c r="L243" s="8"/>
      <c r="M243" s="5" t="s">
        <v>574</v>
      </c>
      <c r="N243" s="5" t="s">
        <v>557</v>
      </c>
      <c r="O243" s="5" t="s">
        <v>184</v>
      </c>
      <c r="P243" s="40"/>
      <c r="Q243" s="5"/>
      <c r="R243" s="5"/>
      <c r="S243" s="5"/>
      <c r="T243" s="5"/>
      <c r="U243" s="5"/>
      <c r="V243" s="5"/>
      <c r="W243" s="5"/>
      <c r="X243" s="5"/>
      <c r="Y243" s="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</row>
    <row r="244" spans="2:37" ht="23.5" customHeight="1" x14ac:dyDescent="0.25">
      <c r="B244" s="5">
        <v>64</v>
      </c>
      <c r="C244" s="46" t="s">
        <v>571</v>
      </c>
      <c r="D244" s="46" t="s">
        <v>635</v>
      </c>
      <c r="E244" s="51"/>
      <c r="F244" s="177" t="s">
        <v>742</v>
      </c>
      <c r="G244" s="106">
        <f>655760+15106</f>
        <v>670866</v>
      </c>
      <c r="H244" s="40" t="s">
        <v>67</v>
      </c>
      <c r="I244" s="8">
        <v>1909</v>
      </c>
      <c r="J244" s="8"/>
      <c r="K244" s="8"/>
      <c r="L244" s="8"/>
      <c r="M244" s="5" t="s">
        <v>636</v>
      </c>
      <c r="N244" s="5" t="s">
        <v>557</v>
      </c>
      <c r="O244" s="5" t="s">
        <v>184</v>
      </c>
      <c r="P244" s="40"/>
      <c r="Q244" s="5"/>
      <c r="R244" s="5"/>
      <c r="S244" s="5"/>
      <c r="T244" s="5"/>
      <c r="U244" s="5"/>
      <c r="V244" s="5"/>
      <c r="W244" s="5"/>
      <c r="X244" s="5"/>
      <c r="Y244" s="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</row>
    <row r="245" spans="2:37" ht="23.5" customHeight="1" x14ac:dyDescent="0.25">
      <c r="B245" s="5">
        <v>65</v>
      </c>
      <c r="C245" s="46" t="s">
        <v>571</v>
      </c>
      <c r="D245" s="46" t="s">
        <v>637</v>
      </c>
      <c r="E245" s="51"/>
      <c r="F245" s="5"/>
      <c r="G245" s="106">
        <v>580880</v>
      </c>
      <c r="H245" s="40" t="s">
        <v>67</v>
      </c>
      <c r="I245" s="8">
        <v>1910</v>
      </c>
      <c r="J245" s="8"/>
      <c r="K245" s="8"/>
      <c r="L245" s="8"/>
      <c r="M245" s="5" t="s">
        <v>574</v>
      </c>
      <c r="N245" s="5" t="s">
        <v>557</v>
      </c>
      <c r="O245" s="5" t="s">
        <v>184</v>
      </c>
      <c r="P245" s="40"/>
      <c r="Q245" s="5"/>
      <c r="R245" s="5"/>
      <c r="S245" s="5"/>
      <c r="T245" s="5"/>
      <c r="U245" s="5"/>
      <c r="V245" s="5"/>
      <c r="W245" s="5"/>
      <c r="X245" s="5"/>
      <c r="Y245" s="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</row>
    <row r="246" spans="2:37" ht="23.5" customHeight="1" x14ac:dyDescent="0.25">
      <c r="B246" s="5">
        <v>66</v>
      </c>
      <c r="C246" s="59" t="s">
        <v>571</v>
      </c>
      <c r="D246" s="59" t="s">
        <v>638</v>
      </c>
      <c r="E246" s="72"/>
      <c r="F246" s="73"/>
      <c r="G246" s="115">
        <v>261071.87</v>
      </c>
      <c r="H246" s="40" t="s">
        <v>67</v>
      </c>
      <c r="I246" s="74"/>
      <c r="J246" s="74"/>
      <c r="K246" s="74"/>
      <c r="L246" s="74"/>
      <c r="M246" s="74"/>
      <c r="N246" s="62"/>
      <c r="O246" s="62"/>
      <c r="P246" s="64"/>
      <c r="Q246" s="62"/>
      <c r="R246" s="62"/>
      <c r="S246" s="62"/>
      <c r="T246" s="5"/>
      <c r="U246" s="5"/>
      <c r="V246" s="5"/>
      <c r="W246" s="5"/>
      <c r="X246" s="5"/>
      <c r="Y246" s="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</row>
    <row r="247" spans="2:37" ht="23.5" customHeight="1" x14ac:dyDescent="0.25">
      <c r="B247" s="5">
        <v>67</v>
      </c>
      <c r="C247" s="59" t="s">
        <v>571</v>
      </c>
      <c r="D247" s="59" t="s">
        <v>639</v>
      </c>
      <c r="E247" s="72"/>
      <c r="F247" s="62"/>
      <c r="G247" s="112">
        <v>459840</v>
      </c>
      <c r="H247" s="40" t="s">
        <v>67</v>
      </c>
      <c r="I247" s="62">
        <v>1910</v>
      </c>
      <c r="J247" s="63"/>
      <c r="K247" s="61"/>
      <c r="L247" s="61"/>
      <c r="M247" s="62" t="s">
        <v>574</v>
      </c>
      <c r="N247" s="62" t="s">
        <v>557</v>
      </c>
      <c r="O247" s="62" t="s">
        <v>184</v>
      </c>
      <c r="P247" s="64"/>
      <c r="Q247" s="62"/>
      <c r="R247" s="62"/>
      <c r="S247" s="62"/>
      <c r="T247" s="5"/>
      <c r="U247" s="5"/>
      <c r="V247" s="5"/>
      <c r="W247" s="5"/>
      <c r="X247" s="5"/>
      <c r="Y247" s="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</row>
    <row r="248" spans="2:37" ht="23.5" customHeight="1" x14ac:dyDescent="0.25">
      <c r="B248" s="5">
        <v>68</v>
      </c>
      <c r="C248" s="46" t="s">
        <v>571</v>
      </c>
      <c r="D248" s="46" t="s">
        <v>640</v>
      </c>
      <c r="E248" s="51"/>
      <c r="F248" s="5"/>
      <c r="G248" s="106">
        <v>117100</v>
      </c>
      <c r="H248" s="40" t="s">
        <v>67</v>
      </c>
      <c r="I248" s="5">
        <v>1909</v>
      </c>
      <c r="J248" s="8"/>
      <c r="K248" s="8"/>
      <c r="L248" s="8"/>
      <c r="M248" s="5" t="s">
        <v>574</v>
      </c>
      <c r="N248" s="5" t="s">
        <v>557</v>
      </c>
      <c r="O248" s="5" t="s">
        <v>184</v>
      </c>
      <c r="P248" s="40"/>
      <c r="Q248" s="5"/>
      <c r="R248" s="5"/>
      <c r="S248" s="5"/>
      <c r="T248" s="5"/>
      <c r="U248" s="5"/>
      <c r="V248" s="5"/>
      <c r="W248" s="5"/>
      <c r="X248" s="5"/>
      <c r="Y248" s="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</row>
    <row r="249" spans="2:37" ht="23.5" customHeight="1" x14ac:dyDescent="0.25">
      <c r="B249" s="5">
        <v>69</v>
      </c>
      <c r="C249" s="46" t="s">
        <v>571</v>
      </c>
      <c r="D249" s="46" t="s">
        <v>641</v>
      </c>
      <c r="E249" s="51"/>
      <c r="F249" s="5"/>
      <c r="G249" s="106">
        <v>372600</v>
      </c>
      <c r="H249" s="40" t="s">
        <v>67</v>
      </c>
      <c r="I249" s="5">
        <v>1910</v>
      </c>
      <c r="J249" s="8"/>
      <c r="K249" s="8"/>
      <c r="L249" s="8"/>
      <c r="M249" s="5" t="s">
        <v>42</v>
      </c>
      <c r="N249" s="5" t="s">
        <v>557</v>
      </c>
      <c r="O249" s="5" t="s">
        <v>184</v>
      </c>
      <c r="P249" s="40"/>
      <c r="Q249" s="5"/>
      <c r="R249" s="5"/>
      <c r="S249" s="5"/>
      <c r="T249" s="5"/>
      <c r="U249" s="5"/>
      <c r="V249" s="5"/>
      <c r="W249" s="5"/>
      <c r="X249" s="5"/>
      <c r="Y249" s="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</row>
    <row r="250" spans="2:37" ht="23.5" customHeight="1" x14ac:dyDescent="0.25">
      <c r="B250" s="5">
        <v>70</v>
      </c>
      <c r="C250" s="46" t="s">
        <v>571</v>
      </c>
      <c r="D250" s="46" t="s">
        <v>642</v>
      </c>
      <c r="E250" s="51"/>
      <c r="F250" s="5"/>
      <c r="G250" s="106">
        <v>630100</v>
      </c>
      <c r="H250" s="40" t="s">
        <v>67</v>
      </c>
      <c r="I250" s="5">
        <v>1910</v>
      </c>
      <c r="J250" s="8"/>
      <c r="K250" s="8"/>
      <c r="L250" s="8"/>
      <c r="M250" s="5" t="s">
        <v>574</v>
      </c>
      <c r="N250" s="5" t="s">
        <v>557</v>
      </c>
      <c r="O250" s="5" t="s">
        <v>184</v>
      </c>
      <c r="P250" s="40"/>
      <c r="Q250" s="5"/>
      <c r="R250" s="5"/>
      <c r="S250" s="5"/>
      <c r="T250" s="5"/>
      <c r="U250" s="5"/>
      <c r="V250" s="5"/>
      <c r="W250" s="5"/>
      <c r="X250" s="5"/>
      <c r="Y250" s="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</row>
    <row r="251" spans="2:37" ht="23.5" customHeight="1" x14ac:dyDescent="0.25">
      <c r="B251" s="5">
        <v>71</v>
      </c>
      <c r="C251" s="59" t="s">
        <v>551</v>
      </c>
      <c r="D251" s="59" t="s">
        <v>643</v>
      </c>
      <c r="E251" s="67"/>
      <c r="F251" s="68"/>
      <c r="G251" s="115">
        <v>148589</v>
      </c>
      <c r="H251" s="40" t="s">
        <v>67</v>
      </c>
      <c r="I251" s="69"/>
      <c r="J251" s="69"/>
      <c r="K251" s="69"/>
      <c r="L251" s="69"/>
      <c r="M251" s="62"/>
      <c r="N251" s="62"/>
      <c r="O251" s="62"/>
      <c r="P251" s="64"/>
      <c r="Q251" s="62"/>
      <c r="R251" s="62"/>
      <c r="S251" s="62"/>
      <c r="T251" s="62"/>
      <c r="U251" s="62"/>
      <c r="V251" s="62"/>
      <c r="W251" s="62"/>
      <c r="X251" s="5"/>
      <c r="Y251" s="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</row>
    <row r="252" spans="2:37" ht="23.5" customHeight="1" x14ac:dyDescent="0.25">
      <c r="B252" s="5">
        <v>72</v>
      </c>
      <c r="C252" s="59" t="s">
        <v>571</v>
      </c>
      <c r="D252" s="59" t="s">
        <v>644</v>
      </c>
      <c r="E252" s="67"/>
      <c r="F252" s="62"/>
      <c r="G252" s="112">
        <v>322560</v>
      </c>
      <c r="H252" s="40" t="s">
        <v>67</v>
      </c>
      <c r="I252" s="62">
        <v>1910</v>
      </c>
      <c r="J252" s="61"/>
      <c r="K252" s="61"/>
      <c r="L252" s="61"/>
      <c r="M252" s="62" t="s">
        <v>645</v>
      </c>
      <c r="N252" s="62" t="s">
        <v>557</v>
      </c>
      <c r="O252" s="62" t="s">
        <v>184</v>
      </c>
      <c r="P252" s="64"/>
      <c r="Q252" s="62"/>
      <c r="R252" s="62"/>
      <c r="S252" s="62"/>
      <c r="T252" s="62"/>
      <c r="U252" s="62"/>
      <c r="V252" s="62"/>
      <c r="W252" s="62"/>
      <c r="X252" s="5"/>
      <c r="Y252" s="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</row>
    <row r="253" spans="2:37" ht="23.5" customHeight="1" x14ac:dyDescent="0.25">
      <c r="B253" s="5">
        <v>73</v>
      </c>
      <c r="C253" s="59" t="s">
        <v>571</v>
      </c>
      <c r="D253" s="59" t="s">
        <v>646</v>
      </c>
      <c r="E253" s="67"/>
      <c r="F253" s="177" t="s">
        <v>747</v>
      </c>
      <c r="G253" s="112">
        <f>305100+16193</f>
        <v>321293</v>
      </c>
      <c r="H253" s="40" t="s">
        <v>67</v>
      </c>
      <c r="I253" s="62">
        <v>1910</v>
      </c>
      <c r="J253" s="61"/>
      <c r="K253" s="61"/>
      <c r="L253" s="61"/>
      <c r="M253" s="62" t="s">
        <v>574</v>
      </c>
      <c r="N253" s="62" t="s">
        <v>557</v>
      </c>
      <c r="O253" s="62" t="s">
        <v>184</v>
      </c>
      <c r="P253" s="64"/>
      <c r="Q253" s="62"/>
      <c r="R253" s="62"/>
      <c r="S253" s="62"/>
      <c r="T253" s="62"/>
      <c r="U253" s="62"/>
      <c r="V253" s="62"/>
      <c r="W253" s="62"/>
      <c r="X253" s="5"/>
      <c r="Y253" s="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</row>
    <row r="254" spans="2:37" ht="23.5" customHeight="1" x14ac:dyDescent="0.25">
      <c r="B254" s="5">
        <v>74</v>
      </c>
      <c r="C254" s="59" t="s">
        <v>571</v>
      </c>
      <c r="D254" s="59" t="s">
        <v>647</v>
      </c>
      <c r="E254" s="67"/>
      <c r="F254" s="62"/>
      <c r="G254" s="112">
        <v>226340</v>
      </c>
      <c r="H254" s="40" t="s">
        <v>67</v>
      </c>
      <c r="I254" s="62">
        <v>1910</v>
      </c>
      <c r="J254" s="61"/>
      <c r="K254" s="61"/>
      <c r="L254" s="61"/>
      <c r="M254" s="62" t="s">
        <v>648</v>
      </c>
      <c r="N254" s="62" t="s">
        <v>557</v>
      </c>
      <c r="O254" s="62" t="s">
        <v>184</v>
      </c>
      <c r="P254" s="64"/>
      <c r="Q254" s="62"/>
      <c r="R254" s="62"/>
      <c r="S254" s="62"/>
      <c r="T254" s="62"/>
      <c r="U254" s="62"/>
      <c r="V254" s="62"/>
      <c r="W254" s="62"/>
      <c r="X254" s="5"/>
      <c r="Y254" s="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</row>
    <row r="255" spans="2:37" ht="23.5" customHeight="1" x14ac:dyDescent="0.25">
      <c r="B255" s="5">
        <v>75</v>
      </c>
      <c r="C255" s="59" t="s">
        <v>571</v>
      </c>
      <c r="D255" s="59" t="s">
        <v>649</v>
      </c>
      <c r="E255" s="67"/>
      <c r="F255" s="62"/>
      <c r="G255" s="112">
        <v>330420</v>
      </c>
      <c r="H255" s="40" t="s">
        <v>67</v>
      </c>
      <c r="I255" s="62">
        <v>1910</v>
      </c>
      <c r="J255" s="61"/>
      <c r="K255" s="61"/>
      <c r="L255" s="61"/>
      <c r="M255" s="62" t="s">
        <v>648</v>
      </c>
      <c r="N255" s="62" t="s">
        <v>557</v>
      </c>
      <c r="O255" s="62" t="s">
        <v>184</v>
      </c>
      <c r="P255" s="64"/>
      <c r="Q255" s="62"/>
      <c r="R255" s="62"/>
      <c r="S255" s="62"/>
      <c r="T255" s="62"/>
      <c r="U255" s="62"/>
      <c r="V255" s="62"/>
      <c r="W255" s="62"/>
      <c r="X255" s="5"/>
      <c r="Y255" s="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</row>
    <row r="256" spans="2:37" ht="23.5" customHeight="1" x14ac:dyDescent="0.25">
      <c r="B256" s="5">
        <v>76</v>
      </c>
      <c r="C256" s="59" t="s">
        <v>571</v>
      </c>
      <c r="D256" s="59" t="s">
        <v>650</v>
      </c>
      <c r="E256" s="67"/>
      <c r="F256" s="177" t="s">
        <v>741</v>
      </c>
      <c r="G256" s="112">
        <f>303080+39460</f>
        <v>342540</v>
      </c>
      <c r="H256" s="40" t="s">
        <v>67</v>
      </c>
      <c r="I256" s="62">
        <v>1930</v>
      </c>
      <c r="J256" s="61"/>
      <c r="K256" s="61"/>
      <c r="L256" s="61"/>
      <c r="M256" s="62" t="s">
        <v>648</v>
      </c>
      <c r="N256" s="62" t="s">
        <v>557</v>
      </c>
      <c r="O256" s="62" t="s">
        <v>184</v>
      </c>
      <c r="P256" s="64"/>
      <c r="Q256" s="62"/>
      <c r="R256" s="62"/>
      <c r="S256" s="62"/>
      <c r="T256" s="62"/>
      <c r="U256" s="62"/>
      <c r="V256" s="62"/>
      <c r="W256" s="62"/>
      <c r="X256" s="5"/>
      <c r="Y256" s="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</row>
    <row r="257" spans="2:37" ht="23.5" customHeight="1" x14ac:dyDescent="0.25">
      <c r="B257" s="5">
        <v>77</v>
      </c>
      <c r="C257" s="59" t="s">
        <v>571</v>
      </c>
      <c r="D257" s="59" t="s">
        <v>651</v>
      </c>
      <c r="E257" s="67"/>
      <c r="F257" s="177" t="s">
        <v>739</v>
      </c>
      <c r="G257" s="112">
        <f>2114800+26976</f>
        <v>2141776</v>
      </c>
      <c r="H257" s="40" t="s">
        <v>67</v>
      </c>
      <c r="I257" s="62" t="s">
        <v>652</v>
      </c>
      <c r="J257" s="61"/>
      <c r="K257" s="61"/>
      <c r="L257" s="61" t="s">
        <v>43</v>
      </c>
      <c r="M257" s="62" t="s">
        <v>42</v>
      </c>
      <c r="N257" s="62" t="s">
        <v>265</v>
      </c>
      <c r="O257" s="62" t="s">
        <v>184</v>
      </c>
      <c r="P257" s="64"/>
      <c r="Q257" s="62"/>
      <c r="R257" s="62"/>
      <c r="S257" s="62"/>
      <c r="T257" s="62"/>
      <c r="U257" s="62"/>
      <c r="V257" s="62"/>
      <c r="W257" s="62"/>
      <c r="X257" s="5"/>
      <c r="Y257" s="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</row>
    <row r="258" spans="2:37" ht="23.5" customHeight="1" x14ac:dyDescent="0.25">
      <c r="B258" s="5">
        <v>78</v>
      </c>
      <c r="C258" s="59" t="s">
        <v>571</v>
      </c>
      <c r="D258" s="59" t="s">
        <v>653</v>
      </c>
      <c r="E258" s="67"/>
      <c r="F258" s="62"/>
      <c r="G258" s="112">
        <v>476000</v>
      </c>
      <c r="H258" s="40" t="s">
        <v>67</v>
      </c>
      <c r="I258" s="61">
        <v>1910</v>
      </c>
      <c r="J258" s="61"/>
      <c r="K258" s="61"/>
      <c r="L258" s="61" t="s">
        <v>557</v>
      </c>
      <c r="M258" s="62" t="s">
        <v>654</v>
      </c>
      <c r="N258" s="62" t="s">
        <v>166</v>
      </c>
      <c r="O258" s="62" t="s">
        <v>655</v>
      </c>
      <c r="P258" s="64"/>
      <c r="Q258" s="62"/>
      <c r="R258" s="62"/>
      <c r="S258" s="62"/>
      <c r="T258" s="62"/>
      <c r="U258" s="62"/>
      <c r="V258" s="62"/>
      <c r="W258" s="62"/>
      <c r="X258" s="5"/>
      <c r="Y258" s="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</row>
    <row r="259" spans="2:37" ht="23.5" customHeight="1" x14ac:dyDescent="0.25">
      <c r="B259" s="5">
        <v>79</v>
      </c>
      <c r="C259" s="59" t="s">
        <v>571</v>
      </c>
      <c r="D259" s="59" t="s">
        <v>656</v>
      </c>
      <c r="E259" s="67"/>
      <c r="F259" s="68"/>
      <c r="G259" s="115">
        <v>696800</v>
      </c>
      <c r="H259" s="40" t="s">
        <v>67</v>
      </c>
      <c r="I259" s="69"/>
      <c r="J259" s="69"/>
      <c r="K259" s="69"/>
      <c r="L259" s="69"/>
      <c r="M259" s="62"/>
      <c r="N259" s="62"/>
      <c r="O259" s="62"/>
      <c r="P259" s="64"/>
      <c r="Q259" s="62"/>
      <c r="R259" s="62"/>
      <c r="S259" s="62"/>
      <c r="T259" s="62"/>
      <c r="U259" s="62"/>
      <c r="V259" s="62"/>
      <c r="W259" s="62"/>
      <c r="X259" s="5"/>
      <c r="Y259" s="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</row>
    <row r="260" spans="2:37" ht="23.5" customHeight="1" x14ac:dyDescent="0.25">
      <c r="B260" s="5">
        <v>80</v>
      </c>
      <c r="C260" s="46" t="s">
        <v>657</v>
      </c>
      <c r="D260" s="5" t="s">
        <v>658</v>
      </c>
      <c r="E260" s="51"/>
      <c r="F260" s="5"/>
      <c r="G260" s="116">
        <v>44736.63</v>
      </c>
      <c r="H260" s="5" t="s">
        <v>298</v>
      </c>
      <c r="I260" s="8"/>
      <c r="J260" s="8"/>
      <c r="K260" s="8"/>
      <c r="L260" s="8"/>
      <c r="M260" s="8"/>
      <c r="N260" s="75"/>
      <c r="O260" s="5"/>
      <c r="P260" s="40"/>
      <c r="Q260" s="5"/>
      <c r="R260" s="5"/>
      <c r="S260" s="5"/>
      <c r="T260" s="5"/>
      <c r="U260" s="5"/>
      <c r="V260" s="5"/>
      <c r="W260" s="5"/>
      <c r="X260" s="5"/>
      <c r="Y260" s="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</row>
    <row r="261" spans="2:37" ht="23.5" customHeight="1" x14ac:dyDescent="0.25">
      <c r="B261" s="5">
        <v>81</v>
      </c>
      <c r="C261" s="46" t="s">
        <v>659</v>
      </c>
      <c r="D261" s="5"/>
      <c r="E261" s="51"/>
      <c r="F261" s="5"/>
      <c r="G261" s="106">
        <v>421629</v>
      </c>
      <c r="H261" s="5" t="s">
        <v>298</v>
      </c>
      <c r="I261" s="8"/>
      <c r="J261" s="8"/>
      <c r="K261" s="8"/>
      <c r="L261" s="8"/>
      <c r="M261" s="8"/>
      <c r="N261" s="8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</row>
    <row r="262" spans="2:37" ht="23.5" customHeight="1" x14ac:dyDescent="0.25">
      <c r="B262" s="5">
        <v>82</v>
      </c>
      <c r="C262" s="46" t="s">
        <v>660</v>
      </c>
      <c r="D262" s="46" t="s">
        <v>661</v>
      </c>
      <c r="E262" s="51"/>
      <c r="F262" s="5"/>
      <c r="G262" s="106">
        <v>14717</v>
      </c>
      <c r="H262" s="5" t="s">
        <v>298</v>
      </c>
      <c r="I262" s="8"/>
      <c r="J262" s="8"/>
      <c r="K262" s="8"/>
      <c r="L262" s="8"/>
      <c r="M262" s="8"/>
      <c r="N262" s="8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</row>
    <row r="263" spans="2:37" ht="23.5" customHeight="1" x14ac:dyDescent="0.25">
      <c r="B263" s="5">
        <v>83</v>
      </c>
      <c r="C263" s="46" t="s">
        <v>660</v>
      </c>
      <c r="D263" s="46" t="s">
        <v>662</v>
      </c>
      <c r="E263" s="51"/>
      <c r="F263" s="5"/>
      <c r="G263" s="106">
        <v>50000</v>
      </c>
      <c r="H263" s="5" t="s">
        <v>298</v>
      </c>
      <c r="I263" s="8"/>
      <c r="J263" s="8"/>
      <c r="K263" s="8"/>
      <c r="L263" s="8"/>
      <c r="M263" s="8"/>
      <c r="N263" s="8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</row>
    <row r="264" spans="2:37" ht="23.5" customHeight="1" x14ac:dyDescent="0.25">
      <c r="B264" s="5">
        <v>84</v>
      </c>
      <c r="C264" s="46" t="s">
        <v>660</v>
      </c>
      <c r="D264" s="46" t="s">
        <v>663</v>
      </c>
      <c r="E264" s="51"/>
      <c r="F264" s="5"/>
      <c r="G264" s="106">
        <v>7240</v>
      </c>
      <c r="H264" s="5" t="s">
        <v>298</v>
      </c>
      <c r="I264" s="8"/>
      <c r="J264" s="8"/>
      <c r="K264" s="8"/>
      <c r="L264" s="8"/>
      <c r="M264" s="8"/>
      <c r="N264" s="8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</row>
    <row r="265" spans="2:37" ht="23.5" customHeight="1" x14ac:dyDescent="0.25">
      <c r="B265" s="5">
        <v>85</v>
      </c>
      <c r="C265" s="46" t="s">
        <v>660</v>
      </c>
      <c r="D265" s="46" t="s">
        <v>664</v>
      </c>
      <c r="E265" s="51"/>
      <c r="F265" s="5"/>
      <c r="G265" s="106">
        <v>5700</v>
      </c>
      <c r="H265" s="5" t="s">
        <v>298</v>
      </c>
      <c r="I265" s="8"/>
      <c r="J265" s="8"/>
      <c r="K265" s="8"/>
      <c r="L265" s="8"/>
      <c r="M265" s="8"/>
      <c r="N265" s="8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</row>
    <row r="266" spans="2:37" ht="23.5" customHeight="1" x14ac:dyDescent="0.25">
      <c r="B266" s="5">
        <v>86</v>
      </c>
      <c r="C266" s="46" t="s">
        <v>660</v>
      </c>
      <c r="D266" s="46" t="s">
        <v>665</v>
      </c>
      <c r="E266" s="51"/>
      <c r="F266" s="5"/>
      <c r="G266" s="106">
        <v>5115</v>
      </c>
      <c r="H266" s="5" t="s">
        <v>298</v>
      </c>
      <c r="I266" s="8"/>
      <c r="J266" s="8"/>
      <c r="K266" s="8"/>
      <c r="L266" s="8"/>
      <c r="M266" s="8"/>
      <c r="N266" s="8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</row>
    <row r="267" spans="2:37" ht="23.5" customHeight="1" x14ac:dyDescent="0.25">
      <c r="B267" s="5">
        <v>87</v>
      </c>
      <c r="C267" s="46" t="s">
        <v>660</v>
      </c>
      <c r="D267" s="46" t="s">
        <v>666</v>
      </c>
      <c r="E267" s="70"/>
      <c r="F267" s="5"/>
      <c r="G267" s="106">
        <v>191920.54</v>
      </c>
      <c r="H267" s="5" t="s">
        <v>298</v>
      </c>
      <c r="I267" s="8"/>
      <c r="J267" s="8"/>
      <c r="K267" s="8"/>
      <c r="L267" s="8"/>
      <c r="M267" s="8"/>
      <c r="N267" s="8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</row>
    <row r="268" spans="2:37" ht="23.5" customHeight="1" x14ac:dyDescent="0.25">
      <c r="B268" s="5">
        <v>88</v>
      </c>
      <c r="C268" s="46" t="s">
        <v>660</v>
      </c>
      <c r="D268" s="46" t="s">
        <v>667</v>
      </c>
      <c r="E268" s="70"/>
      <c r="F268" s="5"/>
      <c r="G268" s="106">
        <v>86887.6</v>
      </c>
      <c r="H268" s="5" t="s">
        <v>298</v>
      </c>
      <c r="I268" s="8"/>
      <c r="J268" s="8"/>
      <c r="K268" s="8"/>
      <c r="L268" s="8"/>
      <c r="M268" s="8"/>
      <c r="N268" s="8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</row>
    <row r="269" spans="2:37" ht="23.5" customHeight="1" x14ac:dyDescent="0.3">
      <c r="B269" s="5">
        <v>89</v>
      </c>
      <c r="C269" s="46" t="s">
        <v>660</v>
      </c>
      <c r="D269" s="46" t="s">
        <v>668</v>
      </c>
      <c r="E269" s="76"/>
      <c r="F269" s="5"/>
      <c r="G269" s="117">
        <v>163979.12</v>
      </c>
      <c r="H269" s="5" t="s">
        <v>67</v>
      </c>
      <c r="I269" s="8"/>
      <c r="J269" s="8"/>
      <c r="K269" s="8"/>
      <c r="L269" s="8"/>
      <c r="M269" s="8"/>
      <c r="N269" s="8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</row>
    <row r="270" spans="2:37" ht="23.5" customHeight="1" x14ac:dyDescent="0.25">
      <c r="B270" s="5">
        <v>90</v>
      </c>
      <c r="C270" s="46" t="s">
        <v>669</v>
      </c>
      <c r="D270" s="46" t="s">
        <v>670</v>
      </c>
      <c r="E270" s="51"/>
      <c r="F270" s="5"/>
      <c r="G270" s="106">
        <v>9347</v>
      </c>
      <c r="H270" s="5" t="s">
        <v>67</v>
      </c>
      <c r="I270" s="8"/>
      <c r="J270" s="8"/>
      <c r="K270" s="8"/>
      <c r="L270" s="8"/>
      <c r="M270" s="8"/>
      <c r="N270" s="8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</row>
    <row r="271" spans="2:37" ht="23.5" customHeight="1" x14ac:dyDescent="0.25">
      <c r="B271" s="5">
        <v>91</v>
      </c>
      <c r="C271" s="46" t="s">
        <v>660</v>
      </c>
      <c r="D271" s="46" t="s">
        <v>671</v>
      </c>
      <c r="E271" s="51"/>
      <c r="F271" s="5"/>
      <c r="G271" s="117">
        <v>134808.99</v>
      </c>
      <c r="H271" s="5" t="s">
        <v>67</v>
      </c>
      <c r="I271" s="8"/>
      <c r="J271" s="8"/>
      <c r="K271" s="8"/>
      <c r="L271" s="8"/>
      <c r="M271" s="8"/>
      <c r="N271" s="8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</row>
    <row r="272" spans="2:37" ht="23.5" customHeight="1" x14ac:dyDescent="0.3">
      <c r="B272" s="5">
        <v>92</v>
      </c>
      <c r="C272" s="46" t="s">
        <v>660</v>
      </c>
      <c r="D272" s="77" t="s">
        <v>672</v>
      </c>
      <c r="E272" s="78"/>
      <c r="F272" s="5"/>
      <c r="G272" s="117">
        <v>249682.37</v>
      </c>
      <c r="H272" s="5" t="s">
        <v>67</v>
      </c>
      <c r="I272" s="8"/>
      <c r="J272" s="8"/>
      <c r="K272" s="8"/>
      <c r="L272" s="8"/>
      <c r="M272" s="8"/>
      <c r="N272" s="8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</row>
    <row r="273" spans="2:37" ht="23.5" customHeight="1" x14ac:dyDescent="0.25">
      <c r="B273" s="5">
        <v>93</v>
      </c>
      <c r="C273" s="46" t="s">
        <v>660</v>
      </c>
      <c r="D273" s="77" t="s">
        <v>673</v>
      </c>
      <c r="E273" s="51"/>
      <c r="F273" s="5"/>
      <c r="G273" s="117">
        <v>0</v>
      </c>
      <c r="H273" s="5" t="s">
        <v>67</v>
      </c>
      <c r="I273" s="8"/>
      <c r="J273" s="8"/>
      <c r="K273" s="8"/>
      <c r="L273" s="8"/>
      <c r="M273" s="8"/>
      <c r="N273" s="8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</row>
    <row r="274" spans="2:37" ht="14.5" x14ac:dyDescent="0.35">
      <c r="B274" s="5">
        <v>94</v>
      </c>
      <c r="C274" s="42" t="s">
        <v>690</v>
      </c>
      <c r="D274" s="42"/>
      <c r="E274" s="42"/>
      <c r="F274" s="42"/>
      <c r="G274" s="118">
        <v>19999.900000000001</v>
      </c>
      <c r="H274" s="42" t="s">
        <v>67</v>
      </c>
      <c r="I274" s="83"/>
      <c r="J274" s="83"/>
      <c r="K274" s="83"/>
      <c r="L274" s="83"/>
      <c r="M274" s="83"/>
      <c r="N274" s="83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</row>
    <row r="275" spans="2:37" ht="14.5" x14ac:dyDescent="0.35">
      <c r="B275" s="5">
        <v>95</v>
      </c>
      <c r="C275" s="42" t="s">
        <v>691</v>
      </c>
      <c r="D275" s="42"/>
      <c r="E275" s="42"/>
      <c r="F275" s="42"/>
      <c r="G275" s="118">
        <v>19500</v>
      </c>
      <c r="H275" s="42" t="s">
        <v>67</v>
      </c>
      <c r="I275" s="83"/>
      <c r="J275" s="83"/>
      <c r="K275" s="83"/>
      <c r="L275" s="83"/>
      <c r="M275" s="83"/>
      <c r="N275" s="83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</row>
    <row r="276" spans="2:37" ht="14.5" x14ac:dyDescent="0.35">
      <c r="B276" s="5">
        <v>96</v>
      </c>
      <c r="C276" s="42" t="s">
        <v>692</v>
      </c>
      <c r="D276" s="42"/>
      <c r="E276" s="42"/>
      <c r="F276" s="42"/>
      <c r="G276" s="118">
        <v>49777.77</v>
      </c>
      <c r="H276" s="42"/>
      <c r="I276" s="83"/>
      <c r="J276" s="83"/>
      <c r="K276" s="83"/>
      <c r="L276" s="83"/>
      <c r="M276" s="83"/>
      <c r="N276" s="83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</row>
    <row r="277" spans="2:37" ht="29" x14ac:dyDescent="0.35">
      <c r="B277" s="5">
        <v>97</v>
      </c>
      <c r="C277" s="42" t="s">
        <v>693</v>
      </c>
      <c r="D277" s="42"/>
      <c r="E277" s="42"/>
      <c r="F277" s="42"/>
      <c r="G277" s="118">
        <v>34722.9</v>
      </c>
      <c r="H277" s="42" t="s">
        <v>67</v>
      </c>
      <c r="I277" s="83"/>
      <c r="J277" s="83"/>
      <c r="K277" s="83"/>
      <c r="L277" s="83"/>
      <c r="M277" s="83"/>
      <c r="N277" s="83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</row>
    <row r="278" spans="2:37" ht="23.5" customHeight="1" x14ac:dyDescent="0.35">
      <c r="B278" s="19"/>
      <c r="C278" s="19"/>
      <c r="D278" s="19"/>
      <c r="E278" s="19"/>
      <c r="F278" s="20" t="s">
        <v>155</v>
      </c>
      <c r="G278" s="96">
        <f>SUM(G181:G277)</f>
        <v>52188340.209999993</v>
      </c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</row>
    <row r="280" spans="2:37" ht="23.5" customHeight="1" x14ac:dyDescent="0.35">
      <c r="E280" s="175" t="s">
        <v>149</v>
      </c>
      <c r="F280" s="176"/>
      <c r="G280" s="119">
        <f>G8+G11+G19+G25+G31+G41+G48+G52+G73+G98+G101+G110+G118+G179+G278+G123</f>
        <v>191713541.37999994</v>
      </c>
      <c r="H280" s="18" t="s">
        <v>150</v>
      </c>
    </row>
    <row r="282" spans="2:37" ht="23.5" customHeight="1" x14ac:dyDescent="0.35">
      <c r="B282" s="2" t="s">
        <v>764</v>
      </c>
    </row>
    <row r="283" spans="2:37" ht="23.5" customHeight="1" x14ac:dyDescent="0.35">
      <c r="C283" s="2"/>
      <c r="D283" s="2"/>
      <c r="E283" s="2"/>
      <c r="F283" s="2"/>
      <c r="G283" s="2"/>
    </row>
    <row r="284" spans="2:37" ht="23.5" customHeight="1" x14ac:dyDescent="0.35">
      <c r="C284" s="2"/>
      <c r="D284" s="2"/>
      <c r="E284" s="2"/>
      <c r="F284" s="2"/>
      <c r="G284" s="2"/>
    </row>
    <row r="285" spans="2:37" ht="23.5" customHeight="1" x14ac:dyDescent="0.35">
      <c r="C285" s="2"/>
      <c r="D285" s="2"/>
      <c r="E285" s="2"/>
      <c r="F285" s="2"/>
      <c r="G285" s="2"/>
    </row>
    <row r="286" spans="2:37" ht="23.5" customHeight="1" x14ac:dyDescent="0.35">
      <c r="C286" s="2"/>
      <c r="D286" s="2"/>
      <c r="E286" s="2"/>
      <c r="F286" s="2"/>
      <c r="G286" s="2"/>
    </row>
  </sheetData>
  <mergeCells count="18">
    <mergeCell ref="B111:AK111"/>
    <mergeCell ref="B119:AK119"/>
    <mergeCell ref="B124:AK124"/>
    <mergeCell ref="B180:AK180"/>
    <mergeCell ref="E280:F280"/>
    <mergeCell ref="B26:AK26"/>
    <mergeCell ref="B2:P2"/>
    <mergeCell ref="B4:AK4"/>
    <mergeCell ref="B9:AK9"/>
    <mergeCell ref="B12:AK12"/>
    <mergeCell ref="B20:AK20"/>
    <mergeCell ref="B99:AK99"/>
    <mergeCell ref="B102:AK102"/>
    <mergeCell ref="B32:AK32"/>
    <mergeCell ref="B42:AK42"/>
    <mergeCell ref="B49:AK49"/>
    <mergeCell ref="B53:AK53"/>
    <mergeCell ref="B74:AK74"/>
  </mergeCells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1.2  budynki budowle</vt:lpstr>
      <vt:lpstr>Arkusz2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Bielat, Pawel</dc:creator>
  <cp:lastModifiedBy>Blas, Magdalena</cp:lastModifiedBy>
  <cp:lastPrinted>2018-10-11T07:21:21Z</cp:lastPrinted>
  <dcterms:created xsi:type="dcterms:W3CDTF">2017-06-26T08:19:48Z</dcterms:created>
  <dcterms:modified xsi:type="dcterms:W3CDTF">2022-11-16T00:04:59Z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2022-11-14T10:56:51Z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cc7c3c33-0652-4478-906f-55db19eaecba</vt:lpwstr>
  </property>
  <property fmtid="{D5CDD505-2E9C-101B-9397-08002B2CF9AE}" pid="8" name="MSIP_Label_38f1469a-2c2a-4aee-b92b-090d4c5468ff_ContentBits">
    <vt:lpwstr>0</vt:lpwstr>
  </property>
</Properties>
</file>