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tka\Desktop\Rozświetlamy Polskę\do  zamieszczenia  na stronie  internetowej\"/>
    </mc:Choice>
  </mc:AlternateContent>
  <xr:revisionPtr revIDLastSave="0" documentId="13_ncr:1_{DDB2B21D-6BC2-482E-8F5D-3689CA42DF72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16" i="1"/>
  <c r="G17" i="1"/>
  <c r="G18" i="1"/>
  <c r="G19" i="1"/>
  <c r="H16" i="1"/>
  <c r="H17" i="1"/>
  <c r="H18" i="1"/>
  <c r="H19" i="1"/>
  <c r="I16" i="1"/>
  <c r="I17" i="1"/>
  <c r="I18" i="1"/>
  <c r="I19" i="1"/>
  <c r="G9" i="1"/>
  <c r="G10" i="1"/>
  <c r="G11" i="1"/>
  <c r="G12" i="1"/>
  <c r="G13" i="1"/>
  <c r="G14" i="1"/>
  <c r="G15" i="1"/>
  <c r="G20" i="1"/>
  <c r="G21" i="1"/>
  <c r="G22" i="1"/>
  <c r="G23" i="1"/>
  <c r="O9" i="1" l="1"/>
  <c r="M9" i="1"/>
  <c r="H15" i="1"/>
  <c r="H20" i="1"/>
  <c r="H21" i="1"/>
  <c r="H22" i="1"/>
  <c r="I15" i="1"/>
  <c r="I20" i="1"/>
  <c r="I21" i="1"/>
  <c r="I22" i="1"/>
  <c r="H9" i="1"/>
  <c r="H10" i="1"/>
  <c r="H11" i="1"/>
  <c r="H12" i="1"/>
  <c r="H13" i="1"/>
  <c r="H14" i="1"/>
  <c r="H23" i="1"/>
  <c r="I9" i="1"/>
  <c r="I10" i="1"/>
  <c r="I11" i="1"/>
  <c r="I12" i="1"/>
  <c r="I13" i="1"/>
  <c r="I14" i="1"/>
  <c r="I23" i="1"/>
  <c r="D24" i="1"/>
  <c r="H24" i="1" l="1"/>
</calcChain>
</file>

<file path=xl/sharedStrings.xml><?xml version="1.0" encoding="utf-8"?>
<sst xmlns="http://schemas.openxmlformats.org/spreadsheetml/2006/main" count="36" uniqueCount="23">
  <si>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</si>
  <si>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</si>
  <si>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</si>
  <si>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</si>
  <si>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</si>
  <si>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</si>
  <si>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</si>
  <si>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</si>
  <si>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</si>
  <si>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</si>
  <si>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</si>
  <si>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strumieniu świetlny oprawy [lm]</t>
  </si>
  <si>
    <t>parkowa</t>
  </si>
  <si>
    <t>drogowa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</si>
  <si>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</si>
  <si>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</si>
  <si>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</si>
  <si>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</si>
  <si>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 wymagania</t>
  </si>
  <si>
    <t>wydajność oprawy [lm/W]</t>
  </si>
  <si>
    <t>Wymiana opraw nieenergooszczędnych na oprawy LED na terenie Gminy Tułowice</t>
  </si>
  <si>
    <t>2) proponowana minimalna moc opraw oświetleniowych to 38,5 W dla opraw drogowych</t>
  </si>
  <si>
    <t>3) suma mocy oferowanych opraw jest nie większa niż 33,164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</si>
</sst>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  <numFmt numFmtId="167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10"/>
      <color theme="1"/>
      <name val="Calibri"/>
      <scheme val="minor"/>
    </font>
    <font>
      <b/>
      <sz val="10"/>
      <color rgb="FFFFFF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1" xfId="3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166" fontId="17" fillId="3" borderId="1" xfId="1" applyNumberFormat="1" applyFont="1" applyFill="1" applyBorder="1" applyAlignment="1">
      <alignment horizontal="center" vertical="center"/>
    </xf>
    <xf numFmtId="167" fontId="15" fillId="2" borderId="1" xfId="3" applyNumberFormat="1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166" fontId="21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2" xfId="1" xr:uid="{00000000-0005-0000-0000-000002000000}"/>
    <cellStyle name="Normalny 3" xfId="3" xr:uid="{00000000-0005-0000-0000-000003000000}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6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7" formatCode="0.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3"/>
      <tableStyleElement type="firstRowStripe" dxfId="22"/>
    </tableStyle>
    <tableStyle name="TableStyleQueryResult" pivot="0" count="3" xr9:uid="{00000000-0011-0000-FFFF-FFFF02000000}">
      <tableStyleElement type="wholeTable" dxfId="21"/>
      <tableStyleElement type="headerRow" dxfId="20"/>
      <tableStyleElement type="firstRowStripe" dxfId="19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I24" totalsRowCount="1" headerRowDxfId="18" dataDxfId="17" totalsRowDxfId="16" headerRowCellStyle="Normalny 2">
  <autoFilter ref="B8:I23" xr:uid="{00000000-0009-0000-0100-000001000000}"/>
  <sortState xmlns:xlrd2="http://schemas.microsoft.com/office/spreadsheetml/2017/richdata2" ref="B9:H76">
    <sortCondition ref="B8:B76"/>
  </sortState>
  <tableColumns count="8">
    <tableColumn id="20" xr3:uid="{00000000-0010-0000-0000-000014000000}" name="Sytuacja nr" totalsRowLabel="SUMA" dataDxfId="15" totalsRowDxfId="14"/>
    <tableColumn id="1" xr3:uid="{00000000-0010-0000-0000-000001000000}" name="Typ oprawy" dataDxfId="13" totalsRowDxfId="12" dataCellStyle="Normalny 2"/>
    <tableColumn id="9" xr3:uid="{00000000-0010-0000-0000-000009000000}" name="Wymagana ilość opraw suma [szt.]" totalsRowFunction="sum" dataDxfId="11" totalsRowDxfId="10"/>
    <tableColumn id="13" xr3:uid="{00000000-0010-0000-0000-00000D000000}" name="Moc oprawy z obliczeń  [W]" dataDxfId="9" totalsRowDxfId="8" dataCellStyle="Normalny 3"/>
    <tableColumn id="3" xr3:uid="{00000000-0010-0000-0000-000003000000}" name="strumieniu świetlny oprawy [lm]" dataDxfId="7" totalsRowDxfId="6" dataCellStyle="Normalny 3"/>
    <tableColumn id="4" xr3:uid="{B30C931E-C987-4722-8398-1CAD3A56FF1D}" name="wydajność oprawy [lm/W]" dataDxfId="5" totalsRowDxfId="4" dataCellStyle="Normalny 3">
      <calculatedColumnFormula>Tabela1[[#This Row],[strumieniu świetlny oprawy '[lm']]]/Tabela1[[#This Row],[Moc oprawy z obliczeń  '[W']]]</calculatedColumnFormula>
    </tableColumn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oprawy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0"/>
  <sheetViews>
    <sheetView showGridLines="0" tabSelected="1" zoomScale="85" zoomScaleNormal="85" zoomScalePageLayoutView="85" workbookViewId="0">
      <selection activeCell="H30" sqref="H30"/>
    </sheetView>
  </sheetViews>
  <sheetFormatPr defaultColWidth="8.85546875" defaultRowHeight="15"/>
  <cols>
    <col min="1" max="1" width="2" customWidth="1"/>
    <col min="2" max="2" width="12.42578125" style="3" customWidth="1"/>
    <col min="3" max="3" width="20" style="3" customWidth="1"/>
    <col min="4" max="4" width="16.85546875" style="2" customWidth="1"/>
    <col min="5" max="5" width="34.42578125" customWidth="1"/>
    <col min="6" max="6" width="28.7109375" customWidth="1"/>
    <col min="7" max="7" width="12.140625" customWidth="1"/>
    <col min="8" max="8" width="14.7109375" customWidth="1"/>
    <col min="9" max="9" width="12.7109375" style="8" hidden="1" customWidth="1"/>
    <col min="10" max="10" width="8.85546875" style="1" customWidth="1"/>
    <col min="11" max="11" width="2.85546875" style="1" customWidth="1"/>
    <col min="12" max="12" width="24.85546875" style="4" customWidth="1"/>
    <col min="13" max="13" width="17.42578125" style="4" customWidth="1"/>
    <col min="14" max="14" width="16.42578125" style="4" customWidth="1"/>
    <col min="15" max="15" width="12.140625" style="4" customWidth="1"/>
    <col min="16" max="16" width="20.42578125" style="1" customWidth="1"/>
    <col min="19" max="19" width="9.140625" style="3"/>
    <col min="20" max="20" width="11" style="1" customWidth="1"/>
    <col min="21" max="21" width="12.140625" style="1" customWidth="1"/>
    <col min="22" max="22" width="10" style="1" customWidth="1"/>
  </cols>
  <sheetData>
    <row r="1" spans="2:22" ht="21" customHeight="1">
      <c r="B1" s="36" t="s">
        <v>5</v>
      </c>
      <c r="C1" s="36"/>
      <c r="D1" s="36"/>
      <c r="E1" s="36"/>
      <c r="F1" s="36"/>
      <c r="G1" s="36"/>
      <c r="H1" s="36"/>
      <c r="I1" s="16"/>
      <c r="J1" s="16"/>
      <c r="K1" s="16"/>
      <c r="L1" s="16"/>
      <c r="M1" s="16"/>
      <c r="N1" s="16"/>
      <c r="O1" s="16"/>
      <c r="P1" s="16"/>
    </row>
    <row r="2" spans="2:22" ht="39.75" customHeight="1">
      <c r="B2" s="35" t="s">
        <v>20</v>
      </c>
      <c r="C2" s="35"/>
      <c r="D2" s="35"/>
      <c r="E2" s="35"/>
      <c r="F2" s="35"/>
      <c r="G2" s="35"/>
      <c r="H2" s="35"/>
      <c r="I2" s="16"/>
      <c r="J2" s="16"/>
      <c r="K2" s="16"/>
      <c r="L2" s="16"/>
      <c r="M2" s="16"/>
      <c r="N2" s="16"/>
      <c r="O2" s="16"/>
      <c r="P2" s="16"/>
    </row>
    <row r="3" spans="2:22" ht="18.75" customHeight="1">
      <c r="B3" s="19"/>
      <c r="C3" s="19"/>
      <c r="D3" s="19"/>
      <c r="E3" s="19"/>
      <c r="F3" s="19"/>
      <c r="G3" s="19"/>
      <c r="H3" s="19"/>
      <c r="I3" s="16"/>
      <c r="J3" s="16"/>
      <c r="K3" s="16"/>
      <c r="L3" s="16"/>
      <c r="M3" s="16"/>
      <c r="N3" s="16"/>
      <c r="O3" s="16"/>
      <c r="P3" s="16"/>
    </row>
    <row r="4" spans="2:22" ht="15" customHeight="1">
      <c r="B4" s="34" t="s">
        <v>17</v>
      </c>
      <c r="C4" s="34"/>
      <c r="D4" s="34"/>
      <c r="E4" s="34"/>
      <c r="F4" s="34"/>
      <c r="G4" s="34"/>
      <c r="H4" s="34"/>
      <c r="I4" s="15"/>
      <c r="J4" s="15"/>
      <c r="K4" s="15"/>
      <c r="L4" s="15"/>
      <c r="M4" s="15"/>
      <c r="N4" s="15"/>
      <c r="O4" s="15"/>
      <c r="P4" s="15"/>
    </row>
    <row r="5" spans="2:22">
      <c r="B5" s="34"/>
      <c r="C5" s="34"/>
      <c r="D5" s="34"/>
      <c r="E5" s="34"/>
      <c r="F5" s="34"/>
      <c r="G5" s="34"/>
      <c r="H5" s="34"/>
      <c r="I5" s="15"/>
      <c r="J5" s="15"/>
      <c r="K5" s="15"/>
      <c r="L5" s="15"/>
      <c r="M5" s="15"/>
      <c r="N5" s="15"/>
      <c r="O5" s="15"/>
      <c r="P5" s="15"/>
    </row>
    <row r="6" spans="2:22" ht="27.75" customHeight="1">
      <c r="B6" s="34"/>
      <c r="C6" s="34"/>
      <c r="D6" s="34"/>
      <c r="E6" s="34"/>
      <c r="F6" s="34"/>
      <c r="G6" s="34"/>
      <c r="H6" s="34"/>
      <c r="I6" s="15"/>
      <c r="J6" s="15"/>
      <c r="K6" s="15"/>
      <c r="L6" s="37" t="s">
        <v>18</v>
      </c>
      <c r="M6" s="38"/>
      <c r="N6" s="38"/>
      <c r="O6" s="39"/>
      <c r="P6" s="15"/>
    </row>
    <row r="7" spans="2:22" ht="13.5" customHeight="1"/>
    <row r="8" spans="2:22" ht="54.75" customHeight="1">
      <c r="B8" s="10" t="s">
        <v>1</v>
      </c>
      <c r="C8" s="10" t="s">
        <v>7</v>
      </c>
      <c r="D8" s="10" t="s">
        <v>4</v>
      </c>
      <c r="E8" s="10" t="s">
        <v>6</v>
      </c>
      <c r="F8" s="10" t="s">
        <v>11</v>
      </c>
      <c r="G8" s="10" t="s">
        <v>19</v>
      </c>
      <c r="H8" s="10" t="s">
        <v>2</v>
      </c>
      <c r="I8" s="10" t="s">
        <v>9</v>
      </c>
      <c r="J8"/>
      <c r="K8"/>
      <c r="L8" s="10" t="s">
        <v>10</v>
      </c>
      <c r="M8" s="10" t="s">
        <v>15</v>
      </c>
      <c r="N8" s="10" t="s">
        <v>14</v>
      </c>
      <c r="O8" s="10" t="s">
        <v>16</v>
      </c>
      <c r="P8"/>
      <c r="S8"/>
      <c r="T8"/>
      <c r="U8"/>
      <c r="V8"/>
    </row>
    <row r="9" spans="2:22">
      <c r="B9" s="24">
        <v>1</v>
      </c>
      <c r="C9" s="23" t="s">
        <v>13</v>
      </c>
      <c r="D9" s="25">
        <v>3</v>
      </c>
      <c r="E9" s="12">
        <v>1</v>
      </c>
      <c r="F9" s="26">
        <v>1</v>
      </c>
      <c r="G9" s="29">
        <f>Tabela1[[#This Row],[strumieniu świetlny oprawy '[lm']]]/Tabela1[[#This Row],[Moc oprawy z obliczeń  '[W']]]</f>
        <v>1</v>
      </c>
      <c r="H9" s="27">
        <f>(Tabela1[[#This Row],[Wymagana ilość opraw suma '[szt.']]]*Tabela1[[#This Row],[Moc oprawy z obliczeń  '[W']]])/1000</f>
        <v>3.0000000000000001E-3</v>
      </c>
      <c r="I9" s="28">
        <f>Tabela1[[#This Row],[strumieniu świetlny oprawy '[lm']]]/Tabela1[[#This Row],[Moc oprawy z obliczeń  '[W']]]</f>
        <v>1</v>
      </c>
      <c r="J9"/>
      <c r="K9"/>
      <c r="L9" s="10">
        <v>14000</v>
      </c>
      <c r="M9" s="10" t="b">
        <f>Tabela1[[#This Row],[strumieniu świetlny oprawy '[lm']]]&gt;=L9</f>
        <v>0</v>
      </c>
      <c r="N9" s="10">
        <v>76</v>
      </c>
      <c r="O9" s="10" t="b">
        <f>Tabela1[[#This Row],[Moc oprawy z obliczeń  '[W']]]&lt;=N9</f>
        <v>1</v>
      </c>
      <c r="P9"/>
      <c r="S9"/>
      <c r="T9"/>
      <c r="U9"/>
      <c r="V9"/>
    </row>
    <row r="10" spans="2:22">
      <c r="B10" s="24">
        <v>2</v>
      </c>
      <c r="C10" s="23" t="s">
        <v>13</v>
      </c>
      <c r="D10" s="25">
        <v>2</v>
      </c>
      <c r="E10" s="12">
        <v>1</v>
      </c>
      <c r="F10" s="26">
        <v>1</v>
      </c>
      <c r="G10" s="29">
        <f>Tabela1[[#This Row],[strumieniu świetlny oprawy '[lm']]]/Tabela1[[#This Row],[Moc oprawy z obliczeń  '[W']]]</f>
        <v>1</v>
      </c>
      <c r="H10" s="27">
        <f>(Tabela1[[#This Row],[Wymagana ilość opraw suma '[szt.']]]*Tabela1[[#This Row],[Moc oprawy z obliczeń  '[W']]])/1000</f>
        <v>2E-3</v>
      </c>
      <c r="I10" s="28">
        <f>Tabela1[[#This Row],[strumieniu świetlny oprawy '[lm']]]/Tabela1[[#This Row],[Moc oprawy z obliczeń  '[W']]]</f>
        <v>1</v>
      </c>
      <c r="J10"/>
      <c r="K10"/>
      <c r="L10" s="10">
        <v>15000</v>
      </c>
      <c r="M10" s="10" t="b">
        <f>Tabela1[[#This Row],[strumieniu świetlny oprawy '[lm']]]&gt;=L10</f>
        <v>0</v>
      </c>
      <c r="N10" s="10">
        <v>81</v>
      </c>
      <c r="O10" s="10" t="b">
        <f>Tabela1[[#This Row],[Moc oprawy z obliczeń  '[W']]]&lt;=N10</f>
        <v>1</v>
      </c>
      <c r="P10"/>
      <c r="S10"/>
      <c r="T10"/>
      <c r="U10"/>
      <c r="V10"/>
    </row>
    <row r="11" spans="2:22">
      <c r="B11" s="24">
        <v>3</v>
      </c>
      <c r="C11" s="23" t="s">
        <v>13</v>
      </c>
      <c r="D11" s="25">
        <v>20</v>
      </c>
      <c r="E11" s="12">
        <v>1</v>
      </c>
      <c r="F11" s="26">
        <v>1</v>
      </c>
      <c r="G11" s="29">
        <f>Tabela1[[#This Row],[strumieniu świetlny oprawy '[lm']]]/Tabela1[[#This Row],[Moc oprawy z obliczeń  '[W']]]</f>
        <v>1</v>
      </c>
      <c r="H11" s="27">
        <f>(Tabela1[[#This Row],[Wymagana ilość opraw suma '[szt.']]]*Tabela1[[#This Row],[Moc oprawy z obliczeń  '[W']]])/1000</f>
        <v>0.02</v>
      </c>
      <c r="I11" s="28">
        <f>Tabela1[[#This Row],[strumieniu świetlny oprawy '[lm']]]/Tabela1[[#This Row],[Moc oprawy z obliczeń  '[W']]]</f>
        <v>1</v>
      </c>
      <c r="J11"/>
      <c r="K11"/>
      <c r="L11" s="10">
        <v>16000</v>
      </c>
      <c r="M11" s="10" t="b">
        <f>Tabela1[[#This Row],[strumieniu świetlny oprawy '[lm']]]&gt;=L11</f>
        <v>0</v>
      </c>
      <c r="N11" s="10">
        <v>87</v>
      </c>
      <c r="O11" s="10" t="b">
        <f>Tabela1[[#This Row],[Moc oprawy z obliczeń  '[W']]]&lt;=N11</f>
        <v>1</v>
      </c>
      <c r="P11"/>
      <c r="S11"/>
      <c r="T11"/>
      <c r="U11"/>
      <c r="V11"/>
    </row>
    <row r="12" spans="2:22">
      <c r="B12" s="24">
        <v>4</v>
      </c>
      <c r="C12" s="23" t="s">
        <v>13</v>
      </c>
      <c r="D12" s="25">
        <v>18</v>
      </c>
      <c r="E12" s="12">
        <v>1</v>
      </c>
      <c r="F12" s="26">
        <v>1</v>
      </c>
      <c r="G12" s="29">
        <f>Tabela1[[#This Row],[strumieniu świetlny oprawy '[lm']]]/Tabela1[[#This Row],[Moc oprawy z obliczeń  '[W']]]</f>
        <v>1</v>
      </c>
      <c r="H12" s="27">
        <f>(Tabela1[[#This Row],[Wymagana ilość opraw suma '[szt.']]]*Tabela1[[#This Row],[Moc oprawy z obliczeń  '[W']]])/1000</f>
        <v>1.7999999999999999E-2</v>
      </c>
      <c r="I12" s="28">
        <f>Tabela1[[#This Row],[strumieniu świetlny oprawy '[lm']]]/Tabela1[[#This Row],[Moc oprawy z obliczeń  '[W']]]</f>
        <v>1</v>
      </c>
      <c r="J12"/>
      <c r="K12"/>
      <c r="L12" s="10">
        <v>16000</v>
      </c>
      <c r="M12" s="10" t="b">
        <f>Tabela1[[#This Row],[strumieniu świetlny oprawy '[lm']]]&gt;=L12</f>
        <v>0</v>
      </c>
      <c r="N12" s="10">
        <v>87</v>
      </c>
      <c r="O12" s="10" t="b">
        <f>Tabela1[[#This Row],[Moc oprawy z obliczeń  '[W']]]&lt;=N12</f>
        <v>1</v>
      </c>
      <c r="P12"/>
      <c r="S12"/>
      <c r="T12"/>
      <c r="U12"/>
      <c r="V12"/>
    </row>
    <row r="13" spans="2:22">
      <c r="B13" s="24">
        <v>5</v>
      </c>
      <c r="C13" s="23" t="s">
        <v>13</v>
      </c>
      <c r="D13" s="25">
        <v>43</v>
      </c>
      <c r="E13" s="12">
        <v>1</v>
      </c>
      <c r="F13" s="26">
        <v>1</v>
      </c>
      <c r="G13" s="29">
        <f>Tabela1[[#This Row],[strumieniu świetlny oprawy '[lm']]]/Tabela1[[#This Row],[Moc oprawy z obliczeń  '[W']]]</f>
        <v>1</v>
      </c>
      <c r="H13" s="27">
        <f>(Tabela1[[#This Row],[Wymagana ilość opraw suma '[szt.']]]*Tabela1[[#This Row],[Moc oprawy z obliczeń  '[W']]])/1000</f>
        <v>4.2999999999999997E-2</v>
      </c>
      <c r="I13" s="28">
        <f>Tabela1[[#This Row],[strumieniu świetlny oprawy '[lm']]]/Tabela1[[#This Row],[Moc oprawy z obliczeń  '[W']]]</f>
        <v>1</v>
      </c>
      <c r="J13"/>
      <c r="K13"/>
      <c r="L13" s="10">
        <v>15000</v>
      </c>
      <c r="M13" s="10" t="b">
        <f>Tabela1[[#This Row],[strumieniu świetlny oprawy '[lm']]]&gt;=L13</f>
        <v>0</v>
      </c>
      <c r="N13" s="10">
        <v>81</v>
      </c>
      <c r="O13" s="10" t="b">
        <f>Tabela1[[#This Row],[Moc oprawy z obliczeń  '[W']]]&lt;=N13</f>
        <v>1</v>
      </c>
      <c r="P13"/>
      <c r="S13"/>
      <c r="T13"/>
      <c r="U13"/>
      <c r="V13"/>
    </row>
    <row r="14" spans="2:22">
      <c r="B14" s="24">
        <v>6</v>
      </c>
      <c r="C14" s="23" t="s">
        <v>13</v>
      </c>
      <c r="D14" s="25">
        <v>44</v>
      </c>
      <c r="E14" s="12">
        <v>1</v>
      </c>
      <c r="F14" s="26">
        <v>1</v>
      </c>
      <c r="G14" s="29">
        <f>Tabela1[[#This Row],[strumieniu świetlny oprawy '[lm']]]/Tabela1[[#This Row],[Moc oprawy z obliczeń  '[W']]]</f>
        <v>1</v>
      </c>
      <c r="H14" s="27">
        <f>(Tabela1[[#This Row],[Wymagana ilość opraw suma '[szt.']]]*Tabela1[[#This Row],[Moc oprawy z obliczeń  '[W']]])/1000</f>
        <v>4.3999999999999997E-2</v>
      </c>
      <c r="I14" s="28">
        <f>Tabela1[[#This Row],[strumieniu świetlny oprawy '[lm']]]/Tabela1[[#This Row],[Moc oprawy z obliczeń  '[W']]]</f>
        <v>1</v>
      </c>
      <c r="J14"/>
      <c r="K14"/>
      <c r="L14" s="10">
        <v>15000</v>
      </c>
      <c r="M14" s="10" t="b">
        <f>Tabela1[[#This Row],[strumieniu świetlny oprawy '[lm']]]&gt;=L14</f>
        <v>0</v>
      </c>
      <c r="N14" s="10">
        <v>81</v>
      </c>
      <c r="O14" s="10" t="b">
        <f>Tabela1[[#This Row],[Moc oprawy z obliczeń  '[W']]]&lt;=N14</f>
        <v>1</v>
      </c>
      <c r="P14"/>
      <c r="S14"/>
      <c r="T14"/>
      <c r="U14"/>
      <c r="V14"/>
    </row>
    <row r="15" spans="2:22">
      <c r="B15" s="24">
        <v>7</v>
      </c>
      <c r="C15" s="23" t="s">
        <v>13</v>
      </c>
      <c r="D15" s="25">
        <v>60</v>
      </c>
      <c r="E15" s="12">
        <v>1</v>
      </c>
      <c r="F15" s="26">
        <v>1</v>
      </c>
      <c r="G15" s="29">
        <f>Tabela1[[#This Row],[strumieniu świetlny oprawy '[lm']]]/Tabela1[[#This Row],[Moc oprawy z obliczeń  '[W']]]</f>
        <v>1</v>
      </c>
      <c r="H15" s="27">
        <f>(Tabela1[[#This Row],[Wymagana ilość opraw suma '[szt.']]]*Tabela1[[#This Row],[Moc oprawy z obliczeń  '[W']]])/1000</f>
        <v>0.06</v>
      </c>
      <c r="I15" s="28">
        <f>Tabela1[[#This Row],[strumieniu świetlny oprawy '[lm']]]/Tabela1[[#This Row],[Moc oprawy z obliczeń  '[W']]]</f>
        <v>1</v>
      </c>
      <c r="J15"/>
      <c r="K15"/>
      <c r="L15" s="10">
        <v>14000</v>
      </c>
      <c r="M15" s="10" t="b">
        <f>Tabela1[[#This Row],[strumieniu świetlny oprawy '[lm']]]&gt;=L15</f>
        <v>0</v>
      </c>
      <c r="N15" s="10">
        <v>76</v>
      </c>
      <c r="O15" s="10" t="b">
        <f>Tabela1[[#This Row],[Moc oprawy z obliczeń  '[W']]]&lt;=N15</f>
        <v>1</v>
      </c>
      <c r="P15"/>
      <c r="S15"/>
      <c r="T15"/>
      <c r="U15"/>
      <c r="V15"/>
    </row>
    <row r="16" spans="2:22">
      <c r="B16" s="24">
        <v>8</v>
      </c>
      <c r="C16" s="23" t="s">
        <v>13</v>
      </c>
      <c r="D16" s="30">
        <v>42</v>
      </c>
      <c r="E16" s="12">
        <v>1</v>
      </c>
      <c r="F16" s="26">
        <v>1</v>
      </c>
      <c r="G16" s="29">
        <f>Tabela1[[#This Row],[strumieniu świetlny oprawy '[lm']]]/Tabela1[[#This Row],[Moc oprawy z obliczeń  '[W']]]</f>
        <v>1</v>
      </c>
      <c r="H16" s="32">
        <f>(Tabela1[[#This Row],[Wymagana ilość opraw suma '[szt.']]]*Tabela1[[#This Row],[Moc oprawy z obliczeń  '[W']]])/1000</f>
        <v>4.2000000000000003E-2</v>
      </c>
      <c r="I16" s="33">
        <f>Tabela1[[#This Row],[strumieniu świetlny oprawy '[lm']]]/Tabela1[[#This Row],[Moc oprawy z obliczeń  '[W']]]</f>
        <v>1</v>
      </c>
      <c r="J16"/>
      <c r="K16"/>
      <c r="L16" s="10">
        <v>14000</v>
      </c>
      <c r="M16" s="10" t="b">
        <f>Tabela1[[#This Row],[strumieniu świetlny oprawy '[lm']]]&gt;=L16</f>
        <v>0</v>
      </c>
      <c r="N16" s="10">
        <v>76</v>
      </c>
      <c r="O16" s="10" t="b">
        <f>Tabela1[[#This Row],[Moc oprawy z obliczeń  '[W']]]&lt;=N16</f>
        <v>1</v>
      </c>
      <c r="P16"/>
      <c r="S16"/>
      <c r="T16"/>
      <c r="U16"/>
      <c r="V16"/>
    </row>
    <row r="17" spans="2:22">
      <c r="B17" s="24">
        <v>9</v>
      </c>
      <c r="C17" s="23" t="s">
        <v>13</v>
      </c>
      <c r="D17" s="30">
        <v>27</v>
      </c>
      <c r="E17" s="12">
        <v>1</v>
      </c>
      <c r="F17" s="31">
        <v>1</v>
      </c>
      <c r="G17" s="29">
        <f>Tabela1[[#This Row],[strumieniu świetlny oprawy '[lm']]]/Tabela1[[#This Row],[Moc oprawy z obliczeń  '[W']]]</f>
        <v>1</v>
      </c>
      <c r="H17" s="32">
        <f>(Tabela1[[#This Row],[Wymagana ilość opraw suma '[szt.']]]*Tabela1[[#This Row],[Moc oprawy z obliczeń  '[W']]])/1000</f>
        <v>2.7E-2</v>
      </c>
      <c r="I17" s="33">
        <f>Tabela1[[#This Row],[strumieniu świetlny oprawy '[lm']]]/Tabela1[[#This Row],[Moc oprawy z obliczeń  '[W']]]</f>
        <v>1</v>
      </c>
      <c r="J17"/>
      <c r="K17"/>
      <c r="L17" s="10">
        <v>7000</v>
      </c>
      <c r="M17" s="10" t="b">
        <f>Tabela1[[#This Row],[strumieniu świetlny oprawy '[lm']]]&gt;=L17</f>
        <v>0</v>
      </c>
      <c r="N17" s="10">
        <v>38.5</v>
      </c>
      <c r="O17" s="10" t="b">
        <f>Tabela1[[#This Row],[Moc oprawy z obliczeń  '[W']]]&lt;=N17</f>
        <v>1</v>
      </c>
      <c r="P17"/>
      <c r="S17"/>
      <c r="T17"/>
      <c r="U17"/>
      <c r="V17"/>
    </row>
    <row r="18" spans="2:22">
      <c r="B18" s="24">
        <v>10</v>
      </c>
      <c r="C18" s="23" t="s">
        <v>13</v>
      </c>
      <c r="D18" s="30">
        <v>14</v>
      </c>
      <c r="E18" s="12">
        <v>1</v>
      </c>
      <c r="F18" s="31">
        <v>1</v>
      </c>
      <c r="G18" s="29">
        <f>Tabela1[[#This Row],[strumieniu świetlny oprawy '[lm']]]/Tabela1[[#This Row],[Moc oprawy z obliczeń  '[W']]]</f>
        <v>1</v>
      </c>
      <c r="H18" s="32">
        <f>(Tabela1[[#This Row],[Wymagana ilość opraw suma '[szt.']]]*Tabela1[[#This Row],[Moc oprawy z obliczeń  '[W']]])/1000</f>
        <v>1.4E-2</v>
      </c>
      <c r="I18" s="33">
        <f>Tabela1[[#This Row],[strumieniu świetlny oprawy '[lm']]]/Tabela1[[#This Row],[Moc oprawy z obliczeń  '[W']]]</f>
        <v>1</v>
      </c>
      <c r="J18"/>
      <c r="K18"/>
      <c r="L18" s="10">
        <v>11000</v>
      </c>
      <c r="M18" s="10" t="b">
        <f>Tabela1[[#This Row],[strumieniu świetlny oprawy '[lm']]]&gt;=L18</f>
        <v>0</v>
      </c>
      <c r="N18" s="10">
        <v>60</v>
      </c>
      <c r="O18" s="10" t="b">
        <f>Tabela1[[#This Row],[Moc oprawy z obliczeń  '[W']]]&lt;=N18</f>
        <v>1</v>
      </c>
      <c r="P18"/>
      <c r="S18"/>
      <c r="T18"/>
      <c r="U18"/>
      <c r="V18"/>
    </row>
    <row r="19" spans="2:22">
      <c r="B19" s="24">
        <v>11</v>
      </c>
      <c r="C19" s="23" t="s">
        <v>13</v>
      </c>
      <c r="D19" s="30">
        <v>29</v>
      </c>
      <c r="E19" s="12">
        <v>1</v>
      </c>
      <c r="F19" s="31">
        <v>1</v>
      </c>
      <c r="G19" s="29">
        <f>Tabela1[[#This Row],[strumieniu świetlny oprawy '[lm']]]/Tabela1[[#This Row],[Moc oprawy z obliczeń  '[W']]]</f>
        <v>1</v>
      </c>
      <c r="H19" s="32">
        <f>(Tabela1[[#This Row],[Wymagana ilość opraw suma '[szt.']]]*Tabela1[[#This Row],[Moc oprawy z obliczeń  '[W']]])/1000</f>
        <v>2.9000000000000001E-2</v>
      </c>
      <c r="I19" s="33">
        <f>Tabela1[[#This Row],[strumieniu świetlny oprawy '[lm']]]/Tabela1[[#This Row],[Moc oprawy z obliczeń  '[W']]]</f>
        <v>1</v>
      </c>
      <c r="J19"/>
      <c r="K19"/>
      <c r="L19" s="10">
        <v>15000</v>
      </c>
      <c r="M19" s="10" t="b">
        <f>Tabela1[[#This Row],[strumieniu świetlny oprawy '[lm']]]&gt;=L19</f>
        <v>0</v>
      </c>
      <c r="N19" s="10">
        <v>81</v>
      </c>
      <c r="O19" s="10" t="b">
        <f>Tabela1[[#This Row],[Moc oprawy z obliczeń  '[W']]]&lt;=N19</f>
        <v>1</v>
      </c>
      <c r="P19"/>
      <c r="S19"/>
      <c r="T19"/>
      <c r="U19"/>
      <c r="V19"/>
    </row>
    <row r="20" spans="2:22">
      <c r="B20" s="24">
        <v>12</v>
      </c>
      <c r="C20" s="23" t="s">
        <v>13</v>
      </c>
      <c r="D20" s="25">
        <v>102</v>
      </c>
      <c r="E20" s="12">
        <v>1</v>
      </c>
      <c r="F20" s="26">
        <v>1</v>
      </c>
      <c r="G20" s="29">
        <f>Tabela1[[#This Row],[strumieniu świetlny oprawy '[lm']]]/Tabela1[[#This Row],[Moc oprawy z obliczeń  '[W']]]</f>
        <v>1</v>
      </c>
      <c r="H20" s="27">
        <f>(Tabela1[[#This Row],[Wymagana ilość opraw suma '[szt.']]]*Tabela1[[#This Row],[Moc oprawy z obliczeń  '[W']]])/1000</f>
        <v>0.10199999999999999</v>
      </c>
      <c r="I20" s="28">
        <f>Tabela1[[#This Row],[strumieniu świetlny oprawy '[lm']]]/Tabela1[[#This Row],[Moc oprawy z obliczeń  '[W']]]</f>
        <v>1</v>
      </c>
      <c r="J20"/>
      <c r="K20"/>
      <c r="L20" s="10">
        <v>11000</v>
      </c>
      <c r="M20" s="10" t="b">
        <f>Tabela1[[#This Row],[strumieniu świetlny oprawy '[lm']]]&gt;=L20</f>
        <v>0</v>
      </c>
      <c r="N20" s="10">
        <v>60</v>
      </c>
      <c r="O20" s="10" t="b">
        <f>Tabela1[[#This Row],[Moc oprawy z obliczeń  '[W']]]&lt;=N20</f>
        <v>1</v>
      </c>
      <c r="P20"/>
      <c r="S20"/>
      <c r="T20"/>
      <c r="U20"/>
      <c r="V20"/>
    </row>
    <row r="21" spans="2:22">
      <c r="B21" s="24">
        <v>13</v>
      </c>
      <c r="C21" s="23" t="s">
        <v>13</v>
      </c>
      <c r="D21" s="25">
        <v>31</v>
      </c>
      <c r="E21" s="12">
        <v>1</v>
      </c>
      <c r="F21" s="26">
        <v>1</v>
      </c>
      <c r="G21" s="29">
        <f>Tabela1[[#This Row],[strumieniu świetlny oprawy '[lm']]]/Tabela1[[#This Row],[Moc oprawy z obliczeń  '[W']]]</f>
        <v>1</v>
      </c>
      <c r="H21" s="27">
        <f>(Tabela1[[#This Row],[Wymagana ilość opraw suma '[szt.']]]*Tabela1[[#This Row],[Moc oprawy z obliczeń  '[W']]])/1000</f>
        <v>3.1E-2</v>
      </c>
      <c r="I21" s="28">
        <f>Tabela1[[#This Row],[strumieniu świetlny oprawy '[lm']]]/Tabela1[[#This Row],[Moc oprawy z obliczeń  '[W']]]</f>
        <v>1</v>
      </c>
      <c r="J21"/>
      <c r="K21"/>
      <c r="L21" s="10">
        <v>15000</v>
      </c>
      <c r="M21" s="10" t="b">
        <f>Tabela1[[#This Row],[strumieniu świetlny oprawy '[lm']]]&gt;=L21</f>
        <v>0</v>
      </c>
      <c r="N21" s="10">
        <v>81</v>
      </c>
      <c r="O21" s="10" t="b">
        <f>Tabela1[[#This Row],[Moc oprawy z obliczeń  '[W']]]&lt;=N21</f>
        <v>1</v>
      </c>
      <c r="P21"/>
      <c r="S21"/>
      <c r="T21"/>
      <c r="U21"/>
      <c r="V21"/>
    </row>
    <row r="22" spans="2:22">
      <c r="B22" s="24">
        <v>14</v>
      </c>
      <c r="C22" s="23" t="s">
        <v>12</v>
      </c>
      <c r="D22" s="25">
        <v>20</v>
      </c>
      <c r="E22" s="12">
        <v>1</v>
      </c>
      <c r="F22" s="26">
        <v>1</v>
      </c>
      <c r="G22" s="29">
        <f>Tabela1[[#This Row],[strumieniu świetlny oprawy '[lm']]]/Tabela1[[#This Row],[Moc oprawy z obliczeń  '[W']]]</f>
        <v>1</v>
      </c>
      <c r="H22" s="27">
        <f>(Tabela1[[#This Row],[Wymagana ilość opraw suma '[szt.']]]*Tabela1[[#This Row],[Moc oprawy z obliczeń  '[W']]])/1000</f>
        <v>0.02</v>
      </c>
      <c r="I22" s="28">
        <f>Tabela1[[#This Row],[strumieniu świetlny oprawy '[lm']]]/Tabela1[[#This Row],[Moc oprawy z obliczeń  '[W']]]</f>
        <v>1</v>
      </c>
      <c r="J22"/>
      <c r="K22"/>
      <c r="L22" s="10">
        <v>7000</v>
      </c>
      <c r="M22" s="10" t="b">
        <f>Tabela1[[#This Row],[strumieniu świetlny oprawy '[lm']]]&gt;=L22</f>
        <v>0</v>
      </c>
      <c r="N22" s="10">
        <v>38.5</v>
      </c>
      <c r="O22" s="10" t="b">
        <f>Tabela1[[#This Row],[Moc oprawy z obliczeń  '[W']]]&lt;=N22</f>
        <v>1</v>
      </c>
      <c r="P22"/>
      <c r="S22"/>
      <c r="T22"/>
      <c r="U22"/>
      <c r="V22"/>
    </row>
    <row r="23" spans="2:22">
      <c r="B23" s="24">
        <v>15</v>
      </c>
      <c r="C23" s="23" t="s">
        <v>12</v>
      </c>
      <c r="D23" s="25">
        <v>27</v>
      </c>
      <c r="E23" s="12">
        <v>1</v>
      </c>
      <c r="F23" s="26">
        <v>1</v>
      </c>
      <c r="G23" s="29">
        <f>Tabela1[[#This Row],[strumieniu świetlny oprawy '[lm']]]/Tabela1[[#This Row],[Moc oprawy z obliczeń  '[W']]]</f>
        <v>1</v>
      </c>
      <c r="H23" s="27">
        <f>(Tabela1[[#This Row],[Wymagana ilość opraw suma '[szt.']]]*Tabela1[[#This Row],[Moc oprawy z obliczeń  '[W']]])/1000</f>
        <v>2.7E-2</v>
      </c>
      <c r="I23" s="28">
        <f>Tabela1[[#This Row],[strumieniu świetlny oprawy '[lm']]]/Tabela1[[#This Row],[Moc oprawy z obliczeń  '[W']]]</f>
        <v>1</v>
      </c>
      <c r="J23"/>
      <c r="K23"/>
      <c r="L23" s="10">
        <v>7000</v>
      </c>
      <c r="M23" s="10" t="b">
        <f>Tabela1[[#This Row],[strumieniu świetlny oprawy '[lm']]]&gt;=L23</f>
        <v>0</v>
      </c>
      <c r="N23" s="10">
        <v>38.5</v>
      </c>
      <c r="O23" s="10" t="b">
        <f>Tabela1[[#This Row],[Moc oprawy z obliczeń  '[W']]]&lt;=N23</f>
        <v>1</v>
      </c>
      <c r="P23"/>
      <c r="S23"/>
      <c r="T23"/>
      <c r="U23"/>
      <c r="V23"/>
    </row>
    <row r="24" spans="2:22">
      <c r="B24" s="18" t="s">
        <v>0</v>
      </c>
      <c r="C24" s="18"/>
      <c r="D24" s="13">
        <f>SUBTOTAL(109,Tabela1[Wymagana ilość opraw suma '[szt.']])</f>
        <v>482</v>
      </c>
      <c r="E24" s="13"/>
      <c r="F24" s="13"/>
      <c r="G24" s="13"/>
      <c r="H24" s="14">
        <f>SUBTOTAL(109,Tabela1[Suma mocy '[kW']])</f>
        <v>0.4820000000000001</v>
      </c>
      <c r="I24" s="20"/>
      <c r="J24"/>
      <c r="K24"/>
      <c r="L24"/>
      <c r="M24"/>
      <c r="N24"/>
      <c r="O24"/>
      <c r="P24"/>
      <c r="S24"/>
      <c r="T24"/>
      <c r="U24"/>
      <c r="V24"/>
    </row>
    <row r="25" spans="2:22">
      <c r="B25" s="18"/>
      <c r="C25" s="18"/>
      <c r="D25" s="13"/>
      <c r="E25" s="13"/>
      <c r="F25" s="13"/>
      <c r="G25" s="13"/>
      <c r="H25" s="21"/>
      <c r="I25" s="22"/>
      <c r="J25"/>
      <c r="K25"/>
      <c r="L25"/>
      <c r="M25"/>
      <c r="N25"/>
      <c r="O25"/>
      <c r="P25"/>
      <c r="S25"/>
      <c r="T25"/>
      <c r="U25"/>
      <c r="V25"/>
    </row>
    <row r="26" spans="2:22">
      <c r="B26" s="11" t="s">
        <v>3</v>
      </c>
      <c r="C26" s="11"/>
      <c r="E26" s="1"/>
      <c r="F26" s="1"/>
      <c r="G26" s="1"/>
      <c r="H26" s="1"/>
      <c r="I26" s="9"/>
      <c r="L26" s="1"/>
      <c r="M26" s="1"/>
      <c r="N26" s="1"/>
      <c r="O26" s="1"/>
      <c r="P26" s="6"/>
    </row>
    <row r="27" spans="2:22" ht="15" customHeight="1">
      <c r="B27" s="17" t="s">
        <v>8</v>
      </c>
      <c r="C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2:22">
      <c r="B28" s="7" t="s">
        <v>21</v>
      </c>
      <c r="C28" s="7"/>
      <c r="J28" s="5"/>
      <c r="K28" s="5"/>
      <c r="L28" s="5"/>
      <c r="M28" s="5"/>
      <c r="N28" s="5"/>
      <c r="O28" s="5"/>
      <c r="P28" s="5"/>
      <c r="T28" s="5"/>
      <c r="U28"/>
      <c r="V28"/>
    </row>
    <row r="29" spans="2:22">
      <c r="B29" s="7" t="s">
        <v>22</v>
      </c>
      <c r="C29" s="7"/>
    </row>
    <row r="30" spans="2:22">
      <c r="B30" s="7"/>
      <c r="C30" s="7"/>
    </row>
  </sheetData>
  <mergeCells count="4">
    <mergeCell ref="B4:H6"/>
    <mergeCell ref="B2:H2"/>
    <mergeCell ref="B1:H1"/>
    <mergeCell ref="L6:O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Anna Tkacz</cp:lastModifiedBy>
  <cp:lastPrinted>2024-09-11T08:38:27Z</cp:lastPrinted>
  <dcterms:created xsi:type="dcterms:W3CDTF">2019-02-14T11:40:53Z</dcterms:created>
  <dcterms:modified xsi:type="dcterms:W3CDTF">2024-09-11T08:38:35Z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