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I178" i="1" l="1"/>
  <c r="I181" i="1"/>
  <c r="I182" i="1" s="1"/>
  <c r="I183" i="1" s="1"/>
  <c r="I180" i="1"/>
  <c r="I177" i="1"/>
  <c r="I176" i="1"/>
  <c r="I175" i="1"/>
  <c r="I174" i="1"/>
  <c r="I173" i="1"/>
  <c r="I172" i="1"/>
  <c r="I171" i="1"/>
  <c r="I169" i="1"/>
  <c r="I168" i="1"/>
  <c r="I167" i="1"/>
  <c r="I166" i="1"/>
  <c r="I165" i="1"/>
  <c r="I164" i="1"/>
  <c r="I163" i="1"/>
  <c r="I162" i="1"/>
  <c r="I159" i="1"/>
  <c r="I158" i="1"/>
  <c r="I157" i="1"/>
  <c r="I156" i="1"/>
  <c r="I154" i="1"/>
  <c r="I153" i="1"/>
  <c r="I152" i="1"/>
  <c r="I151" i="1"/>
  <c r="I150" i="1"/>
  <c r="I149" i="1"/>
  <c r="I148" i="1"/>
  <c r="I147" i="1"/>
  <c r="I145" i="1"/>
  <c r="I144" i="1"/>
  <c r="I143" i="1"/>
  <c r="I142" i="1"/>
  <c r="I141" i="1"/>
  <c r="I140" i="1"/>
  <c r="I139" i="1"/>
  <c r="I138" i="1"/>
  <c r="I135" i="1"/>
  <c r="I134" i="1"/>
  <c r="I133" i="1"/>
  <c r="I132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2" i="1"/>
  <c r="I111" i="1"/>
  <c r="I110" i="1"/>
  <c r="I109" i="1"/>
  <c r="I108" i="1"/>
  <c r="I107" i="1"/>
  <c r="I106" i="1"/>
  <c r="I105" i="1"/>
  <c r="I104" i="1"/>
  <c r="I103" i="1"/>
  <c r="I100" i="1"/>
  <c r="I99" i="1"/>
  <c r="I98" i="1"/>
  <c r="I97" i="1"/>
  <c r="I96" i="1"/>
  <c r="I95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1" i="1"/>
  <c r="I70" i="1"/>
  <c r="I69" i="1"/>
  <c r="I68" i="1"/>
  <c r="I67" i="1"/>
  <c r="I66" i="1"/>
  <c r="I65" i="1"/>
  <c r="I64" i="1"/>
  <c r="I63" i="1"/>
  <c r="I62" i="1"/>
  <c r="I58" i="1"/>
  <c r="I57" i="1"/>
  <c r="I55" i="1"/>
  <c r="I53" i="1"/>
  <c r="I51" i="1"/>
  <c r="I50" i="1"/>
  <c r="I49" i="1"/>
  <c r="I48" i="1"/>
  <c r="I45" i="1"/>
  <c r="I44" i="1"/>
  <c r="I43" i="1"/>
  <c r="I42" i="1"/>
  <c r="I40" i="1"/>
  <c r="I39" i="1"/>
  <c r="I38" i="1"/>
  <c r="I37" i="1"/>
  <c r="I36" i="1"/>
  <c r="I35" i="1"/>
  <c r="I34" i="1"/>
  <c r="I33" i="1"/>
  <c r="I32" i="1"/>
  <c r="I29" i="1"/>
  <c r="I28" i="1"/>
  <c r="I27" i="1"/>
  <c r="I26" i="1"/>
  <c r="I24" i="1"/>
  <c r="I23" i="1"/>
  <c r="I22" i="1"/>
  <c r="I21" i="1"/>
  <c r="I19" i="1"/>
  <c r="I18" i="1"/>
  <c r="I17" i="1"/>
  <c r="I15" i="1"/>
  <c r="I14" i="1"/>
  <c r="I13" i="1"/>
  <c r="I11" i="1"/>
  <c r="I59" i="1" s="1"/>
  <c r="I184" i="1" l="1"/>
  <c r="I185" i="1" s="1"/>
  <c r="I186" i="1" s="1"/>
</calcChain>
</file>

<file path=xl/sharedStrings.xml><?xml version="1.0" encoding="utf-8"?>
<sst xmlns="http://schemas.openxmlformats.org/spreadsheetml/2006/main" count="679" uniqueCount="342">
  <si>
    <t>KOSZTORYS  OFERTOWY</t>
  </si>
  <si>
    <t>Budowa ulicy Ślesińskiej w Łochowicach</t>
  </si>
  <si>
    <t>RZP.271.54.2021.KZP</t>
  </si>
  <si>
    <t>Lp</t>
  </si>
  <si>
    <t>Kod</t>
  </si>
  <si>
    <t>Opis</t>
  </si>
  <si>
    <t>Jm</t>
  </si>
  <si>
    <t>Ilość robót</t>
  </si>
  <si>
    <t>Cena jedn. roboty</t>
  </si>
  <si>
    <t>Wartość</t>
  </si>
  <si>
    <t>1</t>
  </si>
  <si>
    <t>2</t>
  </si>
  <si>
    <t>3</t>
  </si>
  <si>
    <t>4</t>
  </si>
  <si>
    <t>5</t>
  </si>
  <si>
    <t>6</t>
  </si>
  <si>
    <t>7</t>
  </si>
  <si>
    <t/>
  </si>
  <si>
    <t>BUDOWA ULICY ŚLESIŃSKIEJ W MIEJSCOWOŚCI ŁOCHOWICE GMINA BIAŁE BŁOTA</t>
  </si>
  <si>
    <t>1.1</t>
  </si>
  <si>
    <t>Roboty drogowe - od km 0+476,00 do km 0+613,80</t>
  </si>
  <si>
    <t>1.2</t>
  </si>
  <si>
    <t>ROBOTY PRZYGOTOWAWCZE</t>
  </si>
  <si>
    <t>1.2.1</t>
  </si>
  <si>
    <t>45100000-8
CPV</t>
  </si>
  <si>
    <t>Odtworzenie trasy i punktów wysokościowych</t>
  </si>
  <si>
    <t>1.2.1.1</t>
  </si>
  <si>
    <t>D-01.01.01</t>
  </si>
  <si>
    <t>Roboty pomiarowe przy liniowych robotach ziemnych (drogi). Trasa dróg w terenie równinnym</t>
  </si>
  <si>
    <t>km</t>
  </si>
  <si>
    <t>1.2.2</t>
  </si>
  <si>
    <t>Zabezpieczenie sieci elektroenergetycznej</t>
  </si>
  <si>
    <t>1.2.2.1</t>
  </si>
  <si>
    <t>D-01.03.01</t>
  </si>
  <si>
    <t>Ręczne kopanie rowów dla kabli, o głębokości do 0,8 m i szerokości dna wykopu do 0,4 m. Grunt kategorii II-IV.</t>
  </si>
  <si>
    <t>m</t>
  </si>
  <si>
    <t>1.2.2.2</t>
  </si>
  <si>
    <t>Układanie rur ochronnych o średnicy do 160 mm w wykopie na istn. kablach. Rury dwudzielne AROT-PS o średnicy 160 mm.</t>
  </si>
  <si>
    <t>1.2.2.3</t>
  </si>
  <si>
    <t>Ręczne zasypywanie rowów dla kabli, o głębokości do 0,8 m i szerokości dna wykopu do 0,4 m. Grunt kategorii II-IV.</t>
  </si>
  <si>
    <t>1.2.3</t>
  </si>
  <si>
    <t>Zabezpieczenie sieci teletechnicznej</t>
  </si>
  <si>
    <t>1.2.3.1</t>
  </si>
  <si>
    <t>D-01.03.04</t>
  </si>
  <si>
    <t>Ręczne kopanie rowów dla kabli,o głębokości do 0,8 m i szerokości dna wykopu do 0,4 m. Grunt kategorii II-IV.</t>
  </si>
  <si>
    <t>1.2.3.2</t>
  </si>
  <si>
    <t>Układanie rur osłonowych dwudzielnych grubościennych na istniejących kablach telekomunikacyjnych. Rury o średnicy 110 mm.</t>
  </si>
  <si>
    <t>1.2.3.3</t>
  </si>
  <si>
    <t>Ręczne zasypywanie rowów dla kabli,o głębokości do 0,8 m i szerokości dna wykopu do 0,4 m. Grunt kategorii II-IV.</t>
  </si>
  <si>
    <t>1.2.4</t>
  </si>
  <si>
    <t>Regulacja pionowa urządzeń podziemnych</t>
  </si>
  <si>
    <t>1.2.4.1</t>
  </si>
  <si>
    <t>D-01.03.05</t>
  </si>
  <si>
    <t>Regulacja pionowa studzienek dla urządzeń podziemnych - zaworów wodociągowych wraz z wymianą skrzynek ulicznych żeliwnych</t>
  </si>
  <si>
    <t>szt.</t>
  </si>
  <si>
    <t>1.2.4.2</t>
  </si>
  <si>
    <t>Wymiana zasuw wodociągowych.</t>
  </si>
  <si>
    <t>kpl.</t>
  </si>
  <si>
    <t>1.2.4.3</t>
  </si>
  <si>
    <t>Regulacja pionowa studzienek dla urządzeń podziemnych - włazów kanałowych</t>
  </si>
  <si>
    <t>1.2.4.4</t>
  </si>
  <si>
    <t>Przestawienie hydrantu nadziemnego. Demontaż istniejącego hydrantu i montaż nowego w innej lokalizacji.</t>
  </si>
  <si>
    <t>1.2.5</t>
  </si>
  <si>
    <t>Roboty ziemne</t>
  </si>
  <si>
    <t>1.2.5.1</t>
  </si>
  <si>
    <t>D-02.01.01</t>
  </si>
  <si>
    <t>Roboty ziemne, wykonanie wykopów z transportem urobku odległość do 1 km. Grunt kat.II-IV.</t>
  </si>
  <si>
    <t>m3</t>
  </si>
  <si>
    <t>1.2.5.2</t>
  </si>
  <si>
    <t>Nakłady uzupełniające za każdy rozpoczęty 1km odległość transportu ponad 1km. Grunt II-IV. (do łącznej odległości 5 km).</t>
  </si>
  <si>
    <t>1.2.5.3</t>
  </si>
  <si>
    <t>D-02.03.01</t>
  </si>
  <si>
    <t>Formowanie i zagęszczanie nasypów. Grunt kategorii I-II</t>
  </si>
  <si>
    <t>1.2.5.4</t>
  </si>
  <si>
    <t>Roboty ziemne, wykonanie wykopów z transportem urobku odległość do 1 km. Grunt kat.I-II - dowóz gruntu na nasypy.</t>
  </si>
  <si>
    <t>1.3</t>
  </si>
  <si>
    <t>ROBOTY BUDOWLANE</t>
  </si>
  <si>
    <t>1.3.1</t>
  </si>
  <si>
    <t>45233000-9
CPV</t>
  </si>
  <si>
    <t>Jezdnia</t>
  </si>
  <si>
    <t>1.3.1.1</t>
  </si>
  <si>
    <t>D-04.01.01</t>
  </si>
  <si>
    <t>Profilowanie i zagęszczanie podłoża pod warstwy konstrukcyjne nawierzchni, wykonywane mechanicznie, w gruntach kategorii II-IV.</t>
  </si>
  <si>
    <t>m2</t>
  </si>
  <si>
    <t>1.3.1.2</t>
  </si>
  <si>
    <t>D-02.03.01c</t>
  </si>
  <si>
    <t>Warstwa odcinająca: geotkanina separacyjno - filtracyjna.</t>
  </si>
  <si>
    <t>1.3.1.3</t>
  </si>
  <si>
    <t>D-04.02.01-1</t>
  </si>
  <si>
    <t>Warstwa ulepszonego podłoża: grunt niewysadzinowy o CBR &gt; 20%, warstwa pełni rolę warstwy odsączającej, grubość warstwy po zagęszczeniu 30 cm.</t>
  </si>
  <si>
    <t>1.3.1.4</t>
  </si>
  <si>
    <t>D-04.04.02a</t>
  </si>
  <si>
    <t>Warstwa podbudowy zasadniczej z mieszanki niezwiązanej z kruszywem C90/3 o uziarnieniu 0/31,5 mm wg PN-EN 13285, grubość warstwy po zagęszczeniu 20 cm</t>
  </si>
  <si>
    <t>1.3.1.5</t>
  </si>
  <si>
    <t>D-04.03.01</t>
  </si>
  <si>
    <t>Skropienie warstw konstrukcyjnych nieulepszonych emulsją asfaltową.</t>
  </si>
  <si>
    <t>1.3.1.6</t>
  </si>
  <si>
    <t>D-04.07.01a</t>
  </si>
  <si>
    <t>Podbudowa zasadnicza z betonu asfaltowego AC 16 P 50/70 (KR1-2) wg PN-EN 13108-1. Grubość warstwy po zagęszczeniu 7 cm.</t>
  </si>
  <si>
    <t>1.3.1.7</t>
  </si>
  <si>
    <t>Mechaniczne oczyszczenie nawierzchni drogowych ulepszonych z bitumu.</t>
  </si>
  <si>
    <t>1.3.1.8</t>
  </si>
  <si>
    <t>Skropienie warstw konstrukcyjnych ulepszonych emulsją asfaltową.</t>
  </si>
  <si>
    <t>1.3.1.9</t>
  </si>
  <si>
    <t>D-05.03.05a</t>
  </si>
  <si>
    <t>Nawierzchnie z betonu asfaltowego, warstwa ścieralna AC 11 S 50/70 (KR1-2) wg PN-EN 13108-1. Grubość warstwy po zagęszczeniu 5 cm.</t>
  </si>
  <si>
    <t>1.3.2</t>
  </si>
  <si>
    <t>Zjazdy</t>
  </si>
  <si>
    <t>1.3.2.1</t>
  </si>
  <si>
    <t>Profilowanie i zagęszczanie podłoża pod warstwy konstrukcyjne nawierzchni, wykonywane mechanicznie, w gruntach kategorii II-IV</t>
  </si>
  <si>
    <t>1.3.2.2</t>
  </si>
  <si>
    <t>Warstwa ulepszonego podłoża: grunt niewysadzinowy o CBR &gt; 20%, warstwa pełni rolę warstwy odsączającej, grubość warstwy po zagęszczeniu 15 cm.</t>
  </si>
  <si>
    <t>1.3.2.3</t>
  </si>
  <si>
    <t>D-04.06.02-1</t>
  </si>
  <si>
    <t>Podbudowy betonowe z betonu C8/10, podbudowa zasadnicza, pięlęgnacja podbudowy piaskiem i wodą, grubość warstwy po zagęszczeniu 15 cm</t>
  </si>
  <si>
    <t>1.3.2.4</t>
  </si>
  <si>
    <t>D-05.03.23a</t>
  </si>
  <si>
    <t>Nawierzchnie z kostki brukowej betonowej grubości 8 cm, koloru czerwonego (kostka fazowa), układane na podsypce cementowo-piaskowej 1:4 gr. 3 cm, spoiny wypełniane piaskiem</t>
  </si>
  <si>
    <t>1.3.3</t>
  </si>
  <si>
    <t>45233100-0
CPV</t>
  </si>
  <si>
    <t>Elementy ulic</t>
  </si>
  <si>
    <t>1.3.3.1</t>
  </si>
  <si>
    <t>Krawężniki</t>
  </si>
  <si>
    <t>1.3.3.1.1</t>
  </si>
  <si>
    <t>D-08.01.01b</t>
  </si>
  <si>
    <t>Krawężniki betonowe wystające o wymiarach 15x30 cm, wraz z wykonaniem ław betonowych C12/15 z oporem, na podsypce cementowo-piaskowej</t>
  </si>
  <si>
    <t>1.3.3.1.2</t>
  </si>
  <si>
    <t>Krawężniki betonowe wjazdowe o wymiarach 15x22 cm, wraz z wykonaniem ław betonowych C12/15 z oporem, na podsypce cementowo-piaskowej</t>
  </si>
  <si>
    <t>1.3.3.1.3</t>
  </si>
  <si>
    <t>Krawężniki betonowe wystające łukowe o wymiarach 15x30 cm, wraz z wykonaniem ław betonowych C12/15 z oporem, na podsypce cementowo-piaskowej</t>
  </si>
  <si>
    <t>1.3.3.1.4</t>
  </si>
  <si>
    <t>Krawężniki betonowe wtopione o wymiarach 12x25 cm, wraz z wykonaniem ław betonowych C12/15 z oporem, na podsypce cementowo-piaskowej</t>
  </si>
  <si>
    <t>1.3.4</t>
  </si>
  <si>
    <t>Pobocza</t>
  </si>
  <si>
    <t>1.3.4.1</t>
  </si>
  <si>
    <t>D-06.03.01</t>
  </si>
  <si>
    <t>Wykonanie poboczy umocnionych z mieszanki optymalnej gr. 15 cm (kruszywa łamanego)</t>
  </si>
  <si>
    <t>1.3.5</t>
  </si>
  <si>
    <t>Rowy</t>
  </si>
  <si>
    <t>1.3.5.1</t>
  </si>
  <si>
    <t>D-06.04.01</t>
  </si>
  <si>
    <t>Wykonanie rowów trójkątnych szerokości 1,00 m głębokości 0,50 m.</t>
  </si>
  <si>
    <t>1.3.6</t>
  </si>
  <si>
    <t>45233120-6
CPV</t>
  </si>
  <si>
    <t>Roboty wykończeniowe</t>
  </si>
  <si>
    <t>1.3.6.1</t>
  </si>
  <si>
    <t>D-06.03.02</t>
  </si>
  <si>
    <t>Plantowanie (obrobienie na czysto) powierzchni skarp i dna wykopów wykonywanych ręcznie. Grunt kategorii II-IV</t>
  </si>
  <si>
    <t>1.3.6.2</t>
  </si>
  <si>
    <t>D-06.01.01</t>
  </si>
  <si>
    <t>Humusowanie skarp z obsianiem, przy grubości warstwy humusu 10 cm.</t>
  </si>
  <si>
    <t>Sieć wodociągowa 90*5,4 mm  PE 100 SDR 17  l=96,0 +5,9 m</t>
  </si>
  <si>
    <t xml:space="preserve">Roboty ziemne </t>
  </si>
  <si>
    <t>1 d.1.1</t>
  </si>
  <si>
    <t>KNNR 1 0111-01</t>
  </si>
  <si>
    <t>Roboty pomiarowe przy liniowych robotach ziemnych - trasa dróg w terenie równinnym.</t>
  </si>
  <si>
    <t>2 d.1.1</t>
  </si>
  <si>
    <t>KNNR 1 0210-02</t>
  </si>
  <si>
    <t>Wykopy oraz przekopy o głęb.do 3.0 m wyk.na odkład koparkami podsiębiernymi o poj.łyżki 0.25 - 0.60 m3 w gr.kat. I-II</t>
  </si>
  <si>
    <t>3 d.1.1</t>
  </si>
  <si>
    <t>KNNR 1 0307-03</t>
  </si>
  <si>
    <t>Wykopy liniowe o szerokości 0,8-2,5 m i głębokości do 3,0 m o ścianach pionowych w gruntach suchych kat. I-II -  20% wykopów wykonanych ręcznie</t>
  </si>
  <si>
    <t>4 d.1.1</t>
  </si>
  <si>
    <t>KNNR 1 0313-01</t>
  </si>
  <si>
    <t>Pełne umocnienie ścian wykopów wraz z rozbiórką ; wyk.o szer.do 1 m i głęb.do 3.0 m; grunt kat. I-IV</t>
  </si>
  <si>
    <t>5 d.1.1</t>
  </si>
  <si>
    <t>KNNR 1 0318-03</t>
  </si>
  <si>
    <t>Zasypywanie wykopów o ścianach pionowych o szerokości 0.8-2.5 m i głęb.do 3.0 m w gr.kat. I-III</t>
  </si>
  <si>
    <t>6 d.1.1</t>
  </si>
  <si>
    <t>KNNR 1 0214-04</t>
  </si>
  <si>
    <t>Zasypanie wykopów .fund.podłużnych,punktowych,rowów,wykopów obiektowych spycharkami z zagęszcz.mechanicznym ubijakami (gr.warstwy w stanie lunym 35 cm) - kat.gr. I-II</t>
  </si>
  <si>
    <t>7 d.1.1</t>
  </si>
  <si>
    <t>KNNR 1 0408-01</t>
  </si>
  <si>
    <t>Zagęszczanie nasypów z gruntu sypkiego kat.I-II ubijakami mechanicznymi</t>
  </si>
  <si>
    <t>8 d.1.1</t>
  </si>
  <si>
    <t>KNNR 1 0206-02</t>
  </si>
  <si>
    <t>Roboty ziemne wykonywane koparkami podsiębiernymi o poj.łyżki 0.25 m3 w gr.kat. I-III w ziemi uprzednio zmag.w hałdach z transp.urobku na odl. 1 km sam.samowyład. - z wyporu na 10 km</t>
  </si>
  <si>
    <t>9 d.1.1</t>
  </si>
  <si>
    <t>KNNR 1 0208-02</t>
  </si>
  <si>
    <t>Dodatek za każdy rozp. 1 km transportu ziemi samochodami samowyładowczymi po drogach o nawierzchni utwardzonej(kat.gr. I-IV) - Krotność = 14</t>
  </si>
  <si>
    <t xml:space="preserve">Razem dział: Roboty ziemne </t>
  </si>
  <si>
    <t>Roboty montażowe</t>
  </si>
  <si>
    <t>10 d.1.2</t>
  </si>
  <si>
    <t>KNNR 4 1701-01</t>
  </si>
  <si>
    <t>Podłączenie instalacji do sieci wodociągowych - trójniki wbudowane do istniejących rurociągów o śr. 80 mm-trójnik kołnierzowy równoprzelotowy DN 80</t>
  </si>
  <si>
    <t>11 d.1.2</t>
  </si>
  <si>
    <t>KNNR 4 1012-01</t>
  </si>
  <si>
    <t>Sieci wodociągowe - montaż kształtek ciśnieniowych PE, PEHD o połączeniach zgrzewano-kołnierzowych (tuleje kołnierzowe na luny kołnierz) o śr.zewnętrznej do 90 mm</t>
  </si>
  <si>
    <t>12 d.1.2</t>
  </si>
  <si>
    <t>KNNR 4 1014-02</t>
  </si>
  <si>
    <t>Sieci wodociągowe - kształtki żeliwne ciśnieniowe kołnierzowe o śr. 80 mm-trójnik kołnierzowy  DN  80/80 mm</t>
  </si>
  <si>
    <t>13 d.1.2</t>
  </si>
  <si>
    <t>KNNR 4 1105-02 analogia</t>
  </si>
  <si>
    <t>Zasuwy żeliwne klinowe owalne kołnierzowe z obudową o śr.80 mm</t>
  </si>
  <si>
    <t>14 d.1.2</t>
  </si>
  <si>
    <t>KNNR 4 1119-03 analogia</t>
  </si>
  <si>
    <t>Hydranty pożarowe nadziemne o śr. 80 mm</t>
  </si>
  <si>
    <t>15 d.1.2</t>
  </si>
  <si>
    <t>KNNR 4 1411-02</t>
  </si>
  <si>
    <t>Podłoża pod kanały i obiekty z materiałów sypkich grub. 15 cm</t>
  </si>
  <si>
    <t>16 d.1.2</t>
  </si>
  <si>
    <t>Sieci wodociągowe - kształtki żeliwne ciśnieniowe kołnierzowe o śr. 80 mm-łącznik rurowo -kołnierzowy DN 90/ 80 mm o rur PE,PVC</t>
  </si>
  <si>
    <t>17 d.1.2</t>
  </si>
  <si>
    <t>Sieci wodociągowe - kształtki żeliwne ciśnieniowe kołnierzowe o śr. 80 mm-łącznik rurowo -kołnierzowy DN 80 mm o rur żel</t>
  </si>
  <si>
    <t>18 d.1.2</t>
  </si>
  <si>
    <t>KNNR 4 1009-03 analogia</t>
  </si>
  <si>
    <t>Sieci wodociągowe - montaż rurociągów z rur polietylenowych (PE, PEHD) o śr.zewnętrznej 90 mm  PE   90*5,4 mm  PE 100 SDR 17</t>
  </si>
  <si>
    <t>19 d.1.2</t>
  </si>
  <si>
    <t>KNNR 4 1010-04</t>
  </si>
  <si>
    <t>Sieci wodociągowe - połączenie rur polietylenowych ciśnieniowych PE, PEHD metodą zgrzewania czołowego o śr. zewn. 110 mm</t>
  </si>
  <si>
    <t>złącz.</t>
  </si>
  <si>
    <t>20 d.1.2</t>
  </si>
  <si>
    <t>Sieci wodociągowe - połączenie rur polietylenowych ciśnieniowych PE, PEHD metodą zgrzewania czołowego o śr. zewn. 110 mm-kształtki łuk 30 st-2 szt</t>
  </si>
  <si>
    <t>21 d.1.2</t>
  </si>
  <si>
    <t>KNNR 4 1606-01</t>
  </si>
  <si>
    <t>Próba wodna szczelności sieci wodociągowych z rur typu HOBAS, PCW, PVC, PE, PEHD o śr. do 110 mm</t>
  </si>
  <si>
    <t>200m -1 prób.</t>
  </si>
  <si>
    <t>22 d.1.2</t>
  </si>
  <si>
    <t>KNNR 4 1611-01</t>
  </si>
  <si>
    <t>Dezynfekcja rurociągów sieci wodociągowych o śr.nominalnej do 150 mm</t>
  </si>
  <si>
    <t>odc.200m</t>
  </si>
  <si>
    <t>23 d.1.2</t>
  </si>
  <si>
    <t>KNNR 4 1612-01</t>
  </si>
  <si>
    <t>Jednokrotne płukanie sieci wodociągowej o śr. nominalnej do 150 mm</t>
  </si>
  <si>
    <t>24 d.1.2</t>
  </si>
  <si>
    <t>KNR-W 2-19 0134-02</t>
  </si>
  <si>
    <t>Oznakowanie uzbrojenia rurociągu tabliczkami na słupku stalowym</t>
  </si>
  <si>
    <t>25 d.1.2</t>
  </si>
  <si>
    <t>KNR-W 2-19 0102-01</t>
  </si>
  <si>
    <t>Oznakowanie trasy rurociągu ułożonego w ziemi taśmą z tworzywa sztucznego</t>
  </si>
  <si>
    <t>26 d.1.2</t>
  </si>
  <si>
    <t>KNNR 5 0705-01</t>
  </si>
  <si>
    <t>Ułożenie rur osłonowych Arot o śr.do 140 mm</t>
  </si>
  <si>
    <t>27 d.1.2</t>
  </si>
  <si>
    <t>KNNR 4 1408-01</t>
  </si>
  <si>
    <t>Układanie mieszanki betonowej w konstrukcjach - ławy fundamentowe, bloki oporowe - transport mieszanki betonowej japonkami</t>
  </si>
  <si>
    <t>28 d.1.2</t>
  </si>
  <si>
    <t>KNNR 6 0503-01</t>
  </si>
  <si>
    <t>Chodniki z płyt betonowych o wymiarach 35x35x5 cm na podsypce piaskowej, spoiny wypełnione piaskiem</t>
  </si>
  <si>
    <t>29 d.1.2</t>
  </si>
  <si>
    <t>KNR 4-05I 0227-03</t>
  </si>
  <si>
    <t>Demontaż hydrantu nadziemnego o średnicy nominalnej 80 mm</t>
  </si>
  <si>
    <t>Razem dział: Roboty montażowe</t>
  </si>
  <si>
    <t xml:space="preserve">Naprawa nawierzchni drogowej </t>
  </si>
  <si>
    <t>30 d.1.3</t>
  </si>
  <si>
    <t>KNNR 6 0103-01</t>
  </si>
  <si>
    <t>Profilowanie i zagęszczanie podłoża wykonywane ręcznie w gruncie kat. II-IV pod warstwy konstrukcyjne nawierzchni</t>
  </si>
  <si>
    <t>31 d.1.3</t>
  </si>
  <si>
    <t>KNNR 6 0113-01 analogia</t>
  </si>
  <si>
    <t>Warstwa gruzu  o grubości po zagęszczeniu 10 cm-po robotach drogowych</t>
  </si>
  <si>
    <t>32 d.1.3</t>
  </si>
  <si>
    <t>KNNR 6 1301-02</t>
  </si>
  <si>
    <t>Naprawy dróg gruntowych - zagęszczanie</t>
  </si>
  <si>
    <t>33 d.1.3</t>
  </si>
  <si>
    <t>KNNR 6 1301-01</t>
  </si>
  <si>
    <t>Naprawy dróg gruntowych - profilowanie</t>
  </si>
  <si>
    <t xml:space="preserve">Razem dział: Naprawa nawierzchni drogowej </t>
  </si>
  <si>
    <t>Razem dział: Sieć wodociągowa 90*5,4 mm  PE 100 SDR 17  l=96,0 +5,9 m</t>
  </si>
  <si>
    <t>Przyłącze wodociągowe  l=8,5 m</t>
  </si>
  <si>
    <t>k indywidualna Uproszczona</t>
  </si>
  <si>
    <t>Roboty pomiarowe</t>
  </si>
  <si>
    <t>kpl</t>
  </si>
  <si>
    <t>KNR 2-01 0317-0401</t>
  </si>
  <si>
    <t>Wykopy liniowe o ścianach pionowych pod fundamenty, rurociągi, kolektory w gruntach suchych kat.I-II z wydobyciem urobku łopatą lub wyciągiem ręcznym; głębokość do 3.0 m, szerokość 0.8-1.5 m</t>
  </si>
  <si>
    <t>KNR 2-01 0217-03</t>
  </si>
  <si>
    <t>Wykopy oraz przekopy wykonywane koparkami podsiębiernymi 0.25 m3 na odkład w gruncie kat.I-II</t>
  </si>
  <si>
    <t>KNR 2-01 0322-01 analogia</t>
  </si>
  <si>
    <t>Pełne umocnienie pionowych ścian wykopów liniowych o głębok.do 3.0 m w grunt.suchych kat.I-II wraz z rozbiór.(szer.do 1m)</t>
  </si>
  <si>
    <t>KNR 2-01 0320-0101</t>
  </si>
  <si>
    <t>Zasypywanie wykopów liniowych o ścianach pionowych w gruntach kat.I-II; głębokość do 1.5 m, szerokość 0.8-1.5 m</t>
  </si>
  <si>
    <t>KNR 2-01 0230-01</t>
  </si>
  <si>
    <t>Zasypywanie wykopów spycharkami z przemieszczeniem gruntu na odl. do 10 m w gruncie kat. I-III</t>
  </si>
  <si>
    <t>KNR 2-01 0236-01</t>
  </si>
  <si>
    <t>Zagęszczenie nasypów ubijakami mechanicznymi; grunty sypkie kat. I-III</t>
  </si>
  <si>
    <t>KNR 2-01 0212-03</t>
  </si>
  <si>
    <t>Roboty ziemne wyk.koparkami podsiębiernymi 0.25 m3 w ziemi kat.I-III uprzednio zmagazynowanej w hałdach z transportem urobku samochodami samowyładowczymi na odl.do 1 km</t>
  </si>
  <si>
    <t>KNR 2-01 0214-03</t>
  </si>
  <si>
    <t>Nakłady uzupełn.za każde dalsze rozp. 0.5 km transportu ponad 1 km samochodami samowyładowczymi po drogach utwardzonych ziemi kat.I-II Krotność = 18</t>
  </si>
  <si>
    <t>Razem dział: Roboty ziemne</t>
  </si>
  <si>
    <t>KNR 2-18 0901-01</t>
  </si>
  <si>
    <t>Podłączenie instalacji do sieci wodociągowej- trójniki wbudowane do istniejących rurociągów o śr. trójnik kołnierzowy Dn 80/40 mm</t>
  </si>
  <si>
    <t>KNR-W 2-18 0114-02</t>
  </si>
  <si>
    <t>Sieci wodociągowe - kształtki żeliwne ciśnieniowe kołnierzowe o śr. 80 mm-łącznik RK  90/80 mm</t>
  </si>
  <si>
    <t>szt</t>
  </si>
  <si>
    <t>KNR 2-28 0314-03</t>
  </si>
  <si>
    <t>Przyłącza wodociągowe z rur ciśnieniowych PE o śr. zewn. 50 *4,6 mm  RC- w poz złączka ISO 50 mm-3 szt</t>
  </si>
  <si>
    <t>KNR 2-28 0309-01</t>
  </si>
  <si>
    <t>Zasuwy żeliwne kołnierzowe z obudową na rurociągach PVC i PE o śr. nominalnej 40 mm</t>
  </si>
  <si>
    <t>KNR-W 2-18 0112-01</t>
  </si>
  <si>
    <t>KNR 2-28 0315-02</t>
  </si>
  <si>
    <t>Oznakowanie trasy rurociągu tabliczkami na słupku betonowym</t>
  </si>
  <si>
    <t>KNR 2-18 0802-01</t>
  </si>
  <si>
    <t>Próba szczelności sieci wodociągowych z rur z tworzyw sztucznych ( PCW ) o śr.nom. do 100 mm</t>
  </si>
  <si>
    <t>prob.</t>
  </si>
  <si>
    <t>Oznakowanie trasy rurociągu ułożonego w ziemi taśmą z tworzywa sztucznego z wkładką metalową</t>
  </si>
  <si>
    <t>KNR 2-18 0613-01</t>
  </si>
  <si>
    <t>Studnie rewizyjne z kręgów betonowych o śr. 1000 mm w gotowym wykopie o głębokości 3 m  h=2,50</t>
  </si>
  <si>
    <t>stud.</t>
  </si>
  <si>
    <t>KNR 2-18 0613-02</t>
  </si>
  <si>
    <t>Studnie rewizyjne z kręgów betonowych o śr. 1000 mm w gotowym wykopie za każde 0.5 m różnicy głęb.</t>
  </si>
  <si>
    <t>[0.5 m] stud.</t>
  </si>
  <si>
    <t>KNR 2-15 0205-03</t>
  </si>
  <si>
    <t>Montaż rurociągów z PCW o śr. 75 mm na ścianach z łączeniem metodą wciskową</t>
  </si>
  <si>
    <t>KNR-W 2-15 0213-05</t>
  </si>
  <si>
    <t>Rury wywiewne z PVC o połączeniu wciskowym o śr. 110 mm</t>
  </si>
  <si>
    <t>KNR 2-15 0118-01</t>
  </si>
  <si>
    <t>Wodomierze skrzydełkowe o śr.nom. 20 mm-w pozycji zawór skośny odcinajacy Dn 40 mm-szt 1,zawór skośny z funkcją antyskażeniową Dn 40 mm-1 szt</t>
  </si>
  <si>
    <t>KNR 2-18 0504-02</t>
  </si>
  <si>
    <t>Kanały rurowe - podłoża betonowe o grubości 10 cm</t>
  </si>
  <si>
    <t>KNR 2-18 0610-01</t>
  </si>
  <si>
    <t>Układanie mieszanki betonowej pojemnikiem do betonu - beton spadkowy</t>
  </si>
  <si>
    <t>KNR 2-02 0609-05</t>
  </si>
  <si>
    <t>Izolacje  z płyt styropianowych poziome od spodu konstrukcji+ siatka do betonu</t>
  </si>
  <si>
    <t>Naprawa nawierzchni drogowej - ziemnej</t>
  </si>
  <si>
    <t>26 d.1.3</t>
  </si>
  <si>
    <t>KNR 2-31 1401-06</t>
  </si>
  <si>
    <t>Naprawy dróg gruntowych wykonywane mechanicznie - profilowanie</t>
  </si>
  <si>
    <t>27 d.1.3</t>
  </si>
  <si>
    <t>KNR 2-31 1401-07</t>
  </si>
  <si>
    <t>Naprawy dróg gruntowych wykonywane mechanicznie - zagęszczanie</t>
  </si>
  <si>
    <t>Razem dział: Naprawa nawierzchni drogowej - ziemnej</t>
  </si>
  <si>
    <t>Razem dział: Przyłącze wodociągowe  l=8,5 m</t>
  </si>
  <si>
    <t>Przyłącze wodociągowe  l=4,3 m</t>
  </si>
  <si>
    <t>8 d.1.2</t>
  </si>
  <si>
    <t>KNR 2-28 0313-01</t>
  </si>
  <si>
    <t>Nawiertki na istniejących rurociągach PVC o śr. zewn. 90 mm-dotyczy zasuwoopaski  90/1"</t>
  </si>
  <si>
    <t>9 d.1.2</t>
  </si>
  <si>
    <t>KNR 2-28 0314-02</t>
  </si>
  <si>
    <t>Przyłącza wodociągowe z rur ciśnieniowych PE o śr. zewn. 40*3,7 mm  SDR 11</t>
  </si>
  <si>
    <t>KNR-W 2-18 0517-02</t>
  </si>
  <si>
    <t>Studzienki systemowe z tworzywa  -dotyczy studnia wodomierzowa DN 500 mm</t>
  </si>
  <si>
    <t>Wodomierze skrzydełkowe o śr.nom. 15-20 mm-dotyczy konsola z zestawem dla wodomierza 15 mm</t>
  </si>
  <si>
    <t>15 d.1.3</t>
  </si>
  <si>
    <t>16 d.1.3</t>
  </si>
  <si>
    <t>Razem dział: Przyłącze wodociągowe  l=4,3 m</t>
  </si>
  <si>
    <t>Przyłącze wodociągowe  l=3,7 m</t>
  </si>
  <si>
    <t>Razem dział: Przyłącze wodociągowe  l=3,7 m</t>
  </si>
  <si>
    <t>Podatek VAT (23%)</t>
  </si>
  <si>
    <t>Razem - Roboty drogowe:</t>
  </si>
  <si>
    <t>OGÓŁEM KOSZTORYS   netto</t>
  </si>
  <si>
    <t>OGÓŁEM KOSZTORYS   brutto</t>
  </si>
  <si>
    <t>podpis upełnomocnionego przedstawiciela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</si>
</sst>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2"/>
      <name val="Arial"/>
      <family val="2"/>
      <charset val="238"/>
    </font>
    <font>
      <sz val="10"/>
      <color theme="1"/>
      <name val="Calibri"/>
      <family val="2"/>
      <scheme val="minor"/>
    </font>
    <font>
      <b/>
      <sz val="12"/>
      <name val="Arial"/>
      <family val="2"/>
      <charset val="238"/>
    </font>
    <font>
      <sz val="12"/>
      <color theme="1"/>
      <name val="Calibri"/>
      <family val="2"/>
      <scheme val="minor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70C0"/>
      <name val="Arial"/>
      <family val="2"/>
      <charset val="238"/>
    </font>
    <font>
      <sz val="9"/>
      <color theme="1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gray125">
        <bgColor theme="0" tint="-0.14996795556505021"/>
      </patternFill>
    </fill>
    <fill>
      <patternFill patternType="gray0625">
        <bgColor theme="2" tint="-9.9978637043366805E-2"/>
      </patternFill>
    </fill>
    <fill>
      <patternFill patternType="gray0625">
        <bgColor theme="8" tint="0.79998168889431442"/>
      </patternFill>
    </fill>
    <fill>
      <patternFill patternType="gray0625">
        <bgColor theme="9" tint="0.79998168889431442"/>
      </patternFill>
    </fill>
    <fill>
      <patternFill patternType="gray0625">
        <bgColor theme="9" tint="0.79995117038483843"/>
      </patternFill>
    </fill>
    <fill>
      <patternFill patternType="gray0625">
        <bgColor theme="6" tint="0.59999389629810485"/>
      </patternFill>
    </fill>
    <fill>
      <patternFill patternType="gray0625">
        <bgColor theme="5" tint="0.79998168889431442"/>
      </patternFill>
    </fill>
    <fill>
      <patternFill patternType="gray0625">
        <bgColor theme="5" tint="0.79995117038483843"/>
      </patternFill>
    </fill>
    <fill>
      <patternFill patternType="gray0625">
        <bgColor rgb="FFC0C0C0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0"/>
      </left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1" fillId="0" borderId="0">
      <alignment horizontal="center" vertical="center"/>
    </xf>
    <xf numFmtId="0" fontId="2" fillId="0" borderId="0">
      <alignment horizontal="center" vertical="center"/>
    </xf>
    <xf numFmtId="0" fontId="2" fillId="2" borderId="0">
      <alignment horizontal="right" vertical="top"/>
    </xf>
    <xf numFmtId="0" fontId="2" fillId="2" borderId="0">
      <alignment horizontal="left" vertical="top"/>
    </xf>
    <xf numFmtId="0" fontId="2" fillId="2" borderId="0">
      <alignment horizontal="center" vertical="top"/>
    </xf>
    <xf numFmtId="0" fontId="2" fillId="0" borderId="0">
      <alignment horizontal="right" vertical="top"/>
    </xf>
    <xf numFmtId="0" fontId="2" fillId="0" borderId="0">
      <alignment horizontal="left" vertical="top"/>
    </xf>
    <xf numFmtId="0" fontId="2" fillId="0" borderId="0">
      <alignment horizontal="center" vertical="top"/>
    </xf>
    <xf numFmtId="0" fontId="2" fillId="0" borderId="0">
      <alignment horizontal="right" vertical="top"/>
    </xf>
    <xf numFmtId="0" fontId="2" fillId="0" borderId="0">
      <alignment horizontal="left" vertical="top"/>
    </xf>
    <xf numFmtId="0" fontId="2" fillId="0" borderId="0">
      <alignment horizontal="center" vertical="top"/>
    </xf>
  </cellStyleXfs>
  <cellXfs count="139">
    <xf numFmtId="0" fontId="0" fillId="0" borderId="0" xfId="0"/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2" xfId="1" quotePrefix="1" applyFont="1" applyBorder="1" applyAlignment="1">
      <alignment horizontal="center" vertical="center" wrapText="1"/>
    </xf>
    <xf numFmtId="0" fontId="8" fillId="0" borderId="0" xfId="2" quotePrefix="1" applyFont="1" applyBorder="1" applyAlignment="1">
      <alignment horizontal="center" vertical="center" wrapText="1"/>
    </xf>
    <xf numFmtId="0" fontId="8" fillId="0" borderId="15" xfId="6" quotePrefix="1" applyFont="1" applyBorder="1" applyAlignment="1">
      <alignment horizontal="center" vertical="center" wrapText="1"/>
    </xf>
    <xf numFmtId="0" fontId="8" fillId="0" borderId="15" xfId="8" quotePrefix="1" applyFont="1" applyBorder="1" applyAlignment="1">
      <alignment horizontal="center" vertical="center" wrapText="1"/>
    </xf>
    <xf numFmtId="0" fontId="8" fillId="0" borderId="15" xfId="9" quotePrefix="1" applyFont="1" applyBorder="1" applyAlignment="1">
      <alignment horizontal="center" vertical="center" wrapText="1"/>
    </xf>
    <xf numFmtId="0" fontId="8" fillId="0" borderId="15" xfId="11" quotePrefix="1" applyFont="1" applyBorder="1" applyAlignment="1">
      <alignment horizontal="center" vertical="center" wrapText="1"/>
    </xf>
    <xf numFmtId="4" fontId="7" fillId="0" borderId="3" xfId="1" quotePrefix="1" applyNumberFormat="1" applyFont="1" applyBorder="1" applyAlignment="1">
      <alignment vertical="center" wrapText="1"/>
    </xf>
    <xf numFmtId="4" fontId="8" fillId="0" borderId="15" xfId="6" quotePrefix="1" applyNumberFormat="1" applyFont="1" applyBorder="1" applyAlignment="1">
      <alignment vertical="center" wrapText="1"/>
    </xf>
    <xf numFmtId="4" fontId="8" fillId="0" borderId="15" xfId="9" quotePrefix="1" applyNumberFormat="1" applyFont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4" fontId="10" fillId="0" borderId="1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4" fontId="12" fillId="0" borderId="0" xfId="0" applyNumberFormat="1" applyFont="1" applyAlignment="1">
      <alignment horizontal="center" vertical="center" wrapText="1"/>
    </xf>
    <xf numFmtId="0" fontId="11" fillId="4" borderId="15" xfId="0" applyFont="1" applyFill="1" applyBorder="1" applyAlignment="1">
      <alignment horizontal="right" vertical="center" wrapText="1"/>
    </xf>
    <xf numFmtId="0" fontId="11" fillId="6" borderId="15" xfId="0" applyFont="1" applyFill="1" applyBorder="1" applyAlignment="1">
      <alignment horizontal="center" vertical="center" wrapText="1"/>
    </xf>
    <xf numFmtId="0" fontId="11" fillId="7" borderId="15" xfId="0" applyFont="1" applyFill="1" applyBorder="1" applyAlignment="1">
      <alignment horizontal="center" vertical="center" wrapText="1"/>
    </xf>
    <xf numFmtId="0" fontId="10" fillId="7" borderId="15" xfId="0" applyFont="1" applyFill="1" applyBorder="1" applyAlignment="1">
      <alignment horizontal="center" vertical="center" wrapText="1"/>
    </xf>
    <xf numFmtId="0" fontId="11" fillId="8" borderId="15" xfId="0" applyFont="1" applyFill="1" applyBorder="1" applyAlignment="1">
      <alignment horizontal="center" vertical="center" wrapText="1"/>
    </xf>
    <xf numFmtId="0" fontId="10" fillId="8" borderId="15" xfId="0" applyFont="1" applyFill="1" applyBorder="1" applyAlignment="1">
      <alignment horizontal="center" vertical="center" wrapText="1"/>
    </xf>
    <xf numFmtId="0" fontId="8" fillId="0" borderId="7" xfId="2" quotePrefix="1" applyFont="1" applyBorder="1" applyAlignment="1">
      <alignment horizontal="center" vertical="center" wrapText="1"/>
    </xf>
    <xf numFmtId="4" fontId="8" fillId="0" borderId="16" xfId="2" quotePrefix="1" applyNumberFormat="1" applyFont="1" applyBorder="1" applyAlignment="1">
      <alignment vertical="center" wrapText="1"/>
    </xf>
    <xf numFmtId="0" fontId="11" fillId="8" borderId="21" xfId="0" applyFont="1" applyFill="1" applyBorder="1" applyAlignment="1">
      <alignment horizontal="center" vertical="center" wrapText="1"/>
    </xf>
    <xf numFmtId="0" fontId="8" fillId="2" borderId="15" xfId="3" quotePrefix="1" applyFont="1" applyBorder="1" applyAlignment="1">
      <alignment horizontal="center" vertical="center" wrapText="1"/>
    </xf>
    <xf numFmtId="4" fontId="8" fillId="2" borderId="15" xfId="3" quotePrefix="1" applyNumberFormat="1" applyFont="1" applyBorder="1" applyAlignment="1">
      <alignment vertical="center" wrapText="1"/>
    </xf>
    <xf numFmtId="0" fontId="8" fillId="2" borderId="15" xfId="5" quotePrefix="1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10" fillId="6" borderId="15" xfId="0" applyFont="1" applyFill="1" applyBorder="1" applyAlignment="1">
      <alignment horizontal="center" vertical="center" wrapText="1"/>
    </xf>
    <xf numFmtId="4" fontId="7" fillId="0" borderId="2" xfId="1" quotePrefix="1" applyNumberFormat="1" applyFont="1" applyBorder="1" applyAlignment="1">
      <alignment horizontal="center" vertical="center" wrapText="1"/>
    </xf>
    <xf numFmtId="4" fontId="7" fillId="0" borderId="5" xfId="1" quotePrefix="1" applyNumberFormat="1" applyFont="1" applyBorder="1" applyAlignment="1">
      <alignment horizontal="center" vertical="center" wrapText="1"/>
    </xf>
    <xf numFmtId="4" fontId="8" fillId="0" borderId="0" xfId="2" quotePrefix="1" applyNumberFormat="1" applyFont="1" applyBorder="1" applyAlignment="1">
      <alignment horizontal="center" vertical="center" wrapText="1"/>
    </xf>
    <xf numFmtId="4" fontId="8" fillId="0" borderId="14" xfId="2" quotePrefix="1" applyNumberFormat="1" applyFont="1" applyBorder="1" applyAlignment="1">
      <alignment horizontal="center" vertical="center" wrapText="1"/>
    </xf>
    <xf numFmtId="4" fontId="8" fillId="0" borderId="15" xfId="7" quotePrefix="1" applyNumberFormat="1" applyFont="1" applyBorder="1" applyAlignment="1">
      <alignment horizontal="center" vertical="center" wrapText="1"/>
    </xf>
    <xf numFmtId="4" fontId="10" fillId="10" borderId="15" xfId="0" applyNumberFormat="1" applyFont="1" applyFill="1" applyBorder="1" applyAlignment="1">
      <alignment horizontal="center" vertical="center" wrapText="1"/>
    </xf>
    <xf numFmtId="4" fontId="10" fillId="12" borderId="15" xfId="0" applyNumberFormat="1" applyFont="1" applyFill="1" applyBorder="1" applyAlignment="1">
      <alignment horizontal="center" vertical="center" wrapText="1"/>
    </xf>
    <xf numFmtId="4" fontId="10" fillId="13" borderId="15" xfId="0" applyNumberFormat="1" applyFont="1" applyFill="1" applyBorder="1" applyAlignment="1">
      <alignment horizontal="center" vertical="center" wrapText="1"/>
    </xf>
    <xf numFmtId="4" fontId="10" fillId="14" borderId="15" xfId="0" applyNumberFormat="1" applyFont="1" applyFill="1" applyBorder="1" applyAlignment="1">
      <alignment horizontal="center" vertical="center" wrapText="1"/>
    </xf>
    <xf numFmtId="4" fontId="10" fillId="15" borderId="15" xfId="0" applyNumberFormat="1" applyFont="1" applyFill="1" applyBorder="1" applyAlignment="1">
      <alignment horizontal="center" vertical="center" wrapText="1"/>
    </xf>
    <xf numFmtId="4" fontId="10" fillId="16" borderId="15" xfId="0" applyNumberFormat="1" applyFont="1" applyFill="1" applyBorder="1" applyAlignment="1">
      <alignment horizontal="center" vertical="center" wrapText="1"/>
    </xf>
    <xf numFmtId="4" fontId="8" fillId="17" borderId="15" xfId="4" quotePrefix="1" applyNumberFormat="1" applyFont="1" applyFill="1" applyBorder="1" applyAlignment="1">
      <alignment horizontal="center" vertical="center" wrapText="1"/>
    </xf>
    <xf numFmtId="4" fontId="14" fillId="4" borderId="15" xfId="10" quotePrefix="1" applyNumberFormat="1" applyFont="1" applyFill="1" applyBorder="1" applyAlignment="1">
      <alignment horizontal="right" vertical="center" wrapText="1"/>
    </xf>
    <xf numFmtId="4" fontId="11" fillId="7" borderId="15" xfId="0" applyNumberFormat="1" applyFont="1" applyFill="1" applyBorder="1" applyAlignment="1">
      <alignment horizontal="right" vertical="center" wrapText="1"/>
    </xf>
    <xf numFmtId="4" fontId="13" fillId="4" borderId="15" xfId="0" applyNumberFormat="1" applyFont="1" applyFill="1" applyBorder="1" applyAlignment="1">
      <alignment horizontal="right" vertical="center" wrapText="1"/>
    </xf>
    <xf numFmtId="4" fontId="11" fillId="8" borderId="15" xfId="0" applyNumberFormat="1" applyFont="1" applyFill="1" applyBorder="1" applyAlignment="1">
      <alignment horizontal="right" vertical="center" wrapText="1"/>
    </xf>
    <xf numFmtId="4" fontId="11" fillId="3" borderId="15" xfId="0" applyNumberFormat="1" applyFont="1" applyFill="1" applyBorder="1" applyAlignment="1">
      <alignment horizontal="right" vertical="center" wrapText="1"/>
    </xf>
    <xf numFmtId="4" fontId="11" fillId="6" borderId="15" xfId="0" applyNumberFormat="1" applyFont="1" applyFill="1" applyBorder="1" applyAlignment="1">
      <alignment horizontal="right" vertical="center" wrapText="1"/>
    </xf>
    <xf numFmtId="4" fontId="15" fillId="5" borderId="15" xfId="0" applyNumberFormat="1" applyFont="1" applyFill="1" applyBorder="1" applyAlignment="1">
      <alignment horizontal="right" vertical="center" wrapText="1"/>
    </xf>
    <xf numFmtId="4" fontId="0" fillId="0" borderId="1" xfId="0" applyNumberFormat="1" applyBorder="1" applyAlignment="1">
      <alignment horizontal="right"/>
    </xf>
    <xf numFmtId="4" fontId="8" fillId="17" borderId="15" xfId="4" quotePrefix="1" applyNumberFormat="1" applyFont="1" applyFill="1" applyBorder="1" applyAlignment="1" applyProtection="1">
      <alignment horizontal="center" vertical="center" wrapText="1"/>
      <protection locked="0"/>
    </xf>
    <xf numFmtId="4" fontId="8" fillId="0" borderId="15" xfId="7" quotePrefix="1" applyNumberFormat="1" applyFont="1" applyBorder="1" applyAlignment="1" applyProtection="1">
      <alignment horizontal="center" vertical="center" wrapText="1"/>
      <protection locked="0"/>
    </xf>
    <xf numFmtId="4" fontId="7" fillId="11" borderId="15" xfId="10" quotePrefix="1" applyNumberFormat="1" applyFont="1" applyFill="1" applyBorder="1" applyAlignment="1" applyProtection="1">
      <alignment horizontal="center" vertical="center" wrapText="1"/>
      <protection locked="0"/>
    </xf>
    <xf numFmtId="4" fontId="10" fillId="15" borderId="1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15" xfId="0" applyNumberFormat="1" applyFont="1" applyBorder="1" applyAlignment="1" applyProtection="1">
      <alignment horizontal="center" vertical="center" wrapText="1"/>
      <protection locked="0"/>
    </xf>
    <xf numFmtId="4" fontId="10" fillId="16" borderId="15" xfId="0" applyNumberFormat="1" applyFont="1" applyFill="1" applyBorder="1" applyAlignment="1" applyProtection="1">
      <alignment horizontal="center" vertical="center" wrapText="1"/>
      <protection locked="0"/>
    </xf>
    <xf numFmtId="4" fontId="10" fillId="11" borderId="15" xfId="0" applyNumberFormat="1" applyFont="1" applyFill="1" applyBorder="1" applyAlignment="1" applyProtection="1">
      <alignment horizontal="center" vertical="center" wrapText="1"/>
      <protection locked="0"/>
    </xf>
    <xf numFmtId="4" fontId="10" fillId="14" borderId="15" xfId="0" applyNumberFormat="1" applyFont="1" applyFill="1" applyBorder="1" applyAlignment="1" applyProtection="1">
      <alignment horizontal="center" vertical="center" wrapText="1"/>
      <protection locked="0"/>
    </xf>
    <xf numFmtId="4" fontId="10" fillId="12" borderId="1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21" xfId="0" applyNumberFormat="1" applyFont="1" applyBorder="1" applyAlignment="1" applyProtection="1">
      <alignment horizontal="center" vertical="center" wrapText="1"/>
      <protection locked="0"/>
    </xf>
    <xf numFmtId="4" fontId="10" fillId="13" borderId="15" xfId="0" applyNumberFormat="1" applyFont="1" applyFill="1" applyBorder="1" applyAlignment="1" applyProtection="1">
      <alignment horizontal="center" vertical="center" wrapText="1"/>
      <protection locked="0"/>
    </xf>
    <xf numFmtId="4" fontId="10" fillId="10" borderId="15" xfId="0" applyNumberFormat="1" applyFont="1" applyFill="1" applyBorder="1" applyAlignment="1" applyProtection="1">
      <alignment horizontal="center" vertical="center" wrapText="1"/>
      <protection locked="0"/>
    </xf>
    <xf numFmtId="4" fontId="10" fillId="9" borderId="15" xfId="0" applyNumberFormat="1" applyFont="1" applyFill="1" applyBorder="1" applyAlignment="1" applyProtection="1">
      <alignment horizontal="center" vertical="center" wrapText="1"/>
      <protection locked="0"/>
    </xf>
    <xf numFmtId="0" fontId="14" fillId="5" borderId="12" xfId="4" quotePrefix="1" applyFont="1" applyFill="1" applyBorder="1" applyAlignment="1">
      <alignment horizontal="right" vertical="center" wrapText="1"/>
    </xf>
    <xf numFmtId="0" fontId="14" fillId="5" borderId="9" xfId="4" quotePrefix="1" applyFont="1" applyFill="1" applyBorder="1" applyAlignment="1">
      <alignment horizontal="right" vertical="center" wrapText="1"/>
    </xf>
    <xf numFmtId="0" fontId="14" fillId="5" borderId="11" xfId="4" quotePrefix="1" applyFont="1" applyFill="1" applyBorder="1" applyAlignment="1">
      <alignment horizontal="right" vertical="center" wrapText="1"/>
    </xf>
    <xf numFmtId="4" fontId="16" fillId="0" borderId="8" xfId="0" applyNumberFormat="1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right" vertical="center" wrapText="1"/>
    </xf>
    <xf numFmtId="0" fontId="11" fillId="6" borderId="9" xfId="0" applyFont="1" applyFill="1" applyBorder="1" applyAlignment="1">
      <alignment horizontal="right" vertical="center" wrapText="1"/>
    </xf>
    <xf numFmtId="0" fontId="11" fillId="6" borderId="11" xfId="0" applyFont="1" applyFill="1" applyBorder="1" applyAlignment="1">
      <alignment horizontal="right" vertical="center" wrapText="1"/>
    </xf>
    <xf numFmtId="0" fontId="13" fillId="6" borderId="12" xfId="0" applyFont="1" applyFill="1" applyBorder="1" applyAlignment="1">
      <alignment horizontal="right" vertical="center" wrapText="1"/>
    </xf>
    <xf numFmtId="0" fontId="13" fillId="6" borderId="9" xfId="0" applyFont="1" applyFill="1" applyBorder="1" applyAlignment="1">
      <alignment horizontal="right" vertical="center" wrapText="1"/>
    </xf>
    <xf numFmtId="0" fontId="13" fillId="6" borderId="11" xfId="0" applyFont="1" applyFill="1" applyBorder="1" applyAlignment="1">
      <alignment horizontal="right" vertical="center" wrapText="1"/>
    </xf>
    <xf numFmtId="0" fontId="11" fillId="3" borderId="12" xfId="0" applyFont="1" applyFill="1" applyBorder="1" applyAlignment="1">
      <alignment horizontal="right" vertical="center" wrapText="1"/>
    </xf>
    <xf numFmtId="0" fontId="11" fillId="3" borderId="9" xfId="0" applyFont="1" applyFill="1" applyBorder="1" applyAlignment="1">
      <alignment horizontal="right" vertical="center" wrapText="1"/>
    </xf>
    <xf numFmtId="0" fontId="11" fillId="3" borderId="11" xfId="0" applyFont="1" applyFill="1" applyBorder="1" applyAlignment="1">
      <alignment horizontal="right" vertical="center" wrapText="1"/>
    </xf>
    <xf numFmtId="0" fontId="13" fillId="3" borderId="12" xfId="0" applyFont="1" applyFill="1" applyBorder="1" applyAlignment="1">
      <alignment horizontal="right" vertical="center" wrapText="1"/>
    </xf>
    <xf numFmtId="0" fontId="13" fillId="3" borderId="9" xfId="0" applyFont="1" applyFill="1" applyBorder="1" applyAlignment="1">
      <alignment horizontal="right" vertical="center" wrapText="1"/>
    </xf>
    <xf numFmtId="0" fontId="13" fillId="3" borderId="11" xfId="0" applyFont="1" applyFill="1" applyBorder="1" applyAlignment="1">
      <alignment horizontal="right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1" fillId="8" borderId="12" xfId="0" applyFont="1" applyFill="1" applyBorder="1" applyAlignment="1">
      <alignment horizontal="right" vertical="center" wrapText="1"/>
    </xf>
    <xf numFmtId="0" fontId="11" fillId="8" borderId="9" xfId="0" applyFont="1" applyFill="1" applyBorder="1" applyAlignment="1">
      <alignment horizontal="right" vertical="center" wrapText="1"/>
    </xf>
    <xf numFmtId="0" fontId="11" fillId="8" borderId="11" xfId="0" applyFont="1" applyFill="1" applyBorder="1" applyAlignment="1">
      <alignment horizontal="right" vertical="center" wrapText="1"/>
    </xf>
    <xf numFmtId="0" fontId="13" fillId="4" borderId="12" xfId="0" applyFont="1" applyFill="1" applyBorder="1" applyAlignment="1">
      <alignment horizontal="right" vertical="center" wrapText="1"/>
    </xf>
    <xf numFmtId="0" fontId="13" fillId="4" borderId="9" xfId="0" applyFont="1" applyFill="1" applyBorder="1" applyAlignment="1">
      <alignment horizontal="right" vertical="center" wrapText="1"/>
    </xf>
    <xf numFmtId="0" fontId="13" fillId="4" borderId="11" xfId="0" applyFont="1" applyFill="1" applyBorder="1" applyAlignment="1">
      <alignment horizontal="right" vertical="center" wrapText="1"/>
    </xf>
    <xf numFmtId="0" fontId="11" fillId="8" borderId="12" xfId="0" applyFont="1" applyFill="1" applyBorder="1" applyAlignment="1">
      <alignment horizontal="left" vertical="center" wrapText="1"/>
    </xf>
    <xf numFmtId="0" fontId="11" fillId="8" borderId="9" xfId="0" applyFont="1" applyFill="1" applyBorder="1" applyAlignment="1">
      <alignment horizontal="left" vertical="center" wrapText="1"/>
    </xf>
    <xf numFmtId="0" fontId="11" fillId="8" borderId="11" xfId="0" applyFont="1" applyFill="1" applyBorder="1" applyAlignment="1">
      <alignment horizontal="left" vertical="center" wrapText="1"/>
    </xf>
    <xf numFmtId="0" fontId="11" fillId="7" borderId="12" xfId="0" applyFont="1" applyFill="1" applyBorder="1" applyAlignment="1">
      <alignment horizontal="right" vertical="center" wrapText="1"/>
    </xf>
    <xf numFmtId="0" fontId="11" fillId="7" borderId="9" xfId="0" applyFont="1" applyFill="1" applyBorder="1" applyAlignment="1">
      <alignment horizontal="right" vertical="center" wrapText="1"/>
    </xf>
    <xf numFmtId="0" fontId="11" fillId="7" borderId="11" xfId="0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 wrapText="1"/>
    </xf>
    <xf numFmtId="0" fontId="14" fillId="2" borderId="12" xfId="4" quotePrefix="1" applyFont="1" applyBorder="1" applyAlignment="1">
      <alignment horizontal="center" vertical="center" wrapText="1"/>
    </xf>
    <xf numFmtId="0" fontId="14" fillId="2" borderId="9" xfId="4" quotePrefix="1" applyFont="1" applyBorder="1" applyAlignment="1">
      <alignment horizontal="center" vertical="center" wrapText="1"/>
    </xf>
    <xf numFmtId="0" fontId="14" fillId="2" borderId="11" xfId="4" quotePrefix="1" applyFont="1" applyBorder="1" applyAlignment="1">
      <alignment horizontal="center" vertical="center" wrapText="1"/>
    </xf>
    <xf numFmtId="0" fontId="14" fillId="2" borderId="15" xfId="4" quotePrefix="1" applyFont="1" applyBorder="1" applyAlignment="1">
      <alignment horizontal="left" vertical="center" wrapText="1"/>
    </xf>
    <xf numFmtId="0" fontId="8" fillId="2" borderId="15" xfId="4" quotePrefix="1" applyFont="1" applyBorder="1" applyAlignment="1">
      <alignment horizontal="center" vertical="center" wrapText="1"/>
    </xf>
    <xf numFmtId="0" fontId="11" fillId="6" borderId="15" xfId="0" applyFont="1" applyFill="1" applyBorder="1" applyAlignment="1">
      <alignment horizontal="left" vertical="center" wrapText="1"/>
    </xf>
    <xf numFmtId="0" fontId="10" fillId="6" borderId="15" xfId="0" applyFont="1" applyFill="1" applyBorder="1" applyAlignment="1">
      <alignment horizontal="left" vertical="center" wrapText="1"/>
    </xf>
    <xf numFmtId="0" fontId="11" fillId="3" borderId="15" xfId="0" applyFont="1" applyFill="1" applyBorder="1" applyAlignment="1">
      <alignment horizontal="left" vertical="center" wrapText="1"/>
    </xf>
    <xf numFmtId="0" fontId="13" fillId="6" borderId="15" xfId="0" applyFont="1" applyFill="1" applyBorder="1" applyAlignment="1">
      <alignment horizontal="left" vertical="center" wrapText="1"/>
    </xf>
    <xf numFmtId="0" fontId="12" fillId="6" borderId="15" xfId="0" applyFont="1" applyFill="1" applyBorder="1" applyAlignment="1">
      <alignment horizontal="left" vertical="center" wrapText="1"/>
    </xf>
    <xf numFmtId="0" fontId="13" fillId="3" borderId="15" xfId="0" applyFont="1" applyFill="1" applyBorder="1" applyAlignment="1">
      <alignment horizontal="left" vertical="center" wrapText="1"/>
    </xf>
    <xf numFmtId="0" fontId="11" fillId="8" borderId="15" xfId="0" applyFont="1" applyFill="1" applyBorder="1" applyAlignment="1">
      <alignment horizontal="left" vertical="center" wrapText="1"/>
    </xf>
    <xf numFmtId="0" fontId="11" fillId="7" borderId="15" xfId="0" applyFont="1" applyFill="1" applyBorder="1" applyAlignment="1">
      <alignment horizontal="left" vertical="center" wrapText="1"/>
    </xf>
    <xf numFmtId="0" fontId="13" fillId="8" borderId="19" xfId="0" applyFont="1" applyFill="1" applyBorder="1" applyAlignment="1">
      <alignment horizontal="left" vertical="center" wrapText="1"/>
    </xf>
    <xf numFmtId="0" fontId="13" fillId="8" borderId="1" xfId="0" applyFont="1" applyFill="1" applyBorder="1" applyAlignment="1">
      <alignment horizontal="left" vertical="center" wrapText="1"/>
    </xf>
    <xf numFmtId="0" fontId="13" fillId="8" borderId="20" xfId="0" applyFont="1" applyFill="1" applyBorder="1" applyAlignment="1">
      <alignment horizontal="left" vertical="center" wrapText="1"/>
    </xf>
    <xf numFmtId="0" fontId="13" fillId="7" borderId="15" xfId="0" applyFont="1" applyFill="1" applyBorder="1" applyAlignment="1">
      <alignment horizontal="center" vertical="center" wrapText="1"/>
    </xf>
    <xf numFmtId="0" fontId="8" fillId="0" borderId="15" xfId="7" quotePrefix="1" applyFont="1" applyBorder="1" applyAlignment="1">
      <alignment horizontal="center" vertical="center" wrapText="1"/>
    </xf>
    <xf numFmtId="0" fontId="8" fillId="0" borderId="15" xfId="10" quotePrefix="1" applyFont="1" applyBorder="1" applyAlignment="1">
      <alignment horizontal="center" vertical="center" wrapText="1"/>
    </xf>
    <xf numFmtId="0" fontId="7" fillId="2" borderId="15" xfId="4" quotePrefix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7" fillId="0" borderId="3" xfId="1" quotePrefix="1" applyFont="1" applyBorder="1" applyAlignment="1">
      <alignment horizontal="center" vertical="center" wrapText="1"/>
    </xf>
    <xf numFmtId="0" fontId="7" fillId="0" borderId="4" xfId="1" quotePrefix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8" fillId="0" borderId="16" xfId="2" quotePrefix="1" applyFont="1" applyBorder="1" applyAlignment="1">
      <alignment horizontal="center" vertical="center" wrapText="1"/>
    </xf>
    <xf numFmtId="0" fontId="8" fillId="0" borderId="13" xfId="2" quotePrefix="1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</cellXfs>
  <cellStyles count="12">
    <cellStyle name="Normalny" xfId="0" builtinId="0"/>
    <cellStyle name="S10" xfId="6"/>
    <cellStyle name="S11" xfId="8"/>
    <cellStyle name="S14" xfId="10"/>
    <cellStyle name="S15" xfId="9"/>
    <cellStyle name="S16" xfId="11"/>
    <cellStyle name="S4" xfId="1"/>
    <cellStyle name="S5" xfId="2"/>
    <cellStyle name="S6" xfId="4"/>
    <cellStyle name="S7" xfId="3"/>
    <cellStyle name="S8" xfId="5"/>
    <cellStyle name="S9" xfId="7"/>
  </cellStyles>
  <dxfs count="0"/>
  <tableStyles count="0" defaultTableStyle="TableStyleMedium2" defaultPivotStyle="PivotStyleMedium9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0"/>
  <sheetViews>
    <sheetView tabSelected="1" view="pageBreakPreview" topLeftCell="A31" zoomScale="82" zoomScaleNormal="100" zoomScaleSheetLayoutView="82" workbookViewId="0">
      <selection activeCell="K14" sqref="K14"/>
    </sheetView>
  </sheetViews>
  <sheetFormatPr defaultRowHeight="15" x14ac:dyDescent="0.25"/>
  <cols>
    <col min="1" max="1" width="9.140625" style="18"/>
    <col min="2" max="2" width="9.140625" style="18" customWidth="1"/>
    <col min="3" max="3" width="9.140625" style="18"/>
    <col min="4" max="4" width="30.85546875" style="18" customWidth="1"/>
    <col min="5" max="5" width="11.28515625" style="18" customWidth="1"/>
    <col min="6" max="6" width="9.140625" style="18"/>
    <col min="7" max="7" width="10.85546875" style="19" customWidth="1"/>
    <col min="8" max="8" width="15" style="19" customWidth="1"/>
    <col min="9" max="9" width="19.42578125" style="19" customWidth="1"/>
    <col min="10" max="12" width="9.140625" style="1"/>
    <col min="13" max="13" width="9.140625" style="1" customWidth="1"/>
    <col min="14" max="16384" width="9.140625" style="1"/>
  </cols>
  <sheetData>
    <row r="1" spans="1:11" s="4" customFormat="1" ht="29.25" customHeight="1" x14ac:dyDescent="0.25">
      <c r="A1" s="109" t="s">
        <v>2</v>
      </c>
      <c r="B1" s="109"/>
      <c r="C1" s="109"/>
      <c r="D1" s="3"/>
      <c r="E1" s="14"/>
      <c r="F1" s="14"/>
      <c r="G1" s="15"/>
      <c r="H1" s="111"/>
      <c r="I1" s="111"/>
    </row>
    <row r="2" spans="1:11" s="4" customFormat="1" ht="29.25" customHeight="1" x14ac:dyDescent="0.25">
      <c r="A2" s="109" t="s">
        <v>0</v>
      </c>
      <c r="B2" s="109"/>
      <c r="C2" s="109"/>
      <c r="D2" s="109"/>
      <c r="E2" s="109"/>
      <c r="F2" s="109"/>
      <c r="G2" s="109"/>
      <c r="H2" s="109"/>
      <c r="I2" s="109"/>
    </row>
    <row r="3" spans="1:11" s="4" customFormat="1" ht="29.25" customHeight="1" x14ac:dyDescent="0.25">
      <c r="A3" s="110" t="s">
        <v>1</v>
      </c>
      <c r="B3" s="110"/>
      <c r="C3" s="110"/>
      <c r="D3" s="110"/>
      <c r="E3" s="110"/>
      <c r="F3" s="110"/>
      <c r="G3" s="110"/>
      <c r="H3" s="110"/>
      <c r="I3" s="110"/>
    </row>
    <row r="5" spans="1:11" ht="25.5" x14ac:dyDescent="0.25">
      <c r="A5" s="5" t="s">
        <v>3</v>
      </c>
      <c r="B5" s="133" t="s">
        <v>4</v>
      </c>
      <c r="C5" s="134"/>
      <c r="D5" s="133" t="s">
        <v>5</v>
      </c>
      <c r="E5" s="135"/>
      <c r="F5" s="5" t="s">
        <v>6</v>
      </c>
      <c r="G5" s="11" t="s">
        <v>7</v>
      </c>
      <c r="H5" s="36" t="s">
        <v>8</v>
      </c>
      <c r="I5" s="37" t="s">
        <v>9</v>
      </c>
      <c r="J5" s="2"/>
      <c r="K5" s="2"/>
    </row>
    <row r="6" spans="1:11" x14ac:dyDescent="0.25">
      <c r="A6" s="26" t="s">
        <v>10</v>
      </c>
      <c r="B6" s="136" t="s">
        <v>11</v>
      </c>
      <c r="C6" s="137"/>
      <c r="D6" s="136" t="s">
        <v>12</v>
      </c>
      <c r="E6" s="138"/>
      <c r="F6" s="6" t="s">
        <v>13</v>
      </c>
      <c r="G6" s="27" t="s">
        <v>14</v>
      </c>
      <c r="H6" s="38" t="s">
        <v>15</v>
      </c>
      <c r="I6" s="39" t="s">
        <v>16</v>
      </c>
      <c r="J6" s="2"/>
      <c r="K6" s="2"/>
    </row>
    <row r="7" spans="1:11" ht="31.5" customHeight="1" x14ac:dyDescent="0.25">
      <c r="A7" s="29" t="s">
        <v>10</v>
      </c>
      <c r="B7" s="112" t="s">
        <v>18</v>
      </c>
      <c r="C7" s="113"/>
      <c r="D7" s="113"/>
      <c r="E7" s="113"/>
      <c r="F7" s="113"/>
      <c r="G7" s="113"/>
      <c r="H7" s="113"/>
      <c r="I7" s="114"/>
      <c r="J7" s="2"/>
      <c r="K7" s="2"/>
    </row>
    <row r="8" spans="1:11" ht="22.5" customHeight="1" x14ac:dyDescent="0.25">
      <c r="A8" s="29" t="s">
        <v>19</v>
      </c>
      <c r="B8" s="115" t="s">
        <v>20</v>
      </c>
      <c r="C8" s="115"/>
      <c r="D8" s="115"/>
      <c r="E8" s="115"/>
      <c r="F8" s="115"/>
      <c r="G8" s="30" t="s">
        <v>17</v>
      </c>
      <c r="H8" s="56"/>
      <c r="I8" s="47" t="s">
        <v>17</v>
      </c>
      <c r="J8" s="2"/>
      <c r="K8" s="2"/>
    </row>
    <row r="9" spans="1:11" ht="24" customHeight="1" x14ac:dyDescent="0.25">
      <c r="A9" s="29" t="s">
        <v>21</v>
      </c>
      <c r="B9" s="116" t="s">
        <v>17</v>
      </c>
      <c r="C9" s="116"/>
      <c r="D9" s="131" t="s">
        <v>22</v>
      </c>
      <c r="E9" s="132"/>
      <c r="F9" s="31" t="s">
        <v>17</v>
      </c>
      <c r="G9" s="30" t="s">
        <v>17</v>
      </c>
      <c r="H9" s="56" t="s">
        <v>17</v>
      </c>
      <c r="I9" s="47" t="s">
        <v>17</v>
      </c>
      <c r="J9" s="2"/>
      <c r="K9" s="2"/>
    </row>
    <row r="10" spans="1:11" ht="32.25" customHeight="1" x14ac:dyDescent="0.25">
      <c r="A10" s="29" t="s">
        <v>23</v>
      </c>
      <c r="B10" s="116" t="s">
        <v>24</v>
      </c>
      <c r="C10" s="116"/>
      <c r="D10" s="116" t="s">
        <v>25</v>
      </c>
      <c r="E10" s="90"/>
      <c r="F10" s="31" t="s">
        <v>17</v>
      </c>
      <c r="G10" s="30" t="s">
        <v>17</v>
      </c>
      <c r="H10" s="56" t="s">
        <v>17</v>
      </c>
      <c r="I10" s="47" t="s">
        <v>17</v>
      </c>
      <c r="J10" s="2"/>
      <c r="K10" s="2"/>
    </row>
    <row r="11" spans="1:11" ht="51.75" customHeight="1" x14ac:dyDescent="0.25">
      <c r="A11" s="7" t="s">
        <v>26</v>
      </c>
      <c r="B11" s="129" t="s">
        <v>27</v>
      </c>
      <c r="C11" s="129"/>
      <c r="D11" s="129" t="s">
        <v>28</v>
      </c>
      <c r="E11" s="90"/>
      <c r="F11" s="8" t="s">
        <v>29</v>
      </c>
      <c r="G11" s="12">
        <v>0.14000000000000001</v>
      </c>
      <c r="H11" s="57"/>
      <c r="I11" s="40">
        <f>G11*H11</f>
        <v>0</v>
      </c>
      <c r="J11" s="2"/>
      <c r="K11" s="2"/>
    </row>
    <row r="12" spans="1:11" ht="27.75" customHeight="1" x14ac:dyDescent="0.25">
      <c r="A12" s="29" t="s">
        <v>30</v>
      </c>
      <c r="B12" s="116" t="s">
        <v>24</v>
      </c>
      <c r="C12" s="116"/>
      <c r="D12" s="116" t="s">
        <v>31</v>
      </c>
      <c r="E12" s="90"/>
      <c r="F12" s="31" t="s">
        <v>17</v>
      </c>
      <c r="G12" s="29"/>
      <c r="H12" s="56" t="s">
        <v>17</v>
      </c>
      <c r="I12" s="47" t="s">
        <v>17</v>
      </c>
      <c r="J12" s="2"/>
      <c r="K12" s="2"/>
    </row>
    <row r="13" spans="1:11" ht="47.25" customHeight="1" x14ac:dyDescent="0.25">
      <c r="A13" s="7" t="s">
        <v>32</v>
      </c>
      <c r="B13" s="129" t="s">
        <v>33</v>
      </c>
      <c r="C13" s="129"/>
      <c r="D13" s="129" t="s">
        <v>34</v>
      </c>
      <c r="E13" s="90"/>
      <c r="F13" s="8" t="s">
        <v>35</v>
      </c>
      <c r="G13" s="12">
        <v>24</v>
      </c>
      <c r="H13" s="57"/>
      <c r="I13" s="40">
        <f t="shared" ref="I13:I29" si="0">G13*H13</f>
        <v>0</v>
      </c>
      <c r="J13" s="2"/>
      <c r="K13" s="2"/>
    </row>
    <row r="14" spans="1:11" ht="47.25" customHeight="1" x14ac:dyDescent="0.25">
      <c r="A14" s="7" t="s">
        <v>36</v>
      </c>
      <c r="B14" s="129" t="s">
        <v>33</v>
      </c>
      <c r="C14" s="129"/>
      <c r="D14" s="129" t="s">
        <v>37</v>
      </c>
      <c r="E14" s="90"/>
      <c r="F14" s="8" t="s">
        <v>35</v>
      </c>
      <c r="G14" s="12">
        <v>24</v>
      </c>
      <c r="H14" s="57"/>
      <c r="I14" s="40">
        <f t="shared" si="0"/>
        <v>0</v>
      </c>
      <c r="J14" s="2"/>
      <c r="K14" s="2"/>
    </row>
    <row r="15" spans="1:11" ht="47.25" customHeight="1" x14ac:dyDescent="0.25">
      <c r="A15" s="7" t="s">
        <v>38</v>
      </c>
      <c r="B15" s="129" t="s">
        <v>33</v>
      </c>
      <c r="C15" s="129"/>
      <c r="D15" s="129" t="s">
        <v>39</v>
      </c>
      <c r="E15" s="90"/>
      <c r="F15" s="8" t="s">
        <v>35</v>
      </c>
      <c r="G15" s="12">
        <v>24</v>
      </c>
      <c r="H15" s="57"/>
      <c r="I15" s="40">
        <f t="shared" si="0"/>
        <v>0</v>
      </c>
      <c r="J15" s="2"/>
      <c r="K15" s="2"/>
    </row>
    <row r="16" spans="1:11" ht="27" customHeight="1" x14ac:dyDescent="0.25">
      <c r="A16" s="29" t="s">
        <v>40</v>
      </c>
      <c r="B16" s="116" t="s">
        <v>24</v>
      </c>
      <c r="C16" s="116"/>
      <c r="D16" s="116" t="s">
        <v>41</v>
      </c>
      <c r="E16" s="90"/>
      <c r="F16" s="31" t="s">
        <v>17</v>
      </c>
      <c r="G16" s="30" t="s">
        <v>17</v>
      </c>
      <c r="H16" s="56" t="s">
        <v>17</v>
      </c>
      <c r="I16" s="47" t="s">
        <v>17</v>
      </c>
      <c r="J16" s="2"/>
      <c r="K16" s="2"/>
    </row>
    <row r="17" spans="1:11" ht="44.25" customHeight="1" x14ac:dyDescent="0.25">
      <c r="A17" s="7" t="s">
        <v>42</v>
      </c>
      <c r="B17" s="129" t="s">
        <v>43</v>
      </c>
      <c r="C17" s="129"/>
      <c r="D17" s="129" t="s">
        <v>44</v>
      </c>
      <c r="E17" s="90"/>
      <c r="F17" s="8" t="s">
        <v>35</v>
      </c>
      <c r="G17" s="12">
        <v>32</v>
      </c>
      <c r="H17" s="57"/>
      <c r="I17" s="40">
        <f t="shared" si="0"/>
        <v>0</v>
      </c>
      <c r="J17" s="2"/>
      <c r="K17" s="2"/>
    </row>
    <row r="18" spans="1:11" ht="44.25" customHeight="1" x14ac:dyDescent="0.25">
      <c r="A18" s="7" t="s">
        <v>45</v>
      </c>
      <c r="B18" s="129" t="s">
        <v>43</v>
      </c>
      <c r="C18" s="129"/>
      <c r="D18" s="129" t="s">
        <v>46</v>
      </c>
      <c r="E18" s="90"/>
      <c r="F18" s="8" t="s">
        <v>35</v>
      </c>
      <c r="G18" s="12">
        <v>32</v>
      </c>
      <c r="H18" s="57"/>
      <c r="I18" s="40">
        <f t="shared" si="0"/>
        <v>0</v>
      </c>
      <c r="J18" s="2"/>
      <c r="K18" s="2"/>
    </row>
    <row r="19" spans="1:11" ht="44.25" customHeight="1" x14ac:dyDescent="0.25">
      <c r="A19" s="7" t="s">
        <v>47</v>
      </c>
      <c r="B19" s="129" t="s">
        <v>43</v>
      </c>
      <c r="C19" s="129"/>
      <c r="D19" s="129" t="s">
        <v>48</v>
      </c>
      <c r="E19" s="90"/>
      <c r="F19" s="8" t="s">
        <v>35</v>
      </c>
      <c r="G19" s="12">
        <v>32</v>
      </c>
      <c r="H19" s="57"/>
      <c r="I19" s="40">
        <f t="shared" si="0"/>
        <v>0</v>
      </c>
      <c r="J19" s="2"/>
      <c r="K19" s="2"/>
    </row>
    <row r="20" spans="1:11" ht="30" customHeight="1" x14ac:dyDescent="0.25">
      <c r="A20" s="29" t="s">
        <v>49</v>
      </c>
      <c r="B20" s="116" t="s">
        <v>24</v>
      </c>
      <c r="C20" s="116"/>
      <c r="D20" s="116" t="s">
        <v>50</v>
      </c>
      <c r="E20" s="90"/>
      <c r="F20" s="31" t="s">
        <v>17</v>
      </c>
      <c r="G20" s="30" t="s">
        <v>17</v>
      </c>
      <c r="H20" s="56" t="s">
        <v>17</v>
      </c>
      <c r="I20" s="47" t="s">
        <v>17</v>
      </c>
      <c r="J20" s="2"/>
      <c r="K20" s="2"/>
    </row>
    <row r="21" spans="1:11" ht="44.25" customHeight="1" x14ac:dyDescent="0.25">
      <c r="A21" s="7" t="s">
        <v>51</v>
      </c>
      <c r="B21" s="129" t="s">
        <v>52</v>
      </c>
      <c r="C21" s="129"/>
      <c r="D21" s="129" t="s">
        <v>53</v>
      </c>
      <c r="E21" s="90"/>
      <c r="F21" s="8" t="s">
        <v>54</v>
      </c>
      <c r="G21" s="12">
        <v>2</v>
      </c>
      <c r="H21" s="57"/>
      <c r="I21" s="40">
        <f t="shared" si="0"/>
        <v>0</v>
      </c>
      <c r="J21" s="2"/>
      <c r="K21" s="2"/>
    </row>
    <row r="22" spans="1:11" ht="44.25" customHeight="1" x14ac:dyDescent="0.25">
      <c r="A22" s="7" t="s">
        <v>55</v>
      </c>
      <c r="B22" s="129" t="s">
        <v>52</v>
      </c>
      <c r="C22" s="129"/>
      <c r="D22" s="129" t="s">
        <v>56</v>
      </c>
      <c r="E22" s="90"/>
      <c r="F22" s="8" t="s">
        <v>57</v>
      </c>
      <c r="G22" s="12">
        <v>2</v>
      </c>
      <c r="H22" s="57"/>
      <c r="I22" s="40">
        <f t="shared" si="0"/>
        <v>0</v>
      </c>
      <c r="J22" s="2"/>
      <c r="K22" s="2"/>
    </row>
    <row r="23" spans="1:11" ht="44.25" customHeight="1" x14ac:dyDescent="0.25">
      <c r="A23" s="7" t="s">
        <v>58</v>
      </c>
      <c r="B23" s="129" t="s">
        <v>52</v>
      </c>
      <c r="C23" s="129"/>
      <c r="D23" s="129" t="s">
        <v>59</v>
      </c>
      <c r="E23" s="90"/>
      <c r="F23" s="8" t="s">
        <v>54</v>
      </c>
      <c r="G23" s="12">
        <v>5</v>
      </c>
      <c r="H23" s="57"/>
      <c r="I23" s="40">
        <f t="shared" si="0"/>
        <v>0</v>
      </c>
      <c r="J23" s="2"/>
      <c r="K23" s="2"/>
    </row>
    <row r="24" spans="1:11" ht="44.25" customHeight="1" x14ac:dyDescent="0.25">
      <c r="A24" s="7" t="s">
        <v>60</v>
      </c>
      <c r="B24" s="129" t="s">
        <v>52</v>
      </c>
      <c r="C24" s="129"/>
      <c r="D24" s="129" t="s">
        <v>61</v>
      </c>
      <c r="E24" s="90"/>
      <c r="F24" s="8" t="s">
        <v>57</v>
      </c>
      <c r="G24" s="12">
        <v>1</v>
      </c>
      <c r="H24" s="57"/>
      <c r="I24" s="40">
        <f t="shared" si="0"/>
        <v>0</v>
      </c>
      <c r="J24" s="2"/>
      <c r="K24" s="2"/>
    </row>
    <row r="25" spans="1:11" ht="29.25" customHeight="1" x14ac:dyDescent="0.25">
      <c r="A25" s="29" t="s">
        <v>62</v>
      </c>
      <c r="B25" s="116" t="s">
        <v>24</v>
      </c>
      <c r="C25" s="116"/>
      <c r="D25" s="116" t="s">
        <v>63</v>
      </c>
      <c r="E25" s="90"/>
      <c r="F25" s="31" t="s">
        <v>17</v>
      </c>
      <c r="G25" s="30" t="s">
        <v>17</v>
      </c>
      <c r="H25" s="56" t="s">
        <v>17</v>
      </c>
      <c r="I25" s="47" t="s">
        <v>17</v>
      </c>
      <c r="J25" s="2"/>
      <c r="K25" s="2"/>
    </row>
    <row r="26" spans="1:11" ht="43.5" customHeight="1" x14ac:dyDescent="0.25">
      <c r="A26" s="7" t="s">
        <v>64</v>
      </c>
      <c r="B26" s="129" t="s">
        <v>65</v>
      </c>
      <c r="C26" s="129"/>
      <c r="D26" s="129" t="s">
        <v>66</v>
      </c>
      <c r="E26" s="90"/>
      <c r="F26" s="8" t="s">
        <v>67</v>
      </c>
      <c r="G26" s="12">
        <v>520.39</v>
      </c>
      <c r="H26" s="57"/>
      <c r="I26" s="40">
        <f t="shared" si="0"/>
        <v>0</v>
      </c>
      <c r="J26" s="2"/>
      <c r="K26" s="2"/>
    </row>
    <row r="27" spans="1:11" ht="43.5" customHeight="1" x14ac:dyDescent="0.25">
      <c r="A27" s="7" t="s">
        <v>68</v>
      </c>
      <c r="B27" s="129" t="s">
        <v>65</v>
      </c>
      <c r="C27" s="129"/>
      <c r="D27" s="129" t="s">
        <v>69</v>
      </c>
      <c r="E27" s="90"/>
      <c r="F27" s="8" t="s">
        <v>67</v>
      </c>
      <c r="G27" s="12">
        <v>520.39</v>
      </c>
      <c r="H27" s="57"/>
      <c r="I27" s="40">
        <f t="shared" si="0"/>
        <v>0</v>
      </c>
      <c r="J27" s="2"/>
      <c r="K27" s="2"/>
    </row>
    <row r="28" spans="1:11" ht="43.5" customHeight="1" x14ac:dyDescent="0.25">
      <c r="A28" s="7" t="s">
        <v>70</v>
      </c>
      <c r="B28" s="129" t="s">
        <v>71</v>
      </c>
      <c r="C28" s="129"/>
      <c r="D28" s="129" t="s">
        <v>72</v>
      </c>
      <c r="E28" s="90"/>
      <c r="F28" s="8" t="s">
        <v>67</v>
      </c>
      <c r="G28" s="12">
        <v>29.58</v>
      </c>
      <c r="H28" s="57"/>
      <c r="I28" s="40">
        <f t="shared" si="0"/>
        <v>0</v>
      </c>
      <c r="J28" s="2"/>
      <c r="K28" s="2"/>
    </row>
    <row r="29" spans="1:11" ht="43.5" customHeight="1" x14ac:dyDescent="0.25">
      <c r="A29" s="7" t="s">
        <v>73</v>
      </c>
      <c r="B29" s="129" t="s">
        <v>65</v>
      </c>
      <c r="C29" s="129"/>
      <c r="D29" s="129" t="s">
        <v>74</v>
      </c>
      <c r="E29" s="90"/>
      <c r="F29" s="8" t="s">
        <v>67</v>
      </c>
      <c r="G29" s="12">
        <v>29.58</v>
      </c>
      <c r="H29" s="57"/>
      <c r="I29" s="40">
        <f t="shared" si="0"/>
        <v>0</v>
      </c>
      <c r="J29" s="2"/>
      <c r="K29" s="2"/>
    </row>
    <row r="30" spans="1:11" ht="23.25" customHeight="1" x14ac:dyDescent="0.25">
      <c r="A30" s="29" t="s">
        <v>75</v>
      </c>
      <c r="B30" s="116" t="s">
        <v>76</v>
      </c>
      <c r="C30" s="116"/>
      <c r="D30" s="116"/>
      <c r="E30" s="116"/>
      <c r="F30" s="116"/>
      <c r="G30" s="30" t="s">
        <v>17</v>
      </c>
      <c r="H30" s="56" t="s">
        <v>17</v>
      </c>
      <c r="I30" s="47" t="s">
        <v>17</v>
      </c>
      <c r="J30" s="2"/>
      <c r="K30" s="2"/>
    </row>
    <row r="31" spans="1:11" ht="33.75" customHeight="1" x14ac:dyDescent="0.25">
      <c r="A31" s="29" t="s">
        <v>77</v>
      </c>
      <c r="B31" s="116" t="s">
        <v>78</v>
      </c>
      <c r="C31" s="116"/>
      <c r="D31" s="116" t="s">
        <v>79</v>
      </c>
      <c r="E31" s="90"/>
      <c r="F31" s="31" t="s">
        <v>17</v>
      </c>
      <c r="G31" s="30" t="s">
        <v>17</v>
      </c>
      <c r="H31" s="56" t="s">
        <v>17</v>
      </c>
      <c r="I31" s="47" t="s">
        <v>17</v>
      </c>
      <c r="J31" s="2"/>
      <c r="K31" s="2"/>
    </row>
    <row r="32" spans="1:11" ht="63" customHeight="1" x14ac:dyDescent="0.25">
      <c r="A32" s="7" t="s">
        <v>80</v>
      </c>
      <c r="B32" s="129" t="s">
        <v>81</v>
      </c>
      <c r="C32" s="129"/>
      <c r="D32" s="129" t="s">
        <v>82</v>
      </c>
      <c r="E32" s="90"/>
      <c r="F32" s="8" t="s">
        <v>83</v>
      </c>
      <c r="G32" s="12">
        <v>933.01</v>
      </c>
      <c r="H32" s="57"/>
      <c r="I32" s="40">
        <f t="shared" ref="I32:I40" si="1">G32*H32</f>
        <v>0</v>
      </c>
      <c r="J32" s="2"/>
      <c r="K32" s="2"/>
    </row>
    <row r="33" spans="1:11" ht="45" customHeight="1" x14ac:dyDescent="0.25">
      <c r="A33" s="7" t="s">
        <v>84</v>
      </c>
      <c r="B33" s="129" t="s">
        <v>85</v>
      </c>
      <c r="C33" s="129"/>
      <c r="D33" s="129" t="s">
        <v>86</v>
      </c>
      <c r="E33" s="90"/>
      <c r="F33" s="8" t="s">
        <v>83</v>
      </c>
      <c r="G33" s="12">
        <v>995.95</v>
      </c>
      <c r="H33" s="57"/>
      <c r="I33" s="40">
        <f t="shared" si="1"/>
        <v>0</v>
      </c>
      <c r="J33" s="2"/>
      <c r="K33" s="2"/>
    </row>
    <row r="34" spans="1:11" ht="59.25" customHeight="1" x14ac:dyDescent="0.25">
      <c r="A34" s="7" t="s">
        <v>87</v>
      </c>
      <c r="B34" s="129" t="s">
        <v>88</v>
      </c>
      <c r="C34" s="129"/>
      <c r="D34" s="129" t="s">
        <v>89</v>
      </c>
      <c r="E34" s="90"/>
      <c r="F34" s="8" t="s">
        <v>83</v>
      </c>
      <c r="G34" s="12">
        <v>933.01</v>
      </c>
      <c r="H34" s="57"/>
      <c r="I34" s="40">
        <f t="shared" si="1"/>
        <v>0</v>
      </c>
      <c r="J34" s="2"/>
      <c r="K34" s="2"/>
    </row>
    <row r="35" spans="1:11" ht="59.25" customHeight="1" x14ac:dyDescent="0.25">
      <c r="A35" s="7" t="s">
        <v>90</v>
      </c>
      <c r="B35" s="129" t="s">
        <v>91</v>
      </c>
      <c r="C35" s="129"/>
      <c r="D35" s="129" t="s">
        <v>92</v>
      </c>
      <c r="E35" s="90"/>
      <c r="F35" s="8" t="s">
        <v>83</v>
      </c>
      <c r="G35" s="12">
        <v>847</v>
      </c>
      <c r="H35" s="57"/>
      <c r="I35" s="40">
        <f t="shared" si="1"/>
        <v>0</v>
      </c>
      <c r="J35" s="2"/>
      <c r="K35" s="2"/>
    </row>
    <row r="36" spans="1:11" ht="45" customHeight="1" x14ac:dyDescent="0.25">
      <c r="A36" s="7" t="s">
        <v>93</v>
      </c>
      <c r="B36" s="129" t="s">
        <v>94</v>
      </c>
      <c r="C36" s="129"/>
      <c r="D36" s="129" t="s">
        <v>95</v>
      </c>
      <c r="E36" s="90"/>
      <c r="F36" s="8" t="s">
        <v>83</v>
      </c>
      <c r="G36" s="12">
        <v>847</v>
      </c>
      <c r="H36" s="57"/>
      <c r="I36" s="40">
        <f t="shared" si="1"/>
        <v>0</v>
      </c>
      <c r="J36" s="2"/>
      <c r="K36" s="2"/>
    </row>
    <row r="37" spans="1:11" ht="45" customHeight="1" x14ac:dyDescent="0.25">
      <c r="A37" s="7" t="s">
        <v>96</v>
      </c>
      <c r="B37" s="129" t="s">
        <v>97</v>
      </c>
      <c r="C37" s="129"/>
      <c r="D37" s="129" t="s">
        <v>98</v>
      </c>
      <c r="E37" s="90"/>
      <c r="F37" s="8" t="s">
        <v>83</v>
      </c>
      <c r="G37" s="12">
        <v>847</v>
      </c>
      <c r="H37" s="57"/>
      <c r="I37" s="40">
        <f t="shared" si="1"/>
        <v>0</v>
      </c>
      <c r="J37" s="2"/>
      <c r="K37" s="2"/>
    </row>
    <row r="38" spans="1:11" ht="45" customHeight="1" x14ac:dyDescent="0.25">
      <c r="A38" s="7" t="s">
        <v>99</v>
      </c>
      <c r="B38" s="129" t="s">
        <v>94</v>
      </c>
      <c r="C38" s="129"/>
      <c r="D38" s="129" t="s">
        <v>100</v>
      </c>
      <c r="E38" s="90"/>
      <c r="F38" s="8" t="s">
        <v>83</v>
      </c>
      <c r="G38" s="12">
        <v>847</v>
      </c>
      <c r="H38" s="57"/>
      <c r="I38" s="40">
        <f t="shared" si="1"/>
        <v>0</v>
      </c>
      <c r="J38" s="2"/>
      <c r="K38" s="2"/>
    </row>
    <row r="39" spans="1:11" ht="45" customHeight="1" x14ac:dyDescent="0.25">
      <c r="A39" s="7" t="s">
        <v>101</v>
      </c>
      <c r="B39" s="129" t="s">
        <v>94</v>
      </c>
      <c r="C39" s="129"/>
      <c r="D39" s="129" t="s">
        <v>102</v>
      </c>
      <c r="E39" s="90"/>
      <c r="F39" s="8" t="s">
        <v>83</v>
      </c>
      <c r="G39" s="12">
        <v>847</v>
      </c>
      <c r="H39" s="57"/>
      <c r="I39" s="40">
        <f t="shared" si="1"/>
        <v>0</v>
      </c>
      <c r="J39" s="2"/>
      <c r="K39" s="2"/>
    </row>
    <row r="40" spans="1:11" ht="59.25" customHeight="1" x14ac:dyDescent="0.25">
      <c r="A40" s="7" t="s">
        <v>103</v>
      </c>
      <c r="B40" s="129" t="s">
        <v>104</v>
      </c>
      <c r="C40" s="129"/>
      <c r="D40" s="129" t="s">
        <v>105</v>
      </c>
      <c r="E40" s="90"/>
      <c r="F40" s="8" t="s">
        <v>83</v>
      </c>
      <c r="G40" s="12">
        <v>847</v>
      </c>
      <c r="H40" s="57"/>
      <c r="I40" s="40">
        <f t="shared" si="1"/>
        <v>0</v>
      </c>
      <c r="J40" s="2"/>
      <c r="K40" s="2"/>
    </row>
    <row r="41" spans="1:11" ht="28.5" customHeight="1" x14ac:dyDescent="0.25">
      <c r="A41" s="29" t="s">
        <v>106</v>
      </c>
      <c r="B41" s="116" t="s">
        <v>78</v>
      </c>
      <c r="C41" s="116"/>
      <c r="D41" s="116" t="s">
        <v>107</v>
      </c>
      <c r="E41" s="90"/>
      <c r="F41" s="31" t="s">
        <v>17</v>
      </c>
      <c r="G41" s="30" t="s">
        <v>17</v>
      </c>
      <c r="H41" s="56" t="s">
        <v>17</v>
      </c>
      <c r="I41" s="47" t="s">
        <v>17</v>
      </c>
      <c r="J41" s="2"/>
      <c r="K41" s="2"/>
    </row>
    <row r="42" spans="1:11" ht="62.25" customHeight="1" x14ac:dyDescent="0.25">
      <c r="A42" s="7" t="s">
        <v>108</v>
      </c>
      <c r="B42" s="129" t="s">
        <v>81</v>
      </c>
      <c r="C42" s="129"/>
      <c r="D42" s="129" t="s">
        <v>109</v>
      </c>
      <c r="E42" s="90"/>
      <c r="F42" s="8" t="s">
        <v>83</v>
      </c>
      <c r="G42" s="12">
        <v>47.3</v>
      </c>
      <c r="H42" s="57"/>
      <c r="I42" s="40">
        <f t="shared" ref="I42:I45" si="2">G42*H42</f>
        <v>0</v>
      </c>
      <c r="J42" s="2"/>
      <c r="K42" s="2"/>
    </row>
    <row r="43" spans="1:11" ht="62.25" customHeight="1" x14ac:dyDescent="0.25">
      <c r="A43" s="7" t="s">
        <v>110</v>
      </c>
      <c r="B43" s="129" t="s">
        <v>88</v>
      </c>
      <c r="C43" s="129"/>
      <c r="D43" s="129" t="s">
        <v>111</v>
      </c>
      <c r="E43" s="90"/>
      <c r="F43" s="8" t="s">
        <v>83</v>
      </c>
      <c r="G43" s="12">
        <v>47.3</v>
      </c>
      <c r="H43" s="57"/>
      <c r="I43" s="40">
        <f t="shared" si="2"/>
        <v>0</v>
      </c>
      <c r="J43" s="2"/>
      <c r="K43" s="2"/>
    </row>
    <row r="44" spans="1:11" ht="62.25" customHeight="1" x14ac:dyDescent="0.25">
      <c r="A44" s="7" t="s">
        <v>112</v>
      </c>
      <c r="B44" s="129" t="s">
        <v>113</v>
      </c>
      <c r="C44" s="129"/>
      <c r="D44" s="129" t="s">
        <v>114</v>
      </c>
      <c r="E44" s="90"/>
      <c r="F44" s="8" t="s">
        <v>83</v>
      </c>
      <c r="G44" s="12">
        <v>47.3</v>
      </c>
      <c r="H44" s="57"/>
      <c r="I44" s="40">
        <f t="shared" si="2"/>
        <v>0</v>
      </c>
      <c r="J44" s="2"/>
      <c r="K44" s="2"/>
    </row>
    <row r="45" spans="1:11" ht="69.75" customHeight="1" x14ac:dyDescent="0.25">
      <c r="A45" s="7" t="s">
        <v>115</v>
      </c>
      <c r="B45" s="129" t="s">
        <v>116</v>
      </c>
      <c r="C45" s="129"/>
      <c r="D45" s="129" t="s">
        <v>117</v>
      </c>
      <c r="E45" s="90"/>
      <c r="F45" s="8" t="s">
        <v>83</v>
      </c>
      <c r="G45" s="12">
        <v>47.3</v>
      </c>
      <c r="H45" s="57"/>
      <c r="I45" s="40">
        <f t="shared" si="2"/>
        <v>0</v>
      </c>
      <c r="J45" s="2"/>
      <c r="K45" s="2"/>
    </row>
    <row r="46" spans="1:11" ht="29.25" customHeight="1" x14ac:dyDescent="0.25">
      <c r="A46" s="29" t="s">
        <v>118</v>
      </c>
      <c r="B46" s="116" t="s">
        <v>119</v>
      </c>
      <c r="C46" s="116"/>
      <c r="D46" s="116" t="s">
        <v>120</v>
      </c>
      <c r="E46" s="90"/>
      <c r="F46" s="31" t="s">
        <v>17</v>
      </c>
      <c r="G46" s="30" t="s">
        <v>17</v>
      </c>
      <c r="H46" s="56" t="s">
        <v>17</v>
      </c>
      <c r="I46" s="47" t="s">
        <v>17</v>
      </c>
      <c r="J46" s="2"/>
      <c r="K46" s="2"/>
    </row>
    <row r="47" spans="1:11" ht="29.25" customHeight="1" x14ac:dyDescent="0.25">
      <c r="A47" s="29" t="s">
        <v>121</v>
      </c>
      <c r="B47" s="116" t="s">
        <v>119</v>
      </c>
      <c r="C47" s="116"/>
      <c r="D47" s="116" t="s">
        <v>122</v>
      </c>
      <c r="E47" s="90"/>
      <c r="F47" s="31" t="s">
        <v>17</v>
      </c>
      <c r="G47" s="30" t="s">
        <v>17</v>
      </c>
      <c r="H47" s="56" t="s">
        <v>17</v>
      </c>
      <c r="I47" s="47" t="s">
        <v>17</v>
      </c>
      <c r="J47" s="2"/>
      <c r="K47" s="2"/>
    </row>
    <row r="48" spans="1:11" ht="58.5" customHeight="1" x14ac:dyDescent="0.25">
      <c r="A48" s="7" t="s">
        <v>123</v>
      </c>
      <c r="B48" s="129" t="s">
        <v>124</v>
      </c>
      <c r="C48" s="129"/>
      <c r="D48" s="129" t="s">
        <v>125</v>
      </c>
      <c r="E48" s="90"/>
      <c r="F48" s="8" t="s">
        <v>35</v>
      </c>
      <c r="G48" s="12">
        <v>105</v>
      </c>
      <c r="H48" s="57"/>
      <c r="I48" s="40">
        <f t="shared" ref="I48:I51" si="3">G48*H48</f>
        <v>0</v>
      </c>
      <c r="J48" s="2"/>
      <c r="K48" s="2"/>
    </row>
    <row r="49" spans="1:11" ht="58.5" customHeight="1" x14ac:dyDescent="0.25">
      <c r="A49" s="7" t="s">
        <v>126</v>
      </c>
      <c r="B49" s="129" t="s">
        <v>124</v>
      </c>
      <c r="C49" s="129"/>
      <c r="D49" s="129" t="s">
        <v>127</v>
      </c>
      <c r="E49" s="90"/>
      <c r="F49" s="8" t="s">
        <v>35</v>
      </c>
      <c r="G49" s="12">
        <v>24</v>
      </c>
      <c r="H49" s="57"/>
      <c r="I49" s="40">
        <f t="shared" si="3"/>
        <v>0</v>
      </c>
      <c r="J49" s="2"/>
      <c r="K49" s="2"/>
    </row>
    <row r="50" spans="1:11" ht="58.5" customHeight="1" x14ac:dyDescent="0.25">
      <c r="A50" s="7" t="s">
        <v>128</v>
      </c>
      <c r="B50" s="129" t="s">
        <v>124</v>
      </c>
      <c r="C50" s="129"/>
      <c r="D50" s="129" t="s">
        <v>129</v>
      </c>
      <c r="E50" s="90"/>
      <c r="F50" s="8" t="s">
        <v>35</v>
      </c>
      <c r="G50" s="12">
        <v>12</v>
      </c>
      <c r="H50" s="57"/>
      <c r="I50" s="40">
        <f t="shared" si="3"/>
        <v>0</v>
      </c>
      <c r="J50" s="2"/>
      <c r="K50" s="2"/>
    </row>
    <row r="51" spans="1:11" ht="58.5" customHeight="1" x14ac:dyDescent="0.25">
      <c r="A51" s="7" t="s">
        <v>130</v>
      </c>
      <c r="B51" s="129" t="s">
        <v>124</v>
      </c>
      <c r="C51" s="129"/>
      <c r="D51" s="129" t="s">
        <v>131</v>
      </c>
      <c r="E51" s="90"/>
      <c r="F51" s="8" t="s">
        <v>35</v>
      </c>
      <c r="G51" s="12">
        <v>204</v>
      </c>
      <c r="H51" s="57"/>
      <c r="I51" s="40">
        <f t="shared" si="3"/>
        <v>0</v>
      </c>
      <c r="J51" s="2"/>
      <c r="K51" s="2"/>
    </row>
    <row r="52" spans="1:11" ht="31.5" customHeight="1" x14ac:dyDescent="0.25">
      <c r="A52" s="29" t="s">
        <v>132</v>
      </c>
      <c r="B52" s="116" t="s">
        <v>78</v>
      </c>
      <c r="C52" s="116"/>
      <c r="D52" s="116" t="s">
        <v>133</v>
      </c>
      <c r="E52" s="90"/>
      <c r="F52" s="31" t="s">
        <v>17</v>
      </c>
      <c r="G52" s="30" t="s">
        <v>17</v>
      </c>
      <c r="H52" s="56" t="s">
        <v>17</v>
      </c>
      <c r="I52" s="47" t="s">
        <v>17</v>
      </c>
      <c r="J52" s="2"/>
      <c r="K52" s="2"/>
    </row>
    <row r="53" spans="1:11" ht="47.25" customHeight="1" x14ac:dyDescent="0.25">
      <c r="A53" s="7" t="s">
        <v>134</v>
      </c>
      <c r="B53" s="129" t="s">
        <v>135</v>
      </c>
      <c r="C53" s="129"/>
      <c r="D53" s="129" t="s">
        <v>136</v>
      </c>
      <c r="E53" s="90"/>
      <c r="F53" s="8" t="s">
        <v>83</v>
      </c>
      <c r="G53" s="12">
        <v>106.5</v>
      </c>
      <c r="H53" s="57"/>
      <c r="I53" s="40">
        <f t="shared" ref="I53" si="4">G53*H53</f>
        <v>0</v>
      </c>
      <c r="J53" s="2"/>
      <c r="K53" s="2"/>
    </row>
    <row r="54" spans="1:11" ht="32.25" customHeight="1" x14ac:dyDescent="0.25">
      <c r="A54" s="29" t="s">
        <v>137</v>
      </c>
      <c r="B54" s="116" t="s">
        <v>78</v>
      </c>
      <c r="C54" s="116"/>
      <c r="D54" s="116" t="s">
        <v>138</v>
      </c>
      <c r="E54" s="90"/>
      <c r="F54" s="31" t="s">
        <v>17</v>
      </c>
      <c r="G54" s="30" t="s">
        <v>17</v>
      </c>
      <c r="H54" s="56" t="s">
        <v>17</v>
      </c>
      <c r="I54" s="47" t="s">
        <v>17</v>
      </c>
      <c r="J54" s="2"/>
      <c r="K54" s="2"/>
    </row>
    <row r="55" spans="1:11" ht="49.5" customHeight="1" x14ac:dyDescent="0.25">
      <c r="A55" s="7" t="s">
        <v>139</v>
      </c>
      <c r="B55" s="129" t="s">
        <v>140</v>
      </c>
      <c r="C55" s="129"/>
      <c r="D55" s="129" t="s">
        <v>141</v>
      </c>
      <c r="E55" s="90"/>
      <c r="F55" s="8" t="s">
        <v>35</v>
      </c>
      <c r="G55" s="12">
        <v>131</v>
      </c>
      <c r="H55" s="57"/>
      <c r="I55" s="40">
        <f t="shared" ref="I55" si="5">G55*H55</f>
        <v>0</v>
      </c>
      <c r="J55" s="2"/>
      <c r="K55" s="2"/>
    </row>
    <row r="56" spans="1:11" ht="30" customHeight="1" x14ac:dyDescent="0.25">
      <c r="A56" s="29" t="s">
        <v>142</v>
      </c>
      <c r="B56" s="116" t="s">
        <v>143</v>
      </c>
      <c r="C56" s="116"/>
      <c r="D56" s="116" t="s">
        <v>144</v>
      </c>
      <c r="E56" s="90"/>
      <c r="F56" s="31" t="s">
        <v>17</v>
      </c>
      <c r="G56" s="30" t="s">
        <v>17</v>
      </c>
      <c r="H56" s="56" t="s">
        <v>17</v>
      </c>
      <c r="I56" s="47" t="s">
        <v>17</v>
      </c>
      <c r="J56" s="2"/>
      <c r="K56" s="2"/>
    </row>
    <row r="57" spans="1:11" ht="45.75" customHeight="1" x14ac:dyDescent="0.25">
      <c r="A57" s="7" t="s">
        <v>145</v>
      </c>
      <c r="B57" s="129" t="s">
        <v>146</v>
      </c>
      <c r="C57" s="129"/>
      <c r="D57" s="129" t="s">
        <v>147</v>
      </c>
      <c r="E57" s="90"/>
      <c r="F57" s="8" t="s">
        <v>83</v>
      </c>
      <c r="G57" s="12">
        <v>595</v>
      </c>
      <c r="H57" s="57"/>
      <c r="I57" s="40">
        <f t="shared" ref="I57:I58" si="6">G57*H57</f>
        <v>0</v>
      </c>
      <c r="J57" s="2"/>
      <c r="K57" s="2"/>
    </row>
    <row r="58" spans="1:11" ht="45.75" customHeight="1" x14ac:dyDescent="0.25">
      <c r="A58" s="9" t="s">
        <v>148</v>
      </c>
      <c r="B58" s="130" t="s">
        <v>149</v>
      </c>
      <c r="C58" s="130"/>
      <c r="D58" s="130" t="s">
        <v>150</v>
      </c>
      <c r="E58" s="90"/>
      <c r="F58" s="10" t="s">
        <v>83</v>
      </c>
      <c r="G58" s="13">
        <v>595</v>
      </c>
      <c r="H58" s="57"/>
      <c r="I58" s="40">
        <f t="shared" si="6"/>
        <v>0</v>
      </c>
      <c r="J58" s="2"/>
      <c r="K58" s="2"/>
    </row>
    <row r="59" spans="1:11" ht="27" customHeight="1" x14ac:dyDescent="0.25">
      <c r="A59" s="69" t="s">
        <v>338</v>
      </c>
      <c r="B59" s="70"/>
      <c r="C59" s="70"/>
      <c r="D59" s="70"/>
      <c r="E59" s="70"/>
      <c r="F59" s="70"/>
      <c r="G59" s="71"/>
      <c r="H59" s="58"/>
      <c r="I59" s="48">
        <f>SUM(I11:I58)</f>
        <v>0</v>
      </c>
      <c r="J59" s="2"/>
      <c r="K59" s="2"/>
    </row>
    <row r="60" spans="1:11" ht="29.25" customHeight="1" x14ac:dyDescent="0.25">
      <c r="A60" s="22">
        <v>2</v>
      </c>
      <c r="B60" s="128" t="s">
        <v>151</v>
      </c>
      <c r="C60" s="128"/>
      <c r="D60" s="128"/>
      <c r="E60" s="128"/>
      <c r="F60" s="128"/>
      <c r="G60" s="128"/>
      <c r="H60" s="59"/>
      <c r="I60" s="45"/>
      <c r="J60" s="2"/>
      <c r="K60" s="2"/>
    </row>
    <row r="61" spans="1:11" ht="27" customHeight="1" x14ac:dyDescent="0.25">
      <c r="A61" s="22" t="s">
        <v>19</v>
      </c>
      <c r="B61" s="124" t="s">
        <v>152</v>
      </c>
      <c r="C61" s="124"/>
      <c r="D61" s="124"/>
      <c r="E61" s="124"/>
      <c r="F61" s="124"/>
      <c r="G61" s="124"/>
      <c r="H61" s="59"/>
      <c r="I61" s="45"/>
      <c r="J61" s="2"/>
      <c r="K61" s="2"/>
    </row>
    <row r="62" spans="1:11" ht="45.75" customHeight="1" x14ac:dyDescent="0.25">
      <c r="A62" s="16" t="s">
        <v>153</v>
      </c>
      <c r="B62" s="90" t="s">
        <v>154</v>
      </c>
      <c r="C62" s="90"/>
      <c r="D62" s="90" t="s">
        <v>155</v>
      </c>
      <c r="E62" s="90"/>
      <c r="F62" s="16" t="s">
        <v>29</v>
      </c>
      <c r="G62" s="17">
        <v>0.1</v>
      </c>
      <c r="H62" s="60"/>
      <c r="I62" s="40">
        <f t="shared" ref="I62:I70" si="7">G62*H62</f>
        <v>0</v>
      </c>
      <c r="J62" s="2"/>
      <c r="K62" s="2"/>
    </row>
    <row r="63" spans="1:11" ht="55.5" customHeight="1" x14ac:dyDescent="0.25">
      <c r="A63" s="16" t="s">
        <v>156</v>
      </c>
      <c r="B63" s="90" t="s">
        <v>157</v>
      </c>
      <c r="C63" s="90"/>
      <c r="D63" s="90" t="s">
        <v>158</v>
      </c>
      <c r="E63" s="90"/>
      <c r="F63" s="16" t="s">
        <v>67</v>
      </c>
      <c r="G63" s="17">
        <v>139.4</v>
      </c>
      <c r="H63" s="60"/>
      <c r="I63" s="40">
        <f t="shared" si="7"/>
        <v>0</v>
      </c>
      <c r="J63" s="2"/>
      <c r="K63" s="2"/>
    </row>
    <row r="64" spans="1:11" ht="69" customHeight="1" x14ac:dyDescent="0.25">
      <c r="A64" s="16" t="s">
        <v>159</v>
      </c>
      <c r="B64" s="90" t="s">
        <v>160</v>
      </c>
      <c r="C64" s="90"/>
      <c r="D64" s="90" t="s">
        <v>161</v>
      </c>
      <c r="E64" s="90"/>
      <c r="F64" s="16" t="s">
        <v>67</v>
      </c>
      <c r="G64" s="17">
        <v>34.85</v>
      </c>
      <c r="H64" s="60"/>
      <c r="I64" s="40">
        <f t="shared" si="7"/>
        <v>0</v>
      </c>
      <c r="J64" s="2"/>
      <c r="K64" s="2"/>
    </row>
    <row r="65" spans="1:11" ht="45" customHeight="1" x14ac:dyDescent="0.25">
      <c r="A65" s="16" t="s">
        <v>162</v>
      </c>
      <c r="B65" s="90" t="s">
        <v>163</v>
      </c>
      <c r="C65" s="90"/>
      <c r="D65" s="90" t="s">
        <v>164</v>
      </c>
      <c r="E65" s="90"/>
      <c r="F65" s="16" t="s">
        <v>83</v>
      </c>
      <c r="G65" s="17">
        <v>387.22</v>
      </c>
      <c r="H65" s="60"/>
      <c r="I65" s="40">
        <f t="shared" si="7"/>
        <v>0</v>
      </c>
      <c r="J65" s="2"/>
      <c r="K65" s="2"/>
    </row>
    <row r="66" spans="1:11" ht="45.75" customHeight="1" x14ac:dyDescent="0.25">
      <c r="A66" s="16" t="s">
        <v>165</v>
      </c>
      <c r="B66" s="90" t="s">
        <v>166</v>
      </c>
      <c r="C66" s="90"/>
      <c r="D66" s="90" t="s">
        <v>167</v>
      </c>
      <c r="E66" s="90"/>
      <c r="F66" s="16" t="s">
        <v>67</v>
      </c>
      <c r="G66" s="17">
        <v>35.119999999999997</v>
      </c>
      <c r="H66" s="60"/>
      <c r="I66" s="40">
        <f t="shared" si="7"/>
        <v>0</v>
      </c>
      <c r="J66" s="2"/>
      <c r="K66" s="2"/>
    </row>
    <row r="67" spans="1:11" ht="79.5" customHeight="1" x14ac:dyDescent="0.25">
      <c r="A67" s="16" t="s">
        <v>168</v>
      </c>
      <c r="B67" s="90" t="s">
        <v>169</v>
      </c>
      <c r="C67" s="90"/>
      <c r="D67" s="90" t="s">
        <v>170</v>
      </c>
      <c r="E67" s="90"/>
      <c r="F67" s="16" t="s">
        <v>67</v>
      </c>
      <c r="G67" s="17">
        <v>124.72</v>
      </c>
      <c r="H67" s="60"/>
      <c r="I67" s="40">
        <f t="shared" si="7"/>
        <v>0</v>
      </c>
      <c r="J67" s="2"/>
      <c r="K67" s="2"/>
    </row>
    <row r="68" spans="1:11" ht="38.25" customHeight="1" x14ac:dyDescent="0.25">
      <c r="A68" s="16" t="s">
        <v>171</v>
      </c>
      <c r="B68" s="90" t="s">
        <v>172</v>
      </c>
      <c r="C68" s="90"/>
      <c r="D68" s="90" t="s">
        <v>173</v>
      </c>
      <c r="E68" s="90"/>
      <c r="F68" s="16" t="s">
        <v>67</v>
      </c>
      <c r="G68" s="17">
        <v>35.119999999999997</v>
      </c>
      <c r="H68" s="60"/>
      <c r="I68" s="40">
        <f t="shared" si="7"/>
        <v>0</v>
      </c>
      <c r="J68" s="2"/>
      <c r="K68" s="2"/>
    </row>
    <row r="69" spans="1:11" ht="89.25" customHeight="1" x14ac:dyDescent="0.25">
      <c r="A69" s="16" t="s">
        <v>174</v>
      </c>
      <c r="B69" s="90" t="s">
        <v>175</v>
      </c>
      <c r="C69" s="90"/>
      <c r="D69" s="90" t="s">
        <v>176</v>
      </c>
      <c r="E69" s="90"/>
      <c r="F69" s="16" t="s">
        <v>67</v>
      </c>
      <c r="G69" s="17">
        <v>14.41</v>
      </c>
      <c r="H69" s="60"/>
      <c r="I69" s="40">
        <f t="shared" si="7"/>
        <v>0</v>
      </c>
      <c r="J69" s="2"/>
      <c r="K69" s="2"/>
    </row>
    <row r="70" spans="1:11" ht="63.75" customHeight="1" x14ac:dyDescent="0.25">
      <c r="A70" s="16" t="s">
        <v>177</v>
      </c>
      <c r="B70" s="90" t="s">
        <v>178</v>
      </c>
      <c r="C70" s="90"/>
      <c r="D70" s="90" t="s">
        <v>179</v>
      </c>
      <c r="E70" s="90"/>
      <c r="F70" s="16" t="s">
        <v>67</v>
      </c>
      <c r="G70" s="17">
        <v>14.41</v>
      </c>
      <c r="H70" s="60"/>
      <c r="I70" s="40">
        <f t="shared" si="7"/>
        <v>0</v>
      </c>
      <c r="J70" s="2"/>
      <c r="K70" s="2"/>
    </row>
    <row r="71" spans="1:11" ht="24" customHeight="1" x14ac:dyDescent="0.25">
      <c r="A71" s="106" t="s">
        <v>180</v>
      </c>
      <c r="B71" s="107"/>
      <c r="C71" s="107"/>
      <c r="D71" s="107"/>
      <c r="E71" s="107"/>
      <c r="F71" s="107"/>
      <c r="G71" s="108"/>
      <c r="H71" s="61"/>
      <c r="I71" s="49">
        <f>SUM(I62:I70)</f>
        <v>0</v>
      </c>
      <c r="J71" s="2"/>
      <c r="K71" s="2"/>
    </row>
    <row r="72" spans="1:11" ht="24" customHeight="1" x14ac:dyDescent="0.25">
      <c r="A72" s="22" t="s">
        <v>21</v>
      </c>
      <c r="B72" s="124" t="s">
        <v>181</v>
      </c>
      <c r="C72" s="124"/>
      <c r="D72" s="124"/>
      <c r="E72" s="124"/>
      <c r="F72" s="124"/>
      <c r="G72" s="124"/>
      <c r="H72" s="61"/>
      <c r="I72" s="46"/>
      <c r="J72" s="2"/>
      <c r="K72" s="2"/>
    </row>
    <row r="73" spans="1:11" ht="76.5" customHeight="1" x14ac:dyDescent="0.25">
      <c r="A73" s="16" t="s">
        <v>182</v>
      </c>
      <c r="B73" s="90" t="s">
        <v>183</v>
      </c>
      <c r="C73" s="90"/>
      <c r="D73" s="90" t="s">
        <v>184</v>
      </c>
      <c r="E73" s="90"/>
      <c r="F73" s="16" t="s">
        <v>57</v>
      </c>
      <c r="G73" s="17">
        <v>1</v>
      </c>
      <c r="H73" s="60"/>
      <c r="I73" s="40">
        <f t="shared" ref="I73:I92" si="8">G73*H73</f>
        <v>0</v>
      </c>
      <c r="J73" s="2"/>
      <c r="K73" s="2"/>
    </row>
    <row r="74" spans="1:11" ht="76.5" customHeight="1" x14ac:dyDescent="0.25">
      <c r="A74" s="16" t="s">
        <v>185</v>
      </c>
      <c r="B74" s="90" t="s">
        <v>186</v>
      </c>
      <c r="C74" s="90"/>
      <c r="D74" s="90" t="s">
        <v>187</v>
      </c>
      <c r="E74" s="90"/>
      <c r="F74" s="16" t="s">
        <v>54</v>
      </c>
      <c r="G74" s="17">
        <v>8</v>
      </c>
      <c r="H74" s="60"/>
      <c r="I74" s="40">
        <f t="shared" si="8"/>
        <v>0</v>
      </c>
      <c r="J74" s="2"/>
      <c r="K74" s="2"/>
    </row>
    <row r="75" spans="1:11" ht="51" customHeight="1" x14ac:dyDescent="0.25">
      <c r="A75" s="16" t="s">
        <v>188</v>
      </c>
      <c r="B75" s="90" t="s">
        <v>189</v>
      </c>
      <c r="C75" s="90"/>
      <c r="D75" s="90" t="s">
        <v>190</v>
      </c>
      <c r="E75" s="90"/>
      <c r="F75" s="16" t="s">
        <v>54</v>
      </c>
      <c r="G75" s="17">
        <v>2</v>
      </c>
      <c r="H75" s="60"/>
      <c r="I75" s="40">
        <f t="shared" si="8"/>
        <v>0</v>
      </c>
      <c r="J75" s="2"/>
      <c r="K75" s="2"/>
    </row>
    <row r="76" spans="1:11" ht="38.25" customHeight="1" x14ac:dyDescent="0.25">
      <c r="A76" s="16" t="s">
        <v>191</v>
      </c>
      <c r="B76" s="90" t="s">
        <v>192</v>
      </c>
      <c r="C76" s="90"/>
      <c r="D76" s="90" t="s">
        <v>193</v>
      </c>
      <c r="E76" s="90"/>
      <c r="F76" s="16" t="s">
        <v>57</v>
      </c>
      <c r="G76" s="17">
        <v>3</v>
      </c>
      <c r="H76" s="60"/>
      <c r="I76" s="40">
        <f t="shared" si="8"/>
        <v>0</v>
      </c>
      <c r="J76" s="2"/>
      <c r="K76" s="2"/>
    </row>
    <row r="77" spans="1:11" ht="38.25" customHeight="1" x14ac:dyDescent="0.25">
      <c r="A77" s="16" t="s">
        <v>194</v>
      </c>
      <c r="B77" s="90" t="s">
        <v>195</v>
      </c>
      <c r="C77" s="90"/>
      <c r="D77" s="90" t="s">
        <v>196</v>
      </c>
      <c r="E77" s="90"/>
      <c r="F77" s="16" t="s">
        <v>57</v>
      </c>
      <c r="G77" s="17">
        <v>2</v>
      </c>
      <c r="H77" s="60"/>
      <c r="I77" s="40">
        <f t="shared" si="8"/>
        <v>0</v>
      </c>
      <c r="J77" s="2"/>
      <c r="K77" s="2"/>
    </row>
    <row r="78" spans="1:11" ht="25.5" customHeight="1" x14ac:dyDescent="0.25">
      <c r="A78" s="16" t="s">
        <v>197</v>
      </c>
      <c r="B78" s="90" t="s">
        <v>198</v>
      </c>
      <c r="C78" s="90"/>
      <c r="D78" s="90" t="s">
        <v>199</v>
      </c>
      <c r="E78" s="90"/>
      <c r="F78" s="16" t="s">
        <v>67</v>
      </c>
      <c r="G78" s="17">
        <v>13.76</v>
      </c>
      <c r="H78" s="60"/>
      <c r="I78" s="40">
        <f t="shared" si="8"/>
        <v>0</v>
      </c>
      <c r="J78" s="2"/>
      <c r="K78" s="2"/>
    </row>
    <row r="79" spans="1:11" ht="63.75" customHeight="1" x14ac:dyDescent="0.25">
      <c r="A79" s="16" t="s">
        <v>200</v>
      </c>
      <c r="B79" s="90" t="s">
        <v>189</v>
      </c>
      <c r="C79" s="90"/>
      <c r="D79" s="90" t="s">
        <v>201</v>
      </c>
      <c r="E79" s="90"/>
      <c r="F79" s="16" t="s">
        <v>54</v>
      </c>
      <c r="G79" s="17">
        <v>3</v>
      </c>
      <c r="H79" s="60"/>
      <c r="I79" s="40">
        <f t="shared" si="8"/>
        <v>0</v>
      </c>
      <c r="J79" s="2"/>
      <c r="K79" s="2"/>
    </row>
    <row r="80" spans="1:11" ht="51" customHeight="1" x14ac:dyDescent="0.25">
      <c r="A80" s="16" t="s">
        <v>202</v>
      </c>
      <c r="B80" s="90" t="s">
        <v>189</v>
      </c>
      <c r="C80" s="90"/>
      <c r="D80" s="90" t="s">
        <v>203</v>
      </c>
      <c r="E80" s="90"/>
      <c r="F80" s="16" t="s">
        <v>54</v>
      </c>
      <c r="G80" s="17">
        <v>2</v>
      </c>
      <c r="H80" s="60"/>
      <c r="I80" s="40">
        <f t="shared" si="8"/>
        <v>0</v>
      </c>
      <c r="J80" s="2"/>
      <c r="K80" s="2"/>
    </row>
    <row r="81" spans="1:11" ht="63.75" customHeight="1" x14ac:dyDescent="0.25">
      <c r="A81" s="16" t="s">
        <v>204</v>
      </c>
      <c r="B81" s="90" t="s">
        <v>205</v>
      </c>
      <c r="C81" s="90"/>
      <c r="D81" s="90" t="s">
        <v>206</v>
      </c>
      <c r="E81" s="90"/>
      <c r="F81" s="16" t="s">
        <v>35</v>
      </c>
      <c r="G81" s="17">
        <v>101.9</v>
      </c>
      <c r="H81" s="60"/>
      <c r="I81" s="40">
        <f t="shared" si="8"/>
        <v>0</v>
      </c>
      <c r="J81" s="2"/>
      <c r="K81" s="2"/>
    </row>
    <row r="82" spans="1:11" ht="51" customHeight="1" x14ac:dyDescent="0.25">
      <c r="A82" s="16" t="s">
        <v>207</v>
      </c>
      <c r="B82" s="90" t="s">
        <v>208</v>
      </c>
      <c r="C82" s="90"/>
      <c r="D82" s="90" t="s">
        <v>209</v>
      </c>
      <c r="E82" s="90"/>
      <c r="F82" s="16" t="s">
        <v>210</v>
      </c>
      <c r="G82" s="17">
        <v>8.49</v>
      </c>
      <c r="H82" s="60"/>
      <c r="I82" s="40">
        <f t="shared" si="8"/>
        <v>0</v>
      </c>
      <c r="J82" s="2"/>
      <c r="K82" s="2"/>
    </row>
    <row r="83" spans="1:11" ht="63.75" customHeight="1" x14ac:dyDescent="0.25">
      <c r="A83" s="16" t="s">
        <v>211</v>
      </c>
      <c r="B83" s="90" t="s">
        <v>208</v>
      </c>
      <c r="C83" s="90"/>
      <c r="D83" s="90" t="s">
        <v>212</v>
      </c>
      <c r="E83" s="90"/>
      <c r="F83" s="16" t="s">
        <v>210</v>
      </c>
      <c r="G83" s="17">
        <v>4</v>
      </c>
      <c r="H83" s="60"/>
      <c r="I83" s="40">
        <f t="shared" si="8"/>
        <v>0</v>
      </c>
      <c r="J83" s="2"/>
      <c r="K83" s="2"/>
    </row>
    <row r="84" spans="1:11" ht="51" customHeight="1" x14ac:dyDescent="0.25">
      <c r="A84" s="16" t="s">
        <v>213</v>
      </c>
      <c r="B84" s="90" t="s">
        <v>214</v>
      </c>
      <c r="C84" s="90"/>
      <c r="D84" s="90" t="s">
        <v>215</v>
      </c>
      <c r="E84" s="90"/>
      <c r="F84" s="16" t="s">
        <v>216</v>
      </c>
      <c r="G84" s="17">
        <v>0.51</v>
      </c>
      <c r="H84" s="60"/>
      <c r="I84" s="40">
        <f t="shared" si="8"/>
        <v>0</v>
      </c>
      <c r="J84" s="2"/>
      <c r="K84" s="2"/>
    </row>
    <row r="85" spans="1:11" ht="38.25" customHeight="1" x14ac:dyDescent="0.25">
      <c r="A85" s="16" t="s">
        <v>217</v>
      </c>
      <c r="B85" s="90" t="s">
        <v>218</v>
      </c>
      <c r="C85" s="90"/>
      <c r="D85" s="90" t="s">
        <v>219</v>
      </c>
      <c r="E85" s="90"/>
      <c r="F85" s="16" t="s">
        <v>220</v>
      </c>
      <c r="G85" s="17">
        <v>0.51</v>
      </c>
      <c r="H85" s="60"/>
      <c r="I85" s="40">
        <f t="shared" si="8"/>
        <v>0</v>
      </c>
      <c r="J85" s="2"/>
      <c r="K85" s="2"/>
    </row>
    <row r="86" spans="1:11" ht="38.25" customHeight="1" x14ac:dyDescent="0.25">
      <c r="A86" s="16" t="s">
        <v>221</v>
      </c>
      <c r="B86" s="90" t="s">
        <v>222</v>
      </c>
      <c r="C86" s="90"/>
      <c r="D86" s="90" t="s">
        <v>223</v>
      </c>
      <c r="E86" s="90"/>
      <c r="F86" s="16" t="s">
        <v>220</v>
      </c>
      <c r="G86" s="17">
        <v>0.51</v>
      </c>
      <c r="H86" s="60"/>
      <c r="I86" s="40">
        <f t="shared" si="8"/>
        <v>0</v>
      </c>
      <c r="J86" s="2"/>
      <c r="K86" s="2"/>
    </row>
    <row r="87" spans="1:11" ht="38.25" customHeight="1" x14ac:dyDescent="0.25">
      <c r="A87" s="16" t="s">
        <v>224</v>
      </c>
      <c r="B87" s="90" t="s">
        <v>225</v>
      </c>
      <c r="C87" s="90"/>
      <c r="D87" s="90" t="s">
        <v>226</v>
      </c>
      <c r="E87" s="90"/>
      <c r="F87" s="16" t="s">
        <v>57</v>
      </c>
      <c r="G87" s="17">
        <v>5</v>
      </c>
      <c r="H87" s="60"/>
      <c r="I87" s="40">
        <f t="shared" si="8"/>
        <v>0</v>
      </c>
      <c r="J87" s="2"/>
      <c r="K87" s="2"/>
    </row>
    <row r="88" spans="1:11" ht="38.25" customHeight="1" x14ac:dyDescent="0.25">
      <c r="A88" s="16" t="s">
        <v>227</v>
      </c>
      <c r="B88" s="90" t="s">
        <v>228</v>
      </c>
      <c r="C88" s="90"/>
      <c r="D88" s="90" t="s">
        <v>229</v>
      </c>
      <c r="E88" s="90"/>
      <c r="F88" s="16" t="s">
        <v>35</v>
      </c>
      <c r="G88" s="17">
        <v>101.9</v>
      </c>
      <c r="H88" s="60"/>
      <c r="I88" s="40">
        <f t="shared" si="8"/>
        <v>0</v>
      </c>
      <c r="J88" s="2"/>
      <c r="K88" s="2"/>
    </row>
    <row r="89" spans="1:11" ht="25.5" customHeight="1" x14ac:dyDescent="0.25">
      <c r="A89" s="16" t="s">
        <v>230</v>
      </c>
      <c r="B89" s="90" t="s">
        <v>231</v>
      </c>
      <c r="C89" s="90"/>
      <c r="D89" s="90" t="s">
        <v>232</v>
      </c>
      <c r="E89" s="90"/>
      <c r="F89" s="16" t="s">
        <v>35</v>
      </c>
      <c r="G89" s="17">
        <v>3</v>
      </c>
      <c r="H89" s="60"/>
      <c r="I89" s="40">
        <f t="shared" si="8"/>
        <v>0</v>
      </c>
      <c r="J89" s="2"/>
      <c r="K89" s="2"/>
    </row>
    <row r="90" spans="1:11" ht="63.75" customHeight="1" x14ac:dyDescent="0.25">
      <c r="A90" s="16" t="s">
        <v>233</v>
      </c>
      <c r="B90" s="90" t="s">
        <v>234</v>
      </c>
      <c r="C90" s="90"/>
      <c r="D90" s="90" t="s">
        <v>235</v>
      </c>
      <c r="E90" s="90"/>
      <c r="F90" s="16" t="s">
        <v>67</v>
      </c>
      <c r="G90" s="17">
        <v>0.13</v>
      </c>
      <c r="H90" s="60"/>
      <c r="I90" s="40">
        <f t="shared" si="8"/>
        <v>0</v>
      </c>
      <c r="J90" s="2"/>
      <c r="K90" s="2"/>
    </row>
    <row r="91" spans="1:11" ht="51" customHeight="1" x14ac:dyDescent="0.25">
      <c r="A91" s="16" t="s">
        <v>236</v>
      </c>
      <c r="B91" s="90" t="s">
        <v>237</v>
      </c>
      <c r="C91" s="90"/>
      <c r="D91" s="90" t="s">
        <v>238</v>
      </c>
      <c r="E91" s="90"/>
      <c r="F91" s="16" t="s">
        <v>83</v>
      </c>
      <c r="G91" s="17">
        <v>11.2</v>
      </c>
      <c r="H91" s="60"/>
      <c r="I91" s="40">
        <f t="shared" si="8"/>
        <v>0</v>
      </c>
      <c r="J91" s="2"/>
      <c r="K91" s="2"/>
    </row>
    <row r="92" spans="1:11" ht="25.5" customHeight="1" x14ac:dyDescent="0.25">
      <c r="A92" s="16" t="s">
        <v>239</v>
      </c>
      <c r="B92" s="90" t="s">
        <v>240</v>
      </c>
      <c r="C92" s="90"/>
      <c r="D92" s="90" t="s">
        <v>241</v>
      </c>
      <c r="E92" s="90"/>
      <c r="F92" s="16" t="s">
        <v>57</v>
      </c>
      <c r="G92" s="17">
        <v>1</v>
      </c>
      <c r="H92" s="60"/>
      <c r="I92" s="40">
        <f t="shared" si="8"/>
        <v>0</v>
      </c>
      <c r="J92" s="2"/>
      <c r="K92" s="2"/>
    </row>
    <row r="93" spans="1:11" ht="21.75" customHeight="1" x14ac:dyDescent="0.25">
      <c r="A93" s="106" t="s">
        <v>242</v>
      </c>
      <c r="B93" s="107"/>
      <c r="C93" s="107"/>
      <c r="D93" s="107"/>
      <c r="E93" s="107"/>
      <c r="F93" s="107"/>
      <c r="G93" s="108"/>
      <c r="H93" s="61"/>
      <c r="I93" s="49">
        <f>SUM(I73:I92)</f>
        <v>0</v>
      </c>
      <c r="J93" s="2"/>
      <c r="K93" s="2"/>
    </row>
    <row r="94" spans="1:11" ht="21.75" customHeight="1" x14ac:dyDescent="0.25">
      <c r="A94" s="23" t="s">
        <v>75</v>
      </c>
      <c r="B94" s="124" t="s">
        <v>243</v>
      </c>
      <c r="C94" s="124"/>
      <c r="D94" s="124"/>
      <c r="E94" s="124"/>
      <c r="F94" s="124"/>
      <c r="G94" s="124"/>
      <c r="H94" s="61"/>
      <c r="I94" s="46"/>
      <c r="J94" s="2"/>
      <c r="K94" s="2"/>
    </row>
    <row r="95" spans="1:11" ht="51" customHeight="1" x14ac:dyDescent="0.25">
      <c r="A95" s="16" t="s">
        <v>244</v>
      </c>
      <c r="B95" s="90" t="s">
        <v>245</v>
      </c>
      <c r="C95" s="90"/>
      <c r="D95" s="90" t="s">
        <v>246</v>
      </c>
      <c r="E95" s="90"/>
      <c r="F95" s="16" t="s">
        <v>83</v>
      </c>
      <c r="G95" s="17">
        <v>204</v>
      </c>
      <c r="H95" s="60"/>
      <c r="I95" s="40">
        <f t="shared" ref="I95:I98" si="9">G95*H95</f>
        <v>0</v>
      </c>
      <c r="J95" s="2"/>
      <c r="K95" s="2"/>
    </row>
    <row r="96" spans="1:11" ht="38.25" customHeight="1" x14ac:dyDescent="0.25">
      <c r="A96" s="16" t="s">
        <v>247</v>
      </c>
      <c r="B96" s="90" t="s">
        <v>248</v>
      </c>
      <c r="C96" s="90"/>
      <c r="D96" s="90" t="s">
        <v>249</v>
      </c>
      <c r="E96" s="90"/>
      <c r="F96" s="16" t="s">
        <v>83</v>
      </c>
      <c r="G96" s="17">
        <v>204</v>
      </c>
      <c r="H96" s="60"/>
      <c r="I96" s="40">
        <f t="shared" si="9"/>
        <v>0</v>
      </c>
      <c r="J96" s="2"/>
      <c r="K96" s="2"/>
    </row>
    <row r="97" spans="1:11" ht="25.5" customHeight="1" x14ac:dyDescent="0.25">
      <c r="A97" s="16" t="s">
        <v>250</v>
      </c>
      <c r="B97" s="90" t="s">
        <v>251</v>
      </c>
      <c r="C97" s="90"/>
      <c r="D97" s="90" t="s">
        <v>252</v>
      </c>
      <c r="E97" s="90"/>
      <c r="F97" s="16" t="s">
        <v>83</v>
      </c>
      <c r="G97" s="17">
        <v>204</v>
      </c>
      <c r="H97" s="60"/>
      <c r="I97" s="40">
        <f t="shared" si="9"/>
        <v>0</v>
      </c>
      <c r="J97" s="2"/>
      <c r="K97" s="2"/>
    </row>
    <row r="98" spans="1:11" ht="25.5" customHeight="1" x14ac:dyDescent="0.25">
      <c r="A98" s="16" t="s">
        <v>253</v>
      </c>
      <c r="B98" s="90" t="s">
        <v>254</v>
      </c>
      <c r="C98" s="90"/>
      <c r="D98" s="90" t="s">
        <v>255</v>
      </c>
      <c r="E98" s="90"/>
      <c r="F98" s="16" t="s">
        <v>83</v>
      </c>
      <c r="G98" s="17">
        <v>204</v>
      </c>
      <c r="H98" s="60"/>
      <c r="I98" s="40">
        <f t="shared" si="9"/>
        <v>0</v>
      </c>
      <c r="J98" s="2"/>
      <c r="K98" s="2"/>
    </row>
    <row r="99" spans="1:11" ht="21" customHeight="1" x14ac:dyDescent="0.25">
      <c r="A99" s="106" t="s">
        <v>256</v>
      </c>
      <c r="B99" s="107"/>
      <c r="C99" s="107"/>
      <c r="D99" s="107"/>
      <c r="E99" s="107"/>
      <c r="F99" s="107"/>
      <c r="G99" s="108"/>
      <c r="H99" s="59"/>
      <c r="I99" s="49">
        <f>SUM(I95:I98)</f>
        <v>0</v>
      </c>
      <c r="J99" s="2"/>
      <c r="K99" s="2"/>
    </row>
    <row r="100" spans="1:11" ht="21" customHeight="1" x14ac:dyDescent="0.25">
      <c r="A100" s="100" t="s">
        <v>257</v>
      </c>
      <c r="B100" s="101"/>
      <c r="C100" s="101"/>
      <c r="D100" s="101"/>
      <c r="E100" s="101"/>
      <c r="F100" s="101"/>
      <c r="G100" s="102"/>
      <c r="H100" s="62"/>
      <c r="I100" s="50">
        <f>I99+I93+I71</f>
        <v>0</v>
      </c>
      <c r="J100" s="2"/>
      <c r="K100" s="2"/>
    </row>
    <row r="101" spans="1:11" ht="22.5" customHeight="1" x14ac:dyDescent="0.25">
      <c r="A101" s="28">
        <v>3</v>
      </c>
      <c r="B101" s="125" t="s">
        <v>258</v>
      </c>
      <c r="C101" s="126"/>
      <c r="D101" s="126"/>
      <c r="E101" s="126"/>
      <c r="F101" s="126"/>
      <c r="G101" s="127"/>
      <c r="H101" s="63"/>
      <c r="I101" s="44"/>
      <c r="J101" s="2"/>
      <c r="K101" s="2"/>
    </row>
    <row r="102" spans="1:11" ht="22.5" customHeight="1" x14ac:dyDescent="0.25">
      <c r="A102" s="25" t="s">
        <v>19</v>
      </c>
      <c r="B102" s="103" t="s">
        <v>63</v>
      </c>
      <c r="C102" s="104"/>
      <c r="D102" s="104"/>
      <c r="E102" s="104"/>
      <c r="F102" s="104"/>
      <c r="G102" s="105"/>
      <c r="H102" s="63"/>
      <c r="I102" s="44"/>
      <c r="J102" s="2"/>
      <c r="K102" s="2"/>
    </row>
    <row r="103" spans="1:11" ht="40.5" customHeight="1" x14ac:dyDescent="0.25">
      <c r="A103" s="16" t="s">
        <v>153</v>
      </c>
      <c r="B103" s="90" t="s">
        <v>259</v>
      </c>
      <c r="C103" s="90"/>
      <c r="D103" s="90" t="s">
        <v>260</v>
      </c>
      <c r="E103" s="90"/>
      <c r="F103" s="16" t="s">
        <v>261</v>
      </c>
      <c r="G103" s="17">
        <v>1</v>
      </c>
      <c r="H103" s="60"/>
      <c r="I103" s="40">
        <f t="shared" ref="I103:I111" si="10">G103*H103</f>
        <v>0</v>
      </c>
      <c r="J103" s="2"/>
      <c r="K103" s="2"/>
    </row>
    <row r="104" spans="1:11" ht="89.25" customHeight="1" x14ac:dyDescent="0.25">
      <c r="A104" s="16" t="s">
        <v>156</v>
      </c>
      <c r="B104" s="90" t="s">
        <v>262</v>
      </c>
      <c r="C104" s="90"/>
      <c r="D104" s="90" t="s">
        <v>263</v>
      </c>
      <c r="E104" s="90"/>
      <c r="F104" s="16" t="s">
        <v>67</v>
      </c>
      <c r="G104" s="17">
        <v>3.06</v>
      </c>
      <c r="H104" s="60"/>
      <c r="I104" s="40">
        <f t="shared" si="10"/>
        <v>0</v>
      </c>
      <c r="J104" s="2"/>
      <c r="K104" s="2"/>
    </row>
    <row r="105" spans="1:11" ht="51" customHeight="1" x14ac:dyDescent="0.25">
      <c r="A105" s="16" t="s">
        <v>159</v>
      </c>
      <c r="B105" s="90" t="s">
        <v>264</v>
      </c>
      <c r="C105" s="90"/>
      <c r="D105" s="90" t="s">
        <v>265</v>
      </c>
      <c r="E105" s="90"/>
      <c r="F105" s="16" t="s">
        <v>67</v>
      </c>
      <c r="G105" s="17">
        <v>27.56</v>
      </c>
      <c r="H105" s="60"/>
      <c r="I105" s="40">
        <f t="shared" si="10"/>
        <v>0</v>
      </c>
      <c r="J105" s="2"/>
      <c r="K105" s="2"/>
    </row>
    <row r="106" spans="1:11" ht="51" customHeight="1" x14ac:dyDescent="0.25">
      <c r="A106" s="16" t="s">
        <v>162</v>
      </c>
      <c r="B106" s="90" t="s">
        <v>266</v>
      </c>
      <c r="C106" s="90"/>
      <c r="D106" s="90" t="s">
        <v>267</v>
      </c>
      <c r="E106" s="90"/>
      <c r="F106" s="16" t="s">
        <v>83</v>
      </c>
      <c r="G106" s="17">
        <v>52.49</v>
      </c>
      <c r="H106" s="60"/>
      <c r="I106" s="40">
        <f t="shared" si="10"/>
        <v>0</v>
      </c>
      <c r="J106" s="2"/>
      <c r="K106" s="2"/>
    </row>
    <row r="107" spans="1:11" ht="51" customHeight="1" x14ac:dyDescent="0.25">
      <c r="A107" s="16" t="s">
        <v>165</v>
      </c>
      <c r="B107" s="90" t="s">
        <v>268</v>
      </c>
      <c r="C107" s="90"/>
      <c r="D107" s="90" t="s">
        <v>269</v>
      </c>
      <c r="E107" s="90"/>
      <c r="F107" s="16" t="s">
        <v>67</v>
      </c>
      <c r="G107" s="17">
        <v>2.52</v>
      </c>
      <c r="H107" s="60"/>
      <c r="I107" s="40">
        <f t="shared" si="10"/>
        <v>0</v>
      </c>
      <c r="J107" s="2"/>
      <c r="K107" s="2"/>
    </row>
    <row r="108" spans="1:11" ht="51" customHeight="1" x14ac:dyDescent="0.25">
      <c r="A108" s="16" t="s">
        <v>168</v>
      </c>
      <c r="B108" s="90" t="s">
        <v>270</v>
      </c>
      <c r="C108" s="90"/>
      <c r="D108" s="90" t="s">
        <v>271</v>
      </c>
      <c r="E108" s="90"/>
      <c r="F108" s="16" t="s">
        <v>67</v>
      </c>
      <c r="G108" s="17">
        <v>27.3</v>
      </c>
      <c r="H108" s="60"/>
      <c r="I108" s="40">
        <f t="shared" si="10"/>
        <v>0</v>
      </c>
      <c r="J108" s="2"/>
      <c r="K108" s="2"/>
    </row>
    <row r="109" spans="1:11" ht="38.25" customHeight="1" x14ac:dyDescent="0.25">
      <c r="A109" s="16" t="s">
        <v>171</v>
      </c>
      <c r="B109" s="90" t="s">
        <v>272</v>
      </c>
      <c r="C109" s="90"/>
      <c r="D109" s="90" t="s">
        <v>273</v>
      </c>
      <c r="E109" s="90"/>
      <c r="F109" s="16" t="s">
        <v>67</v>
      </c>
      <c r="G109" s="17">
        <v>27.3</v>
      </c>
      <c r="H109" s="60"/>
      <c r="I109" s="40">
        <f t="shared" si="10"/>
        <v>0</v>
      </c>
      <c r="J109" s="2"/>
      <c r="K109" s="2"/>
    </row>
    <row r="110" spans="1:11" ht="76.5" customHeight="1" x14ac:dyDescent="0.25">
      <c r="A110" s="16" t="s">
        <v>174</v>
      </c>
      <c r="B110" s="90" t="s">
        <v>274</v>
      </c>
      <c r="C110" s="90"/>
      <c r="D110" s="90" t="s">
        <v>275</v>
      </c>
      <c r="E110" s="90"/>
      <c r="F110" s="16" t="s">
        <v>67</v>
      </c>
      <c r="G110" s="17">
        <v>3.32</v>
      </c>
      <c r="H110" s="60"/>
      <c r="I110" s="40">
        <f t="shared" si="10"/>
        <v>0</v>
      </c>
      <c r="J110" s="2"/>
      <c r="K110" s="2"/>
    </row>
    <row r="111" spans="1:11" ht="76.5" customHeight="1" x14ac:dyDescent="0.25">
      <c r="A111" s="16" t="s">
        <v>177</v>
      </c>
      <c r="B111" s="90" t="s">
        <v>276</v>
      </c>
      <c r="C111" s="90"/>
      <c r="D111" s="90" t="s">
        <v>277</v>
      </c>
      <c r="E111" s="90"/>
      <c r="F111" s="16" t="s">
        <v>67</v>
      </c>
      <c r="G111" s="17">
        <v>3.32</v>
      </c>
      <c r="H111" s="60"/>
      <c r="I111" s="40">
        <f t="shared" si="10"/>
        <v>0</v>
      </c>
      <c r="J111" s="2"/>
      <c r="K111" s="2"/>
    </row>
    <row r="112" spans="1:11" ht="35.25" customHeight="1" x14ac:dyDescent="0.25">
      <c r="A112" s="97" t="s">
        <v>278</v>
      </c>
      <c r="B112" s="98"/>
      <c r="C112" s="98"/>
      <c r="D112" s="98"/>
      <c r="E112" s="98"/>
      <c r="F112" s="98"/>
      <c r="G112" s="99"/>
      <c r="H112" s="63"/>
      <c r="I112" s="51">
        <f>SUM(I103:I111)</f>
        <v>0</v>
      </c>
      <c r="J112" s="2"/>
      <c r="K112" s="2"/>
    </row>
    <row r="113" spans="1:11" ht="26.25" customHeight="1" x14ac:dyDescent="0.25">
      <c r="A113" s="24" t="s">
        <v>21</v>
      </c>
      <c r="B113" s="123" t="s">
        <v>181</v>
      </c>
      <c r="C113" s="123"/>
      <c r="D113" s="123"/>
      <c r="E113" s="123"/>
      <c r="F113" s="123"/>
      <c r="G113" s="123"/>
      <c r="H113" s="63"/>
      <c r="I113" s="44"/>
      <c r="J113" s="2"/>
      <c r="K113" s="2"/>
    </row>
    <row r="114" spans="1:11" ht="51" customHeight="1" x14ac:dyDescent="0.25">
      <c r="A114" s="16" t="s">
        <v>182</v>
      </c>
      <c r="B114" s="90" t="s">
        <v>279</v>
      </c>
      <c r="C114" s="90"/>
      <c r="D114" s="90" t="s">
        <v>280</v>
      </c>
      <c r="E114" s="90"/>
      <c r="F114" s="16" t="s">
        <v>54</v>
      </c>
      <c r="G114" s="17">
        <v>1</v>
      </c>
      <c r="H114" s="60"/>
      <c r="I114" s="40">
        <f t="shared" ref="I114:I129" si="11">G114*H114</f>
        <v>0</v>
      </c>
      <c r="J114" s="2"/>
      <c r="K114" s="2"/>
    </row>
    <row r="115" spans="1:11" ht="38.25" customHeight="1" x14ac:dyDescent="0.25">
      <c r="A115" s="16" t="s">
        <v>185</v>
      </c>
      <c r="B115" s="90" t="s">
        <v>281</v>
      </c>
      <c r="C115" s="90"/>
      <c r="D115" s="90" t="s">
        <v>282</v>
      </c>
      <c r="E115" s="90"/>
      <c r="F115" s="16" t="s">
        <v>283</v>
      </c>
      <c r="G115" s="17">
        <v>2</v>
      </c>
      <c r="H115" s="60"/>
      <c r="I115" s="40">
        <f t="shared" si="11"/>
        <v>0</v>
      </c>
      <c r="J115" s="2"/>
      <c r="K115" s="2"/>
    </row>
    <row r="116" spans="1:11" ht="51" customHeight="1" x14ac:dyDescent="0.25">
      <c r="A116" s="16" t="s">
        <v>188</v>
      </c>
      <c r="B116" s="90" t="s">
        <v>284</v>
      </c>
      <c r="C116" s="90"/>
      <c r="D116" s="90" t="s">
        <v>285</v>
      </c>
      <c r="E116" s="90"/>
      <c r="F116" s="16" t="s">
        <v>35</v>
      </c>
      <c r="G116" s="17">
        <v>8.5</v>
      </c>
      <c r="H116" s="60"/>
      <c r="I116" s="40">
        <f t="shared" si="11"/>
        <v>0</v>
      </c>
      <c r="J116" s="2"/>
      <c r="K116" s="2"/>
    </row>
    <row r="117" spans="1:11" ht="38.25" customHeight="1" x14ac:dyDescent="0.25">
      <c r="A117" s="16" t="s">
        <v>191</v>
      </c>
      <c r="B117" s="90" t="s">
        <v>286</v>
      </c>
      <c r="C117" s="90"/>
      <c r="D117" s="90" t="s">
        <v>287</v>
      </c>
      <c r="E117" s="90"/>
      <c r="F117" s="16" t="s">
        <v>54</v>
      </c>
      <c r="G117" s="17">
        <v>1</v>
      </c>
      <c r="H117" s="60"/>
      <c r="I117" s="40">
        <f t="shared" si="11"/>
        <v>0</v>
      </c>
      <c r="J117" s="2"/>
      <c r="K117" s="2"/>
    </row>
    <row r="118" spans="1:11" ht="76.5" customHeight="1" x14ac:dyDescent="0.25">
      <c r="A118" s="16" t="s">
        <v>194</v>
      </c>
      <c r="B118" s="90" t="s">
        <v>288</v>
      </c>
      <c r="C118" s="90"/>
      <c r="D118" s="90" t="s">
        <v>187</v>
      </c>
      <c r="E118" s="90"/>
      <c r="F118" s="16" t="s">
        <v>283</v>
      </c>
      <c r="G118" s="17">
        <v>1</v>
      </c>
      <c r="H118" s="60"/>
      <c r="I118" s="40">
        <f t="shared" si="11"/>
        <v>0</v>
      </c>
      <c r="J118" s="2"/>
      <c r="K118" s="2"/>
    </row>
    <row r="119" spans="1:11" ht="25.5" customHeight="1" x14ac:dyDescent="0.25">
      <c r="A119" s="16" t="s">
        <v>197</v>
      </c>
      <c r="B119" s="90" t="s">
        <v>289</v>
      </c>
      <c r="C119" s="90"/>
      <c r="D119" s="90" t="s">
        <v>290</v>
      </c>
      <c r="E119" s="90"/>
      <c r="F119" s="16" t="s">
        <v>57</v>
      </c>
      <c r="G119" s="17">
        <v>1</v>
      </c>
      <c r="H119" s="60"/>
      <c r="I119" s="40">
        <f t="shared" si="11"/>
        <v>0</v>
      </c>
      <c r="J119" s="2"/>
      <c r="K119" s="2"/>
    </row>
    <row r="120" spans="1:11" ht="51" customHeight="1" x14ac:dyDescent="0.25">
      <c r="A120" s="16" t="s">
        <v>200</v>
      </c>
      <c r="B120" s="90" t="s">
        <v>291</v>
      </c>
      <c r="C120" s="90"/>
      <c r="D120" s="90" t="s">
        <v>292</v>
      </c>
      <c r="E120" s="90"/>
      <c r="F120" s="16" t="s">
        <v>293</v>
      </c>
      <c r="G120" s="17">
        <v>0.04</v>
      </c>
      <c r="H120" s="60"/>
      <c r="I120" s="40">
        <f t="shared" si="11"/>
        <v>0</v>
      </c>
      <c r="J120" s="2"/>
      <c r="K120" s="2"/>
    </row>
    <row r="121" spans="1:11" ht="51" customHeight="1" x14ac:dyDescent="0.25">
      <c r="A121" s="16" t="s">
        <v>202</v>
      </c>
      <c r="B121" s="90" t="s">
        <v>228</v>
      </c>
      <c r="C121" s="90"/>
      <c r="D121" s="90" t="s">
        <v>294</v>
      </c>
      <c r="E121" s="90"/>
      <c r="F121" s="16" t="s">
        <v>35</v>
      </c>
      <c r="G121" s="17">
        <v>8.5</v>
      </c>
      <c r="H121" s="60"/>
      <c r="I121" s="40">
        <f t="shared" si="11"/>
        <v>0</v>
      </c>
      <c r="J121" s="2"/>
      <c r="K121" s="2"/>
    </row>
    <row r="122" spans="1:11" ht="51" customHeight="1" x14ac:dyDescent="0.25">
      <c r="A122" s="16" t="s">
        <v>204</v>
      </c>
      <c r="B122" s="90" t="s">
        <v>295</v>
      </c>
      <c r="C122" s="90"/>
      <c r="D122" s="90" t="s">
        <v>296</v>
      </c>
      <c r="E122" s="90"/>
      <c r="F122" s="16" t="s">
        <v>297</v>
      </c>
      <c r="G122" s="17">
        <v>1</v>
      </c>
      <c r="H122" s="60"/>
      <c r="I122" s="40">
        <f t="shared" si="11"/>
        <v>0</v>
      </c>
      <c r="J122" s="2"/>
      <c r="K122" s="2"/>
    </row>
    <row r="123" spans="1:11" ht="51" customHeight="1" x14ac:dyDescent="0.25">
      <c r="A123" s="16" t="s">
        <v>207</v>
      </c>
      <c r="B123" s="90" t="s">
        <v>298</v>
      </c>
      <c r="C123" s="90"/>
      <c r="D123" s="90" t="s">
        <v>299</v>
      </c>
      <c r="E123" s="90"/>
      <c r="F123" s="16" t="s">
        <v>300</v>
      </c>
      <c r="G123" s="17">
        <v>-1</v>
      </c>
      <c r="H123" s="60"/>
      <c r="I123" s="40">
        <f t="shared" si="11"/>
        <v>0</v>
      </c>
      <c r="J123" s="2"/>
      <c r="K123" s="2"/>
    </row>
    <row r="124" spans="1:11" ht="38.25" customHeight="1" x14ac:dyDescent="0.25">
      <c r="A124" s="16" t="s">
        <v>211</v>
      </c>
      <c r="B124" s="90" t="s">
        <v>301</v>
      </c>
      <c r="C124" s="90"/>
      <c r="D124" s="90" t="s">
        <v>302</v>
      </c>
      <c r="E124" s="90"/>
      <c r="F124" s="16" t="s">
        <v>35</v>
      </c>
      <c r="G124" s="17">
        <v>2.5</v>
      </c>
      <c r="H124" s="60"/>
      <c r="I124" s="40">
        <f t="shared" si="11"/>
        <v>0</v>
      </c>
      <c r="J124" s="2"/>
      <c r="K124" s="2"/>
    </row>
    <row r="125" spans="1:11" ht="38.25" customHeight="1" x14ac:dyDescent="0.25">
      <c r="A125" s="16" t="s">
        <v>213</v>
      </c>
      <c r="B125" s="90" t="s">
        <v>303</v>
      </c>
      <c r="C125" s="90"/>
      <c r="D125" s="90" t="s">
        <v>304</v>
      </c>
      <c r="E125" s="90"/>
      <c r="F125" s="16" t="s">
        <v>54</v>
      </c>
      <c r="G125" s="17">
        <v>2</v>
      </c>
      <c r="H125" s="60"/>
      <c r="I125" s="40">
        <f t="shared" si="11"/>
        <v>0</v>
      </c>
      <c r="J125" s="2"/>
      <c r="K125" s="2"/>
    </row>
    <row r="126" spans="1:11" ht="63.75" customHeight="1" x14ac:dyDescent="0.25">
      <c r="A126" s="16" t="s">
        <v>217</v>
      </c>
      <c r="B126" s="90" t="s">
        <v>305</v>
      </c>
      <c r="C126" s="90"/>
      <c r="D126" s="90" t="s">
        <v>306</v>
      </c>
      <c r="E126" s="90"/>
      <c r="F126" s="16" t="s">
        <v>54</v>
      </c>
      <c r="G126" s="17">
        <v>1</v>
      </c>
      <c r="H126" s="60"/>
      <c r="I126" s="40">
        <f t="shared" si="11"/>
        <v>0</v>
      </c>
      <c r="J126" s="2"/>
      <c r="K126" s="2"/>
    </row>
    <row r="127" spans="1:11" ht="25.5" customHeight="1" x14ac:dyDescent="0.25">
      <c r="A127" s="16" t="s">
        <v>221</v>
      </c>
      <c r="B127" s="90" t="s">
        <v>307</v>
      </c>
      <c r="C127" s="90"/>
      <c r="D127" s="90" t="s">
        <v>308</v>
      </c>
      <c r="E127" s="90"/>
      <c r="F127" s="16" t="s">
        <v>83</v>
      </c>
      <c r="G127" s="17">
        <v>0.15</v>
      </c>
      <c r="H127" s="60"/>
      <c r="I127" s="40">
        <f t="shared" si="11"/>
        <v>0</v>
      </c>
      <c r="J127" s="2"/>
      <c r="K127" s="2"/>
    </row>
    <row r="128" spans="1:11" ht="38.25" customHeight="1" x14ac:dyDescent="0.25">
      <c r="A128" s="16" t="s">
        <v>224</v>
      </c>
      <c r="B128" s="90" t="s">
        <v>309</v>
      </c>
      <c r="C128" s="90"/>
      <c r="D128" s="90" t="s">
        <v>310</v>
      </c>
      <c r="E128" s="90"/>
      <c r="F128" s="16" t="s">
        <v>67</v>
      </c>
      <c r="G128" s="17">
        <v>0.14000000000000001</v>
      </c>
      <c r="H128" s="60"/>
      <c r="I128" s="40">
        <f t="shared" si="11"/>
        <v>0</v>
      </c>
      <c r="J128" s="2"/>
      <c r="K128" s="2"/>
    </row>
    <row r="129" spans="1:11" ht="38.25" customHeight="1" x14ac:dyDescent="0.25">
      <c r="A129" s="16" t="s">
        <v>227</v>
      </c>
      <c r="B129" s="90" t="s">
        <v>311</v>
      </c>
      <c r="C129" s="90"/>
      <c r="D129" s="90" t="s">
        <v>312</v>
      </c>
      <c r="E129" s="90"/>
      <c r="F129" s="16" t="s">
        <v>83</v>
      </c>
      <c r="G129" s="17">
        <v>0.5</v>
      </c>
      <c r="H129" s="60"/>
      <c r="I129" s="40">
        <f t="shared" si="11"/>
        <v>0</v>
      </c>
      <c r="J129" s="2"/>
      <c r="K129" s="2"/>
    </row>
    <row r="130" spans="1:11" ht="25.5" customHeight="1" x14ac:dyDescent="0.25">
      <c r="A130" s="97" t="s">
        <v>242</v>
      </c>
      <c r="B130" s="98"/>
      <c r="C130" s="98"/>
      <c r="D130" s="98"/>
      <c r="E130" s="98"/>
      <c r="F130" s="98"/>
      <c r="G130" s="99"/>
      <c r="H130" s="63"/>
      <c r="I130" s="51">
        <f>SUM(I114:I129)</f>
        <v>0</v>
      </c>
      <c r="J130" s="2"/>
      <c r="K130" s="2"/>
    </row>
    <row r="131" spans="1:11" ht="25.5" customHeight="1" x14ac:dyDescent="0.25">
      <c r="A131" s="25" t="s">
        <v>75</v>
      </c>
      <c r="B131" s="103" t="s">
        <v>313</v>
      </c>
      <c r="C131" s="104"/>
      <c r="D131" s="104"/>
      <c r="E131" s="104"/>
      <c r="F131" s="104"/>
      <c r="G131" s="105"/>
      <c r="H131" s="63"/>
      <c r="I131" s="44"/>
      <c r="J131" s="2"/>
      <c r="K131" s="2"/>
    </row>
    <row r="132" spans="1:11" ht="38.25" customHeight="1" x14ac:dyDescent="0.25">
      <c r="A132" s="16" t="s">
        <v>314</v>
      </c>
      <c r="B132" s="90" t="s">
        <v>315</v>
      </c>
      <c r="C132" s="90"/>
      <c r="D132" s="90" t="s">
        <v>316</v>
      </c>
      <c r="E132" s="90"/>
      <c r="F132" s="16" t="s">
        <v>83</v>
      </c>
      <c r="G132" s="17">
        <v>3.75</v>
      </c>
      <c r="H132" s="60"/>
      <c r="I132" s="40">
        <f t="shared" ref="I132:I133" si="12">G132*H132</f>
        <v>0</v>
      </c>
      <c r="J132" s="2"/>
      <c r="K132" s="2"/>
    </row>
    <row r="133" spans="1:11" ht="38.25" customHeight="1" x14ac:dyDescent="0.25">
      <c r="A133" s="16" t="s">
        <v>317</v>
      </c>
      <c r="B133" s="90" t="s">
        <v>318</v>
      </c>
      <c r="C133" s="90"/>
      <c r="D133" s="90" t="s">
        <v>319</v>
      </c>
      <c r="E133" s="90"/>
      <c r="F133" s="16" t="s">
        <v>83</v>
      </c>
      <c r="G133" s="17">
        <v>3.75</v>
      </c>
      <c r="H133" s="60"/>
      <c r="I133" s="40">
        <f t="shared" si="12"/>
        <v>0</v>
      </c>
      <c r="J133" s="2"/>
      <c r="K133" s="2"/>
    </row>
    <row r="134" spans="1:11" ht="24.75" customHeight="1" x14ac:dyDescent="0.25">
      <c r="A134" s="97" t="s">
        <v>320</v>
      </c>
      <c r="B134" s="98"/>
      <c r="C134" s="98"/>
      <c r="D134" s="98"/>
      <c r="E134" s="98"/>
      <c r="F134" s="98"/>
      <c r="G134" s="99"/>
      <c r="H134" s="63"/>
      <c r="I134" s="51">
        <f>SUM(I132:I133)</f>
        <v>0</v>
      </c>
      <c r="J134" s="2"/>
      <c r="K134" s="2"/>
    </row>
    <row r="135" spans="1:11" ht="24.75" customHeight="1" x14ac:dyDescent="0.25">
      <c r="A135" s="20"/>
      <c r="B135" s="100" t="s">
        <v>321</v>
      </c>
      <c r="C135" s="101"/>
      <c r="D135" s="101"/>
      <c r="E135" s="101"/>
      <c r="F135" s="101"/>
      <c r="G135" s="102"/>
      <c r="H135" s="62"/>
      <c r="I135" s="50">
        <f>I134+I130+I112</f>
        <v>0</v>
      </c>
      <c r="J135" s="2"/>
      <c r="K135" s="2"/>
    </row>
    <row r="136" spans="1:11" ht="26.25" customHeight="1" x14ac:dyDescent="0.25">
      <c r="A136" s="33">
        <v>4</v>
      </c>
      <c r="B136" s="122" t="s">
        <v>322</v>
      </c>
      <c r="C136" s="122"/>
      <c r="D136" s="122"/>
      <c r="E136" s="122"/>
      <c r="F136" s="122"/>
      <c r="G136" s="122"/>
      <c r="H136" s="64"/>
      <c r="I136" s="42"/>
      <c r="J136" s="2"/>
      <c r="K136" s="2"/>
    </row>
    <row r="137" spans="1:11" ht="26.25" customHeight="1" x14ac:dyDescent="0.25">
      <c r="A137" s="33" t="s">
        <v>19</v>
      </c>
      <c r="B137" s="119" t="s">
        <v>63</v>
      </c>
      <c r="C137" s="119"/>
      <c r="D137" s="119"/>
      <c r="E137" s="119"/>
      <c r="F137" s="119"/>
      <c r="G137" s="119"/>
      <c r="H137" s="64"/>
      <c r="I137" s="42"/>
      <c r="J137" s="2"/>
      <c r="K137" s="2"/>
    </row>
    <row r="138" spans="1:11" ht="45" customHeight="1" x14ac:dyDescent="0.25">
      <c r="A138" s="16" t="s">
        <v>153</v>
      </c>
      <c r="B138" s="90" t="s">
        <v>259</v>
      </c>
      <c r="C138" s="90"/>
      <c r="D138" s="88" t="s">
        <v>260</v>
      </c>
      <c r="E138" s="89"/>
      <c r="F138" s="16" t="s">
        <v>261</v>
      </c>
      <c r="G138" s="17">
        <v>1</v>
      </c>
      <c r="H138" s="60"/>
      <c r="I138" s="40">
        <f t="shared" ref="I138:I144" si="13">G138*H138</f>
        <v>0</v>
      </c>
      <c r="J138" s="2"/>
      <c r="K138" s="2"/>
    </row>
    <row r="139" spans="1:11" ht="89.25" customHeight="1" x14ac:dyDescent="0.25">
      <c r="A139" s="16" t="s">
        <v>156</v>
      </c>
      <c r="B139" s="90" t="s">
        <v>262</v>
      </c>
      <c r="C139" s="90"/>
      <c r="D139" s="88" t="s">
        <v>263</v>
      </c>
      <c r="E139" s="89"/>
      <c r="F139" s="16" t="s">
        <v>67</v>
      </c>
      <c r="G139" s="17">
        <v>0.68</v>
      </c>
      <c r="H139" s="60"/>
      <c r="I139" s="40">
        <f t="shared" si="13"/>
        <v>0</v>
      </c>
      <c r="J139" s="2"/>
      <c r="K139" s="2"/>
    </row>
    <row r="140" spans="1:11" ht="51" customHeight="1" x14ac:dyDescent="0.25">
      <c r="A140" s="16" t="s">
        <v>159</v>
      </c>
      <c r="B140" s="90" t="s">
        <v>264</v>
      </c>
      <c r="C140" s="90"/>
      <c r="D140" s="88" t="s">
        <v>265</v>
      </c>
      <c r="E140" s="89"/>
      <c r="F140" s="16" t="s">
        <v>67</v>
      </c>
      <c r="G140" s="17">
        <v>6.09</v>
      </c>
      <c r="H140" s="60"/>
      <c r="I140" s="40">
        <f t="shared" si="13"/>
        <v>0</v>
      </c>
      <c r="J140" s="2"/>
      <c r="K140" s="2"/>
    </row>
    <row r="141" spans="1:11" ht="51" customHeight="1" x14ac:dyDescent="0.25">
      <c r="A141" s="32" t="s">
        <v>162</v>
      </c>
      <c r="B141" s="93" t="s">
        <v>266</v>
      </c>
      <c r="C141" s="94"/>
      <c r="D141" s="95" t="s">
        <v>267</v>
      </c>
      <c r="E141" s="96"/>
      <c r="F141" s="32" t="s">
        <v>83</v>
      </c>
      <c r="G141" s="17">
        <v>15.04</v>
      </c>
      <c r="H141" s="65"/>
      <c r="I141" s="40">
        <f t="shared" si="13"/>
        <v>0</v>
      </c>
      <c r="J141" s="2"/>
      <c r="K141" s="2"/>
    </row>
    <row r="142" spans="1:11" ht="51" customHeight="1" x14ac:dyDescent="0.25">
      <c r="A142" s="16" t="s">
        <v>165</v>
      </c>
      <c r="B142" s="95" t="s">
        <v>268</v>
      </c>
      <c r="C142" s="96"/>
      <c r="D142" s="91" t="s">
        <v>269</v>
      </c>
      <c r="E142" s="92"/>
      <c r="F142" s="16" t="s">
        <v>67</v>
      </c>
      <c r="G142" s="17">
        <v>1.32</v>
      </c>
      <c r="H142" s="60"/>
      <c r="I142" s="40">
        <f t="shared" si="13"/>
        <v>0</v>
      </c>
      <c r="J142" s="2"/>
      <c r="K142" s="2"/>
    </row>
    <row r="143" spans="1:11" ht="51" customHeight="1" x14ac:dyDescent="0.25">
      <c r="A143" s="16" t="s">
        <v>168</v>
      </c>
      <c r="B143" s="91" t="s">
        <v>270</v>
      </c>
      <c r="C143" s="92"/>
      <c r="D143" s="91" t="s">
        <v>271</v>
      </c>
      <c r="E143" s="92"/>
      <c r="F143" s="16" t="s">
        <v>67</v>
      </c>
      <c r="G143" s="17">
        <v>5.13</v>
      </c>
      <c r="H143" s="60"/>
      <c r="I143" s="40">
        <f t="shared" si="13"/>
        <v>0</v>
      </c>
      <c r="J143" s="2"/>
      <c r="K143" s="2"/>
    </row>
    <row r="144" spans="1:11" ht="38.25" customHeight="1" x14ac:dyDescent="0.25">
      <c r="A144" s="16" t="s">
        <v>171</v>
      </c>
      <c r="B144" s="93" t="s">
        <v>272</v>
      </c>
      <c r="C144" s="94"/>
      <c r="D144" s="93" t="s">
        <v>273</v>
      </c>
      <c r="E144" s="94"/>
      <c r="F144" s="16" t="s">
        <v>67</v>
      </c>
      <c r="G144" s="17">
        <v>6.45</v>
      </c>
      <c r="H144" s="60"/>
      <c r="I144" s="40">
        <f t="shared" si="13"/>
        <v>0</v>
      </c>
      <c r="J144" s="2"/>
      <c r="K144" s="2"/>
    </row>
    <row r="145" spans="1:11" ht="23.25" customHeight="1" x14ac:dyDescent="0.25">
      <c r="A145" s="80" t="s">
        <v>278</v>
      </c>
      <c r="B145" s="81"/>
      <c r="C145" s="81"/>
      <c r="D145" s="81"/>
      <c r="E145" s="81"/>
      <c r="F145" s="81"/>
      <c r="G145" s="82"/>
      <c r="H145" s="66"/>
      <c r="I145" s="52">
        <f>SUM(I138:I144)</f>
        <v>0</v>
      </c>
      <c r="J145" s="2"/>
      <c r="K145" s="2"/>
    </row>
    <row r="146" spans="1:11" ht="23.25" customHeight="1" x14ac:dyDescent="0.25">
      <c r="A146" s="34" t="s">
        <v>21</v>
      </c>
      <c r="B146" s="119" t="s">
        <v>181</v>
      </c>
      <c r="C146" s="119"/>
      <c r="D146" s="119"/>
      <c r="E146" s="119"/>
      <c r="F146" s="119"/>
      <c r="G146" s="119"/>
      <c r="H146" s="66"/>
      <c r="I146" s="43"/>
      <c r="J146" s="2"/>
      <c r="K146" s="2"/>
    </row>
    <row r="147" spans="1:11" ht="38.25" customHeight="1" x14ac:dyDescent="0.25">
      <c r="A147" s="16" t="s">
        <v>323</v>
      </c>
      <c r="B147" s="90" t="s">
        <v>324</v>
      </c>
      <c r="C147" s="90"/>
      <c r="D147" s="88" t="s">
        <v>325</v>
      </c>
      <c r="E147" s="89"/>
      <c r="F147" s="16" t="s">
        <v>57</v>
      </c>
      <c r="G147" s="17">
        <v>1</v>
      </c>
      <c r="H147" s="60"/>
      <c r="I147" s="40">
        <f t="shared" ref="I147:I153" si="14">G147*H147</f>
        <v>0</v>
      </c>
      <c r="J147" s="2"/>
      <c r="K147" s="2"/>
    </row>
    <row r="148" spans="1:11" ht="38.25" customHeight="1" x14ac:dyDescent="0.25">
      <c r="A148" s="16" t="s">
        <v>326</v>
      </c>
      <c r="B148" s="90" t="s">
        <v>327</v>
      </c>
      <c r="C148" s="90"/>
      <c r="D148" s="88" t="s">
        <v>328</v>
      </c>
      <c r="E148" s="89"/>
      <c r="F148" s="16" t="s">
        <v>35</v>
      </c>
      <c r="G148" s="17">
        <v>4.3</v>
      </c>
      <c r="H148" s="60"/>
      <c r="I148" s="40">
        <f t="shared" si="14"/>
        <v>0</v>
      </c>
      <c r="J148" s="2"/>
      <c r="K148" s="2"/>
    </row>
    <row r="149" spans="1:11" ht="25.5" customHeight="1" x14ac:dyDescent="0.25">
      <c r="A149" s="16" t="s">
        <v>182</v>
      </c>
      <c r="B149" s="90" t="s">
        <v>289</v>
      </c>
      <c r="C149" s="90"/>
      <c r="D149" s="88" t="s">
        <v>290</v>
      </c>
      <c r="E149" s="89"/>
      <c r="F149" s="16" t="s">
        <v>57</v>
      </c>
      <c r="G149" s="17">
        <v>1</v>
      </c>
      <c r="H149" s="60"/>
      <c r="I149" s="40">
        <f t="shared" si="14"/>
        <v>0</v>
      </c>
      <c r="J149" s="2"/>
      <c r="K149" s="2"/>
    </row>
    <row r="150" spans="1:11" ht="51" customHeight="1" x14ac:dyDescent="0.25">
      <c r="A150" s="16" t="s">
        <v>185</v>
      </c>
      <c r="B150" s="90" t="s">
        <v>291</v>
      </c>
      <c r="C150" s="90"/>
      <c r="D150" s="88" t="s">
        <v>292</v>
      </c>
      <c r="E150" s="89"/>
      <c r="F150" s="16" t="s">
        <v>293</v>
      </c>
      <c r="G150" s="17">
        <v>0.02</v>
      </c>
      <c r="H150" s="60"/>
      <c r="I150" s="40">
        <f t="shared" si="14"/>
        <v>0</v>
      </c>
      <c r="J150" s="2"/>
      <c r="K150" s="2"/>
    </row>
    <row r="151" spans="1:11" ht="51" customHeight="1" x14ac:dyDescent="0.25">
      <c r="A151" s="16" t="s">
        <v>188</v>
      </c>
      <c r="B151" s="90" t="s">
        <v>228</v>
      </c>
      <c r="C151" s="90"/>
      <c r="D151" s="88" t="s">
        <v>294</v>
      </c>
      <c r="E151" s="89"/>
      <c r="F151" s="16" t="s">
        <v>35</v>
      </c>
      <c r="G151" s="17">
        <v>4.3</v>
      </c>
      <c r="H151" s="60"/>
      <c r="I151" s="40">
        <f t="shared" si="14"/>
        <v>0</v>
      </c>
      <c r="J151" s="2"/>
      <c r="K151" s="2"/>
    </row>
    <row r="152" spans="1:11" ht="38.25" customHeight="1" x14ac:dyDescent="0.25">
      <c r="A152" s="16" t="s">
        <v>191</v>
      </c>
      <c r="B152" s="90" t="s">
        <v>329</v>
      </c>
      <c r="C152" s="90"/>
      <c r="D152" s="88" t="s">
        <v>330</v>
      </c>
      <c r="E152" s="89"/>
      <c r="F152" s="16" t="s">
        <v>283</v>
      </c>
      <c r="G152" s="17">
        <v>1</v>
      </c>
      <c r="H152" s="60"/>
      <c r="I152" s="40">
        <f t="shared" si="14"/>
        <v>0</v>
      </c>
      <c r="J152" s="2"/>
      <c r="K152" s="2"/>
    </row>
    <row r="153" spans="1:11" ht="51" customHeight="1" x14ac:dyDescent="0.25">
      <c r="A153" s="16" t="s">
        <v>194</v>
      </c>
      <c r="B153" s="90" t="s">
        <v>305</v>
      </c>
      <c r="C153" s="90"/>
      <c r="D153" s="88" t="s">
        <v>331</v>
      </c>
      <c r="E153" s="89"/>
      <c r="F153" s="16" t="s">
        <v>54</v>
      </c>
      <c r="G153" s="17">
        <v>1</v>
      </c>
      <c r="H153" s="60"/>
      <c r="I153" s="40">
        <f t="shared" si="14"/>
        <v>0</v>
      </c>
      <c r="J153" s="2"/>
      <c r="K153" s="2"/>
    </row>
    <row r="154" spans="1:11" ht="24" customHeight="1" x14ac:dyDescent="0.25">
      <c r="A154" s="80" t="s">
        <v>242</v>
      </c>
      <c r="B154" s="81"/>
      <c r="C154" s="81"/>
      <c r="D154" s="81"/>
      <c r="E154" s="81"/>
      <c r="F154" s="81"/>
      <c r="G154" s="82"/>
      <c r="H154" s="66"/>
      <c r="I154" s="52">
        <f>SUM(I147:I153)</f>
        <v>0</v>
      </c>
      <c r="J154" s="2"/>
      <c r="K154" s="2"/>
    </row>
    <row r="155" spans="1:11" ht="24" customHeight="1" x14ac:dyDescent="0.25">
      <c r="A155" s="33" t="s">
        <v>75</v>
      </c>
      <c r="B155" s="119" t="s">
        <v>313</v>
      </c>
      <c r="C155" s="119"/>
      <c r="D155" s="119"/>
      <c r="E155" s="119"/>
      <c r="F155" s="119"/>
      <c r="G155" s="119"/>
      <c r="H155" s="66"/>
      <c r="I155" s="43"/>
      <c r="J155" s="2"/>
      <c r="K155" s="2"/>
    </row>
    <row r="156" spans="1:11" ht="38.25" customHeight="1" x14ac:dyDescent="0.25">
      <c r="A156" s="16" t="s">
        <v>332</v>
      </c>
      <c r="B156" s="16" t="s">
        <v>315</v>
      </c>
      <c r="C156" s="16"/>
      <c r="D156" s="88" t="s">
        <v>316</v>
      </c>
      <c r="E156" s="89"/>
      <c r="F156" s="16" t="s">
        <v>83</v>
      </c>
      <c r="G156" s="17">
        <v>3.75</v>
      </c>
      <c r="H156" s="60"/>
      <c r="I156" s="40">
        <f t="shared" ref="I156:I157" si="15">G156*H156</f>
        <v>0</v>
      </c>
      <c r="J156" s="2"/>
      <c r="K156" s="2"/>
    </row>
    <row r="157" spans="1:11" ht="38.25" customHeight="1" x14ac:dyDescent="0.25">
      <c r="A157" s="16" t="s">
        <v>333</v>
      </c>
      <c r="B157" s="16" t="s">
        <v>318</v>
      </c>
      <c r="C157" s="16"/>
      <c r="D157" s="88" t="s">
        <v>319</v>
      </c>
      <c r="E157" s="89"/>
      <c r="F157" s="16" t="s">
        <v>83</v>
      </c>
      <c r="G157" s="17">
        <v>3.75</v>
      </c>
      <c r="H157" s="60"/>
      <c r="I157" s="40">
        <f t="shared" si="15"/>
        <v>0</v>
      </c>
      <c r="J157" s="2"/>
      <c r="K157" s="2"/>
    </row>
    <row r="158" spans="1:11" ht="25.5" customHeight="1" x14ac:dyDescent="0.25">
      <c r="A158" s="80" t="s">
        <v>320</v>
      </c>
      <c r="B158" s="81"/>
      <c r="C158" s="81"/>
      <c r="D158" s="81"/>
      <c r="E158" s="81"/>
      <c r="F158" s="81"/>
      <c r="G158" s="82"/>
      <c r="H158" s="64"/>
      <c r="I158" s="52">
        <f>SUM(I156:I157)</f>
        <v>0</v>
      </c>
      <c r="J158" s="2"/>
      <c r="K158" s="2"/>
    </row>
    <row r="159" spans="1:11" ht="25.5" customHeight="1" x14ac:dyDescent="0.25">
      <c r="A159" s="83" t="s">
        <v>334</v>
      </c>
      <c r="B159" s="84"/>
      <c r="C159" s="84"/>
      <c r="D159" s="84"/>
      <c r="E159" s="84"/>
      <c r="F159" s="84"/>
      <c r="G159" s="85"/>
      <c r="H159" s="62"/>
      <c r="I159" s="50">
        <f>I158+I154+I145</f>
        <v>0</v>
      </c>
      <c r="J159" s="2"/>
      <c r="K159" s="2"/>
    </row>
    <row r="160" spans="1:11" ht="24.75" customHeight="1" x14ac:dyDescent="0.25">
      <c r="A160" s="21">
        <v>5</v>
      </c>
      <c r="B160" s="120" t="s">
        <v>335</v>
      </c>
      <c r="C160" s="121"/>
      <c r="D160" s="120"/>
      <c r="E160" s="120"/>
      <c r="F160" s="120"/>
      <c r="G160" s="120"/>
      <c r="H160" s="67"/>
      <c r="I160" s="41"/>
      <c r="J160" s="2"/>
      <c r="K160" s="2"/>
    </row>
    <row r="161" spans="1:11" ht="24.75" customHeight="1" x14ac:dyDescent="0.25">
      <c r="A161" s="21" t="s">
        <v>19</v>
      </c>
      <c r="B161" s="117" t="s">
        <v>63</v>
      </c>
      <c r="C161" s="118"/>
      <c r="D161" s="117"/>
      <c r="E161" s="117"/>
      <c r="F161" s="117"/>
      <c r="G161" s="117"/>
      <c r="H161" s="67"/>
      <c r="I161" s="41"/>
      <c r="J161" s="2"/>
      <c r="K161" s="2"/>
    </row>
    <row r="162" spans="1:11" ht="75" customHeight="1" x14ac:dyDescent="0.25">
      <c r="A162" s="16" t="s">
        <v>153</v>
      </c>
      <c r="B162" s="90" t="s">
        <v>259</v>
      </c>
      <c r="C162" s="90"/>
      <c r="D162" s="88" t="s">
        <v>260</v>
      </c>
      <c r="E162" s="89"/>
      <c r="F162" s="16" t="s">
        <v>261</v>
      </c>
      <c r="G162" s="17">
        <v>1</v>
      </c>
      <c r="H162" s="60"/>
      <c r="I162" s="40">
        <f t="shared" ref="I162:I168" si="16">G162*H162</f>
        <v>0</v>
      </c>
      <c r="J162" s="2"/>
      <c r="K162" s="2"/>
    </row>
    <row r="163" spans="1:11" ht="89.25" customHeight="1" x14ac:dyDescent="0.25">
      <c r="A163" s="16" t="s">
        <v>156</v>
      </c>
      <c r="B163" s="90" t="s">
        <v>262</v>
      </c>
      <c r="C163" s="90"/>
      <c r="D163" s="90" t="s">
        <v>263</v>
      </c>
      <c r="E163" s="90"/>
      <c r="F163" s="16" t="s">
        <v>67</v>
      </c>
      <c r="G163" s="17">
        <v>0.6</v>
      </c>
      <c r="H163" s="60"/>
      <c r="I163" s="40">
        <f t="shared" si="16"/>
        <v>0</v>
      </c>
      <c r="J163" s="2"/>
      <c r="K163" s="2"/>
    </row>
    <row r="164" spans="1:11" ht="51" customHeight="1" x14ac:dyDescent="0.25">
      <c r="A164" s="16" t="s">
        <v>159</v>
      </c>
      <c r="B164" s="90" t="s">
        <v>264</v>
      </c>
      <c r="C164" s="90"/>
      <c r="D164" s="90" t="s">
        <v>265</v>
      </c>
      <c r="E164" s="90"/>
      <c r="F164" s="16" t="s">
        <v>67</v>
      </c>
      <c r="G164" s="17">
        <v>5.41</v>
      </c>
      <c r="H164" s="60"/>
      <c r="I164" s="40">
        <f t="shared" si="16"/>
        <v>0</v>
      </c>
      <c r="J164" s="2"/>
      <c r="K164" s="2"/>
    </row>
    <row r="165" spans="1:11" ht="51" customHeight="1" x14ac:dyDescent="0.25">
      <c r="A165" s="16" t="s">
        <v>162</v>
      </c>
      <c r="B165" s="90" t="s">
        <v>266</v>
      </c>
      <c r="C165" s="90"/>
      <c r="D165" s="90" t="s">
        <v>267</v>
      </c>
      <c r="E165" s="90"/>
      <c r="F165" s="16" t="s">
        <v>83</v>
      </c>
      <c r="G165" s="17">
        <v>13.36</v>
      </c>
      <c r="H165" s="60"/>
      <c r="I165" s="40">
        <f t="shared" si="16"/>
        <v>0</v>
      </c>
      <c r="J165" s="2"/>
      <c r="K165" s="2"/>
    </row>
    <row r="166" spans="1:11" ht="51" customHeight="1" x14ac:dyDescent="0.25">
      <c r="A166" s="16" t="s">
        <v>165</v>
      </c>
      <c r="B166" s="90" t="s">
        <v>268</v>
      </c>
      <c r="C166" s="90"/>
      <c r="D166" s="90" t="s">
        <v>269</v>
      </c>
      <c r="E166" s="90"/>
      <c r="F166" s="16" t="s">
        <v>67</v>
      </c>
      <c r="G166" s="17">
        <v>1.1299999999999999</v>
      </c>
      <c r="H166" s="60"/>
      <c r="I166" s="40">
        <f t="shared" si="16"/>
        <v>0</v>
      </c>
      <c r="J166" s="2"/>
      <c r="K166" s="2"/>
    </row>
    <row r="167" spans="1:11" ht="51" customHeight="1" x14ac:dyDescent="0.25">
      <c r="A167" s="16" t="s">
        <v>168</v>
      </c>
      <c r="B167" s="90" t="s">
        <v>270</v>
      </c>
      <c r="C167" s="90"/>
      <c r="D167" s="90" t="s">
        <v>271</v>
      </c>
      <c r="E167" s="90"/>
      <c r="F167" s="16" t="s">
        <v>67</v>
      </c>
      <c r="G167" s="17">
        <v>4.5599999999999996</v>
      </c>
      <c r="H167" s="60"/>
      <c r="I167" s="40">
        <f t="shared" si="16"/>
        <v>0</v>
      </c>
      <c r="J167" s="2"/>
      <c r="K167" s="2"/>
    </row>
    <row r="168" spans="1:11" ht="38.25" customHeight="1" x14ac:dyDescent="0.25">
      <c r="A168" s="16" t="s">
        <v>171</v>
      </c>
      <c r="B168" s="90" t="s">
        <v>272</v>
      </c>
      <c r="C168" s="90"/>
      <c r="D168" s="90" t="s">
        <v>273</v>
      </c>
      <c r="E168" s="90"/>
      <c r="F168" s="16" t="s">
        <v>67</v>
      </c>
      <c r="G168" s="17">
        <v>5.69</v>
      </c>
      <c r="H168" s="60"/>
      <c r="I168" s="40">
        <f t="shared" si="16"/>
        <v>0</v>
      </c>
      <c r="J168" s="2"/>
      <c r="K168" s="2"/>
    </row>
    <row r="169" spans="1:11" ht="24.75" customHeight="1" x14ac:dyDescent="0.25">
      <c r="A169" s="74" t="s">
        <v>278</v>
      </c>
      <c r="B169" s="75"/>
      <c r="C169" s="75"/>
      <c r="D169" s="75"/>
      <c r="E169" s="75"/>
      <c r="F169" s="75"/>
      <c r="G169" s="76"/>
      <c r="H169" s="67"/>
      <c r="I169" s="53">
        <f>SUM(I162:I168)</f>
        <v>0</v>
      </c>
      <c r="J169" s="2"/>
      <c r="K169" s="2"/>
    </row>
    <row r="170" spans="1:11" ht="24.75" customHeight="1" x14ac:dyDescent="0.25">
      <c r="A170" s="35" t="s">
        <v>21</v>
      </c>
      <c r="B170" s="117" t="s">
        <v>181</v>
      </c>
      <c r="C170" s="117"/>
      <c r="D170" s="117"/>
      <c r="E170" s="117"/>
      <c r="F170" s="117"/>
      <c r="G170" s="117"/>
      <c r="H170" s="67"/>
      <c r="I170" s="41"/>
      <c r="J170" s="2"/>
      <c r="K170" s="2"/>
    </row>
    <row r="171" spans="1:11" ht="38.25" customHeight="1" x14ac:dyDescent="0.25">
      <c r="A171" s="16" t="s">
        <v>323</v>
      </c>
      <c r="B171" s="90" t="s">
        <v>324</v>
      </c>
      <c r="C171" s="90"/>
      <c r="D171" s="88" t="s">
        <v>325</v>
      </c>
      <c r="E171" s="89"/>
      <c r="F171" s="16" t="s">
        <v>57</v>
      </c>
      <c r="G171" s="17">
        <v>1</v>
      </c>
      <c r="H171" s="60"/>
      <c r="I171" s="40">
        <f t="shared" ref="I171:I177" si="17">G171*H171</f>
        <v>0</v>
      </c>
      <c r="J171" s="2"/>
      <c r="K171" s="2"/>
    </row>
    <row r="172" spans="1:11" ht="38.25" customHeight="1" x14ac:dyDescent="0.25">
      <c r="A172" s="16" t="s">
        <v>326</v>
      </c>
      <c r="B172" s="90" t="s">
        <v>327</v>
      </c>
      <c r="C172" s="90"/>
      <c r="D172" s="88" t="s">
        <v>328</v>
      </c>
      <c r="E172" s="89"/>
      <c r="F172" s="16" t="s">
        <v>35</v>
      </c>
      <c r="G172" s="17">
        <v>3.7</v>
      </c>
      <c r="H172" s="60"/>
      <c r="I172" s="40">
        <f t="shared" si="17"/>
        <v>0</v>
      </c>
      <c r="J172" s="2"/>
      <c r="K172" s="2"/>
    </row>
    <row r="173" spans="1:11" ht="25.5" customHeight="1" x14ac:dyDescent="0.25">
      <c r="A173" s="16" t="s">
        <v>182</v>
      </c>
      <c r="B173" s="90" t="s">
        <v>289</v>
      </c>
      <c r="C173" s="90"/>
      <c r="D173" s="88" t="s">
        <v>290</v>
      </c>
      <c r="E173" s="89"/>
      <c r="F173" s="16" t="s">
        <v>57</v>
      </c>
      <c r="G173" s="17">
        <v>1</v>
      </c>
      <c r="H173" s="60"/>
      <c r="I173" s="40">
        <f t="shared" si="17"/>
        <v>0</v>
      </c>
      <c r="J173" s="2"/>
      <c r="K173" s="2"/>
    </row>
    <row r="174" spans="1:11" ht="51" customHeight="1" x14ac:dyDescent="0.25">
      <c r="A174" s="16" t="s">
        <v>185</v>
      </c>
      <c r="B174" s="90" t="s">
        <v>291</v>
      </c>
      <c r="C174" s="90"/>
      <c r="D174" s="88" t="s">
        <v>292</v>
      </c>
      <c r="E174" s="89"/>
      <c r="F174" s="16" t="s">
        <v>293</v>
      </c>
      <c r="G174" s="17">
        <v>0.02</v>
      </c>
      <c r="H174" s="60"/>
      <c r="I174" s="40">
        <f t="shared" si="17"/>
        <v>0</v>
      </c>
      <c r="J174" s="2"/>
      <c r="K174" s="2"/>
    </row>
    <row r="175" spans="1:11" ht="51" customHeight="1" x14ac:dyDescent="0.25">
      <c r="A175" s="16" t="s">
        <v>188</v>
      </c>
      <c r="B175" s="90" t="s">
        <v>228</v>
      </c>
      <c r="C175" s="90"/>
      <c r="D175" s="88" t="s">
        <v>294</v>
      </c>
      <c r="E175" s="89"/>
      <c r="F175" s="16" t="s">
        <v>35</v>
      </c>
      <c r="G175" s="17">
        <v>3.7</v>
      </c>
      <c r="H175" s="60"/>
      <c r="I175" s="40">
        <f t="shared" si="17"/>
        <v>0</v>
      </c>
      <c r="J175" s="2"/>
      <c r="K175" s="2"/>
    </row>
    <row r="176" spans="1:11" ht="38.25" customHeight="1" x14ac:dyDescent="0.25">
      <c r="A176" s="16" t="s">
        <v>191</v>
      </c>
      <c r="B176" s="90" t="s">
        <v>329</v>
      </c>
      <c r="C176" s="90"/>
      <c r="D176" s="88" t="s">
        <v>330</v>
      </c>
      <c r="E176" s="89"/>
      <c r="F176" s="16" t="s">
        <v>283</v>
      </c>
      <c r="G176" s="17">
        <v>1</v>
      </c>
      <c r="H176" s="60"/>
      <c r="I176" s="40">
        <f t="shared" si="17"/>
        <v>0</v>
      </c>
      <c r="J176" s="2"/>
      <c r="K176" s="2"/>
    </row>
    <row r="177" spans="1:11" ht="51" customHeight="1" x14ac:dyDescent="0.25">
      <c r="A177" s="16" t="s">
        <v>194</v>
      </c>
      <c r="B177" s="90" t="s">
        <v>305</v>
      </c>
      <c r="C177" s="90"/>
      <c r="D177" s="88" t="s">
        <v>331</v>
      </c>
      <c r="E177" s="89"/>
      <c r="F177" s="16" t="s">
        <v>54</v>
      </c>
      <c r="G177" s="17">
        <v>1</v>
      </c>
      <c r="H177" s="60"/>
      <c r="I177" s="40">
        <f t="shared" si="17"/>
        <v>0</v>
      </c>
      <c r="J177" s="2"/>
      <c r="K177" s="2"/>
    </row>
    <row r="178" spans="1:11" ht="27.75" customHeight="1" x14ac:dyDescent="0.25">
      <c r="A178" s="74" t="s">
        <v>242</v>
      </c>
      <c r="B178" s="75"/>
      <c r="C178" s="75"/>
      <c r="D178" s="75"/>
      <c r="E178" s="75"/>
      <c r="F178" s="75"/>
      <c r="G178" s="76"/>
      <c r="H178" s="67"/>
      <c r="I178" s="53">
        <f>SUM(I171:I177)</f>
        <v>0</v>
      </c>
      <c r="J178" s="2"/>
      <c r="K178" s="2"/>
    </row>
    <row r="179" spans="1:11" ht="27.75" customHeight="1" x14ac:dyDescent="0.25">
      <c r="A179" s="35" t="s">
        <v>75</v>
      </c>
      <c r="B179" s="117" t="s">
        <v>313</v>
      </c>
      <c r="C179" s="118"/>
      <c r="D179" s="117"/>
      <c r="E179" s="117"/>
      <c r="F179" s="117"/>
      <c r="G179" s="117"/>
      <c r="H179" s="67"/>
      <c r="I179" s="41"/>
      <c r="J179" s="2"/>
      <c r="K179" s="2"/>
    </row>
    <row r="180" spans="1:11" ht="38.25" customHeight="1" x14ac:dyDescent="0.25">
      <c r="A180" s="16" t="s">
        <v>332</v>
      </c>
      <c r="B180" s="88" t="s">
        <v>315</v>
      </c>
      <c r="C180" s="89"/>
      <c r="D180" s="88" t="s">
        <v>316</v>
      </c>
      <c r="E180" s="89"/>
      <c r="F180" s="16" t="s">
        <v>83</v>
      </c>
      <c r="G180" s="17">
        <v>3.75</v>
      </c>
      <c r="H180" s="60"/>
      <c r="I180" s="40">
        <f t="shared" ref="I180:I181" si="18">G180*H180</f>
        <v>0</v>
      </c>
      <c r="J180" s="2"/>
      <c r="K180" s="2"/>
    </row>
    <row r="181" spans="1:11" ht="38.25" customHeight="1" x14ac:dyDescent="0.25">
      <c r="A181" s="16" t="s">
        <v>333</v>
      </c>
      <c r="B181" s="88" t="s">
        <v>318</v>
      </c>
      <c r="C181" s="89"/>
      <c r="D181" s="88" t="s">
        <v>319</v>
      </c>
      <c r="E181" s="89"/>
      <c r="F181" s="16" t="s">
        <v>83</v>
      </c>
      <c r="G181" s="17">
        <v>3.75</v>
      </c>
      <c r="H181" s="60"/>
      <c r="I181" s="40">
        <f t="shared" si="18"/>
        <v>0</v>
      </c>
      <c r="J181" s="2"/>
      <c r="K181" s="2"/>
    </row>
    <row r="182" spans="1:11" ht="27" customHeight="1" x14ac:dyDescent="0.25">
      <c r="A182" s="74" t="s">
        <v>320</v>
      </c>
      <c r="B182" s="75"/>
      <c r="C182" s="75"/>
      <c r="D182" s="75"/>
      <c r="E182" s="75"/>
      <c r="F182" s="75"/>
      <c r="G182" s="76"/>
      <c r="H182" s="67"/>
      <c r="I182" s="53">
        <f>SUM(I180:I181)</f>
        <v>0</v>
      </c>
      <c r="J182" s="2"/>
      <c r="K182" s="2"/>
    </row>
    <row r="183" spans="1:11" ht="27" customHeight="1" x14ac:dyDescent="0.25">
      <c r="A183" s="77" t="s">
        <v>336</v>
      </c>
      <c r="B183" s="78"/>
      <c r="C183" s="78"/>
      <c r="D183" s="78"/>
      <c r="E183" s="78"/>
      <c r="F183" s="78"/>
      <c r="G183" s="79"/>
      <c r="H183" s="62"/>
      <c r="I183" s="50">
        <f>I182+I178+I169</f>
        <v>0</v>
      </c>
      <c r="J183" s="2"/>
      <c r="K183" s="2"/>
    </row>
    <row r="184" spans="1:11" ht="25.5" customHeight="1" x14ac:dyDescent="0.25">
      <c r="A184" s="86" t="s">
        <v>339</v>
      </c>
      <c r="B184" s="86"/>
      <c r="C184" s="86"/>
      <c r="D184" s="86"/>
      <c r="E184" s="86"/>
      <c r="F184" s="86"/>
      <c r="G184" s="86"/>
      <c r="H184" s="68"/>
      <c r="I184" s="54">
        <f>I183+I159+I135+I100+I59</f>
        <v>0</v>
      </c>
      <c r="J184" s="2"/>
      <c r="K184" s="2"/>
    </row>
    <row r="185" spans="1:11" ht="24.75" customHeight="1" x14ac:dyDescent="0.25">
      <c r="A185" s="87" t="s">
        <v>337</v>
      </c>
      <c r="B185" s="87"/>
      <c r="C185" s="87"/>
      <c r="D185" s="87"/>
      <c r="E185" s="87"/>
      <c r="F185" s="87"/>
      <c r="G185" s="87"/>
      <c r="H185" s="68"/>
      <c r="I185" s="54">
        <f>I184*0.23</f>
        <v>0</v>
      </c>
      <c r="J185" s="2"/>
      <c r="K185" s="2"/>
    </row>
    <row r="186" spans="1:11" ht="25.5" customHeight="1" x14ac:dyDescent="0.25">
      <c r="A186" s="86" t="s">
        <v>340</v>
      </c>
      <c r="B186" s="86"/>
      <c r="C186" s="86"/>
      <c r="D186" s="86"/>
      <c r="E186" s="86"/>
      <c r="F186" s="86"/>
      <c r="G186" s="86"/>
      <c r="H186" s="68"/>
      <c r="I186" s="54">
        <f>I184+I185</f>
        <v>0</v>
      </c>
      <c r="J186" s="2"/>
      <c r="K186" s="2"/>
    </row>
    <row r="188" spans="1:11" ht="53.25" customHeight="1" x14ac:dyDescent="0.25">
      <c r="G188" s="55"/>
      <c r="H188" s="55"/>
      <c r="I188" s="55"/>
    </row>
    <row r="189" spans="1:11" x14ac:dyDescent="0.25">
      <c r="G189" s="72" t="s">
        <v>341</v>
      </c>
      <c r="H189" s="72"/>
      <c r="I189" s="72"/>
    </row>
    <row r="190" spans="1:11" ht="6" customHeight="1" x14ac:dyDescent="0.25">
      <c r="G190" s="73"/>
      <c r="H190" s="73"/>
      <c r="I190" s="73"/>
    </row>
  </sheetData>
  <sheetProtection algorithmName="SHA-512" hashValue="yWD0EXMhvK/FVV/Af8LFOI+bZvFcU5+Hbncn3yF+AH3Cpq4FBKka7WXXK0CqdoGZYXIaQg7igWcOpyllzd8Iug==" saltValue="2veg2PSYXwjHmHMiab+mAA==" spinCount="100000" sheet="1" objects="1" scenarios="1"/>
  <mergeCells count="328">
    <mergeCell ref="B11:C11"/>
    <mergeCell ref="D11:E11"/>
    <mergeCell ref="B12:C12"/>
    <mergeCell ref="D12:E12"/>
    <mergeCell ref="B9:C9"/>
    <mergeCell ref="D9:E9"/>
    <mergeCell ref="B10:C10"/>
    <mergeCell ref="D10:E10"/>
    <mergeCell ref="B5:C5"/>
    <mergeCell ref="D5:E5"/>
    <mergeCell ref="B6:C6"/>
    <mergeCell ref="D6:E6"/>
    <mergeCell ref="B17:C17"/>
    <mergeCell ref="D17:E17"/>
    <mergeCell ref="B18:C18"/>
    <mergeCell ref="D18:E18"/>
    <mergeCell ref="B15:C15"/>
    <mergeCell ref="D15:E15"/>
    <mergeCell ref="B16:C16"/>
    <mergeCell ref="D16:E16"/>
    <mergeCell ref="B13:C13"/>
    <mergeCell ref="D13:E13"/>
    <mergeCell ref="B14:C14"/>
    <mergeCell ref="D14:E14"/>
    <mergeCell ref="B23:C23"/>
    <mergeCell ref="D23:E23"/>
    <mergeCell ref="B24:C24"/>
    <mergeCell ref="D24:E24"/>
    <mergeCell ref="B21:C21"/>
    <mergeCell ref="D21:E21"/>
    <mergeCell ref="B22:C22"/>
    <mergeCell ref="D22:E22"/>
    <mergeCell ref="B19:C19"/>
    <mergeCell ref="D19:E19"/>
    <mergeCell ref="B20:C20"/>
    <mergeCell ref="D20:E20"/>
    <mergeCell ref="B29:C29"/>
    <mergeCell ref="D29:E29"/>
    <mergeCell ref="B27:C27"/>
    <mergeCell ref="D27:E27"/>
    <mergeCell ref="B28:C28"/>
    <mergeCell ref="D28:E28"/>
    <mergeCell ref="B25:C25"/>
    <mergeCell ref="D25:E25"/>
    <mergeCell ref="B26:C26"/>
    <mergeCell ref="D26:E26"/>
    <mergeCell ref="B35:C35"/>
    <mergeCell ref="D35:E35"/>
    <mergeCell ref="B36:C36"/>
    <mergeCell ref="D36:E36"/>
    <mergeCell ref="B33:C33"/>
    <mergeCell ref="D33:E33"/>
    <mergeCell ref="B34:C34"/>
    <mergeCell ref="D34:E34"/>
    <mergeCell ref="B31:C31"/>
    <mergeCell ref="D31:E31"/>
    <mergeCell ref="B32:C32"/>
    <mergeCell ref="D32:E32"/>
    <mergeCell ref="B41:C41"/>
    <mergeCell ref="D41:E41"/>
    <mergeCell ref="B42:C42"/>
    <mergeCell ref="D42:E42"/>
    <mergeCell ref="B39:C39"/>
    <mergeCell ref="D39:E39"/>
    <mergeCell ref="B40:C40"/>
    <mergeCell ref="D40:E40"/>
    <mergeCell ref="B37:C37"/>
    <mergeCell ref="D37:E37"/>
    <mergeCell ref="B38:C38"/>
    <mergeCell ref="D38:E38"/>
    <mergeCell ref="B47:C47"/>
    <mergeCell ref="D47:E47"/>
    <mergeCell ref="B48:C48"/>
    <mergeCell ref="D48:E48"/>
    <mergeCell ref="B45:C45"/>
    <mergeCell ref="D45:E45"/>
    <mergeCell ref="B46:C46"/>
    <mergeCell ref="D46:E46"/>
    <mergeCell ref="B43:C43"/>
    <mergeCell ref="D43:E43"/>
    <mergeCell ref="B44:C44"/>
    <mergeCell ref="D44:E44"/>
    <mergeCell ref="B53:C53"/>
    <mergeCell ref="D53:E53"/>
    <mergeCell ref="B54:C54"/>
    <mergeCell ref="D54:E54"/>
    <mergeCell ref="B51:C51"/>
    <mergeCell ref="D51:E51"/>
    <mergeCell ref="B52:C52"/>
    <mergeCell ref="D52:E52"/>
    <mergeCell ref="B49:C49"/>
    <mergeCell ref="D49:E49"/>
    <mergeCell ref="B50:C50"/>
    <mergeCell ref="D50:E50"/>
    <mergeCell ref="B60:G60"/>
    <mergeCell ref="B61:G61"/>
    <mergeCell ref="B62:C62"/>
    <mergeCell ref="B63:C63"/>
    <mergeCell ref="B57:C57"/>
    <mergeCell ref="D57:E57"/>
    <mergeCell ref="B58:C58"/>
    <mergeCell ref="D58:E58"/>
    <mergeCell ref="B55:C55"/>
    <mergeCell ref="D55:E55"/>
    <mergeCell ref="B56:C56"/>
    <mergeCell ref="D56:E56"/>
    <mergeCell ref="B142:C142"/>
    <mergeCell ref="B102:G102"/>
    <mergeCell ref="B113:G113"/>
    <mergeCell ref="B103:C103"/>
    <mergeCell ref="B104:C104"/>
    <mergeCell ref="B105:C105"/>
    <mergeCell ref="B106:C106"/>
    <mergeCell ref="B72:G72"/>
    <mergeCell ref="B94:G94"/>
    <mergeCell ref="B101:G101"/>
    <mergeCell ref="B78:C78"/>
    <mergeCell ref="B79:C79"/>
    <mergeCell ref="B80:C80"/>
    <mergeCell ref="B81:C81"/>
    <mergeCell ref="B170:G170"/>
    <mergeCell ref="B179:G179"/>
    <mergeCell ref="B171:C171"/>
    <mergeCell ref="B172:C172"/>
    <mergeCell ref="B173:C173"/>
    <mergeCell ref="B174:C174"/>
    <mergeCell ref="B155:G155"/>
    <mergeCell ref="B160:G160"/>
    <mergeCell ref="B161:G161"/>
    <mergeCell ref="B165:C165"/>
    <mergeCell ref="B166:C166"/>
    <mergeCell ref="B167:C167"/>
    <mergeCell ref="B168:C168"/>
    <mergeCell ref="B175:C175"/>
    <mergeCell ref="B176:C176"/>
    <mergeCell ref="B177:C177"/>
    <mergeCell ref="A2:I2"/>
    <mergeCell ref="A3:I3"/>
    <mergeCell ref="A1:C1"/>
    <mergeCell ref="H1:I1"/>
    <mergeCell ref="B7:I7"/>
    <mergeCell ref="B8:F8"/>
    <mergeCell ref="B30:F30"/>
    <mergeCell ref="B151:C151"/>
    <mergeCell ref="B152:C152"/>
    <mergeCell ref="B153:C153"/>
    <mergeCell ref="B162:C162"/>
    <mergeCell ref="B163:C163"/>
    <mergeCell ref="B164:C164"/>
    <mergeCell ref="B143:C143"/>
    <mergeCell ref="B144:C144"/>
    <mergeCell ref="B147:C147"/>
    <mergeCell ref="B148:C148"/>
    <mergeCell ref="B149:C149"/>
    <mergeCell ref="B150:C150"/>
    <mergeCell ref="B127:C127"/>
    <mergeCell ref="B128:C128"/>
    <mergeCell ref="D62:E62"/>
    <mergeCell ref="D63:E63"/>
    <mergeCell ref="D64:E64"/>
    <mergeCell ref="D65:E65"/>
    <mergeCell ref="D66:E66"/>
    <mergeCell ref="B88:C88"/>
    <mergeCell ref="B89:C89"/>
    <mergeCell ref="B90:C90"/>
    <mergeCell ref="B91:C91"/>
    <mergeCell ref="B82:C82"/>
    <mergeCell ref="B83:C83"/>
    <mergeCell ref="B84:C84"/>
    <mergeCell ref="B85:C85"/>
    <mergeCell ref="B86:C86"/>
    <mergeCell ref="B87:C87"/>
    <mergeCell ref="B70:C70"/>
    <mergeCell ref="B73:C73"/>
    <mergeCell ref="B74:C74"/>
    <mergeCell ref="B75:C75"/>
    <mergeCell ref="B76:C76"/>
    <mergeCell ref="B77:C77"/>
    <mergeCell ref="B64:C64"/>
    <mergeCell ref="B65:C65"/>
    <mergeCell ref="B66:C66"/>
    <mergeCell ref="D67:E67"/>
    <mergeCell ref="D68:E68"/>
    <mergeCell ref="D69:E69"/>
    <mergeCell ref="D70:E70"/>
    <mergeCell ref="D73:E73"/>
    <mergeCell ref="D74:E74"/>
    <mergeCell ref="A71:G71"/>
    <mergeCell ref="B96:C96"/>
    <mergeCell ref="B97:C97"/>
    <mergeCell ref="B92:C92"/>
    <mergeCell ref="B95:C95"/>
    <mergeCell ref="A93:G93"/>
    <mergeCell ref="B67:C67"/>
    <mergeCell ref="B68:C68"/>
    <mergeCell ref="B69:C69"/>
    <mergeCell ref="D81:E81"/>
    <mergeCell ref="D82:E82"/>
    <mergeCell ref="D83:E83"/>
    <mergeCell ref="D84:E84"/>
    <mergeCell ref="D85:E85"/>
    <mergeCell ref="D86:E86"/>
    <mergeCell ref="D75:E75"/>
    <mergeCell ref="D76:E76"/>
    <mergeCell ref="D77:E77"/>
    <mergeCell ref="D78:E78"/>
    <mergeCell ref="D79:E79"/>
    <mergeCell ref="D80:E80"/>
    <mergeCell ref="D95:E95"/>
    <mergeCell ref="D96:E96"/>
    <mergeCell ref="D97:E97"/>
    <mergeCell ref="D98:E98"/>
    <mergeCell ref="D103:E103"/>
    <mergeCell ref="D104:E104"/>
    <mergeCell ref="A99:G99"/>
    <mergeCell ref="A100:G100"/>
    <mergeCell ref="D87:E87"/>
    <mergeCell ref="D88:E88"/>
    <mergeCell ref="D89:E89"/>
    <mergeCell ref="D90:E90"/>
    <mergeCell ref="D91:E91"/>
    <mergeCell ref="D92:E92"/>
    <mergeCell ref="B98:C98"/>
    <mergeCell ref="D111:E111"/>
    <mergeCell ref="D114:E114"/>
    <mergeCell ref="D115:E115"/>
    <mergeCell ref="D116:E116"/>
    <mergeCell ref="D117:E117"/>
    <mergeCell ref="D118:E118"/>
    <mergeCell ref="A112:G112"/>
    <mergeCell ref="D105:E105"/>
    <mergeCell ref="D106:E106"/>
    <mergeCell ref="D107:E107"/>
    <mergeCell ref="D108:E108"/>
    <mergeCell ref="D109:E109"/>
    <mergeCell ref="D110:E110"/>
    <mergeCell ref="B115:C115"/>
    <mergeCell ref="B116:C116"/>
    <mergeCell ref="B117:C117"/>
    <mergeCell ref="B118:C118"/>
    <mergeCell ref="B107:C107"/>
    <mergeCell ref="B108:C108"/>
    <mergeCell ref="B109:C109"/>
    <mergeCell ref="B110:C110"/>
    <mergeCell ref="B111:C111"/>
    <mergeCell ref="B114:C114"/>
    <mergeCell ref="D125:E125"/>
    <mergeCell ref="D126:E126"/>
    <mergeCell ref="D127:E127"/>
    <mergeCell ref="D128:E128"/>
    <mergeCell ref="D129:E129"/>
    <mergeCell ref="A130:G130"/>
    <mergeCell ref="B131:G131"/>
    <mergeCell ref="D119:E119"/>
    <mergeCell ref="D120:E120"/>
    <mergeCell ref="D121:E121"/>
    <mergeCell ref="D122:E122"/>
    <mergeCell ref="D123:E123"/>
    <mergeCell ref="D124:E124"/>
    <mergeCell ref="B129:C129"/>
    <mergeCell ref="B121:C121"/>
    <mergeCell ref="B122:C122"/>
    <mergeCell ref="B123:C123"/>
    <mergeCell ref="B124:C124"/>
    <mergeCell ref="B125:C125"/>
    <mergeCell ref="B126:C126"/>
    <mergeCell ref="B119:C119"/>
    <mergeCell ref="B120:C120"/>
    <mergeCell ref="D142:E142"/>
    <mergeCell ref="D143:E143"/>
    <mergeCell ref="D144:E144"/>
    <mergeCell ref="D147:E147"/>
    <mergeCell ref="D148:E148"/>
    <mergeCell ref="D149:E149"/>
    <mergeCell ref="A145:G145"/>
    <mergeCell ref="D132:E132"/>
    <mergeCell ref="D133:E133"/>
    <mergeCell ref="D138:E138"/>
    <mergeCell ref="D139:E139"/>
    <mergeCell ref="D140:E140"/>
    <mergeCell ref="D141:E141"/>
    <mergeCell ref="A134:G134"/>
    <mergeCell ref="B135:G135"/>
    <mergeCell ref="B132:C132"/>
    <mergeCell ref="B133:C133"/>
    <mergeCell ref="B138:C138"/>
    <mergeCell ref="B136:G136"/>
    <mergeCell ref="B137:G137"/>
    <mergeCell ref="B146:G146"/>
    <mergeCell ref="B139:C139"/>
    <mergeCell ref="B140:C140"/>
    <mergeCell ref="B141:C141"/>
    <mergeCell ref="D162:E162"/>
    <mergeCell ref="D163:E163"/>
    <mergeCell ref="D164:E164"/>
    <mergeCell ref="D165:E165"/>
    <mergeCell ref="D166:E166"/>
    <mergeCell ref="D167:E167"/>
    <mergeCell ref="D150:E150"/>
    <mergeCell ref="D151:E151"/>
    <mergeCell ref="D152:E152"/>
    <mergeCell ref="D153:E153"/>
    <mergeCell ref="D156:E156"/>
    <mergeCell ref="D157:E157"/>
    <mergeCell ref="A59:G59"/>
    <mergeCell ref="G189:I190"/>
    <mergeCell ref="A182:G182"/>
    <mergeCell ref="A183:G183"/>
    <mergeCell ref="A178:G178"/>
    <mergeCell ref="A158:G158"/>
    <mergeCell ref="A159:G159"/>
    <mergeCell ref="A154:G154"/>
    <mergeCell ref="A184:G184"/>
    <mergeCell ref="A185:G185"/>
    <mergeCell ref="A186:G186"/>
    <mergeCell ref="D176:E176"/>
    <mergeCell ref="D177:E177"/>
    <mergeCell ref="B180:C180"/>
    <mergeCell ref="B181:C181"/>
    <mergeCell ref="D180:E180"/>
    <mergeCell ref="D181:E181"/>
    <mergeCell ref="D168:E168"/>
    <mergeCell ref="D171:E171"/>
    <mergeCell ref="D172:E172"/>
    <mergeCell ref="D173:E173"/>
    <mergeCell ref="D174:E174"/>
    <mergeCell ref="D175:E175"/>
    <mergeCell ref="A169:G16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2021-07-15T13:14:08Z</dcterms:modified>
</cp:coreProperties>
</file>