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/>
  </bookViews>
  <sheets>
    <sheet name="Arkusz1" sheetId="1" r:id="rId1"/>
  </sheets>
  <definedNames>
    <definedName name="_xlnm.Print_Area" localSheetId="0">Arkusz1!$A$1:$H$55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8" i="1"/>
  <c r="H19" i="1"/>
  <c r="H20" i="1"/>
  <c r="H21" i="1"/>
  <c r="H22" i="1"/>
  <c r="H23" i="1"/>
  <c r="H24" i="1"/>
  <c r="H25" i="1"/>
  <c r="H26" i="1"/>
  <c r="H27" i="1"/>
  <c r="H28" i="1"/>
  <c r="H40" i="1"/>
  <c r="H39" i="1"/>
  <c r="D38" i="1"/>
  <c r="H38" i="1" s="1"/>
  <c r="H37" i="1"/>
  <c r="H33" i="1"/>
  <c r="G32" i="1"/>
  <c r="G31" i="1"/>
  <c r="D31" i="1"/>
  <c r="H31" i="1" s="1"/>
  <c r="G30" i="1"/>
  <c r="D26" i="1"/>
  <c r="D20" i="1"/>
  <c r="D32" i="1" s="1"/>
  <c r="D19" i="1"/>
  <c r="D18" i="1"/>
  <c r="D34" i="1" s="1"/>
  <c r="H34" i="1" s="1"/>
  <c r="D13" i="1"/>
  <c r="D11" i="1"/>
  <c r="D8" i="1"/>
  <c r="D7" i="1"/>
  <c r="D10" i="1" s="1"/>
  <c r="H32" i="1" l="1"/>
  <c r="D24" i="1"/>
  <c r="D30" i="1"/>
  <c r="H30" i="1" s="1"/>
  <c r="D36" i="1"/>
  <c r="H36" i="1" s="1"/>
  <c r="D23" i="1"/>
  <c r="D35" i="1"/>
  <c r="H35" i="1" s="1"/>
  <c r="D22" i="1"/>
  <c r="H41" i="1" l="1"/>
  <c r="H43" i="1" l="1"/>
  <c r="H42" i="1"/>
</calcChain>
</file>

<file path=xl/sharedStrings.xml><?xml version="1.0" encoding="utf-8"?>
<sst xmlns="http://schemas.openxmlformats.org/spreadsheetml/2006/main" count="118" uniqueCount="49">
  <si>
    <t>Opis - składniki opłat</t>
  </si>
  <si>
    <t>Strefy doby</t>
  </si>
  <si>
    <t xml:space="preserve"> Szacowana ilość za 12 miesięcy</t>
  </si>
  <si>
    <t>Cena jednostkowa netto 
[zł]</t>
  </si>
  <si>
    <t>Wartość netto
[zł]</t>
  </si>
  <si>
    <t>Grupa Taryfowa C12a</t>
  </si>
  <si>
    <t>Sprzedaż</t>
  </si>
  <si>
    <t>cena energii elektrycznej [zł/kWh]</t>
  </si>
  <si>
    <t>szczytowa</t>
  </si>
  <si>
    <t>kWh</t>
  </si>
  <si>
    <t>pozaszczytowa</t>
  </si>
  <si>
    <t>opłata handlowa</t>
  </si>
  <si>
    <t>DYSTRYBUCJA</t>
  </si>
  <si>
    <t>składnik zmienny stawki sieciowej [zł/kWh]</t>
  </si>
  <si>
    <t>szczytowy</t>
  </si>
  <si>
    <t>pozaszczytowy</t>
  </si>
  <si>
    <t>składnik stały stawki sieciowej [zł/kW/m-c]</t>
  </si>
  <si>
    <r>
      <rPr>
        <sz val="10"/>
        <color indexed="8"/>
        <rFont val="Symbol"/>
        <family val="1"/>
        <charset val="2"/>
      </rPr>
      <t>å</t>
    </r>
    <r>
      <rPr>
        <sz val="10"/>
        <color indexed="8"/>
        <rFont val="Arial"/>
        <family val="2"/>
        <charset val="238"/>
      </rPr>
      <t xml:space="preserve"> mocy umownych</t>
    </r>
  </si>
  <si>
    <t>kW</t>
  </si>
  <si>
    <t>opłata przejściowa [zł/kW/m-c]</t>
  </si>
  <si>
    <t>opłata abonamentowa [zł/m-c]</t>
  </si>
  <si>
    <t>opłata mocowa [zł/kWh]</t>
  </si>
  <si>
    <t>Grupa Taryfowa C23</t>
  </si>
  <si>
    <t>Taryfa C23 LATO</t>
  </si>
  <si>
    <t>szczyt przedpołudniowy</t>
  </si>
  <si>
    <t>szczyt
 popołudniowy</t>
  </si>
  <si>
    <t>pozostałe godziny</t>
  </si>
  <si>
    <t>szczyt
 przedpołudniowy</t>
  </si>
  <si>
    <t>składnik zmienny stawki sieciowej  [zł/kWh]</t>
  </si>
  <si>
    <t>moc umowna</t>
  </si>
  <si>
    <t>PPE</t>
  </si>
  <si>
    <t>Taryfa C23 ZIMA</t>
  </si>
  <si>
    <t>Ogółem sprzedaż i dystrybucja (netto zł)</t>
  </si>
  <si>
    <t>Wysokość podatku VAT wg stawki 5%</t>
  </si>
  <si>
    <t>Ogółem sprzedaż i dystrybucja (brutto zł)</t>
  </si>
  <si>
    <t>Godziny stref dobowych dla taryf C12a oraz C23:</t>
  </si>
  <si>
    <t>Szacunkowe roczne zużycie energii</t>
  </si>
  <si>
    <t>C12A</t>
  </si>
  <si>
    <t>C23</t>
  </si>
  <si>
    <t>Rodzaj 
taryfy</t>
  </si>
  <si>
    <t>Strefa dobowa</t>
  </si>
  <si>
    <t>Godziny stref 1 kwietnia - 30 września</t>
  </si>
  <si>
    <t>Godziny stref 1 października - 31 marca</t>
  </si>
  <si>
    <t>szczyt popołudniowy</t>
  </si>
  <si>
    <t>Podczas kalkulacji ceny oferty składnika zmiennego stawki sieciowej uwzględniono wszelkie dodatkowe ewentualne stawki i opłaty, w tym stawki jakosciowe, opłaty OZE lub opłaty kogeneracyjne.</t>
  </si>
  <si>
    <t>(Wykonawca zobowiązany jest wypełnić)</t>
  </si>
  <si>
    <t>Załącznik nr 7 do SWZ</t>
  </si>
  <si>
    <r>
      <rPr>
        <b/>
        <sz val="10"/>
        <color indexed="8"/>
        <rFont val="Arial"/>
        <family val="2"/>
        <charset val="238"/>
      </rPr>
      <t>FORMULARZ KALKULACJI CENY OFERTY</t>
    </r>
    <r>
      <rPr>
        <sz val="10"/>
        <color indexed="8"/>
        <rFont val="Arial"/>
        <family val="2"/>
        <charset val="238"/>
      </rPr>
      <t xml:space="preserve">
</t>
    </r>
    <r>
      <rPr>
        <i/>
        <sz val="10"/>
        <color indexed="8"/>
        <rFont val="Arial"/>
        <family val="2"/>
        <charset val="238"/>
      </rPr>
      <t>oferty złożonej w postępowaniu o udzielenie zamówienia publicznego prowadzonego przez Gminę Kartuzy 
pn "Kompleksowa dostawa energii elektrycznej dla Gminy Kartuzy wraz dystrybucją"</t>
    </r>
  </si>
  <si>
    <t>Znak sprawy: ZP.271.22.2022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</si>
</sst>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_-* #,##0.00000\ &quot;zł&quot;_-;\-* #,##0.00000\ &quot;zł&quot;_-;_-* &quot;-&quot;?????\ &quot;zł&quot;_-;_-@_-"/>
    <numFmt numFmtId="166" formatCode="#,##0.0"/>
    <numFmt numFmtId="167" formatCode="#,##0&quot; punkty PPE&quot;"/>
    <numFmt numFmtId="168" formatCode="#&quot; m-cy&quot;"/>
    <numFmt numFmtId="169" formatCode="#,##0&quot; punkt PPE&quot;"/>
    <numFmt numFmtId="170" formatCode="_-* #,##0.0000\ &quot;zł&quot;_-;\-* #,##0.0000\ &quot;zł&quot;_-;_-* &quot;-&quot;??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Symbol"/>
      <family val="1"/>
      <charset val="2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EF4E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horizontal="center" vertical="center"/>
    </xf>
    <xf numFmtId="44" fontId="2" fillId="0" borderId="3" xfId="2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right" vertical="center"/>
    </xf>
    <xf numFmtId="166" fontId="3" fillId="0" borderId="14" xfId="0" applyNumberFormat="1" applyFont="1" applyFill="1" applyBorder="1" applyAlignment="1">
      <alignment horizontal="center" vertical="center"/>
    </xf>
    <xf numFmtId="164" fontId="2" fillId="0" borderId="15" xfId="1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44" fontId="2" fillId="0" borderId="12" xfId="2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167" fontId="2" fillId="0" borderId="18" xfId="0" applyNumberFormat="1" applyFont="1" applyFill="1" applyBorder="1" applyAlignment="1">
      <alignment horizontal="right" vertical="center"/>
    </xf>
    <xf numFmtId="166" fontId="3" fillId="0" borderId="19" xfId="0" applyNumberFormat="1" applyFont="1" applyFill="1" applyBorder="1" applyAlignment="1">
      <alignment horizontal="center" vertical="center"/>
    </xf>
    <xf numFmtId="168" fontId="2" fillId="0" borderId="20" xfId="0" applyNumberFormat="1" applyFont="1" applyFill="1" applyBorder="1" applyAlignment="1">
      <alignment horizontal="center" vertical="center"/>
    </xf>
    <xf numFmtId="165" fontId="2" fillId="0" borderId="17" xfId="2" applyNumberFormat="1" applyFont="1" applyFill="1" applyBorder="1" applyAlignment="1">
      <alignment horizontal="center" vertical="center"/>
    </xf>
    <xf numFmtId="44" fontId="2" fillId="0" borderId="10" xfId="2" applyFont="1" applyFill="1" applyBorder="1" applyAlignment="1">
      <alignment vertical="center"/>
    </xf>
    <xf numFmtId="0" fontId="2" fillId="0" borderId="21" xfId="0" applyFont="1" applyFill="1" applyBorder="1" applyAlignment="1">
      <alignment vertical="center" wrapText="1"/>
    </xf>
    <xf numFmtId="4" fontId="3" fillId="0" borderId="21" xfId="1" applyNumberFormat="1" applyFont="1" applyFill="1" applyBorder="1" applyAlignment="1">
      <alignment horizontal="right" vertical="center"/>
    </xf>
    <xf numFmtId="164" fontId="3" fillId="0" borderId="22" xfId="1" applyNumberFormat="1" applyFont="1" applyFill="1" applyBorder="1" applyAlignment="1">
      <alignment horizontal="center" vertical="center"/>
    </xf>
    <xf numFmtId="164" fontId="2" fillId="0" borderId="23" xfId="1" applyNumberFormat="1" applyFont="1" applyFill="1" applyBorder="1" applyAlignment="1">
      <alignment horizontal="center" vertical="center"/>
    </xf>
    <xf numFmtId="165" fontId="2" fillId="0" borderId="23" xfId="2" applyNumberFormat="1" applyFont="1" applyFill="1" applyBorder="1" applyAlignment="1">
      <alignment horizontal="center" vertical="center"/>
    </xf>
    <xf numFmtId="44" fontId="2" fillId="0" borderId="8" xfId="2" applyFont="1" applyFill="1" applyBorder="1" applyAlignment="1">
      <alignment vertical="center"/>
    </xf>
    <xf numFmtId="0" fontId="2" fillId="0" borderId="24" xfId="0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horizontal="right" vertical="center"/>
    </xf>
    <xf numFmtId="166" fontId="3" fillId="0" borderId="25" xfId="0" applyNumberFormat="1" applyFont="1" applyFill="1" applyBorder="1" applyAlignment="1">
      <alignment horizontal="center" vertical="center"/>
    </xf>
    <xf numFmtId="166" fontId="2" fillId="0" borderId="26" xfId="0" applyNumberFormat="1" applyFont="1" applyFill="1" applyBorder="1" applyAlignment="1">
      <alignment horizontal="center" vertical="center"/>
    </xf>
    <xf numFmtId="165" fontId="2" fillId="0" borderId="25" xfId="2" applyNumberFormat="1" applyFont="1" applyFill="1" applyBorder="1" applyAlignment="1">
      <alignment horizontal="center" vertical="center"/>
    </xf>
    <xf numFmtId="44" fontId="2" fillId="0" borderId="17" xfId="2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165" fontId="2" fillId="0" borderId="11" xfId="2" applyNumberFormat="1" applyFont="1" applyFill="1" applyBorder="1" applyAlignment="1">
      <alignment horizontal="center" vertical="center"/>
    </xf>
    <xf numFmtId="44" fontId="2" fillId="0" borderId="27" xfId="2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4" fontId="2" fillId="0" borderId="13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65" fontId="2" fillId="0" borderId="14" xfId="2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165" fontId="2" fillId="0" borderId="2" xfId="2" applyNumberFormat="1" applyFont="1" applyFill="1" applyBorder="1" applyAlignment="1">
      <alignment horizontal="center" vertical="center"/>
    </xf>
    <xf numFmtId="44" fontId="2" fillId="0" borderId="8" xfId="2" applyFont="1" applyFill="1" applyBorder="1"/>
    <xf numFmtId="0" fontId="2" fillId="0" borderId="1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horizontal="center" vertical="center"/>
    </xf>
    <xf numFmtId="4" fontId="3" fillId="0" borderId="32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165" fontId="2" fillId="0" borderId="12" xfId="2" applyNumberFormat="1" applyFont="1" applyFill="1" applyBorder="1" applyAlignment="1">
      <alignment horizontal="center" vertical="center"/>
    </xf>
    <xf numFmtId="44" fontId="2" fillId="0" borderId="12" xfId="2" applyFont="1" applyFill="1" applyBorder="1"/>
    <xf numFmtId="169" fontId="2" fillId="0" borderId="24" xfId="0" applyNumberFormat="1" applyFont="1" applyFill="1" applyBorder="1" applyAlignment="1">
      <alignment horizontal="right" vertical="center"/>
    </xf>
    <xf numFmtId="168" fontId="2" fillId="0" borderId="26" xfId="0" applyNumberFormat="1" applyFont="1" applyFill="1" applyBorder="1" applyAlignment="1">
      <alignment horizontal="center" vertical="center"/>
    </xf>
    <xf numFmtId="170" fontId="2" fillId="0" borderId="25" xfId="2" applyNumberFormat="1" applyFont="1" applyFill="1" applyBorder="1" applyAlignment="1">
      <alignment horizontal="center" vertical="center"/>
    </xf>
    <xf numFmtId="170" fontId="2" fillId="0" borderId="8" xfId="2" applyNumberFormat="1" applyFont="1" applyFill="1" applyBorder="1" applyAlignment="1">
      <alignment horizontal="center" vertical="center"/>
    </xf>
    <xf numFmtId="170" fontId="2" fillId="0" borderId="14" xfId="2" applyNumberFormat="1" applyFont="1" applyFill="1" applyBorder="1" applyAlignment="1">
      <alignment horizontal="center" vertical="center"/>
    </xf>
    <xf numFmtId="4" fontId="3" fillId="0" borderId="34" xfId="0" applyNumberFormat="1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center" vertical="center"/>
    </xf>
    <xf numFmtId="4" fontId="2" fillId="0" borderId="36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168" fontId="2" fillId="0" borderId="23" xfId="0" applyNumberFormat="1" applyFont="1" applyFill="1" applyBorder="1" applyAlignment="1">
      <alignment horizontal="center" vertical="center"/>
    </xf>
    <xf numFmtId="170" fontId="2" fillId="0" borderId="11" xfId="2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68" fontId="2" fillId="0" borderId="15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170" fontId="2" fillId="0" borderId="39" xfId="2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0" fontId="2" fillId="0" borderId="22" xfId="2" applyNumberFormat="1" applyFont="1" applyFill="1" applyBorder="1" applyAlignment="1">
      <alignment horizontal="center" vertical="center"/>
    </xf>
    <xf numFmtId="4" fontId="3" fillId="0" borderId="41" xfId="0" applyNumberFormat="1" applyFont="1" applyFill="1" applyBorder="1" applyAlignment="1">
      <alignment horizontal="center" vertical="center"/>
    </xf>
    <xf numFmtId="4" fontId="3" fillId="0" borderId="42" xfId="0" applyNumberFormat="1" applyFont="1" applyFill="1" applyBorder="1" applyAlignment="1">
      <alignment horizontal="center" vertical="center"/>
    </xf>
    <xf numFmtId="4" fontId="2" fillId="0" borderId="43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0" fontId="2" fillId="0" borderId="23" xfId="2" applyNumberFormat="1" applyFont="1" applyFill="1" applyBorder="1" applyAlignment="1">
      <alignment horizontal="center" vertical="center"/>
    </xf>
    <xf numFmtId="170" fontId="2" fillId="0" borderId="15" xfId="2" applyNumberFormat="1" applyFont="1" applyFill="1" applyBorder="1" applyAlignment="1">
      <alignment horizontal="center" vertical="center"/>
    </xf>
    <xf numFmtId="44" fontId="9" fillId="5" borderId="1" xfId="2" applyFont="1" applyFill="1" applyBorder="1" applyAlignment="1">
      <alignment vertical="center"/>
    </xf>
    <xf numFmtId="0" fontId="2" fillId="0" borderId="0" xfId="0" applyFont="1" applyAlignment="1">
      <alignment vertical="center"/>
    </xf>
    <xf numFmtId="44" fontId="2" fillId="0" borderId="1" xfId="2" applyFont="1" applyFill="1" applyBorder="1" applyAlignment="1">
      <alignment vertical="center"/>
    </xf>
    <xf numFmtId="44" fontId="2" fillId="4" borderId="1" xfId="2" applyFont="1" applyFill="1" applyBorder="1" applyAlignment="1">
      <alignment vertical="center"/>
    </xf>
    <xf numFmtId="9" fontId="2" fillId="0" borderId="0" xfId="3" applyFont="1"/>
    <xf numFmtId="3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9" fillId="0" borderId="0" xfId="0" applyFont="1"/>
    <xf numFmtId="4" fontId="9" fillId="0" borderId="0" xfId="0" applyNumberFormat="1" applyFont="1"/>
    <xf numFmtId="0" fontId="9" fillId="6" borderId="44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horizontal="left" vertical="center" wrapText="1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horizontal="left" vertical="center" wrapText="1"/>
    </xf>
    <xf numFmtId="0" fontId="2" fillId="0" borderId="48" xfId="0" applyFont="1" applyBorder="1" applyAlignment="1">
      <alignment wrapText="1"/>
    </xf>
    <xf numFmtId="0" fontId="2" fillId="0" borderId="49" xfId="0" applyFont="1" applyBorder="1" applyAlignment="1">
      <alignment horizontal="left" vertical="center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horizontal="left" vertical="center"/>
    </xf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10" fillId="0" borderId="0" xfId="0" applyFont="1"/>
    <xf numFmtId="0" fontId="2" fillId="0" borderId="5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2" fillId="0" borderId="16" xfId="0" applyFont="1" applyFill="1" applyBorder="1"/>
    <xf numFmtId="0" fontId="7" fillId="4" borderId="4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Procentowy" xfId="3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view="pageBreakPreview" zoomScale="60" zoomScaleNormal="100" workbookViewId="0">
      <selection activeCell="D35" sqref="D35"/>
    </sheetView>
  </sheetViews>
  <sheetFormatPr defaultRowHeight="12.75" x14ac:dyDescent="0.2"/>
  <cols>
    <col min="1" max="1" width="15.28515625" style="2" customWidth="1"/>
    <col min="2" max="2" width="38.28515625" style="2" customWidth="1"/>
    <col min="3" max="3" width="17" style="2" customWidth="1"/>
    <col min="4" max="4" width="16" style="2" customWidth="1"/>
    <col min="5" max="6" width="9.140625" style="2"/>
    <col min="7" max="7" width="15.28515625" style="2" customWidth="1"/>
    <col min="8" max="8" width="17.7109375" style="2" customWidth="1"/>
    <col min="9" max="10" width="9.140625" style="2"/>
    <col min="11" max="12" width="10.140625" style="2" bestFit="1" customWidth="1"/>
    <col min="13" max="256" width="9.140625" style="2"/>
    <col min="257" max="257" width="15.28515625" style="2" customWidth="1"/>
    <col min="258" max="258" width="38.28515625" style="2" customWidth="1"/>
    <col min="259" max="259" width="17" style="2" customWidth="1"/>
    <col min="260" max="260" width="16" style="2" customWidth="1"/>
    <col min="261" max="262" width="9.140625" style="2"/>
    <col min="263" max="263" width="15.28515625" style="2" customWidth="1"/>
    <col min="264" max="264" width="17.7109375" style="2" customWidth="1"/>
    <col min="265" max="266" width="9.140625" style="2"/>
    <col min="267" max="268" width="10.140625" style="2" bestFit="1" customWidth="1"/>
    <col min="269" max="512" width="9.140625" style="2"/>
    <col min="513" max="513" width="15.28515625" style="2" customWidth="1"/>
    <col min="514" max="514" width="38.28515625" style="2" customWidth="1"/>
    <col min="515" max="515" width="17" style="2" customWidth="1"/>
    <col min="516" max="516" width="16" style="2" customWidth="1"/>
    <col min="517" max="518" width="9.140625" style="2"/>
    <col min="519" max="519" width="15.28515625" style="2" customWidth="1"/>
    <col min="520" max="520" width="17.7109375" style="2" customWidth="1"/>
    <col min="521" max="522" width="9.140625" style="2"/>
    <col min="523" max="524" width="10.140625" style="2" bestFit="1" customWidth="1"/>
    <col min="525" max="768" width="9.140625" style="2"/>
    <col min="769" max="769" width="15.28515625" style="2" customWidth="1"/>
    <col min="770" max="770" width="38.28515625" style="2" customWidth="1"/>
    <col min="771" max="771" width="17" style="2" customWidth="1"/>
    <col min="772" max="772" width="16" style="2" customWidth="1"/>
    <col min="773" max="774" width="9.140625" style="2"/>
    <col min="775" max="775" width="15.28515625" style="2" customWidth="1"/>
    <col min="776" max="776" width="17.7109375" style="2" customWidth="1"/>
    <col min="777" max="778" width="9.140625" style="2"/>
    <col min="779" max="780" width="10.140625" style="2" bestFit="1" customWidth="1"/>
    <col min="781" max="1024" width="9.140625" style="2"/>
    <col min="1025" max="1025" width="15.28515625" style="2" customWidth="1"/>
    <col min="1026" max="1026" width="38.28515625" style="2" customWidth="1"/>
    <col min="1027" max="1027" width="17" style="2" customWidth="1"/>
    <col min="1028" max="1028" width="16" style="2" customWidth="1"/>
    <col min="1029" max="1030" width="9.140625" style="2"/>
    <col min="1031" max="1031" width="15.28515625" style="2" customWidth="1"/>
    <col min="1032" max="1032" width="17.7109375" style="2" customWidth="1"/>
    <col min="1033" max="1034" width="9.140625" style="2"/>
    <col min="1035" max="1036" width="10.140625" style="2" bestFit="1" customWidth="1"/>
    <col min="1037" max="1280" width="9.140625" style="2"/>
    <col min="1281" max="1281" width="15.28515625" style="2" customWidth="1"/>
    <col min="1282" max="1282" width="38.28515625" style="2" customWidth="1"/>
    <col min="1283" max="1283" width="17" style="2" customWidth="1"/>
    <col min="1284" max="1284" width="16" style="2" customWidth="1"/>
    <col min="1285" max="1286" width="9.140625" style="2"/>
    <col min="1287" max="1287" width="15.28515625" style="2" customWidth="1"/>
    <col min="1288" max="1288" width="17.7109375" style="2" customWidth="1"/>
    <col min="1289" max="1290" width="9.140625" style="2"/>
    <col min="1291" max="1292" width="10.140625" style="2" bestFit="1" customWidth="1"/>
    <col min="1293" max="1536" width="9.140625" style="2"/>
    <col min="1537" max="1537" width="15.28515625" style="2" customWidth="1"/>
    <col min="1538" max="1538" width="38.28515625" style="2" customWidth="1"/>
    <col min="1539" max="1539" width="17" style="2" customWidth="1"/>
    <col min="1540" max="1540" width="16" style="2" customWidth="1"/>
    <col min="1541" max="1542" width="9.140625" style="2"/>
    <col min="1543" max="1543" width="15.28515625" style="2" customWidth="1"/>
    <col min="1544" max="1544" width="17.7109375" style="2" customWidth="1"/>
    <col min="1545" max="1546" width="9.140625" style="2"/>
    <col min="1547" max="1548" width="10.140625" style="2" bestFit="1" customWidth="1"/>
    <col min="1549" max="1792" width="9.140625" style="2"/>
    <col min="1793" max="1793" width="15.28515625" style="2" customWidth="1"/>
    <col min="1794" max="1794" width="38.28515625" style="2" customWidth="1"/>
    <col min="1795" max="1795" width="17" style="2" customWidth="1"/>
    <col min="1796" max="1796" width="16" style="2" customWidth="1"/>
    <col min="1797" max="1798" width="9.140625" style="2"/>
    <col min="1799" max="1799" width="15.28515625" style="2" customWidth="1"/>
    <col min="1800" max="1800" width="17.7109375" style="2" customWidth="1"/>
    <col min="1801" max="1802" width="9.140625" style="2"/>
    <col min="1803" max="1804" width="10.140625" style="2" bestFit="1" customWidth="1"/>
    <col min="1805" max="2048" width="9.140625" style="2"/>
    <col min="2049" max="2049" width="15.28515625" style="2" customWidth="1"/>
    <col min="2050" max="2050" width="38.28515625" style="2" customWidth="1"/>
    <col min="2051" max="2051" width="17" style="2" customWidth="1"/>
    <col min="2052" max="2052" width="16" style="2" customWidth="1"/>
    <col min="2053" max="2054" width="9.140625" style="2"/>
    <col min="2055" max="2055" width="15.28515625" style="2" customWidth="1"/>
    <col min="2056" max="2056" width="17.7109375" style="2" customWidth="1"/>
    <col min="2057" max="2058" width="9.140625" style="2"/>
    <col min="2059" max="2060" width="10.140625" style="2" bestFit="1" customWidth="1"/>
    <col min="2061" max="2304" width="9.140625" style="2"/>
    <col min="2305" max="2305" width="15.28515625" style="2" customWidth="1"/>
    <col min="2306" max="2306" width="38.28515625" style="2" customWidth="1"/>
    <col min="2307" max="2307" width="17" style="2" customWidth="1"/>
    <col min="2308" max="2308" width="16" style="2" customWidth="1"/>
    <col min="2309" max="2310" width="9.140625" style="2"/>
    <col min="2311" max="2311" width="15.28515625" style="2" customWidth="1"/>
    <col min="2312" max="2312" width="17.7109375" style="2" customWidth="1"/>
    <col min="2313" max="2314" width="9.140625" style="2"/>
    <col min="2315" max="2316" width="10.140625" style="2" bestFit="1" customWidth="1"/>
    <col min="2317" max="2560" width="9.140625" style="2"/>
    <col min="2561" max="2561" width="15.28515625" style="2" customWidth="1"/>
    <col min="2562" max="2562" width="38.28515625" style="2" customWidth="1"/>
    <col min="2563" max="2563" width="17" style="2" customWidth="1"/>
    <col min="2564" max="2564" width="16" style="2" customWidth="1"/>
    <col min="2565" max="2566" width="9.140625" style="2"/>
    <col min="2567" max="2567" width="15.28515625" style="2" customWidth="1"/>
    <col min="2568" max="2568" width="17.7109375" style="2" customWidth="1"/>
    <col min="2569" max="2570" width="9.140625" style="2"/>
    <col min="2571" max="2572" width="10.140625" style="2" bestFit="1" customWidth="1"/>
    <col min="2573" max="2816" width="9.140625" style="2"/>
    <col min="2817" max="2817" width="15.28515625" style="2" customWidth="1"/>
    <col min="2818" max="2818" width="38.28515625" style="2" customWidth="1"/>
    <col min="2819" max="2819" width="17" style="2" customWidth="1"/>
    <col min="2820" max="2820" width="16" style="2" customWidth="1"/>
    <col min="2821" max="2822" width="9.140625" style="2"/>
    <col min="2823" max="2823" width="15.28515625" style="2" customWidth="1"/>
    <col min="2824" max="2824" width="17.7109375" style="2" customWidth="1"/>
    <col min="2825" max="2826" width="9.140625" style="2"/>
    <col min="2827" max="2828" width="10.140625" style="2" bestFit="1" customWidth="1"/>
    <col min="2829" max="3072" width="9.140625" style="2"/>
    <col min="3073" max="3073" width="15.28515625" style="2" customWidth="1"/>
    <col min="3074" max="3074" width="38.28515625" style="2" customWidth="1"/>
    <col min="3075" max="3075" width="17" style="2" customWidth="1"/>
    <col min="3076" max="3076" width="16" style="2" customWidth="1"/>
    <col min="3077" max="3078" width="9.140625" style="2"/>
    <col min="3079" max="3079" width="15.28515625" style="2" customWidth="1"/>
    <col min="3080" max="3080" width="17.7109375" style="2" customWidth="1"/>
    <col min="3081" max="3082" width="9.140625" style="2"/>
    <col min="3083" max="3084" width="10.140625" style="2" bestFit="1" customWidth="1"/>
    <col min="3085" max="3328" width="9.140625" style="2"/>
    <col min="3329" max="3329" width="15.28515625" style="2" customWidth="1"/>
    <col min="3330" max="3330" width="38.28515625" style="2" customWidth="1"/>
    <col min="3331" max="3331" width="17" style="2" customWidth="1"/>
    <col min="3332" max="3332" width="16" style="2" customWidth="1"/>
    <col min="3333" max="3334" width="9.140625" style="2"/>
    <col min="3335" max="3335" width="15.28515625" style="2" customWidth="1"/>
    <col min="3336" max="3336" width="17.7109375" style="2" customWidth="1"/>
    <col min="3337" max="3338" width="9.140625" style="2"/>
    <col min="3339" max="3340" width="10.140625" style="2" bestFit="1" customWidth="1"/>
    <col min="3341" max="3584" width="9.140625" style="2"/>
    <col min="3585" max="3585" width="15.28515625" style="2" customWidth="1"/>
    <col min="3586" max="3586" width="38.28515625" style="2" customWidth="1"/>
    <col min="3587" max="3587" width="17" style="2" customWidth="1"/>
    <col min="3588" max="3588" width="16" style="2" customWidth="1"/>
    <col min="3589" max="3590" width="9.140625" style="2"/>
    <col min="3591" max="3591" width="15.28515625" style="2" customWidth="1"/>
    <col min="3592" max="3592" width="17.7109375" style="2" customWidth="1"/>
    <col min="3593" max="3594" width="9.140625" style="2"/>
    <col min="3595" max="3596" width="10.140625" style="2" bestFit="1" customWidth="1"/>
    <col min="3597" max="3840" width="9.140625" style="2"/>
    <col min="3841" max="3841" width="15.28515625" style="2" customWidth="1"/>
    <col min="3842" max="3842" width="38.28515625" style="2" customWidth="1"/>
    <col min="3843" max="3843" width="17" style="2" customWidth="1"/>
    <col min="3844" max="3844" width="16" style="2" customWidth="1"/>
    <col min="3845" max="3846" width="9.140625" style="2"/>
    <col min="3847" max="3847" width="15.28515625" style="2" customWidth="1"/>
    <col min="3848" max="3848" width="17.7109375" style="2" customWidth="1"/>
    <col min="3849" max="3850" width="9.140625" style="2"/>
    <col min="3851" max="3852" width="10.140625" style="2" bestFit="1" customWidth="1"/>
    <col min="3853" max="4096" width="9.140625" style="2"/>
    <col min="4097" max="4097" width="15.28515625" style="2" customWidth="1"/>
    <col min="4098" max="4098" width="38.28515625" style="2" customWidth="1"/>
    <col min="4099" max="4099" width="17" style="2" customWidth="1"/>
    <col min="4100" max="4100" width="16" style="2" customWidth="1"/>
    <col min="4101" max="4102" width="9.140625" style="2"/>
    <col min="4103" max="4103" width="15.28515625" style="2" customWidth="1"/>
    <col min="4104" max="4104" width="17.7109375" style="2" customWidth="1"/>
    <col min="4105" max="4106" width="9.140625" style="2"/>
    <col min="4107" max="4108" width="10.140625" style="2" bestFit="1" customWidth="1"/>
    <col min="4109" max="4352" width="9.140625" style="2"/>
    <col min="4353" max="4353" width="15.28515625" style="2" customWidth="1"/>
    <col min="4354" max="4354" width="38.28515625" style="2" customWidth="1"/>
    <col min="4355" max="4355" width="17" style="2" customWidth="1"/>
    <col min="4356" max="4356" width="16" style="2" customWidth="1"/>
    <col min="4357" max="4358" width="9.140625" style="2"/>
    <col min="4359" max="4359" width="15.28515625" style="2" customWidth="1"/>
    <col min="4360" max="4360" width="17.7109375" style="2" customWidth="1"/>
    <col min="4361" max="4362" width="9.140625" style="2"/>
    <col min="4363" max="4364" width="10.140625" style="2" bestFit="1" customWidth="1"/>
    <col min="4365" max="4608" width="9.140625" style="2"/>
    <col min="4609" max="4609" width="15.28515625" style="2" customWidth="1"/>
    <col min="4610" max="4610" width="38.28515625" style="2" customWidth="1"/>
    <col min="4611" max="4611" width="17" style="2" customWidth="1"/>
    <col min="4612" max="4612" width="16" style="2" customWidth="1"/>
    <col min="4613" max="4614" width="9.140625" style="2"/>
    <col min="4615" max="4615" width="15.28515625" style="2" customWidth="1"/>
    <col min="4616" max="4616" width="17.7109375" style="2" customWidth="1"/>
    <col min="4617" max="4618" width="9.140625" style="2"/>
    <col min="4619" max="4620" width="10.140625" style="2" bestFit="1" customWidth="1"/>
    <col min="4621" max="4864" width="9.140625" style="2"/>
    <col min="4865" max="4865" width="15.28515625" style="2" customWidth="1"/>
    <col min="4866" max="4866" width="38.28515625" style="2" customWidth="1"/>
    <col min="4867" max="4867" width="17" style="2" customWidth="1"/>
    <col min="4868" max="4868" width="16" style="2" customWidth="1"/>
    <col min="4869" max="4870" width="9.140625" style="2"/>
    <col min="4871" max="4871" width="15.28515625" style="2" customWidth="1"/>
    <col min="4872" max="4872" width="17.7109375" style="2" customWidth="1"/>
    <col min="4873" max="4874" width="9.140625" style="2"/>
    <col min="4875" max="4876" width="10.140625" style="2" bestFit="1" customWidth="1"/>
    <col min="4877" max="5120" width="9.140625" style="2"/>
    <col min="5121" max="5121" width="15.28515625" style="2" customWidth="1"/>
    <col min="5122" max="5122" width="38.28515625" style="2" customWidth="1"/>
    <col min="5123" max="5123" width="17" style="2" customWidth="1"/>
    <col min="5124" max="5124" width="16" style="2" customWidth="1"/>
    <col min="5125" max="5126" width="9.140625" style="2"/>
    <col min="5127" max="5127" width="15.28515625" style="2" customWidth="1"/>
    <col min="5128" max="5128" width="17.7109375" style="2" customWidth="1"/>
    <col min="5129" max="5130" width="9.140625" style="2"/>
    <col min="5131" max="5132" width="10.140625" style="2" bestFit="1" customWidth="1"/>
    <col min="5133" max="5376" width="9.140625" style="2"/>
    <col min="5377" max="5377" width="15.28515625" style="2" customWidth="1"/>
    <col min="5378" max="5378" width="38.28515625" style="2" customWidth="1"/>
    <col min="5379" max="5379" width="17" style="2" customWidth="1"/>
    <col min="5380" max="5380" width="16" style="2" customWidth="1"/>
    <col min="5381" max="5382" width="9.140625" style="2"/>
    <col min="5383" max="5383" width="15.28515625" style="2" customWidth="1"/>
    <col min="5384" max="5384" width="17.7109375" style="2" customWidth="1"/>
    <col min="5385" max="5386" width="9.140625" style="2"/>
    <col min="5387" max="5388" width="10.140625" style="2" bestFit="1" customWidth="1"/>
    <col min="5389" max="5632" width="9.140625" style="2"/>
    <col min="5633" max="5633" width="15.28515625" style="2" customWidth="1"/>
    <col min="5634" max="5634" width="38.28515625" style="2" customWidth="1"/>
    <col min="5635" max="5635" width="17" style="2" customWidth="1"/>
    <col min="5636" max="5636" width="16" style="2" customWidth="1"/>
    <col min="5637" max="5638" width="9.140625" style="2"/>
    <col min="5639" max="5639" width="15.28515625" style="2" customWidth="1"/>
    <col min="5640" max="5640" width="17.7109375" style="2" customWidth="1"/>
    <col min="5641" max="5642" width="9.140625" style="2"/>
    <col min="5643" max="5644" width="10.140625" style="2" bestFit="1" customWidth="1"/>
    <col min="5645" max="5888" width="9.140625" style="2"/>
    <col min="5889" max="5889" width="15.28515625" style="2" customWidth="1"/>
    <col min="5890" max="5890" width="38.28515625" style="2" customWidth="1"/>
    <col min="5891" max="5891" width="17" style="2" customWidth="1"/>
    <col min="5892" max="5892" width="16" style="2" customWidth="1"/>
    <col min="5893" max="5894" width="9.140625" style="2"/>
    <col min="5895" max="5895" width="15.28515625" style="2" customWidth="1"/>
    <col min="5896" max="5896" width="17.7109375" style="2" customWidth="1"/>
    <col min="5897" max="5898" width="9.140625" style="2"/>
    <col min="5899" max="5900" width="10.140625" style="2" bestFit="1" customWidth="1"/>
    <col min="5901" max="6144" width="9.140625" style="2"/>
    <col min="6145" max="6145" width="15.28515625" style="2" customWidth="1"/>
    <col min="6146" max="6146" width="38.28515625" style="2" customWidth="1"/>
    <col min="6147" max="6147" width="17" style="2" customWidth="1"/>
    <col min="6148" max="6148" width="16" style="2" customWidth="1"/>
    <col min="6149" max="6150" width="9.140625" style="2"/>
    <col min="6151" max="6151" width="15.28515625" style="2" customWidth="1"/>
    <col min="6152" max="6152" width="17.7109375" style="2" customWidth="1"/>
    <col min="6153" max="6154" width="9.140625" style="2"/>
    <col min="6155" max="6156" width="10.140625" style="2" bestFit="1" customWidth="1"/>
    <col min="6157" max="6400" width="9.140625" style="2"/>
    <col min="6401" max="6401" width="15.28515625" style="2" customWidth="1"/>
    <col min="6402" max="6402" width="38.28515625" style="2" customWidth="1"/>
    <col min="6403" max="6403" width="17" style="2" customWidth="1"/>
    <col min="6404" max="6404" width="16" style="2" customWidth="1"/>
    <col min="6405" max="6406" width="9.140625" style="2"/>
    <col min="6407" max="6407" width="15.28515625" style="2" customWidth="1"/>
    <col min="6408" max="6408" width="17.7109375" style="2" customWidth="1"/>
    <col min="6409" max="6410" width="9.140625" style="2"/>
    <col min="6411" max="6412" width="10.140625" style="2" bestFit="1" customWidth="1"/>
    <col min="6413" max="6656" width="9.140625" style="2"/>
    <col min="6657" max="6657" width="15.28515625" style="2" customWidth="1"/>
    <col min="6658" max="6658" width="38.28515625" style="2" customWidth="1"/>
    <col min="6659" max="6659" width="17" style="2" customWidth="1"/>
    <col min="6660" max="6660" width="16" style="2" customWidth="1"/>
    <col min="6661" max="6662" width="9.140625" style="2"/>
    <col min="6663" max="6663" width="15.28515625" style="2" customWidth="1"/>
    <col min="6664" max="6664" width="17.7109375" style="2" customWidth="1"/>
    <col min="6665" max="6666" width="9.140625" style="2"/>
    <col min="6667" max="6668" width="10.140625" style="2" bestFit="1" customWidth="1"/>
    <col min="6669" max="6912" width="9.140625" style="2"/>
    <col min="6913" max="6913" width="15.28515625" style="2" customWidth="1"/>
    <col min="6914" max="6914" width="38.28515625" style="2" customWidth="1"/>
    <col min="6915" max="6915" width="17" style="2" customWidth="1"/>
    <col min="6916" max="6916" width="16" style="2" customWidth="1"/>
    <col min="6917" max="6918" width="9.140625" style="2"/>
    <col min="6919" max="6919" width="15.28515625" style="2" customWidth="1"/>
    <col min="6920" max="6920" width="17.7109375" style="2" customWidth="1"/>
    <col min="6921" max="6922" width="9.140625" style="2"/>
    <col min="6923" max="6924" width="10.140625" style="2" bestFit="1" customWidth="1"/>
    <col min="6925" max="7168" width="9.140625" style="2"/>
    <col min="7169" max="7169" width="15.28515625" style="2" customWidth="1"/>
    <col min="7170" max="7170" width="38.28515625" style="2" customWidth="1"/>
    <col min="7171" max="7171" width="17" style="2" customWidth="1"/>
    <col min="7172" max="7172" width="16" style="2" customWidth="1"/>
    <col min="7173" max="7174" width="9.140625" style="2"/>
    <col min="7175" max="7175" width="15.28515625" style="2" customWidth="1"/>
    <col min="7176" max="7176" width="17.7109375" style="2" customWidth="1"/>
    <col min="7177" max="7178" width="9.140625" style="2"/>
    <col min="7179" max="7180" width="10.140625" style="2" bestFit="1" customWidth="1"/>
    <col min="7181" max="7424" width="9.140625" style="2"/>
    <col min="7425" max="7425" width="15.28515625" style="2" customWidth="1"/>
    <col min="7426" max="7426" width="38.28515625" style="2" customWidth="1"/>
    <col min="7427" max="7427" width="17" style="2" customWidth="1"/>
    <col min="7428" max="7428" width="16" style="2" customWidth="1"/>
    <col min="7429" max="7430" width="9.140625" style="2"/>
    <col min="7431" max="7431" width="15.28515625" style="2" customWidth="1"/>
    <col min="7432" max="7432" width="17.7109375" style="2" customWidth="1"/>
    <col min="7433" max="7434" width="9.140625" style="2"/>
    <col min="7435" max="7436" width="10.140625" style="2" bestFit="1" customWidth="1"/>
    <col min="7437" max="7680" width="9.140625" style="2"/>
    <col min="7681" max="7681" width="15.28515625" style="2" customWidth="1"/>
    <col min="7682" max="7682" width="38.28515625" style="2" customWidth="1"/>
    <col min="7683" max="7683" width="17" style="2" customWidth="1"/>
    <col min="7684" max="7684" width="16" style="2" customWidth="1"/>
    <col min="7685" max="7686" width="9.140625" style="2"/>
    <col min="7687" max="7687" width="15.28515625" style="2" customWidth="1"/>
    <col min="7688" max="7688" width="17.7109375" style="2" customWidth="1"/>
    <col min="7689" max="7690" width="9.140625" style="2"/>
    <col min="7691" max="7692" width="10.140625" style="2" bestFit="1" customWidth="1"/>
    <col min="7693" max="7936" width="9.140625" style="2"/>
    <col min="7937" max="7937" width="15.28515625" style="2" customWidth="1"/>
    <col min="7938" max="7938" width="38.28515625" style="2" customWidth="1"/>
    <col min="7939" max="7939" width="17" style="2" customWidth="1"/>
    <col min="7940" max="7940" width="16" style="2" customWidth="1"/>
    <col min="7941" max="7942" width="9.140625" style="2"/>
    <col min="7943" max="7943" width="15.28515625" style="2" customWidth="1"/>
    <col min="7944" max="7944" width="17.7109375" style="2" customWidth="1"/>
    <col min="7945" max="7946" width="9.140625" style="2"/>
    <col min="7947" max="7948" width="10.140625" style="2" bestFit="1" customWidth="1"/>
    <col min="7949" max="8192" width="9.140625" style="2"/>
    <col min="8193" max="8193" width="15.28515625" style="2" customWidth="1"/>
    <col min="8194" max="8194" width="38.28515625" style="2" customWidth="1"/>
    <col min="8195" max="8195" width="17" style="2" customWidth="1"/>
    <col min="8196" max="8196" width="16" style="2" customWidth="1"/>
    <col min="8197" max="8198" width="9.140625" style="2"/>
    <col min="8199" max="8199" width="15.28515625" style="2" customWidth="1"/>
    <col min="8200" max="8200" width="17.7109375" style="2" customWidth="1"/>
    <col min="8201" max="8202" width="9.140625" style="2"/>
    <col min="8203" max="8204" width="10.140625" style="2" bestFit="1" customWidth="1"/>
    <col min="8205" max="8448" width="9.140625" style="2"/>
    <col min="8449" max="8449" width="15.28515625" style="2" customWidth="1"/>
    <col min="8450" max="8450" width="38.28515625" style="2" customWidth="1"/>
    <col min="8451" max="8451" width="17" style="2" customWidth="1"/>
    <col min="8452" max="8452" width="16" style="2" customWidth="1"/>
    <col min="8453" max="8454" width="9.140625" style="2"/>
    <col min="8455" max="8455" width="15.28515625" style="2" customWidth="1"/>
    <col min="8456" max="8456" width="17.7109375" style="2" customWidth="1"/>
    <col min="8457" max="8458" width="9.140625" style="2"/>
    <col min="8459" max="8460" width="10.140625" style="2" bestFit="1" customWidth="1"/>
    <col min="8461" max="8704" width="9.140625" style="2"/>
    <col min="8705" max="8705" width="15.28515625" style="2" customWidth="1"/>
    <col min="8706" max="8706" width="38.28515625" style="2" customWidth="1"/>
    <col min="8707" max="8707" width="17" style="2" customWidth="1"/>
    <col min="8708" max="8708" width="16" style="2" customWidth="1"/>
    <col min="8709" max="8710" width="9.140625" style="2"/>
    <col min="8711" max="8711" width="15.28515625" style="2" customWidth="1"/>
    <col min="8712" max="8712" width="17.7109375" style="2" customWidth="1"/>
    <col min="8713" max="8714" width="9.140625" style="2"/>
    <col min="8715" max="8716" width="10.140625" style="2" bestFit="1" customWidth="1"/>
    <col min="8717" max="8960" width="9.140625" style="2"/>
    <col min="8961" max="8961" width="15.28515625" style="2" customWidth="1"/>
    <col min="8962" max="8962" width="38.28515625" style="2" customWidth="1"/>
    <col min="8963" max="8963" width="17" style="2" customWidth="1"/>
    <col min="8964" max="8964" width="16" style="2" customWidth="1"/>
    <col min="8965" max="8966" width="9.140625" style="2"/>
    <col min="8967" max="8967" width="15.28515625" style="2" customWidth="1"/>
    <col min="8968" max="8968" width="17.7109375" style="2" customWidth="1"/>
    <col min="8969" max="8970" width="9.140625" style="2"/>
    <col min="8971" max="8972" width="10.140625" style="2" bestFit="1" customWidth="1"/>
    <col min="8973" max="9216" width="9.140625" style="2"/>
    <col min="9217" max="9217" width="15.28515625" style="2" customWidth="1"/>
    <col min="9218" max="9218" width="38.28515625" style="2" customWidth="1"/>
    <col min="9219" max="9219" width="17" style="2" customWidth="1"/>
    <col min="9220" max="9220" width="16" style="2" customWidth="1"/>
    <col min="9221" max="9222" width="9.140625" style="2"/>
    <col min="9223" max="9223" width="15.28515625" style="2" customWidth="1"/>
    <col min="9224" max="9224" width="17.7109375" style="2" customWidth="1"/>
    <col min="9225" max="9226" width="9.140625" style="2"/>
    <col min="9227" max="9228" width="10.140625" style="2" bestFit="1" customWidth="1"/>
    <col min="9229" max="9472" width="9.140625" style="2"/>
    <col min="9473" max="9473" width="15.28515625" style="2" customWidth="1"/>
    <col min="9474" max="9474" width="38.28515625" style="2" customWidth="1"/>
    <col min="9475" max="9475" width="17" style="2" customWidth="1"/>
    <col min="9476" max="9476" width="16" style="2" customWidth="1"/>
    <col min="9477" max="9478" width="9.140625" style="2"/>
    <col min="9479" max="9479" width="15.28515625" style="2" customWidth="1"/>
    <col min="9480" max="9480" width="17.7109375" style="2" customWidth="1"/>
    <col min="9481" max="9482" width="9.140625" style="2"/>
    <col min="9483" max="9484" width="10.140625" style="2" bestFit="1" customWidth="1"/>
    <col min="9485" max="9728" width="9.140625" style="2"/>
    <col min="9729" max="9729" width="15.28515625" style="2" customWidth="1"/>
    <col min="9730" max="9730" width="38.28515625" style="2" customWidth="1"/>
    <col min="9731" max="9731" width="17" style="2" customWidth="1"/>
    <col min="9732" max="9732" width="16" style="2" customWidth="1"/>
    <col min="9733" max="9734" width="9.140625" style="2"/>
    <col min="9735" max="9735" width="15.28515625" style="2" customWidth="1"/>
    <col min="9736" max="9736" width="17.7109375" style="2" customWidth="1"/>
    <col min="9737" max="9738" width="9.140625" style="2"/>
    <col min="9739" max="9740" width="10.140625" style="2" bestFit="1" customWidth="1"/>
    <col min="9741" max="9984" width="9.140625" style="2"/>
    <col min="9985" max="9985" width="15.28515625" style="2" customWidth="1"/>
    <col min="9986" max="9986" width="38.28515625" style="2" customWidth="1"/>
    <col min="9987" max="9987" width="17" style="2" customWidth="1"/>
    <col min="9988" max="9988" width="16" style="2" customWidth="1"/>
    <col min="9989" max="9990" width="9.140625" style="2"/>
    <col min="9991" max="9991" width="15.28515625" style="2" customWidth="1"/>
    <col min="9992" max="9992" width="17.7109375" style="2" customWidth="1"/>
    <col min="9993" max="9994" width="9.140625" style="2"/>
    <col min="9995" max="9996" width="10.140625" style="2" bestFit="1" customWidth="1"/>
    <col min="9997" max="10240" width="9.140625" style="2"/>
    <col min="10241" max="10241" width="15.28515625" style="2" customWidth="1"/>
    <col min="10242" max="10242" width="38.28515625" style="2" customWidth="1"/>
    <col min="10243" max="10243" width="17" style="2" customWidth="1"/>
    <col min="10244" max="10244" width="16" style="2" customWidth="1"/>
    <col min="10245" max="10246" width="9.140625" style="2"/>
    <col min="10247" max="10247" width="15.28515625" style="2" customWidth="1"/>
    <col min="10248" max="10248" width="17.7109375" style="2" customWidth="1"/>
    <col min="10249" max="10250" width="9.140625" style="2"/>
    <col min="10251" max="10252" width="10.140625" style="2" bestFit="1" customWidth="1"/>
    <col min="10253" max="10496" width="9.140625" style="2"/>
    <col min="10497" max="10497" width="15.28515625" style="2" customWidth="1"/>
    <col min="10498" max="10498" width="38.28515625" style="2" customWidth="1"/>
    <col min="10499" max="10499" width="17" style="2" customWidth="1"/>
    <col min="10500" max="10500" width="16" style="2" customWidth="1"/>
    <col min="10501" max="10502" width="9.140625" style="2"/>
    <col min="10503" max="10503" width="15.28515625" style="2" customWidth="1"/>
    <col min="10504" max="10504" width="17.7109375" style="2" customWidth="1"/>
    <col min="10505" max="10506" width="9.140625" style="2"/>
    <col min="10507" max="10508" width="10.140625" style="2" bestFit="1" customWidth="1"/>
    <col min="10509" max="10752" width="9.140625" style="2"/>
    <col min="10753" max="10753" width="15.28515625" style="2" customWidth="1"/>
    <col min="10754" max="10754" width="38.28515625" style="2" customWidth="1"/>
    <col min="10755" max="10755" width="17" style="2" customWidth="1"/>
    <col min="10756" max="10756" width="16" style="2" customWidth="1"/>
    <col min="10757" max="10758" width="9.140625" style="2"/>
    <col min="10759" max="10759" width="15.28515625" style="2" customWidth="1"/>
    <col min="10760" max="10760" width="17.7109375" style="2" customWidth="1"/>
    <col min="10761" max="10762" width="9.140625" style="2"/>
    <col min="10763" max="10764" width="10.140625" style="2" bestFit="1" customWidth="1"/>
    <col min="10765" max="11008" width="9.140625" style="2"/>
    <col min="11009" max="11009" width="15.28515625" style="2" customWidth="1"/>
    <col min="11010" max="11010" width="38.28515625" style="2" customWidth="1"/>
    <col min="11011" max="11011" width="17" style="2" customWidth="1"/>
    <col min="11012" max="11012" width="16" style="2" customWidth="1"/>
    <col min="11013" max="11014" width="9.140625" style="2"/>
    <col min="11015" max="11015" width="15.28515625" style="2" customWidth="1"/>
    <col min="11016" max="11016" width="17.7109375" style="2" customWidth="1"/>
    <col min="11017" max="11018" width="9.140625" style="2"/>
    <col min="11019" max="11020" width="10.140625" style="2" bestFit="1" customWidth="1"/>
    <col min="11021" max="11264" width="9.140625" style="2"/>
    <col min="11265" max="11265" width="15.28515625" style="2" customWidth="1"/>
    <col min="11266" max="11266" width="38.28515625" style="2" customWidth="1"/>
    <col min="11267" max="11267" width="17" style="2" customWidth="1"/>
    <col min="11268" max="11268" width="16" style="2" customWidth="1"/>
    <col min="11269" max="11270" width="9.140625" style="2"/>
    <col min="11271" max="11271" width="15.28515625" style="2" customWidth="1"/>
    <col min="11272" max="11272" width="17.7109375" style="2" customWidth="1"/>
    <col min="11273" max="11274" width="9.140625" style="2"/>
    <col min="11275" max="11276" width="10.140625" style="2" bestFit="1" customWidth="1"/>
    <col min="11277" max="11520" width="9.140625" style="2"/>
    <col min="11521" max="11521" width="15.28515625" style="2" customWidth="1"/>
    <col min="11522" max="11522" width="38.28515625" style="2" customWidth="1"/>
    <col min="11523" max="11523" width="17" style="2" customWidth="1"/>
    <col min="11524" max="11524" width="16" style="2" customWidth="1"/>
    <col min="11525" max="11526" width="9.140625" style="2"/>
    <col min="11527" max="11527" width="15.28515625" style="2" customWidth="1"/>
    <col min="11528" max="11528" width="17.7109375" style="2" customWidth="1"/>
    <col min="11529" max="11530" width="9.140625" style="2"/>
    <col min="11531" max="11532" width="10.140625" style="2" bestFit="1" customWidth="1"/>
    <col min="11533" max="11776" width="9.140625" style="2"/>
    <col min="11777" max="11777" width="15.28515625" style="2" customWidth="1"/>
    <col min="11778" max="11778" width="38.28515625" style="2" customWidth="1"/>
    <col min="11779" max="11779" width="17" style="2" customWidth="1"/>
    <col min="11780" max="11780" width="16" style="2" customWidth="1"/>
    <col min="11781" max="11782" width="9.140625" style="2"/>
    <col min="11783" max="11783" width="15.28515625" style="2" customWidth="1"/>
    <col min="11784" max="11784" width="17.7109375" style="2" customWidth="1"/>
    <col min="11785" max="11786" width="9.140625" style="2"/>
    <col min="11787" max="11788" width="10.140625" style="2" bestFit="1" customWidth="1"/>
    <col min="11789" max="12032" width="9.140625" style="2"/>
    <col min="12033" max="12033" width="15.28515625" style="2" customWidth="1"/>
    <col min="12034" max="12034" width="38.28515625" style="2" customWidth="1"/>
    <col min="12035" max="12035" width="17" style="2" customWidth="1"/>
    <col min="12036" max="12036" width="16" style="2" customWidth="1"/>
    <col min="12037" max="12038" width="9.140625" style="2"/>
    <col min="12039" max="12039" width="15.28515625" style="2" customWidth="1"/>
    <col min="12040" max="12040" width="17.7109375" style="2" customWidth="1"/>
    <col min="12041" max="12042" width="9.140625" style="2"/>
    <col min="12043" max="12044" width="10.140625" style="2" bestFit="1" customWidth="1"/>
    <col min="12045" max="12288" width="9.140625" style="2"/>
    <col min="12289" max="12289" width="15.28515625" style="2" customWidth="1"/>
    <col min="12290" max="12290" width="38.28515625" style="2" customWidth="1"/>
    <col min="12291" max="12291" width="17" style="2" customWidth="1"/>
    <col min="12292" max="12292" width="16" style="2" customWidth="1"/>
    <col min="12293" max="12294" width="9.140625" style="2"/>
    <col min="12295" max="12295" width="15.28515625" style="2" customWidth="1"/>
    <col min="12296" max="12296" width="17.7109375" style="2" customWidth="1"/>
    <col min="12297" max="12298" width="9.140625" style="2"/>
    <col min="12299" max="12300" width="10.140625" style="2" bestFit="1" customWidth="1"/>
    <col min="12301" max="12544" width="9.140625" style="2"/>
    <col min="12545" max="12545" width="15.28515625" style="2" customWidth="1"/>
    <col min="12546" max="12546" width="38.28515625" style="2" customWidth="1"/>
    <col min="12547" max="12547" width="17" style="2" customWidth="1"/>
    <col min="12548" max="12548" width="16" style="2" customWidth="1"/>
    <col min="12549" max="12550" width="9.140625" style="2"/>
    <col min="12551" max="12551" width="15.28515625" style="2" customWidth="1"/>
    <col min="12552" max="12552" width="17.7109375" style="2" customWidth="1"/>
    <col min="12553" max="12554" width="9.140625" style="2"/>
    <col min="12555" max="12556" width="10.140625" style="2" bestFit="1" customWidth="1"/>
    <col min="12557" max="12800" width="9.140625" style="2"/>
    <col min="12801" max="12801" width="15.28515625" style="2" customWidth="1"/>
    <col min="12802" max="12802" width="38.28515625" style="2" customWidth="1"/>
    <col min="12803" max="12803" width="17" style="2" customWidth="1"/>
    <col min="12804" max="12804" width="16" style="2" customWidth="1"/>
    <col min="12805" max="12806" width="9.140625" style="2"/>
    <col min="12807" max="12807" width="15.28515625" style="2" customWidth="1"/>
    <col min="12808" max="12808" width="17.7109375" style="2" customWidth="1"/>
    <col min="12809" max="12810" width="9.140625" style="2"/>
    <col min="12811" max="12812" width="10.140625" style="2" bestFit="1" customWidth="1"/>
    <col min="12813" max="13056" width="9.140625" style="2"/>
    <col min="13057" max="13057" width="15.28515625" style="2" customWidth="1"/>
    <col min="13058" max="13058" width="38.28515625" style="2" customWidth="1"/>
    <col min="13059" max="13059" width="17" style="2" customWidth="1"/>
    <col min="13060" max="13060" width="16" style="2" customWidth="1"/>
    <col min="13061" max="13062" width="9.140625" style="2"/>
    <col min="13063" max="13063" width="15.28515625" style="2" customWidth="1"/>
    <col min="13064" max="13064" width="17.7109375" style="2" customWidth="1"/>
    <col min="13065" max="13066" width="9.140625" style="2"/>
    <col min="13067" max="13068" width="10.140625" style="2" bestFit="1" customWidth="1"/>
    <col min="13069" max="13312" width="9.140625" style="2"/>
    <col min="13313" max="13313" width="15.28515625" style="2" customWidth="1"/>
    <col min="13314" max="13314" width="38.28515625" style="2" customWidth="1"/>
    <col min="13315" max="13315" width="17" style="2" customWidth="1"/>
    <col min="13316" max="13316" width="16" style="2" customWidth="1"/>
    <col min="13317" max="13318" width="9.140625" style="2"/>
    <col min="13319" max="13319" width="15.28515625" style="2" customWidth="1"/>
    <col min="13320" max="13320" width="17.7109375" style="2" customWidth="1"/>
    <col min="13321" max="13322" width="9.140625" style="2"/>
    <col min="13323" max="13324" width="10.140625" style="2" bestFit="1" customWidth="1"/>
    <col min="13325" max="13568" width="9.140625" style="2"/>
    <col min="13569" max="13569" width="15.28515625" style="2" customWidth="1"/>
    <col min="13570" max="13570" width="38.28515625" style="2" customWidth="1"/>
    <col min="13571" max="13571" width="17" style="2" customWidth="1"/>
    <col min="13572" max="13572" width="16" style="2" customWidth="1"/>
    <col min="13573" max="13574" width="9.140625" style="2"/>
    <col min="13575" max="13575" width="15.28515625" style="2" customWidth="1"/>
    <col min="13576" max="13576" width="17.7109375" style="2" customWidth="1"/>
    <col min="13577" max="13578" width="9.140625" style="2"/>
    <col min="13579" max="13580" width="10.140625" style="2" bestFit="1" customWidth="1"/>
    <col min="13581" max="13824" width="9.140625" style="2"/>
    <col min="13825" max="13825" width="15.28515625" style="2" customWidth="1"/>
    <col min="13826" max="13826" width="38.28515625" style="2" customWidth="1"/>
    <col min="13827" max="13827" width="17" style="2" customWidth="1"/>
    <col min="13828" max="13828" width="16" style="2" customWidth="1"/>
    <col min="13829" max="13830" width="9.140625" style="2"/>
    <col min="13831" max="13831" width="15.28515625" style="2" customWidth="1"/>
    <col min="13832" max="13832" width="17.7109375" style="2" customWidth="1"/>
    <col min="13833" max="13834" width="9.140625" style="2"/>
    <col min="13835" max="13836" width="10.140625" style="2" bestFit="1" customWidth="1"/>
    <col min="13837" max="14080" width="9.140625" style="2"/>
    <col min="14081" max="14081" width="15.28515625" style="2" customWidth="1"/>
    <col min="14082" max="14082" width="38.28515625" style="2" customWidth="1"/>
    <col min="14083" max="14083" width="17" style="2" customWidth="1"/>
    <col min="14084" max="14084" width="16" style="2" customWidth="1"/>
    <col min="14085" max="14086" width="9.140625" style="2"/>
    <col min="14087" max="14087" width="15.28515625" style="2" customWidth="1"/>
    <col min="14088" max="14088" width="17.7109375" style="2" customWidth="1"/>
    <col min="14089" max="14090" width="9.140625" style="2"/>
    <col min="14091" max="14092" width="10.140625" style="2" bestFit="1" customWidth="1"/>
    <col min="14093" max="14336" width="9.140625" style="2"/>
    <col min="14337" max="14337" width="15.28515625" style="2" customWidth="1"/>
    <col min="14338" max="14338" width="38.28515625" style="2" customWidth="1"/>
    <col min="14339" max="14339" width="17" style="2" customWidth="1"/>
    <col min="14340" max="14340" width="16" style="2" customWidth="1"/>
    <col min="14341" max="14342" width="9.140625" style="2"/>
    <col min="14343" max="14343" width="15.28515625" style="2" customWidth="1"/>
    <col min="14344" max="14344" width="17.7109375" style="2" customWidth="1"/>
    <col min="14345" max="14346" width="9.140625" style="2"/>
    <col min="14347" max="14348" width="10.140625" style="2" bestFit="1" customWidth="1"/>
    <col min="14349" max="14592" width="9.140625" style="2"/>
    <col min="14593" max="14593" width="15.28515625" style="2" customWidth="1"/>
    <col min="14594" max="14594" width="38.28515625" style="2" customWidth="1"/>
    <col min="14595" max="14595" width="17" style="2" customWidth="1"/>
    <col min="14596" max="14596" width="16" style="2" customWidth="1"/>
    <col min="14597" max="14598" width="9.140625" style="2"/>
    <col min="14599" max="14599" width="15.28515625" style="2" customWidth="1"/>
    <col min="14600" max="14600" width="17.7109375" style="2" customWidth="1"/>
    <col min="14601" max="14602" width="9.140625" style="2"/>
    <col min="14603" max="14604" width="10.140625" style="2" bestFit="1" customWidth="1"/>
    <col min="14605" max="14848" width="9.140625" style="2"/>
    <col min="14849" max="14849" width="15.28515625" style="2" customWidth="1"/>
    <col min="14850" max="14850" width="38.28515625" style="2" customWidth="1"/>
    <col min="14851" max="14851" width="17" style="2" customWidth="1"/>
    <col min="14852" max="14852" width="16" style="2" customWidth="1"/>
    <col min="14853" max="14854" width="9.140625" style="2"/>
    <col min="14855" max="14855" width="15.28515625" style="2" customWidth="1"/>
    <col min="14856" max="14856" width="17.7109375" style="2" customWidth="1"/>
    <col min="14857" max="14858" width="9.140625" style="2"/>
    <col min="14859" max="14860" width="10.140625" style="2" bestFit="1" customWidth="1"/>
    <col min="14861" max="15104" width="9.140625" style="2"/>
    <col min="15105" max="15105" width="15.28515625" style="2" customWidth="1"/>
    <col min="15106" max="15106" width="38.28515625" style="2" customWidth="1"/>
    <col min="15107" max="15107" width="17" style="2" customWidth="1"/>
    <col min="15108" max="15108" width="16" style="2" customWidth="1"/>
    <col min="15109" max="15110" width="9.140625" style="2"/>
    <col min="15111" max="15111" width="15.28515625" style="2" customWidth="1"/>
    <col min="15112" max="15112" width="17.7109375" style="2" customWidth="1"/>
    <col min="15113" max="15114" width="9.140625" style="2"/>
    <col min="15115" max="15116" width="10.140625" style="2" bestFit="1" customWidth="1"/>
    <col min="15117" max="15360" width="9.140625" style="2"/>
    <col min="15361" max="15361" width="15.28515625" style="2" customWidth="1"/>
    <col min="15362" max="15362" width="38.28515625" style="2" customWidth="1"/>
    <col min="15363" max="15363" width="17" style="2" customWidth="1"/>
    <col min="15364" max="15364" width="16" style="2" customWidth="1"/>
    <col min="15365" max="15366" width="9.140625" style="2"/>
    <col min="15367" max="15367" width="15.28515625" style="2" customWidth="1"/>
    <col min="15368" max="15368" width="17.7109375" style="2" customWidth="1"/>
    <col min="15369" max="15370" width="9.140625" style="2"/>
    <col min="15371" max="15372" width="10.140625" style="2" bestFit="1" customWidth="1"/>
    <col min="15373" max="15616" width="9.140625" style="2"/>
    <col min="15617" max="15617" width="15.28515625" style="2" customWidth="1"/>
    <col min="15618" max="15618" width="38.28515625" style="2" customWidth="1"/>
    <col min="15619" max="15619" width="17" style="2" customWidth="1"/>
    <col min="15620" max="15620" width="16" style="2" customWidth="1"/>
    <col min="15621" max="15622" width="9.140625" style="2"/>
    <col min="15623" max="15623" width="15.28515625" style="2" customWidth="1"/>
    <col min="15624" max="15624" width="17.7109375" style="2" customWidth="1"/>
    <col min="15625" max="15626" width="9.140625" style="2"/>
    <col min="15627" max="15628" width="10.140625" style="2" bestFit="1" customWidth="1"/>
    <col min="15629" max="15872" width="9.140625" style="2"/>
    <col min="15873" max="15873" width="15.28515625" style="2" customWidth="1"/>
    <col min="15874" max="15874" width="38.28515625" style="2" customWidth="1"/>
    <col min="15875" max="15875" width="17" style="2" customWidth="1"/>
    <col min="15876" max="15876" width="16" style="2" customWidth="1"/>
    <col min="15877" max="15878" width="9.140625" style="2"/>
    <col min="15879" max="15879" width="15.28515625" style="2" customWidth="1"/>
    <col min="15880" max="15880" width="17.7109375" style="2" customWidth="1"/>
    <col min="15881" max="15882" width="9.140625" style="2"/>
    <col min="15883" max="15884" width="10.140625" style="2" bestFit="1" customWidth="1"/>
    <col min="15885" max="16128" width="9.140625" style="2"/>
    <col min="16129" max="16129" width="15.28515625" style="2" customWidth="1"/>
    <col min="16130" max="16130" width="38.28515625" style="2" customWidth="1"/>
    <col min="16131" max="16131" width="17" style="2" customWidth="1"/>
    <col min="16132" max="16132" width="16" style="2" customWidth="1"/>
    <col min="16133" max="16134" width="9.140625" style="2"/>
    <col min="16135" max="16135" width="15.28515625" style="2" customWidth="1"/>
    <col min="16136" max="16136" width="17.7109375" style="2" customWidth="1"/>
    <col min="16137" max="16138" width="9.140625" style="2"/>
    <col min="16139" max="16140" width="10.140625" style="2" bestFit="1" customWidth="1"/>
    <col min="16141" max="16384" width="9.140625" style="2"/>
  </cols>
  <sheetData>
    <row r="1" spans="1:13" x14ac:dyDescent="0.2">
      <c r="A1" s="1" t="s">
        <v>46</v>
      </c>
      <c r="G1" s="151" t="s">
        <v>48</v>
      </c>
      <c r="H1" s="151"/>
    </row>
    <row r="2" spans="1:13" ht="42" customHeight="1" x14ac:dyDescent="0.2">
      <c r="A2" s="152" t="s">
        <v>47</v>
      </c>
      <c r="B2" s="153"/>
      <c r="C2" s="153"/>
      <c r="D2" s="153"/>
      <c r="E2" s="153"/>
      <c r="F2" s="153"/>
      <c r="G2" s="153"/>
      <c r="H2" s="153"/>
    </row>
    <row r="3" spans="1:13" ht="13.5" thickBot="1" x14ac:dyDescent="0.25"/>
    <row r="4" spans="1:13" ht="51.75" thickBot="1" x14ac:dyDescent="0.25">
      <c r="A4" s="3"/>
      <c r="B4" s="4" t="s">
        <v>0</v>
      </c>
      <c r="C4" s="5" t="s">
        <v>1</v>
      </c>
      <c r="D4" s="154" t="s">
        <v>2</v>
      </c>
      <c r="E4" s="155"/>
      <c r="F4" s="156"/>
      <c r="G4" s="6" t="s">
        <v>3</v>
      </c>
      <c r="H4" s="6" t="s">
        <v>4</v>
      </c>
    </row>
    <row r="5" spans="1:13" ht="13.5" thickBot="1" x14ac:dyDescent="0.25">
      <c r="A5" s="7">
        <v>1</v>
      </c>
      <c r="B5" s="8">
        <v>2</v>
      </c>
      <c r="C5" s="9">
        <v>3</v>
      </c>
      <c r="D5" s="157">
        <v>4</v>
      </c>
      <c r="E5" s="158"/>
      <c r="F5" s="159"/>
      <c r="G5" s="10">
        <v>5</v>
      </c>
      <c r="H5" s="11">
        <v>6</v>
      </c>
    </row>
    <row r="6" spans="1:13" ht="15.75" customHeight="1" thickBot="1" x14ac:dyDescent="0.25">
      <c r="A6" s="145" t="s">
        <v>5</v>
      </c>
      <c r="B6" s="146"/>
      <c r="C6" s="146"/>
      <c r="D6" s="146"/>
      <c r="E6" s="146"/>
      <c r="F6" s="146"/>
      <c r="G6" s="146"/>
      <c r="H6" s="147"/>
      <c r="K6" s="12"/>
    </row>
    <row r="7" spans="1:13" x14ac:dyDescent="0.2">
      <c r="A7" s="132" t="s">
        <v>6</v>
      </c>
      <c r="B7" s="13" t="s">
        <v>7</v>
      </c>
      <c r="C7" s="14" t="s">
        <v>8</v>
      </c>
      <c r="D7" s="15">
        <f>G45*0.57</f>
        <v>172453.49999999997</v>
      </c>
      <c r="E7" s="16" t="s">
        <v>9</v>
      </c>
      <c r="F7" s="17"/>
      <c r="G7" s="18"/>
      <c r="H7" s="19">
        <f>D7*G7</f>
        <v>0</v>
      </c>
    </row>
    <row r="8" spans="1:13" x14ac:dyDescent="0.2">
      <c r="A8" s="133"/>
      <c r="B8" s="20" t="s">
        <v>7</v>
      </c>
      <c r="C8" s="21" t="s">
        <v>10</v>
      </c>
      <c r="D8" s="22">
        <f>G45*0.43</f>
        <v>130096.5</v>
      </c>
      <c r="E8" s="23" t="s">
        <v>9</v>
      </c>
      <c r="F8" s="24"/>
      <c r="G8" s="25"/>
      <c r="H8" s="26">
        <f>D8*G8</f>
        <v>0</v>
      </c>
    </row>
    <row r="9" spans="1:13" ht="13.5" thickBot="1" x14ac:dyDescent="0.25">
      <c r="A9" s="144"/>
      <c r="B9" s="20" t="s">
        <v>11</v>
      </c>
      <c r="C9" s="27"/>
      <c r="D9" s="28">
        <v>45</v>
      </c>
      <c r="E9" s="29"/>
      <c r="F9" s="30">
        <v>12</v>
      </c>
      <c r="G9" s="31"/>
      <c r="H9" s="32">
        <f>D9*F9*G9</f>
        <v>0</v>
      </c>
    </row>
    <row r="10" spans="1:13" x14ac:dyDescent="0.2">
      <c r="A10" s="132" t="s">
        <v>12</v>
      </c>
      <c r="B10" s="33" t="s">
        <v>13</v>
      </c>
      <c r="C10" s="14" t="s">
        <v>14</v>
      </c>
      <c r="D10" s="34">
        <f>D7</f>
        <v>172453.49999999997</v>
      </c>
      <c r="E10" s="35" t="s">
        <v>9</v>
      </c>
      <c r="F10" s="36"/>
      <c r="G10" s="37"/>
      <c r="H10" s="38">
        <f>D10*G10</f>
        <v>0</v>
      </c>
      <c r="L10" s="12"/>
    </row>
    <row r="11" spans="1:13" ht="13.5" thickBot="1" x14ac:dyDescent="0.25">
      <c r="A11" s="133"/>
      <c r="B11" s="39" t="s">
        <v>13</v>
      </c>
      <c r="C11" s="27" t="s">
        <v>15</v>
      </c>
      <c r="D11" s="40">
        <f>D8</f>
        <v>130096.5</v>
      </c>
      <c r="E11" s="41" t="s">
        <v>9</v>
      </c>
      <c r="F11" s="42"/>
      <c r="G11" s="43"/>
      <c r="H11" s="44">
        <f>D11*G11</f>
        <v>0</v>
      </c>
      <c r="M11" s="12"/>
    </row>
    <row r="12" spans="1:13" ht="15" customHeight="1" x14ac:dyDescent="0.2">
      <c r="A12" s="133"/>
      <c r="B12" s="45" t="s">
        <v>16</v>
      </c>
      <c r="C12" s="46" t="s">
        <v>17</v>
      </c>
      <c r="D12" s="47">
        <v>486.1</v>
      </c>
      <c r="E12" s="48" t="s">
        <v>18</v>
      </c>
      <c r="F12" s="30">
        <v>12</v>
      </c>
      <c r="G12" s="49"/>
      <c r="H12" s="50">
        <f>D12*F12*G12</f>
        <v>0</v>
      </c>
    </row>
    <row r="13" spans="1:13" ht="15" customHeight="1" x14ac:dyDescent="0.2">
      <c r="A13" s="133"/>
      <c r="B13" s="51" t="s">
        <v>19</v>
      </c>
      <c r="C13" s="46" t="s">
        <v>17</v>
      </c>
      <c r="D13" s="52">
        <f>D12</f>
        <v>486.1</v>
      </c>
      <c r="E13" s="53" t="s">
        <v>18</v>
      </c>
      <c r="F13" s="30">
        <v>12</v>
      </c>
      <c r="G13" s="54"/>
      <c r="H13" s="50">
        <f>D13*F13*G13</f>
        <v>0</v>
      </c>
      <c r="L13" s="12"/>
    </row>
    <row r="14" spans="1:13" ht="15.75" customHeight="1" x14ac:dyDescent="0.2">
      <c r="A14" s="133"/>
      <c r="B14" s="55" t="s">
        <v>20</v>
      </c>
      <c r="C14" s="56"/>
      <c r="D14" s="57">
        <v>45</v>
      </c>
      <c r="E14" s="58"/>
      <c r="F14" s="30">
        <v>12</v>
      </c>
      <c r="G14" s="54"/>
      <c r="H14" s="50">
        <f>D14*F14*G14</f>
        <v>0</v>
      </c>
      <c r="L14" s="12"/>
    </row>
    <row r="15" spans="1:13" ht="15.75" customHeight="1" thickBot="1" x14ac:dyDescent="0.25">
      <c r="A15" s="144"/>
      <c r="B15" s="59" t="s">
        <v>21</v>
      </c>
      <c r="C15" s="56"/>
      <c r="D15" s="60">
        <v>200000</v>
      </c>
      <c r="E15" s="53" t="s">
        <v>9</v>
      </c>
      <c r="F15" s="30">
        <v>1</v>
      </c>
      <c r="G15" s="54"/>
      <c r="H15" s="50">
        <f>D15*F15*G15</f>
        <v>0</v>
      </c>
    </row>
    <row r="16" spans="1:13" ht="15.75" customHeight="1" thickBot="1" x14ac:dyDescent="0.25">
      <c r="A16" s="145" t="s">
        <v>22</v>
      </c>
      <c r="B16" s="146"/>
      <c r="C16" s="146"/>
      <c r="D16" s="146"/>
      <c r="E16" s="146"/>
      <c r="F16" s="146"/>
      <c r="G16" s="146"/>
      <c r="H16" s="147"/>
      <c r="L16" s="12"/>
      <c r="M16" s="12"/>
    </row>
    <row r="17" spans="1:12" ht="15.75" customHeight="1" thickBot="1" x14ac:dyDescent="0.25">
      <c r="A17" s="148" t="s">
        <v>23</v>
      </c>
      <c r="B17" s="149"/>
      <c r="C17" s="149"/>
      <c r="D17" s="149"/>
      <c r="E17" s="149"/>
      <c r="F17" s="149"/>
      <c r="G17" s="149"/>
      <c r="H17" s="150"/>
      <c r="L17" s="12"/>
    </row>
    <row r="18" spans="1:12" ht="30" customHeight="1" x14ac:dyDescent="0.2">
      <c r="A18" s="132" t="s">
        <v>6</v>
      </c>
      <c r="B18" s="33" t="s">
        <v>7</v>
      </c>
      <c r="C18" s="61" t="s">
        <v>24</v>
      </c>
      <c r="D18" s="62">
        <f>G46*0.2</f>
        <v>24000</v>
      </c>
      <c r="E18" s="63" t="s">
        <v>9</v>
      </c>
      <c r="F18" s="64"/>
      <c r="G18" s="65"/>
      <c r="H18" s="66">
        <f>D18*G18</f>
        <v>0</v>
      </c>
      <c r="J18" s="12"/>
      <c r="K18" s="12"/>
      <c r="L18" s="12"/>
    </row>
    <row r="19" spans="1:12" ht="30" customHeight="1" x14ac:dyDescent="0.2">
      <c r="A19" s="133"/>
      <c r="B19" s="67" t="s">
        <v>7</v>
      </c>
      <c r="C19" s="68" t="s">
        <v>25</v>
      </c>
      <c r="D19" s="69">
        <f>G46*0.045</f>
        <v>5400</v>
      </c>
      <c r="E19" s="70" t="s">
        <v>9</v>
      </c>
      <c r="F19" s="71"/>
      <c r="G19" s="72"/>
      <c r="H19" s="73">
        <f>D19*G19</f>
        <v>0</v>
      </c>
    </row>
    <row r="20" spans="1:12" ht="30" customHeight="1" x14ac:dyDescent="0.2">
      <c r="A20" s="133"/>
      <c r="B20" s="67" t="s">
        <v>7</v>
      </c>
      <c r="C20" s="21" t="s">
        <v>26</v>
      </c>
      <c r="D20" s="69">
        <f>G46*0.255</f>
        <v>30600</v>
      </c>
      <c r="E20" s="70" t="s">
        <v>9</v>
      </c>
      <c r="F20" s="71"/>
      <c r="G20" s="25"/>
      <c r="H20" s="73">
        <f>D20*G20</f>
        <v>0</v>
      </c>
      <c r="K20" s="12"/>
      <c r="L20" s="12"/>
    </row>
    <row r="21" spans="1:12" ht="13.5" thickBot="1" x14ac:dyDescent="0.25">
      <c r="A21" s="133"/>
      <c r="B21" s="39" t="s">
        <v>11</v>
      </c>
      <c r="C21" s="27"/>
      <c r="D21" s="74">
        <v>1</v>
      </c>
      <c r="E21" s="41"/>
      <c r="F21" s="75">
        <v>6</v>
      </c>
      <c r="G21" s="76">
        <v>0</v>
      </c>
      <c r="H21" s="44">
        <f>D21*F21*G21</f>
        <v>0</v>
      </c>
      <c r="L21" s="12"/>
    </row>
    <row r="22" spans="1:12" ht="25.5" x14ac:dyDescent="0.2">
      <c r="A22" s="132" t="s">
        <v>12</v>
      </c>
      <c r="B22" s="33" t="s">
        <v>13</v>
      </c>
      <c r="C22" s="61" t="s">
        <v>27</v>
      </c>
      <c r="D22" s="62">
        <f>D18</f>
        <v>24000</v>
      </c>
      <c r="E22" s="63" t="s">
        <v>9</v>
      </c>
      <c r="F22" s="64"/>
      <c r="G22" s="77"/>
      <c r="H22" s="38">
        <f>D22*G22</f>
        <v>0</v>
      </c>
      <c r="L22" s="12"/>
    </row>
    <row r="23" spans="1:12" ht="30" customHeight="1" x14ac:dyDescent="0.2">
      <c r="A23" s="133"/>
      <c r="B23" s="67" t="s">
        <v>13</v>
      </c>
      <c r="C23" s="68" t="s">
        <v>25</v>
      </c>
      <c r="D23" s="69">
        <f>D19</f>
        <v>5400</v>
      </c>
      <c r="E23" s="70" t="s">
        <v>9</v>
      </c>
      <c r="F23" s="71"/>
      <c r="G23" s="78"/>
      <c r="H23" s="26">
        <f>D23*G23</f>
        <v>0</v>
      </c>
      <c r="L23" s="12"/>
    </row>
    <row r="24" spans="1:12" ht="30" customHeight="1" thickBot="1" x14ac:dyDescent="0.25">
      <c r="A24" s="133"/>
      <c r="B24" s="39" t="s">
        <v>28</v>
      </c>
      <c r="C24" s="27" t="s">
        <v>26</v>
      </c>
      <c r="D24" s="79">
        <f>D20</f>
        <v>30600</v>
      </c>
      <c r="E24" s="80" t="s">
        <v>9</v>
      </c>
      <c r="F24" s="81"/>
      <c r="G24" s="76"/>
      <c r="H24" s="44">
        <f>D24*G24</f>
        <v>0</v>
      </c>
      <c r="L24" s="12"/>
    </row>
    <row r="25" spans="1:12" ht="15.75" customHeight="1" x14ac:dyDescent="0.2">
      <c r="A25" s="134"/>
      <c r="B25" s="45" t="s">
        <v>16</v>
      </c>
      <c r="C25" s="46" t="s">
        <v>29</v>
      </c>
      <c r="D25" s="82">
        <v>45</v>
      </c>
      <c r="E25" s="83" t="s">
        <v>9</v>
      </c>
      <c r="F25" s="84">
        <v>6</v>
      </c>
      <c r="G25" s="85"/>
      <c r="H25" s="38">
        <f>D25*F25*G25</f>
        <v>0</v>
      </c>
      <c r="L25" s="12"/>
    </row>
    <row r="26" spans="1:12" ht="15.75" customHeight="1" x14ac:dyDescent="0.2">
      <c r="A26" s="134"/>
      <c r="B26" s="51" t="s">
        <v>19</v>
      </c>
      <c r="C26" s="56" t="s">
        <v>29</v>
      </c>
      <c r="D26" s="86">
        <f>D25</f>
        <v>45</v>
      </c>
      <c r="E26" s="87" t="s">
        <v>9</v>
      </c>
      <c r="F26" s="88">
        <v>6</v>
      </c>
      <c r="G26" s="78"/>
      <c r="H26" s="50">
        <f>D26*F26*G26</f>
        <v>0</v>
      </c>
      <c r="L26" s="12"/>
    </row>
    <row r="27" spans="1:12" ht="15.75" customHeight="1" x14ac:dyDescent="0.2">
      <c r="A27" s="134"/>
      <c r="B27" s="89" t="s">
        <v>20</v>
      </c>
      <c r="C27" s="90"/>
      <c r="D27" s="91">
        <v>1</v>
      </c>
      <c r="E27" s="92" t="s">
        <v>30</v>
      </c>
      <c r="F27" s="88">
        <v>6</v>
      </c>
      <c r="G27" s="93"/>
      <c r="H27" s="50">
        <f>D27*F27*G27</f>
        <v>0</v>
      </c>
      <c r="L27" s="12"/>
    </row>
    <row r="28" spans="1:12" ht="15.75" customHeight="1" thickBot="1" x14ac:dyDescent="0.25">
      <c r="A28" s="135"/>
      <c r="B28" s="59" t="s">
        <v>21</v>
      </c>
      <c r="C28" s="94"/>
      <c r="D28" s="60">
        <v>30000</v>
      </c>
      <c r="E28" s="53" t="s">
        <v>9</v>
      </c>
      <c r="F28" s="75">
        <v>1</v>
      </c>
      <c r="G28" s="43"/>
      <c r="H28" s="50">
        <f>D28*F28*G28</f>
        <v>0</v>
      </c>
      <c r="L28" s="12"/>
    </row>
    <row r="29" spans="1:12" ht="15.75" customHeight="1" thickBot="1" x14ac:dyDescent="0.25">
      <c r="A29" s="148" t="s">
        <v>31</v>
      </c>
      <c r="B29" s="149"/>
      <c r="C29" s="149"/>
      <c r="D29" s="149"/>
      <c r="E29" s="149"/>
      <c r="F29" s="149"/>
      <c r="G29" s="149"/>
      <c r="H29" s="150"/>
    </row>
    <row r="30" spans="1:12" ht="25.5" x14ac:dyDescent="0.2">
      <c r="A30" s="132" t="s">
        <v>6</v>
      </c>
      <c r="B30" s="33" t="s">
        <v>7</v>
      </c>
      <c r="C30" s="61" t="s">
        <v>24</v>
      </c>
      <c r="D30" s="62">
        <f>D18</f>
        <v>24000</v>
      </c>
      <c r="E30" s="63" t="s">
        <v>9</v>
      </c>
      <c r="F30" s="64"/>
      <c r="G30" s="65">
        <f>G18</f>
        <v>0</v>
      </c>
      <c r="H30" s="66">
        <f>D30*G30</f>
        <v>0</v>
      </c>
      <c r="L30" s="12"/>
    </row>
    <row r="31" spans="1:12" ht="25.5" x14ac:dyDescent="0.2">
      <c r="A31" s="133"/>
      <c r="B31" s="67" t="s">
        <v>7</v>
      </c>
      <c r="C31" s="68" t="s">
        <v>25</v>
      </c>
      <c r="D31" s="69">
        <f>D19</f>
        <v>5400</v>
      </c>
      <c r="E31" s="70" t="s">
        <v>9</v>
      </c>
      <c r="F31" s="71"/>
      <c r="G31" s="72">
        <f>G19</f>
        <v>0</v>
      </c>
      <c r="H31" s="73">
        <f>D31*G31</f>
        <v>0</v>
      </c>
      <c r="K31" s="12"/>
    </row>
    <row r="32" spans="1:12" x14ac:dyDescent="0.2">
      <c r="A32" s="133"/>
      <c r="B32" s="67" t="s">
        <v>7</v>
      </c>
      <c r="C32" s="21" t="s">
        <v>26</v>
      </c>
      <c r="D32" s="69">
        <f>D20</f>
        <v>30600</v>
      </c>
      <c r="E32" s="70" t="s">
        <v>9</v>
      </c>
      <c r="F32" s="71"/>
      <c r="G32" s="25">
        <f>G20</f>
        <v>0</v>
      </c>
      <c r="H32" s="73">
        <f>D32*G32</f>
        <v>0</v>
      </c>
    </row>
    <row r="33" spans="1:13" ht="30" customHeight="1" thickBot="1" x14ac:dyDescent="0.25">
      <c r="A33" s="133"/>
      <c r="B33" s="39" t="s">
        <v>11</v>
      </c>
      <c r="C33" s="27"/>
      <c r="D33" s="74">
        <v>1</v>
      </c>
      <c r="E33" s="41"/>
      <c r="F33" s="75">
        <v>6</v>
      </c>
      <c r="G33" s="76">
        <v>0</v>
      </c>
      <c r="H33" s="44">
        <f>D33*F33*G33</f>
        <v>0</v>
      </c>
      <c r="K33" s="12"/>
    </row>
    <row r="34" spans="1:13" ht="30" customHeight="1" x14ac:dyDescent="0.2">
      <c r="A34" s="132" t="s">
        <v>12</v>
      </c>
      <c r="B34" s="33" t="s">
        <v>13</v>
      </c>
      <c r="C34" s="61" t="s">
        <v>27</v>
      </c>
      <c r="D34" s="62">
        <f>D18</f>
        <v>24000</v>
      </c>
      <c r="E34" s="63" t="s">
        <v>9</v>
      </c>
      <c r="F34" s="64"/>
      <c r="G34" s="95"/>
      <c r="H34" s="38">
        <f>D34*G34</f>
        <v>0</v>
      </c>
    </row>
    <row r="35" spans="1:13" ht="30" customHeight="1" x14ac:dyDescent="0.2">
      <c r="A35" s="133"/>
      <c r="B35" s="67" t="s">
        <v>13</v>
      </c>
      <c r="C35" s="68" t="s">
        <v>25</v>
      </c>
      <c r="D35" s="69">
        <f>D19</f>
        <v>5400</v>
      </c>
      <c r="E35" s="70" t="s">
        <v>9</v>
      </c>
      <c r="F35" s="71"/>
      <c r="G35" s="78"/>
      <c r="H35" s="26">
        <f>D35*G35</f>
        <v>0</v>
      </c>
    </row>
    <row r="36" spans="1:13" ht="26.25" thickBot="1" x14ac:dyDescent="0.25">
      <c r="A36" s="133"/>
      <c r="B36" s="39" t="s">
        <v>28</v>
      </c>
      <c r="C36" s="27" t="s">
        <v>26</v>
      </c>
      <c r="D36" s="96">
        <f>D20</f>
        <v>30600</v>
      </c>
      <c r="E36" s="97" t="s">
        <v>9</v>
      </c>
      <c r="F36" s="98"/>
      <c r="G36" s="93"/>
      <c r="H36" s="44">
        <f>D36*G36</f>
        <v>0</v>
      </c>
      <c r="M36" s="12"/>
    </row>
    <row r="37" spans="1:13" x14ac:dyDescent="0.2">
      <c r="A37" s="134"/>
      <c r="B37" s="45" t="s">
        <v>16</v>
      </c>
      <c r="C37" s="46" t="s">
        <v>29</v>
      </c>
      <c r="D37" s="99">
        <v>45</v>
      </c>
      <c r="E37" s="100" t="s">
        <v>9</v>
      </c>
      <c r="F37" s="84">
        <v>6</v>
      </c>
      <c r="G37" s="101"/>
      <c r="H37" s="38">
        <f>D37*F37*G37</f>
        <v>0</v>
      </c>
    </row>
    <row r="38" spans="1:13" x14ac:dyDescent="0.2">
      <c r="A38" s="134"/>
      <c r="B38" s="51" t="s">
        <v>19</v>
      </c>
      <c r="C38" s="56" t="s">
        <v>29</v>
      </c>
      <c r="D38" s="86">
        <f>D37</f>
        <v>45</v>
      </c>
      <c r="E38" s="87" t="s">
        <v>9</v>
      </c>
      <c r="F38" s="88">
        <v>6</v>
      </c>
      <c r="G38" s="102"/>
      <c r="H38" s="50">
        <f>D38*F38*G38</f>
        <v>0</v>
      </c>
    </row>
    <row r="39" spans="1:13" x14ac:dyDescent="0.2">
      <c r="A39" s="134"/>
      <c r="B39" s="89" t="s">
        <v>20</v>
      </c>
      <c r="C39" s="90"/>
      <c r="D39" s="91">
        <v>1</v>
      </c>
      <c r="E39" s="92" t="s">
        <v>30</v>
      </c>
      <c r="F39" s="88">
        <v>6</v>
      </c>
      <c r="G39" s="93"/>
      <c r="H39" s="50">
        <f>D39*F39*G39</f>
        <v>0</v>
      </c>
    </row>
    <row r="40" spans="1:13" ht="13.5" thickBot="1" x14ac:dyDescent="0.25">
      <c r="A40" s="135"/>
      <c r="B40" s="59" t="s">
        <v>21</v>
      </c>
      <c r="C40" s="94"/>
      <c r="D40" s="60">
        <v>30000</v>
      </c>
      <c r="E40" s="53" t="s">
        <v>9</v>
      </c>
      <c r="F40" s="75">
        <v>1</v>
      </c>
      <c r="G40" s="43"/>
      <c r="H40" s="50">
        <f>D40*F40*G40</f>
        <v>0</v>
      </c>
    </row>
    <row r="41" spans="1:13" s="104" customFormat="1" ht="20.100000000000001" customHeight="1" thickBot="1" x14ac:dyDescent="0.3">
      <c r="A41" s="136" t="s">
        <v>32</v>
      </c>
      <c r="B41" s="137"/>
      <c r="C41" s="137"/>
      <c r="D41" s="137"/>
      <c r="E41" s="137"/>
      <c r="F41" s="137"/>
      <c r="G41" s="138"/>
      <c r="H41" s="103">
        <f>SUM(H7:H15)+SUM(H18:H28)+SUM(H30:H40)</f>
        <v>0</v>
      </c>
    </row>
    <row r="42" spans="1:13" s="104" customFormat="1" ht="20.100000000000001" customHeight="1" thickBot="1" x14ac:dyDescent="0.3">
      <c r="A42" s="139" t="s">
        <v>33</v>
      </c>
      <c r="B42" s="140"/>
      <c r="C42" s="140"/>
      <c r="D42" s="140"/>
      <c r="E42" s="140"/>
      <c r="F42" s="140"/>
      <c r="G42" s="141"/>
      <c r="H42" s="105">
        <f>H41*0.05</f>
        <v>0</v>
      </c>
    </row>
    <row r="43" spans="1:13" s="104" customFormat="1" ht="20.100000000000001" customHeight="1" thickBot="1" x14ac:dyDescent="0.3">
      <c r="A43" s="136" t="s">
        <v>34</v>
      </c>
      <c r="B43" s="137"/>
      <c r="C43" s="137"/>
      <c r="D43" s="137"/>
      <c r="E43" s="137"/>
      <c r="F43" s="137"/>
      <c r="G43" s="138"/>
      <c r="H43" s="106">
        <f>H41*1.05</f>
        <v>0</v>
      </c>
    </row>
    <row r="44" spans="1:13" x14ac:dyDescent="0.2">
      <c r="D44" s="107"/>
      <c r="F44" s="108"/>
      <c r="G44" s="108"/>
    </row>
    <row r="45" spans="1:13" x14ac:dyDescent="0.2">
      <c r="A45" s="2" t="s">
        <v>35</v>
      </c>
      <c r="C45" s="2" t="s">
        <v>36</v>
      </c>
      <c r="D45" s="109"/>
      <c r="E45" s="109"/>
      <c r="F45" s="110" t="s">
        <v>37</v>
      </c>
      <c r="G45" s="111">
        <v>302550</v>
      </c>
      <c r="H45" s="109"/>
    </row>
    <row r="46" spans="1:13" ht="13.5" thickBot="1" x14ac:dyDescent="0.25">
      <c r="B46" s="128" t="s">
        <v>45</v>
      </c>
      <c r="F46" s="112" t="s">
        <v>38</v>
      </c>
      <c r="G46" s="113">
        <v>120000</v>
      </c>
    </row>
    <row r="47" spans="1:13" ht="39" thickBot="1" x14ac:dyDescent="0.25">
      <c r="A47" s="114" t="s">
        <v>39</v>
      </c>
      <c r="B47" s="115" t="s">
        <v>40</v>
      </c>
      <c r="C47" s="116" t="s">
        <v>41</v>
      </c>
      <c r="D47" s="116" t="s">
        <v>42</v>
      </c>
    </row>
    <row r="48" spans="1:13" x14ac:dyDescent="0.2">
      <c r="A48" s="142" t="s">
        <v>37</v>
      </c>
      <c r="B48" s="117" t="s">
        <v>8</v>
      </c>
      <c r="C48" s="118"/>
      <c r="D48" s="118"/>
    </row>
    <row r="49" spans="1:8" ht="24.95" customHeight="1" thickBot="1" x14ac:dyDescent="0.25">
      <c r="A49" s="143"/>
      <c r="B49" s="119" t="s">
        <v>10</v>
      </c>
      <c r="C49" s="120"/>
      <c r="D49" s="120"/>
    </row>
    <row r="50" spans="1:8" ht="24.95" customHeight="1" x14ac:dyDescent="0.2">
      <c r="A50" s="129" t="s">
        <v>38</v>
      </c>
      <c r="B50" s="121" t="s">
        <v>24</v>
      </c>
      <c r="C50" s="122"/>
      <c r="D50" s="122"/>
    </row>
    <row r="51" spans="1:8" ht="24.95" customHeight="1" x14ac:dyDescent="0.2">
      <c r="A51" s="129"/>
      <c r="B51" s="123" t="s">
        <v>43</v>
      </c>
      <c r="C51" s="124"/>
      <c r="D51" s="124"/>
    </row>
    <row r="52" spans="1:8" ht="24.95" customHeight="1" thickBot="1" x14ac:dyDescent="0.25">
      <c r="A52" s="130"/>
      <c r="B52" s="125" t="s">
        <v>26</v>
      </c>
      <c r="C52" s="120"/>
      <c r="D52" s="120"/>
    </row>
    <row r="54" spans="1:8" s="126" customFormat="1" ht="30" customHeight="1" x14ac:dyDescent="0.25">
      <c r="A54" s="131" t="s">
        <v>44</v>
      </c>
      <c r="B54" s="131"/>
      <c r="C54" s="131"/>
      <c r="D54" s="131"/>
      <c r="E54" s="131"/>
      <c r="F54" s="131"/>
      <c r="G54" s="131"/>
      <c r="H54" s="131"/>
    </row>
    <row r="56" spans="1:8" x14ac:dyDescent="0.2">
      <c r="A56" s="127"/>
    </row>
  </sheetData>
  <mergeCells count="20">
    <mergeCell ref="A29:H29"/>
    <mergeCell ref="G1:H1"/>
    <mergeCell ref="A2:H2"/>
    <mergeCell ref="D4:F4"/>
    <mergeCell ref="D5:F5"/>
    <mergeCell ref="A6:H6"/>
    <mergeCell ref="A7:A9"/>
    <mergeCell ref="A10:A15"/>
    <mergeCell ref="A16:H16"/>
    <mergeCell ref="A17:H17"/>
    <mergeCell ref="A18:A21"/>
    <mergeCell ref="A22:A28"/>
    <mergeCell ref="A50:A52"/>
    <mergeCell ref="A54:H54"/>
    <mergeCell ref="A30:A33"/>
    <mergeCell ref="A34:A40"/>
    <mergeCell ref="A41:G41"/>
    <mergeCell ref="A42:G42"/>
    <mergeCell ref="A43:G43"/>
    <mergeCell ref="A48:A49"/>
  </mergeCells>
  <pageMargins left="0.25" right="0.25" top="0.75" bottom="0.75" header="0.3" footer="0.3"/>
  <pageSetup paperSize="9" scale="81" orientation="landscape" r:id="rId1"/>
  <rowBreaks count="2" manualBreakCount="2">
    <brk id="28" max="7" man="1"/>
    <brk id="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a.tersa</dc:creator>
  <cp:lastModifiedBy>Małgorzata</cp:lastModifiedBy>
  <cp:lastPrinted>2022-07-06T08:33:18Z</cp:lastPrinted>
  <dcterms:created xsi:type="dcterms:W3CDTF">2022-07-05T11:29:54Z</dcterms:created>
  <dcterms:modified xsi:type="dcterms:W3CDTF">2022-07-06T08:33:27Z</dcterms:modified>
</cp:coreProperties>
</file>