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6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<sst xmlns="http://schemas.openxmlformats.org/spreadsheetml/2006/main" count="204" uniqueCount="104">
  <si>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</si>
  <si>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</si>
  <si>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</si>
  <si>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</si>
  <si>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</si>
  <si>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</si>
  <si>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</si>
  <si>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</si>
  <si>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</si>
  <si>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</si>
  <si>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</si>
  <si>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</si>
  <si>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</si>
  <si>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</si>
  <si>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</si>
  <si>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</si>
  <si>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</si>
  <si>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</si>
  <si>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</si>
  <si>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</si>
  <si>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</si>
  <si>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</si>
  <si>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</si>
  <si>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</si>
  <si>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</si>
  <si>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</si>
  <si>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</si>
  <si>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</si>
  <si>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</si>
  <si>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</si>
  <si>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</si>
  <si>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</si>
  <si>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</si>
  <si>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</si>
  <si>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</si>
  <si>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</si>
  <si>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</si>
  <si>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</si>
  <si>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</si>
  <si>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</si>
  <si>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</si>
  <si>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</si>
  <si>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</si>
  <si>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</si>
  <si>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</si>
  <si>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</si>
  <si>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</si>
  <si>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</si>
  <si>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</si>
  <si>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</si>
  <si>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</si>
  <si>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</si>
  <si>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załącznik nr ….. do umowy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</si>
  <si>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</si>
  <si>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</si>
  <si>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</si>
  <si>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</si>
  <si>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</si>
  <si>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</si>
  <si>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</si>
  <si>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</si>
  <si>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</si>
  <si>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</si>
  <si>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</si>
  <si>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</si>
  <si>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</si>
  <si>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</si>
  <si>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</si>
  <si>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</si>
  <si>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</si>
  <si>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</si>
  <si>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</si>
  <si>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</si>
  <si>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</si>
  <si>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* wymagany jeden podmiot odpowiedzialny</t>
  </si>
  <si>
    <t xml:space="preserve">roztwór do wstrz. 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</si>
  <si>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</si>
  <si>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</si>
  <si>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</si>
  <si>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</si>
  <si>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</si>
  <si>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</si>
  <si>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</si>
  <si>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</si>
  <si>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</si>
  <si>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Kod EAN</t>
  </si>
  <si>
    <t>DFP.271.39.2022.BM</t>
  </si>
  <si>
    <t>Dostawa produktów leczniczych do Apteki Szpitala Uniwersyteckiego w Krakowie</t>
  </si>
  <si>
    <t>Oświadczamy, że oferowane przez nas w części 1 - 5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</si>
  <si>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* wykaz B Obwieszczenia Ministra Zdrowia  aktualny na dzień składania oferty</t>
  </si>
  <si>
    <t xml:space="preserve">Jeden ml roztworu zawiera 50 mg lub 100mg immunoglobuliny ludzkiej normalnej (IVIg), </t>
  </si>
  <si>
    <t>Do zakupu w różnych dawkach</t>
  </si>
  <si>
    <t>roztwór do infuzji*</t>
  </si>
  <si>
    <t>Oferowana ilość dawek a 1g</t>
  </si>
  <si>
    <t>dawek 
a 1g</t>
  </si>
  <si>
    <t>Cena brutto # jednej oferowanej dawki a 1g</t>
  </si>
  <si>
    <t>Wartość brutto # pozycji</t>
  </si>
  <si>
    <t>Dla dawek:</t>
  </si>
  <si>
    <t>Metamizolum natricum *</t>
  </si>
  <si>
    <t>0,5 g/ml; 5 ml</t>
  </si>
  <si>
    <t>0,5 g/ml; 2 ml</t>
  </si>
  <si>
    <t>^^^ Zamawiający wymaga aby w Karcie Charakterystyki Produktu Leczniczego była zawarta informacja, iż oferowany produkt moża mieszać z produktem Tramadol</t>
  </si>
  <si>
    <r>
      <t xml:space="preserve">Metamizolum natricum * </t>
    </r>
    <r>
      <rPr>
        <vertAlign val="superscript"/>
        <sz val="11"/>
        <rFont val="Garamond"/>
        <family val="1"/>
      </rPr>
      <t xml:space="preserve"> ^^^</t>
    </r>
  </si>
  <si>
    <t>Nazwa handlowa:
Dawki: 
Postać / Opakowanie: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</si>
</sst>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vertAlign val="superscript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6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34" borderId="14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3" fillId="34" borderId="13" xfId="0" applyFont="1" applyFill="1" applyBorder="1" applyAlignment="1" applyProtection="1">
      <alignment horizontal="left" vertical="top" wrapText="1"/>
      <protection locked="0"/>
    </xf>
    <xf numFmtId="3" fontId="53" fillId="34" borderId="14" xfId="55" applyNumberFormat="1" applyFont="1" applyFill="1" applyBorder="1" applyAlignment="1" applyProtection="1">
      <alignment horizontal="left" vertical="top" wrapText="1"/>
      <protection locked="0"/>
    </xf>
    <xf numFmtId="0" fontId="52" fillId="34" borderId="15" xfId="0" applyFont="1" applyFill="1" applyBorder="1" applyAlignment="1" applyProtection="1">
      <alignment horizontal="left" vertical="top" wrapText="1"/>
      <protection locked="0"/>
    </xf>
    <xf numFmtId="0" fontId="7" fillId="34" borderId="13" xfId="0" applyFont="1" applyFill="1" applyBorder="1" applyAlignment="1" applyProtection="1">
      <alignment horizontal="left" vertical="top" wrapText="1"/>
      <protection locked="0"/>
    </xf>
    <xf numFmtId="0" fontId="52" fillId="34" borderId="13" xfId="0" applyFont="1" applyFill="1" applyBorder="1" applyAlignment="1" applyProtection="1">
      <alignment horizontal="left" vertical="top" wrapText="1"/>
      <protection locked="0"/>
    </xf>
    <xf numFmtId="4" fontId="52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3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13" xfId="0" applyNumberFormat="1" applyFont="1" applyFill="1" applyBorder="1" applyAlignment="1" applyProtection="1">
      <alignment horizontal="left" vertical="top" wrapText="1"/>
      <protection locked="0"/>
    </xf>
    <xf numFmtId="44" fontId="52" fillId="0" borderId="13" xfId="10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0" xfId="105" applyNumberFormat="1" applyFont="1" applyFill="1" applyBorder="1" applyAlignment="1" applyProtection="1">
      <alignment horizontal="left" vertical="top" wrapText="1"/>
      <protection locked="0"/>
    </xf>
    <xf numFmtId="0" fontId="52" fillId="0" borderId="13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3" xfId="0" applyNumberFormat="1" applyFont="1" applyFill="1" applyBorder="1" applyAlignment="1" applyProtection="1">
      <alignment horizontal="left" vertical="top" wrapText="1"/>
      <protection locked="0"/>
    </xf>
    <xf numFmtId="49" fontId="52" fillId="0" borderId="14" xfId="0" applyNumberFormat="1" applyFont="1" applyFill="1" applyBorder="1" applyAlignment="1" applyProtection="1">
      <alignment horizontal="left" vertical="top" wrapText="1"/>
      <protection locked="0"/>
    </xf>
    <xf numFmtId="3" fontId="52" fillId="0" borderId="13" xfId="0" applyNumberFormat="1" applyFont="1" applyFill="1" applyBorder="1" applyAlignment="1" applyProtection="1">
      <alignment horizontal="left" vertical="top" wrapText="1"/>
      <protection locked="0"/>
    </xf>
    <xf numFmtId="49" fontId="53" fillId="0" borderId="13" xfId="0" applyNumberFormat="1" applyFont="1" applyFill="1" applyBorder="1" applyAlignment="1" applyProtection="1">
      <alignment horizontal="left" vertical="top" wrapText="1"/>
      <protection locked="0"/>
    </xf>
    <xf numFmtId="3" fontId="53" fillId="0" borderId="13" xfId="0" applyNumberFormat="1" applyFont="1" applyFill="1" applyBorder="1" applyAlignment="1" applyProtection="1">
      <alignment horizontal="right" vertical="top" wrapText="1"/>
      <protection locked="0"/>
    </xf>
    <xf numFmtId="0" fontId="52" fillId="34" borderId="15" xfId="0" applyFont="1" applyFill="1" applyBorder="1" applyAlignment="1" applyProtection="1">
      <alignment horizontal="left" vertical="center" wrapText="1"/>
      <protection locked="0"/>
    </xf>
    <xf numFmtId="0" fontId="9" fillId="34" borderId="13" xfId="0" applyFont="1" applyFill="1" applyBorder="1" applyAlignment="1">
      <alignment horizontal="center" vertical="center" wrapText="1"/>
    </xf>
    <xf numFmtId="177" fontId="52" fillId="34" borderId="13" xfId="48" applyNumberFormat="1" applyFont="1" applyFill="1" applyBorder="1" applyAlignment="1">
      <alignment horizontal="center" vertical="center"/>
    </xf>
    <xf numFmtId="177" fontId="9" fillId="34" borderId="13" xfId="48" applyNumberFormat="1" applyFont="1" applyFill="1" applyBorder="1" applyAlignment="1">
      <alignment horizontal="center" vertical="center" wrapText="1"/>
    </xf>
    <xf numFmtId="0" fontId="52" fillId="34" borderId="13" xfId="0" applyFont="1" applyFill="1" applyBorder="1" applyAlignment="1" applyProtection="1">
      <alignment horizontal="left" vertical="center" wrapText="1"/>
      <protection locked="0"/>
    </xf>
    <xf numFmtId="0" fontId="52" fillId="34" borderId="14" xfId="0" applyFont="1" applyFill="1" applyBorder="1" applyAlignment="1" applyProtection="1">
      <alignment horizontal="right" vertical="top" wrapText="1"/>
      <protection/>
    </xf>
    <xf numFmtId="0" fontId="52" fillId="0" borderId="15" xfId="0" applyFont="1" applyBorder="1" applyAlignment="1">
      <alignment horizontal="right" vertical="top" wrapText="1"/>
    </xf>
    <xf numFmtId="0" fontId="52" fillId="0" borderId="16" xfId="0" applyFont="1" applyFill="1" applyBorder="1" applyAlignment="1" applyProtection="1">
      <alignment horizontal="justify" vertical="top" wrapText="1"/>
      <protection locked="0"/>
    </xf>
    <xf numFmtId="0" fontId="52" fillId="0" borderId="16" xfId="0" applyFont="1" applyBorder="1" applyAlignment="1">
      <alignment horizontal="justify" vertical="top" wrapText="1"/>
    </xf>
    <xf numFmtId="0" fontId="9" fillId="35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2" fillId="34" borderId="14" xfId="0" applyFont="1" applyFill="1" applyBorder="1" applyAlignment="1" applyProtection="1">
      <alignment horizontal="justify" vertical="top" wrapText="1"/>
      <protection/>
    </xf>
    <xf numFmtId="0" fontId="52" fillId="0" borderId="15" xfId="0" applyFont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>
      <alignment horizontal="justify" vertical="top" wrapText="1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14" xfId="0" applyFont="1" applyFill="1" applyBorder="1" applyAlignment="1" applyProtection="1">
      <alignment horizontal="left" vertical="top" wrapText="1"/>
      <protection locked="0"/>
    </xf>
    <xf numFmtId="0" fontId="52" fillId="0" borderId="15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Alignment="1">
      <alignment horizontal="justify" vertical="top" wrapText="1"/>
    </xf>
    <xf numFmtId="49" fontId="52" fillId="0" borderId="13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53" fillId="0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17" xfId="0" applyFont="1" applyFill="1" applyBorder="1" applyAlignment="1" applyProtection="1">
      <alignment horizontal="left" vertical="top" wrapText="1"/>
      <protection locked="0"/>
    </xf>
    <xf numFmtId="49" fontId="52" fillId="0" borderId="14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5" xfId="0" applyNumberFormat="1" applyFont="1" applyFill="1" applyBorder="1" applyAlignment="1" applyProtection="1">
      <alignment horizontal="left" vertical="top" wrapText="1"/>
      <protection locked="0"/>
    </xf>
    <xf numFmtId="44" fontId="52" fillId="0" borderId="14" xfId="0" applyNumberFormat="1" applyFont="1" applyFill="1" applyBorder="1" applyAlignment="1" applyProtection="1">
      <alignment horizontal="left" vertical="top" wrapText="1"/>
      <protection locked="0"/>
    </xf>
    <xf numFmtId="44" fontId="52" fillId="0" borderId="15" xfId="0" applyNumberFormat="1" applyFont="1" applyFill="1" applyBorder="1" applyAlignment="1" applyProtection="1">
      <alignment horizontal="left" vertical="top" wrapText="1"/>
      <protection locked="0"/>
    </xf>
    <xf numFmtId="0" fontId="52" fillId="34" borderId="13" xfId="0" applyFont="1" applyFill="1" applyBorder="1" applyAlignment="1" applyProtection="1">
      <alignment horizontal="left" vertical="top" wrapText="1"/>
      <protection locked="0"/>
    </xf>
    <xf numFmtId="0" fontId="8" fillId="34" borderId="13" xfId="0" applyFont="1" applyFill="1" applyBorder="1" applyAlignment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4" fontId="9" fillId="0" borderId="13" xfId="0" applyNumberFormat="1" applyFont="1" applyFill="1" applyBorder="1" applyAlignment="1" applyProtection="1">
      <alignment horizontal="left" vertical="top" wrapText="1" shrinkToFi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25390625" style="2" customWidth="1"/>
    <col min="2" max="2" width="127.875" style="2" customWidth="1"/>
    <col min="3" max="16384" width="9.125" style="2" customWidth="1"/>
  </cols>
  <sheetData>
    <row r="2" ht="18.75">
      <c r="B2" s="1" t="s">
        <v>84</v>
      </c>
    </row>
    <row r="3" ht="19.5" thickBot="1"/>
    <row r="4" ht="102" customHeight="1">
      <c r="B4" s="3" t="s">
        <v>83</v>
      </c>
    </row>
    <row r="5" ht="105.75" customHeight="1">
      <c r="B5" s="4" t="s">
        <v>82</v>
      </c>
    </row>
    <row r="6" ht="85.5" customHeight="1" thickBot="1">
      <c r="B6" s="5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0"/>
  <sheetViews>
    <sheetView showGridLines="0" zoomScaleSheetLayoutView="85" zoomScalePageLayoutView="115" workbookViewId="0" topLeftCell="A34">
      <selection activeCell="D25" sqref="D25"/>
    </sheetView>
  </sheetViews>
  <sheetFormatPr defaultColWidth="9.00390625" defaultRowHeight="12.75"/>
  <cols>
    <col min="1" max="1" width="9.125" style="15" customWidth="1"/>
    <col min="2" max="2" width="6.125" style="15" customWidth="1"/>
    <col min="3" max="4" width="30.00390625" style="15" customWidth="1"/>
    <col min="5" max="5" width="50.25390625" style="14" customWidth="1"/>
    <col min="6" max="7" width="9.125" style="15" customWidth="1"/>
    <col min="8" max="8" width="31.00390625" style="15" customWidth="1"/>
    <col min="9" max="9" width="9.125" style="15" customWidth="1"/>
    <col min="10" max="10" width="26.75390625" style="15" customWidth="1"/>
    <col min="11" max="12" width="16.125" style="15" customWidth="1"/>
    <col min="13" max="16384" width="9.125" style="15" customWidth="1"/>
  </cols>
  <sheetData>
    <row r="1" ht="15">
      <c r="E1" s="18" t="s">
        <v>49</v>
      </c>
    </row>
    <row r="2" spans="3:5" ht="15">
      <c r="C2" s="32"/>
      <c r="D2" s="32" t="s">
        <v>48</v>
      </c>
      <c r="E2" s="32"/>
    </row>
    <row r="4" spans="3:4" ht="15">
      <c r="C4" s="15" t="s">
        <v>40</v>
      </c>
      <c r="D4" s="15" t="s">
        <v>86</v>
      </c>
    </row>
    <row r="6" spans="3:5" ht="33" customHeight="1">
      <c r="C6" s="15" t="s">
        <v>39</v>
      </c>
      <c r="D6" s="71" t="s">
        <v>87</v>
      </c>
      <c r="E6" s="71"/>
    </row>
    <row r="8" spans="3:5" ht="15">
      <c r="C8" s="33" t="s">
        <v>35</v>
      </c>
      <c r="D8" s="72"/>
      <c r="E8" s="72"/>
    </row>
    <row r="9" spans="3:5" ht="15">
      <c r="C9" s="33" t="s">
        <v>41</v>
      </c>
      <c r="D9" s="66"/>
      <c r="E9" s="67"/>
    </row>
    <row r="10" spans="3:5" ht="15">
      <c r="C10" s="33" t="s">
        <v>34</v>
      </c>
      <c r="D10" s="66"/>
      <c r="E10" s="67"/>
    </row>
    <row r="11" spans="3:5" ht="15">
      <c r="C11" s="33" t="s">
        <v>42</v>
      </c>
      <c r="D11" s="66"/>
      <c r="E11" s="67"/>
    </row>
    <row r="12" spans="3:5" ht="15">
      <c r="C12" s="33" t="s">
        <v>43</v>
      </c>
      <c r="D12" s="66"/>
      <c r="E12" s="67"/>
    </row>
    <row r="13" spans="3:5" ht="15">
      <c r="C13" s="33" t="s">
        <v>44</v>
      </c>
      <c r="D13" s="66"/>
      <c r="E13" s="67"/>
    </row>
    <row r="14" spans="3:5" ht="15">
      <c r="C14" s="33" t="s">
        <v>45</v>
      </c>
      <c r="D14" s="66"/>
      <c r="E14" s="67"/>
    </row>
    <row r="15" spans="3:5" ht="15">
      <c r="C15" s="33" t="s">
        <v>46</v>
      </c>
      <c r="D15" s="66"/>
      <c r="E15" s="67"/>
    </row>
    <row r="16" spans="3:5" ht="15">
      <c r="C16" s="33" t="s">
        <v>47</v>
      </c>
      <c r="D16" s="66"/>
      <c r="E16" s="67"/>
    </row>
    <row r="17" spans="4:5" ht="15">
      <c r="D17" s="13"/>
      <c r="E17" s="34"/>
    </row>
    <row r="18" spans="2:5" ht="15" customHeight="1">
      <c r="B18" s="15" t="s">
        <v>2</v>
      </c>
      <c r="C18" s="68" t="s">
        <v>57</v>
      </c>
      <c r="D18" s="69"/>
      <c r="E18" s="70"/>
    </row>
    <row r="19" spans="4:5" ht="15">
      <c r="D19" s="6"/>
      <c r="E19" s="8"/>
    </row>
    <row r="20" spans="3:5" ht="21" customHeight="1">
      <c r="C20" s="12" t="s">
        <v>18</v>
      </c>
      <c r="D20" s="35" t="s">
        <v>79</v>
      </c>
      <c r="E20" s="13"/>
    </row>
    <row r="21" spans="3:5" ht="15">
      <c r="C21" s="33" t="s">
        <v>25</v>
      </c>
      <c r="D21" s="36">
        <f>'część (1)'!H$6</f>
        <v>0</v>
      </c>
      <c r="E21" s="37"/>
    </row>
    <row r="22" spans="3:5" ht="15">
      <c r="C22" s="33" t="s">
        <v>26</v>
      </c>
      <c r="D22" s="36">
        <f>'część (2)'!H$6</f>
        <v>0</v>
      </c>
      <c r="E22" s="37"/>
    </row>
    <row r="23" spans="3:5" ht="15">
      <c r="C23" s="33" t="s">
        <v>27</v>
      </c>
      <c r="D23" s="36">
        <f>'część (3)'!H$6</f>
        <v>0</v>
      </c>
      <c r="E23" s="37"/>
    </row>
    <row r="24" spans="3:5" ht="15">
      <c r="C24" s="33" t="s">
        <v>28</v>
      </c>
      <c r="D24" s="36">
        <f>'część (4)'!H$6</f>
        <v>0</v>
      </c>
      <c r="E24" s="37"/>
    </row>
    <row r="25" spans="3:5" ht="15">
      <c r="C25" s="33" t="s">
        <v>29</v>
      </c>
      <c r="D25" s="36">
        <f>'część (5)'!H$6</f>
        <v>0</v>
      </c>
      <c r="E25" s="37"/>
    </row>
    <row r="26" spans="3:5" ht="36" customHeight="1">
      <c r="C26" s="73" t="s">
        <v>76</v>
      </c>
      <c r="D26" s="74"/>
      <c r="E26" s="74"/>
    </row>
    <row r="27" spans="4:5" ht="15">
      <c r="D27" s="38"/>
      <c r="E27" s="37"/>
    </row>
    <row r="28" spans="2:5" ht="34.5" customHeight="1">
      <c r="B28" s="15" t="s">
        <v>3</v>
      </c>
      <c r="C28" s="59" t="s">
        <v>58</v>
      </c>
      <c r="D28" s="59"/>
      <c r="E28" s="59"/>
    </row>
    <row r="29" spans="3:5" ht="50.25" customHeight="1">
      <c r="C29" s="60" t="s">
        <v>59</v>
      </c>
      <c r="D29" s="61"/>
      <c r="E29" s="39" t="s">
        <v>60</v>
      </c>
    </row>
    <row r="30" spans="3:5" ht="57.75" customHeight="1">
      <c r="C30" s="59" t="s">
        <v>61</v>
      </c>
      <c r="D30" s="59"/>
      <c r="E30" s="59"/>
    </row>
    <row r="31" spans="2:5" ht="31.5" customHeight="1">
      <c r="B31" s="15" t="s">
        <v>4</v>
      </c>
      <c r="C31" s="62" t="s">
        <v>62</v>
      </c>
      <c r="D31" s="62"/>
      <c r="E31" s="62"/>
    </row>
    <row r="32" spans="3:5" ht="33" customHeight="1">
      <c r="C32" s="60" t="s">
        <v>63</v>
      </c>
      <c r="D32" s="61"/>
      <c r="E32" s="39" t="s">
        <v>64</v>
      </c>
    </row>
    <row r="33" spans="3:5" ht="42" customHeight="1">
      <c r="C33" s="56" t="s">
        <v>65</v>
      </c>
      <c r="D33" s="57"/>
      <c r="E33" s="57"/>
    </row>
    <row r="34" spans="2:5" ht="18.75" customHeight="1">
      <c r="B34" s="15" t="s">
        <v>5</v>
      </c>
      <c r="C34" s="62" t="s">
        <v>66</v>
      </c>
      <c r="D34" s="62"/>
      <c r="E34" s="62"/>
    </row>
    <row r="35" spans="3:5" ht="94.5" customHeight="1">
      <c r="C35" s="54" t="s">
        <v>67</v>
      </c>
      <c r="D35" s="55"/>
      <c r="E35" s="39" t="s">
        <v>68</v>
      </c>
    </row>
    <row r="36" spans="3:5" ht="25.5" customHeight="1">
      <c r="C36" s="56" t="s">
        <v>69</v>
      </c>
      <c r="D36" s="57"/>
      <c r="E36" s="57"/>
    </row>
    <row r="37" spans="2:5" ht="38.25" customHeight="1">
      <c r="B37" s="15" t="s">
        <v>32</v>
      </c>
      <c r="C37" s="59" t="s">
        <v>70</v>
      </c>
      <c r="D37" s="59"/>
      <c r="E37" s="59"/>
    </row>
    <row r="38" spans="2:5" ht="23.25" customHeight="1">
      <c r="B38" s="15" t="s">
        <v>38</v>
      </c>
      <c r="C38" s="63" t="s">
        <v>71</v>
      </c>
      <c r="D38" s="62"/>
      <c r="E38" s="64"/>
    </row>
    <row r="39" spans="2:5" ht="42.75" customHeight="1">
      <c r="B39" s="15" t="s">
        <v>6</v>
      </c>
      <c r="C39" s="65" t="s">
        <v>55</v>
      </c>
      <c r="D39" s="65"/>
      <c r="E39" s="65"/>
    </row>
    <row r="40" spans="2:5" ht="69.75" customHeight="1">
      <c r="B40" s="15" t="s">
        <v>7</v>
      </c>
      <c r="C40" s="58" t="s">
        <v>88</v>
      </c>
      <c r="D40" s="58"/>
      <c r="E40" s="58"/>
    </row>
    <row r="41" spans="2:5" ht="39.75" customHeight="1">
      <c r="B41" s="15" t="s">
        <v>20</v>
      </c>
      <c r="C41" s="62" t="s">
        <v>23</v>
      </c>
      <c r="D41" s="63"/>
      <c r="E41" s="63"/>
    </row>
    <row r="42" spans="2:5" s="40" customFormat="1" ht="29.25" customHeight="1">
      <c r="B42" s="15" t="s">
        <v>37</v>
      </c>
      <c r="C42" s="62" t="s">
        <v>72</v>
      </c>
      <c r="D42" s="63"/>
      <c r="E42" s="63"/>
    </row>
    <row r="43" spans="2:5" s="40" customFormat="1" ht="42" customHeight="1">
      <c r="B43" s="15" t="s">
        <v>1</v>
      </c>
      <c r="C43" s="62" t="s">
        <v>33</v>
      </c>
      <c r="D43" s="63"/>
      <c r="E43" s="63"/>
    </row>
    <row r="44" spans="2:5" ht="18" customHeight="1">
      <c r="B44" s="15" t="s">
        <v>0</v>
      </c>
      <c r="C44" s="41" t="s">
        <v>8</v>
      </c>
      <c r="D44" s="41"/>
      <c r="E44" s="42"/>
    </row>
    <row r="45" spans="3:5" ht="18" customHeight="1">
      <c r="C45" s="6"/>
      <c r="D45" s="6"/>
      <c r="E45" s="18"/>
    </row>
    <row r="46" spans="3:5" ht="18" customHeight="1">
      <c r="C46" s="79" t="s">
        <v>21</v>
      </c>
      <c r="D46" s="80"/>
      <c r="E46" s="81"/>
    </row>
    <row r="47" spans="3:5" ht="18" customHeight="1">
      <c r="C47" s="79" t="s">
        <v>9</v>
      </c>
      <c r="D47" s="81"/>
      <c r="E47" s="33" t="s">
        <v>10</v>
      </c>
    </row>
    <row r="48" spans="3:5" ht="18" customHeight="1">
      <c r="C48" s="77"/>
      <c r="D48" s="78"/>
      <c r="E48" s="33"/>
    </row>
    <row r="49" spans="3:5" ht="18" customHeight="1">
      <c r="C49" s="77"/>
      <c r="D49" s="78"/>
      <c r="E49" s="33"/>
    </row>
    <row r="50" spans="3:5" ht="18" customHeight="1">
      <c r="C50" s="43" t="s">
        <v>11</v>
      </c>
      <c r="D50" s="43"/>
      <c r="E50" s="18"/>
    </row>
    <row r="51" spans="3:5" ht="18" customHeight="1">
      <c r="C51" s="79" t="s">
        <v>22</v>
      </c>
      <c r="D51" s="80"/>
      <c r="E51" s="81"/>
    </row>
    <row r="52" spans="3:5" ht="18" customHeight="1">
      <c r="C52" s="44" t="s">
        <v>9</v>
      </c>
      <c r="D52" s="45" t="s">
        <v>10</v>
      </c>
      <c r="E52" s="46" t="s">
        <v>12</v>
      </c>
    </row>
    <row r="53" spans="3:5" ht="18" customHeight="1">
      <c r="C53" s="47"/>
      <c r="D53" s="45"/>
      <c r="E53" s="48"/>
    </row>
    <row r="54" spans="3:5" ht="18" customHeight="1">
      <c r="C54" s="47"/>
      <c r="D54" s="45"/>
      <c r="E54" s="48"/>
    </row>
    <row r="55" spans="3:5" ht="18" customHeight="1">
      <c r="C55" s="43"/>
      <c r="D55" s="43"/>
      <c r="E55" s="18"/>
    </row>
    <row r="56" spans="3:5" ht="18" customHeight="1">
      <c r="C56" s="79" t="s">
        <v>24</v>
      </c>
      <c r="D56" s="80"/>
      <c r="E56" s="81"/>
    </row>
    <row r="57" spans="3:5" ht="18" customHeight="1">
      <c r="C57" s="75" t="s">
        <v>13</v>
      </c>
      <c r="D57" s="75"/>
      <c r="E57" s="33" t="s">
        <v>73</v>
      </c>
    </row>
    <row r="58" spans="3:5" ht="18" customHeight="1">
      <c r="C58" s="72"/>
      <c r="D58" s="72"/>
      <c r="E58" s="33"/>
    </row>
    <row r="59" ht="34.5" customHeight="1"/>
    <row r="60" spans="3:5" ht="21" customHeight="1">
      <c r="C60" s="76"/>
      <c r="D60" s="70"/>
      <c r="E60" s="70"/>
    </row>
  </sheetData>
  <sheetProtection/>
  <mergeCells count="37">
    <mergeCell ref="C26:E26"/>
    <mergeCell ref="C57:D57"/>
    <mergeCell ref="C58:D58"/>
    <mergeCell ref="C60:E60"/>
    <mergeCell ref="C48:D48"/>
    <mergeCell ref="C49:D49"/>
    <mergeCell ref="C51:E51"/>
    <mergeCell ref="C56:E56"/>
    <mergeCell ref="C47:D47"/>
    <mergeCell ref="C46:E46"/>
    <mergeCell ref="D6:E6"/>
    <mergeCell ref="D13:E13"/>
    <mergeCell ref="D11:E11"/>
    <mergeCell ref="D14:E14"/>
    <mergeCell ref="D8:E8"/>
    <mergeCell ref="D16:E16"/>
    <mergeCell ref="D15:E15"/>
    <mergeCell ref="D9:E9"/>
    <mergeCell ref="C43:E43"/>
    <mergeCell ref="C34:E34"/>
    <mergeCell ref="C37:E37"/>
    <mergeCell ref="C38:E38"/>
    <mergeCell ref="C39:E39"/>
    <mergeCell ref="D10:E10"/>
    <mergeCell ref="D12:E12"/>
    <mergeCell ref="C41:E41"/>
    <mergeCell ref="C42:E42"/>
    <mergeCell ref="C18:E18"/>
    <mergeCell ref="C35:D35"/>
    <mergeCell ref="C36:E36"/>
    <mergeCell ref="C40:E40"/>
    <mergeCell ref="C28:E28"/>
    <mergeCell ref="C29:D29"/>
    <mergeCell ref="C30:E30"/>
    <mergeCell ref="C33:E33"/>
    <mergeCell ref="C31:E31"/>
    <mergeCell ref="C32:D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5" workbookViewId="0" topLeftCell="A1">
      <selection activeCell="G11" sqref="G11"/>
    </sheetView>
  </sheetViews>
  <sheetFormatPr defaultColWidth="9.00390625" defaultRowHeight="12.75"/>
  <cols>
    <col min="1" max="1" width="5.375" style="6" customWidth="1"/>
    <col min="2" max="2" width="18.75390625" style="6" customWidth="1"/>
    <col min="3" max="3" width="12.25390625" style="6" customWidth="1"/>
    <col min="4" max="4" width="15.125" style="6" customWidth="1"/>
    <col min="5" max="5" width="11.875" style="8" customWidth="1"/>
    <col min="6" max="6" width="10.25390625" style="6" customWidth="1"/>
    <col min="7" max="7" width="39.75390625" style="6" customWidth="1"/>
    <col min="8" max="10" width="36.125" style="6" customWidth="1"/>
    <col min="11" max="11" width="16.625" style="6" hidden="1" customWidth="1"/>
    <col min="12" max="14" width="16.62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DFP.271.39.2022.BM</v>
      </c>
      <c r="N1" s="9" t="s">
        <v>50</v>
      </c>
      <c r="S1" s="7"/>
      <c r="T1" s="7"/>
    </row>
    <row r="2" spans="7:9" ht="15">
      <c r="G2" s="69"/>
      <c r="H2" s="69"/>
      <c r="I2" s="69"/>
    </row>
    <row r="3" ht="15">
      <c r="N3" s="9" t="s">
        <v>52</v>
      </c>
    </row>
    <row r="4" spans="2:17" ht="15">
      <c r="B4" s="11" t="s">
        <v>14</v>
      </c>
      <c r="C4" s="12">
        <v>1</v>
      </c>
      <c r="D4" s="13"/>
      <c r="E4" s="14"/>
      <c r="F4" s="15"/>
      <c r="G4" s="16" t="s">
        <v>19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77</v>
      </c>
      <c r="H6" s="82">
        <f>SUM(N11:N11)</f>
        <v>0</v>
      </c>
      <c r="I6" s="83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0">
      <c r="A10" s="24" t="s">
        <v>36</v>
      </c>
      <c r="B10" s="24" t="s">
        <v>15</v>
      </c>
      <c r="C10" s="24" t="s">
        <v>16</v>
      </c>
      <c r="D10" s="24" t="s">
        <v>80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51</v>
      </c>
      <c r="I10" s="24" t="str">
        <f>B10</f>
        <v>Skład</v>
      </c>
      <c r="J10" s="24" t="s">
        <v>85</v>
      </c>
      <c r="K10" s="24"/>
      <c r="L10" s="24" t="s">
        <v>93</v>
      </c>
      <c r="M10" s="27" t="s">
        <v>95</v>
      </c>
      <c r="N10" s="24" t="s">
        <v>96</v>
      </c>
    </row>
    <row r="11" spans="1:14" ht="107.25" customHeight="1">
      <c r="A11" s="28" t="s">
        <v>2</v>
      </c>
      <c r="B11" s="50" t="s">
        <v>90</v>
      </c>
      <c r="C11" s="50" t="s">
        <v>91</v>
      </c>
      <c r="D11" s="50" t="s">
        <v>92</v>
      </c>
      <c r="E11" s="51">
        <v>10000</v>
      </c>
      <c r="F11" s="49" t="s">
        <v>94</v>
      </c>
      <c r="G11" s="87" t="s">
        <v>103</v>
      </c>
      <c r="H11" s="29"/>
      <c r="I11" s="29"/>
      <c r="J11" s="30" t="s">
        <v>97</v>
      </c>
      <c r="K11" s="29"/>
      <c r="L11" s="29" t="str">
        <f>IF(K11=0,"0,00",IF(K11&gt;0,ROUND(E11/K11,2)))</f>
        <v>0,00</v>
      </c>
      <c r="M11" s="29"/>
      <c r="N11" s="31">
        <f>ROUND(L11*ROUND(M11,2),2)</f>
        <v>0</v>
      </c>
    </row>
    <row r="13" spans="2:6" ht="15">
      <c r="B13" s="84" t="s">
        <v>89</v>
      </c>
      <c r="C13" s="85"/>
      <c r="D13" s="85"/>
      <c r="E13" s="85"/>
      <c r="F13" s="85"/>
    </row>
    <row r="14" ht="15">
      <c r="E14" s="6"/>
    </row>
    <row r="15" spans="2:14" ht="15">
      <c r="B15" s="86" t="s">
        <v>76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5" workbookViewId="0" topLeftCell="A1">
      <selection activeCell="G11" sqref="G11"/>
    </sheetView>
  </sheetViews>
  <sheetFormatPr defaultColWidth="9.00390625" defaultRowHeight="12.75"/>
  <cols>
    <col min="1" max="1" width="5.375" style="6" customWidth="1"/>
    <col min="2" max="2" width="18.75390625" style="6" customWidth="1"/>
    <col min="3" max="3" width="12.25390625" style="6" customWidth="1"/>
    <col min="4" max="4" width="15.125" style="6" customWidth="1"/>
    <col min="5" max="5" width="11.875" style="8" customWidth="1"/>
    <col min="6" max="6" width="10.25390625" style="6" customWidth="1"/>
    <col min="7" max="7" width="39.75390625" style="6" customWidth="1"/>
    <col min="8" max="10" width="36.125" style="6" customWidth="1"/>
    <col min="11" max="11" width="16.625" style="6" hidden="1" customWidth="1"/>
    <col min="12" max="14" width="16.62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DFP.271.39.2022.BM</v>
      </c>
      <c r="N1" s="9" t="s">
        <v>50</v>
      </c>
      <c r="S1" s="7"/>
      <c r="T1" s="7"/>
    </row>
    <row r="2" spans="7:9" ht="15">
      <c r="G2" s="69"/>
      <c r="H2" s="69"/>
      <c r="I2" s="69"/>
    </row>
    <row r="3" ht="15">
      <c r="N3" s="9" t="s">
        <v>52</v>
      </c>
    </row>
    <row r="4" spans="2:17" ht="15">
      <c r="B4" s="11" t="s">
        <v>14</v>
      </c>
      <c r="C4" s="12">
        <v>2</v>
      </c>
      <c r="D4" s="13"/>
      <c r="E4" s="14"/>
      <c r="F4" s="15"/>
      <c r="G4" s="16" t="s">
        <v>19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77</v>
      </c>
      <c r="H6" s="82">
        <f>SUM(N11:N11)</f>
        <v>0</v>
      </c>
      <c r="I6" s="83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0">
      <c r="A10" s="24" t="s">
        <v>36</v>
      </c>
      <c r="B10" s="24" t="s">
        <v>15</v>
      </c>
      <c r="C10" s="24" t="s">
        <v>16</v>
      </c>
      <c r="D10" s="24" t="s">
        <v>80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51</v>
      </c>
      <c r="I10" s="24" t="str">
        <f>B10</f>
        <v>Skład</v>
      </c>
      <c r="J10" s="24" t="s">
        <v>85</v>
      </c>
      <c r="K10" s="24"/>
      <c r="L10" s="24" t="s">
        <v>93</v>
      </c>
      <c r="M10" s="27" t="s">
        <v>95</v>
      </c>
      <c r="N10" s="24" t="s">
        <v>96</v>
      </c>
    </row>
    <row r="11" spans="1:14" ht="107.25" customHeight="1">
      <c r="A11" s="28" t="s">
        <v>2</v>
      </c>
      <c r="B11" s="50" t="s">
        <v>90</v>
      </c>
      <c r="C11" s="50" t="s">
        <v>91</v>
      </c>
      <c r="D11" s="50" t="s">
        <v>92</v>
      </c>
      <c r="E11" s="51">
        <v>10000</v>
      </c>
      <c r="F11" s="49" t="s">
        <v>94</v>
      </c>
      <c r="G11" s="87" t="s">
        <v>54</v>
      </c>
      <c r="H11" s="29"/>
      <c r="I11" s="29"/>
      <c r="J11" s="30" t="s">
        <v>97</v>
      </c>
      <c r="K11" s="29"/>
      <c r="L11" s="29" t="str">
        <f>IF(K11=0,"0,00",IF(K11&gt;0,ROUND(E11/K11,2)))</f>
        <v>0,00</v>
      </c>
      <c r="M11" s="29"/>
      <c r="N11" s="31">
        <f>ROUND(L11*ROUND(M11,2),2)</f>
        <v>0</v>
      </c>
    </row>
    <row r="13" spans="2:6" ht="15">
      <c r="B13" s="84" t="s">
        <v>89</v>
      </c>
      <c r="C13" s="85"/>
      <c r="D13" s="85"/>
      <c r="E13" s="85"/>
      <c r="F13" s="85"/>
    </row>
    <row r="14" ht="15">
      <c r="E14" s="6"/>
    </row>
    <row r="15" spans="2:14" ht="15">
      <c r="B15" s="86" t="s">
        <v>76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5" workbookViewId="0" topLeftCell="A4">
      <selection activeCell="G25" sqref="G25"/>
    </sheetView>
  </sheetViews>
  <sheetFormatPr defaultColWidth="9.00390625" defaultRowHeight="12.75"/>
  <cols>
    <col min="1" max="1" width="5.375" style="6" customWidth="1"/>
    <col min="2" max="2" width="18.75390625" style="6" customWidth="1"/>
    <col min="3" max="3" width="12.25390625" style="6" customWidth="1"/>
    <col min="4" max="4" width="15.125" style="6" customWidth="1"/>
    <col min="5" max="5" width="11.875" style="8" customWidth="1"/>
    <col min="6" max="6" width="10.25390625" style="6" customWidth="1"/>
    <col min="7" max="7" width="39.75390625" style="6" customWidth="1"/>
    <col min="8" max="10" width="36.125" style="6" customWidth="1"/>
    <col min="11" max="11" width="16.625" style="6" hidden="1" customWidth="1"/>
    <col min="12" max="14" width="16.62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DFP.271.39.2022.BM</v>
      </c>
      <c r="N1" s="9" t="s">
        <v>50</v>
      </c>
      <c r="S1" s="7"/>
      <c r="T1" s="7"/>
    </row>
    <row r="2" spans="7:9" ht="15">
      <c r="G2" s="69"/>
      <c r="H2" s="69"/>
      <c r="I2" s="69"/>
    </row>
    <row r="3" ht="15">
      <c r="N3" s="9" t="s">
        <v>52</v>
      </c>
    </row>
    <row r="4" spans="2:17" ht="15">
      <c r="B4" s="11" t="s">
        <v>14</v>
      </c>
      <c r="C4" s="12">
        <v>3</v>
      </c>
      <c r="D4" s="13"/>
      <c r="E4" s="14"/>
      <c r="F4" s="15"/>
      <c r="G4" s="16" t="s">
        <v>19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77</v>
      </c>
      <c r="H6" s="82">
        <f>SUM(N11:N11)</f>
        <v>0</v>
      </c>
      <c r="I6" s="83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0">
      <c r="A10" s="24" t="s">
        <v>36</v>
      </c>
      <c r="B10" s="24" t="s">
        <v>15</v>
      </c>
      <c r="C10" s="24" t="s">
        <v>16</v>
      </c>
      <c r="D10" s="24" t="s">
        <v>80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51</v>
      </c>
      <c r="I10" s="24" t="str">
        <f>B10</f>
        <v>Skład</v>
      </c>
      <c r="J10" s="24" t="s">
        <v>85</v>
      </c>
      <c r="K10" s="24"/>
      <c r="L10" s="24" t="s">
        <v>93</v>
      </c>
      <c r="M10" s="27" t="s">
        <v>95</v>
      </c>
      <c r="N10" s="24" t="s">
        <v>96</v>
      </c>
    </row>
    <row r="11" spans="1:14" ht="107.25" customHeight="1">
      <c r="A11" s="28" t="s">
        <v>2</v>
      </c>
      <c r="B11" s="50" t="s">
        <v>90</v>
      </c>
      <c r="C11" s="50" t="s">
        <v>91</v>
      </c>
      <c r="D11" s="50" t="s">
        <v>92</v>
      </c>
      <c r="E11" s="51">
        <v>10000</v>
      </c>
      <c r="F11" s="49" t="s">
        <v>94</v>
      </c>
      <c r="G11" s="87" t="s">
        <v>103</v>
      </c>
      <c r="H11" s="29"/>
      <c r="I11" s="29"/>
      <c r="J11" s="30" t="s">
        <v>97</v>
      </c>
      <c r="K11" s="29"/>
      <c r="L11" s="29" t="str">
        <f>IF(K11=0,"0,00",IF(K11&gt;0,ROUND(E11/K11,2)))</f>
        <v>0,00</v>
      </c>
      <c r="M11" s="29"/>
      <c r="N11" s="31">
        <f>ROUND(L11*ROUND(M11,2),2)</f>
        <v>0</v>
      </c>
    </row>
    <row r="13" spans="2:6" ht="15">
      <c r="B13" s="84" t="s">
        <v>89</v>
      </c>
      <c r="C13" s="85"/>
      <c r="D13" s="85"/>
      <c r="E13" s="85"/>
      <c r="F13" s="85"/>
    </row>
    <row r="14" ht="15">
      <c r="E14" s="6"/>
    </row>
    <row r="15" spans="2:14" ht="15">
      <c r="B15" s="86" t="s">
        <v>76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110" zoomScaleNormal="110" zoomScalePageLayoutView="85" workbookViewId="0" topLeftCell="A1">
      <selection activeCell="H6" sqref="H6:I6"/>
    </sheetView>
  </sheetViews>
  <sheetFormatPr defaultColWidth="9.00390625" defaultRowHeight="12.75"/>
  <cols>
    <col min="1" max="1" width="5.375" style="6" customWidth="1"/>
    <col min="2" max="2" width="19.00390625" style="6" customWidth="1"/>
    <col min="3" max="3" width="12.375" style="6" customWidth="1"/>
    <col min="4" max="4" width="21.625" style="6" customWidth="1"/>
    <col min="5" max="5" width="11.875" style="8" customWidth="1"/>
    <col min="6" max="6" width="10.25390625" style="6" customWidth="1"/>
    <col min="7" max="7" width="39.75390625" style="6" customWidth="1"/>
    <col min="8" max="10" width="36.125" style="6" customWidth="1"/>
    <col min="11" max="14" width="16.62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DFP.271.39.2022.BM</v>
      </c>
      <c r="N1" s="9" t="s">
        <v>50</v>
      </c>
      <c r="S1" s="7"/>
      <c r="T1" s="7"/>
    </row>
    <row r="2" spans="7:9" ht="15">
      <c r="G2" s="69"/>
      <c r="H2" s="69"/>
      <c r="I2" s="69"/>
    </row>
    <row r="3" ht="15">
      <c r="N3" s="9" t="s">
        <v>52</v>
      </c>
    </row>
    <row r="4" spans="2:17" ht="15">
      <c r="B4" s="11" t="s">
        <v>14</v>
      </c>
      <c r="C4" s="12">
        <v>4</v>
      </c>
      <c r="D4" s="13"/>
      <c r="E4" s="14"/>
      <c r="F4" s="15"/>
      <c r="G4" s="16" t="s">
        <v>19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77</v>
      </c>
      <c r="H6" s="82">
        <f>SUM(N11:N12)</f>
        <v>0</v>
      </c>
      <c r="I6" s="83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0">
      <c r="A10" s="24" t="s">
        <v>36</v>
      </c>
      <c r="B10" s="24" t="s">
        <v>15</v>
      </c>
      <c r="C10" s="24" t="s">
        <v>16</v>
      </c>
      <c r="D10" s="24" t="s">
        <v>80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51</v>
      </c>
      <c r="I10" s="24" t="str">
        <f>B10</f>
        <v>Skład</v>
      </c>
      <c r="J10" s="24" t="s">
        <v>85</v>
      </c>
      <c r="K10" s="24" t="s">
        <v>30</v>
      </c>
      <c r="L10" s="24" t="s">
        <v>31</v>
      </c>
      <c r="M10" s="27" t="s">
        <v>78</v>
      </c>
      <c r="N10" s="24" t="s">
        <v>17</v>
      </c>
    </row>
    <row r="11" spans="1:14" ht="45">
      <c r="A11" s="53" t="s">
        <v>2</v>
      </c>
      <c r="B11" s="50" t="s">
        <v>98</v>
      </c>
      <c r="C11" s="50" t="s">
        <v>99</v>
      </c>
      <c r="D11" s="50" t="s">
        <v>75</v>
      </c>
      <c r="E11" s="52">
        <v>90000</v>
      </c>
      <c r="F11" s="49" t="s">
        <v>56</v>
      </c>
      <c r="G11" s="29" t="s">
        <v>54</v>
      </c>
      <c r="H11" s="29"/>
      <c r="I11" s="29"/>
      <c r="J11" s="30"/>
      <c r="K11" s="29"/>
      <c r="L11" s="29" t="str">
        <f>IF(K11=0,"0,00",IF(K11&gt;0,ROUND(E11/K11,2)))</f>
        <v>0,00</v>
      </c>
      <c r="M11" s="29"/>
      <c r="N11" s="31">
        <f>ROUND(L11*ROUND(M11,2),2)</f>
        <v>0</v>
      </c>
    </row>
    <row r="12" spans="1:14" ht="45">
      <c r="A12" s="53" t="s">
        <v>3</v>
      </c>
      <c r="B12" s="50" t="s">
        <v>98</v>
      </c>
      <c r="C12" s="50" t="s">
        <v>100</v>
      </c>
      <c r="D12" s="50" t="s">
        <v>75</v>
      </c>
      <c r="E12" s="52">
        <v>90000</v>
      </c>
      <c r="F12" s="49" t="s">
        <v>56</v>
      </c>
      <c r="G12" s="29" t="s">
        <v>54</v>
      </c>
      <c r="H12" s="29"/>
      <c r="I12" s="29"/>
      <c r="J12" s="30"/>
      <c r="K12" s="29"/>
      <c r="L12" s="29" t="str">
        <f>IF(K12=0,"0,00",IF(K12&gt;0,ROUND(E12/K12,2)))</f>
        <v>0,00</v>
      </c>
      <c r="M12" s="29"/>
      <c r="N12" s="31">
        <f>ROUND(L12*ROUND(M12,2),2)</f>
        <v>0</v>
      </c>
    </row>
    <row r="13" ht="15">
      <c r="E13" s="6"/>
    </row>
    <row r="14" spans="2:6" ht="15">
      <c r="B14" s="84" t="s">
        <v>74</v>
      </c>
      <c r="C14" s="85"/>
      <c r="D14" s="85"/>
      <c r="E14" s="85"/>
      <c r="F14" s="85"/>
    </row>
    <row r="16" spans="2:14" ht="15">
      <c r="B16" s="86" t="s">
        <v>76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</sheetData>
  <sheetProtection/>
  <mergeCells count="4">
    <mergeCell ref="G2:I2"/>
    <mergeCell ref="H6:I6"/>
    <mergeCell ref="B16:N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tabSelected="1" zoomScale="110" zoomScaleNormal="110" zoomScalePageLayoutView="85" workbookViewId="0" topLeftCell="A1">
      <selection activeCell="H7" sqref="H7"/>
    </sheetView>
  </sheetViews>
  <sheetFormatPr defaultColWidth="9.00390625" defaultRowHeight="12.75"/>
  <cols>
    <col min="1" max="1" width="5.375" style="6" customWidth="1"/>
    <col min="2" max="2" width="19.00390625" style="6" customWidth="1"/>
    <col min="3" max="3" width="12.375" style="6" customWidth="1"/>
    <col min="4" max="4" width="21.625" style="6" customWidth="1"/>
    <col min="5" max="5" width="11.875" style="8" customWidth="1"/>
    <col min="6" max="6" width="10.25390625" style="6" customWidth="1"/>
    <col min="7" max="7" width="39.75390625" style="6" customWidth="1"/>
    <col min="8" max="10" width="36.125" style="6" customWidth="1"/>
    <col min="11" max="14" width="16.62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DFP.271.39.2022.BM</v>
      </c>
      <c r="N1" s="9" t="s">
        <v>50</v>
      </c>
      <c r="S1" s="7"/>
      <c r="T1" s="7"/>
    </row>
    <row r="2" spans="7:9" ht="15">
      <c r="G2" s="69"/>
      <c r="H2" s="69"/>
      <c r="I2" s="69"/>
    </row>
    <row r="3" ht="15">
      <c r="N3" s="9" t="s">
        <v>52</v>
      </c>
    </row>
    <row r="4" spans="2:17" ht="15">
      <c r="B4" s="11" t="s">
        <v>14</v>
      </c>
      <c r="C4" s="12">
        <v>5</v>
      </c>
      <c r="D4" s="13"/>
      <c r="E4" s="14"/>
      <c r="F4" s="15"/>
      <c r="G4" s="16" t="s">
        <v>19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77</v>
      </c>
      <c r="H6" s="82">
        <f>SUM(N11:N12)</f>
        <v>0</v>
      </c>
      <c r="I6" s="83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0">
      <c r="A10" s="24" t="s">
        <v>36</v>
      </c>
      <c r="B10" s="24" t="s">
        <v>15</v>
      </c>
      <c r="C10" s="24" t="s">
        <v>16</v>
      </c>
      <c r="D10" s="24" t="s">
        <v>80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51</v>
      </c>
      <c r="I10" s="24" t="str">
        <f>B10</f>
        <v>Skład</v>
      </c>
      <c r="J10" s="24" t="s">
        <v>85</v>
      </c>
      <c r="K10" s="24" t="s">
        <v>30</v>
      </c>
      <c r="L10" s="24" t="s">
        <v>31</v>
      </c>
      <c r="M10" s="27" t="s">
        <v>78</v>
      </c>
      <c r="N10" s="24" t="s">
        <v>17</v>
      </c>
    </row>
    <row r="11" spans="1:14" ht="45">
      <c r="A11" s="53" t="s">
        <v>2</v>
      </c>
      <c r="B11" s="50" t="s">
        <v>102</v>
      </c>
      <c r="C11" s="50" t="s">
        <v>99</v>
      </c>
      <c r="D11" s="50" t="s">
        <v>75</v>
      </c>
      <c r="E11" s="52">
        <v>18000</v>
      </c>
      <c r="F11" s="49" t="s">
        <v>56</v>
      </c>
      <c r="G11" s="29" t="s">
        <v>54</v>
      </c>
      <c r="H11" s="29"/>
      <c r="I11" s="29"/>
      <c r="J11" s="30"/>
      <c r="K11" s="29"/>
      <c r="L11" s="29" t="str">
        <f>IF(K11=0,"0,00",IF(K11&gt;0,ROUND(E11/K11,2)))</f>
        <v>0,00</v>
      </c>
      <c r="M11" s="29"/>
      <c r="N11" s="31">
        <f>ROUND(L11*ROUND(M11,2),2)</f>
        <v>0</v>
      </c>
    </row>
    <row r="12" spans="1:14" ht="45">
      <c r="A12" s="53" t="s">
        <v>3</v>
      </c>
      <c r="B12" s="50" t="s">
        <v>102</v>
      </c>
      <c r="C12" s="50" t="s">
        <v>100</v>
      </c>
      <c r="D12" s="50" t="s">
        <v>75</v>
      </c>
      <c r="E12" s="52">
        <v>18000</v>
      </c>
      <c r="F12" s="49" t="s">
        <v>56</v>
      </c>
      <c r="G12" s="29" t="s">
        <v>54</v>
      </c>
      <c r="H12" s="29"/>
      <c r="I12" s="29"/>
      <c r="J12" s="30"/>
      <c r="K12" s="29"/>
      <c r="L12" s="29" t="str">
        <f>IF(K12=0,"0,00",IF(K12&gt;0,ROUND(E12/K12,2)))</f>
        <v>0,00</v>
      </c>
      <c r="M12" s="29"/>
      <c r="N12" s="31">
        <f>ROUND(L12*ROUND(M12,2),2)</f>
        <v>0</v>
      </c>
    </row>
    <row r="13" ht="15">
      <c r="E13" s="6"/>
    </row>
    <row r="14" spans="2:6" ht="15">
      <c r="B14" s="84" t="s">
        <v>74</v>
      </c>
      <c r="C14" s="85"/>
      <c r="D14" s="85"/>
      <c r="E14" s="85"/>
      <c r="F14" s="85"/>
    </row>
    <row r="15" spans="2:6" ht="39" customHeight="1">
      <c r="B15" s="84" t="s">
        <v>101</v>
      </c>
      <c r="C15" s="84"/>
      <c r="D15" s="84"/>
      <c r="E15" s="84"/>
      <c r="F15" s="84"/>
    </row>
    <row r="17" spans="2:14" ht="15">
      <c r="B17" s="86" t="s">
        <v>76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</sheetData>
  <sheetProtection/>
  <mergeCells count="5">
    <mergeCell ref="G2:I2"/>
    <mergeCell ref="H6:I6"/>
    <mergeCell ref="B14:F14"/>
    <mergeCell ref="B17:N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2021-09-28T11:12:18Z</cp:lastPrinted>
  <dcterms:created xsi:type="dcterms:W3CDTF">2003-05-16T10:10:29Z</dcterms:created>
  <dcterms:modified xsi:type="dcterms:W3CDTF">2022-03-22T08:15:27Z</dcterms:modified>
  <cp:category/>
  <cp:version/>
  <cp:contentType/>
  <cp:contentStatus/>
</cp:coreProperties>
</file>