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ik00051014\foldery\ekoziol\Desktop\"/>
    </mc:Choice>
  </mc:AlternateContent>
  <xr:revisionPtr revIDLastSave="0" documentId="13_ncr:1_{F5E59C6E-8AA0-4AB4-AEB8-5422A172BF49}" xr6:coauthVersionLast="36" xr6:coauthVersionMax="36" xr10:uidLastSave="{00000000-0000-0000-0000-000000000000}"/>
  <bookViews>
    <workbookView xWindow="480" yWindow="45" windowWidth="20580" windowHeight="11640" tabRatio="834" activeTab="7" xr2:uid="{00000000-000D-0000-FFFF-FFFF00000000}"/>
  </bookViews>
  <sheets>
    <sheet name="Zadanie nr 1" sheetId="4" r:id="rId1"/>
    <sheet name="Zadanie nr 2" sheetId="1" r:id="rId2"/>
    <sheet name="Zadanie nr 3" sheetId="5" r:id="rId3"/>
    <sheet name="Zadanie nr 4" sheetId="6" r:id="rId4"/>
    <sheet name="Zadanie nr 5" sheetId="7" r:id="rId5"/>
    <sheet name="Zadanie nr 6" sheetId="23" r:id="rId6"/>
    <sheet name="zadanie nr 7" sheetId="9" r:id="rId7"/>
    <sheet name="Zadanie nr 8" sheetId="11" r:id="rId8"/>
  </sheets>
  <calcPr calcId="191029"/>
</workbook>
</file>

<file path=xl/calcChain.xml><?xml version="1.0" encoding="utf-8"?>
<calcChain xmlns="http://schemas.openxmlformats.org/spreadsheetml/2006/main">
  <c r="L17" i="11" l="1"/>
  <c r="J13" i="11"/>
  <c r="L13" i="11"/>
  <c r="M13" i="11"/>
  <c r="J12" i="11"/>
  <c r="L12" i="11" s="1"/>
  <c r="M12" i="11" s="1"/>
  <c r="J11" i="11"/>
  <c r="L11" i="11" s="1"/>
  <c r="J10" i="11"/>
  <c r="L10" i="11" s="1"/>
  <c r="J9" i="11"/>
  <c r="L9" i="11"/>
  <c r="M9" i="11"/>
  <c r="J8" i="11"/>
  <c r="L8" i="11" s="1"/>
  <c r="M8" i="11" s="1"/>
  <c r="J18" i="11"/>
  <c r="L18" i="11" s="1"/>
  <c r="J17" i="11"/>
  <c r="J16" i="11"/>
  <c r="L16" i="11" s="1"/>
  <c r="M16" i="11" s="1"/>
  <c r="J15" i="11"/>
  <c r="L15" i="11" s="1"/>
  <c r="J14" i="11"/>
  <c r="L14" i="11" s="1"/>
  <c r="J7" i="11"/>
  <c r="J6" i="11"/>
  <c r="J5" i="11"/>
  <c r="L5" i="11" s="1"/>
  <c r="J4" i="11"/>
  <c r="M10" i="11" l="1"/>
  <c r="M11" i="11"/>
  <c r="L6" i="11"/>
  <c r="M6" i="11" s="1"/>
  <c r="J19" i="11"/>
  <c r="L19" i="11" s="1"/>
  <c r="L4" i="11"/>
  <c r="M4" i="11" s="1"/>
  <c r="M18" i="11"/>
  <c r="M17" i="11"/>
  <c r="M14" i="11"/>
  <c r="M5" i="11"/>
  <c r="M15" i="11"/>
  <c r="L7" i="11"/>
  <c r="M7" i="11" s="1"/>
  <c r="J22" i="9"/>
  <c r="L22" i="9" s="1"/>
  <c r="M22" i="9" s="1"/>
  <c r="J18" i="9"/>
  <c r="L18" i="9" s="1"/>
  <c r="M18" i="9" s="1"/>
  <c r="J15" i="9"/>
  <c r="L15" i="9" s="1"/>
  <c r="M15" i="9" s="1"/>
  <c r="J13" i="9"/>
  <c r="L13" i="9" s="1"/>
  <c r="M13" i="9" s="1"/>
  <c r="J12" i="9"/>
  <c r="L12" i="9" s="1"/>
  <c r="J11" i="9"/>
  <c r="L11" i="9" s="1"/>
  <c r="M11" i="9" s="1"/>
  <c r="J9" i="9"/>
  <c r="L9" i="9" s="1"/>
  <c r="M9" i="9" s="1"/>
  <c r="J5" i="9"/>
  <c r="J6" i="9"/>
  <c r="L6" i="9" s="1"/>
  <c r="J7" i="9"/>
  <c r="L7" i="9" s="1"/>
  <c r="J8" i="9"/>
  <c r="L8" i="9" s="1"/>
  <c r="J10" i="9"/>
  <c r="L10" i="9" s="1"/>
  <c r="J14" i="9"/>
  <c r="L14" i="9" s="1"/>
  <c r="J16" i="9"/>
  <c r="L16" i="9" s="1"/>
  <c r="J17" i="9"/>
  <c r="J19" i="9"/>
  <c r="J20" i="9"/>
  <c r="L20" i="9" s="1"/>
  <c r="J21" i="9"/>
  <c r="L21" i="9" s="1"/>
  <c r="J23" i="9"/>
  <c r="L23" i="9" s="1"/>
  <c r="J4" i="9"/>
  <c r="J8" i="23"/>
  <c r="L8" i="23" s="1"/>
  <c r="J9" i="23"/>
  <c r="L13" i="23"/>
  <c r="J6" i="23"/>
  <c r="L6" i="23" s="1"/>
  <c r="M6" i="23" s="1"/>
  <c r="J7" i="23"/>
  <c r="L7" i="23" s="1"/>
  <c r="J10" i="23"/>
  <c r="L10" i="23" s="1"/>
  <c r="J11" i="23"/>
  <c r="L11" i="23" s="1"/>
  <c r="J12" i="23"/>
  <c r="L12" i="23" s="1"/>
  <c r="J13" i="23"/>
  <c r="J14" i="23"/>
  <c r="J5" i="23"/>
  <c r="L5" i="23" s="1"/>
  <c r="J13" i="7"/>
  <c r="J5" i="7"/>
  <c r="J4" i="7"/>
  <c r="J8" i="7"/>
  <c r="J9" i="7"/>
  <c r="L9" i="7" s="1"/>
  <c r="M9" i="7" s="1"/>
  <c r="J10" i="7"/>
  <c r="J11" i="7"/>
  <c r="L11" i="7" s="1"/>
  <c r="M11" i="7" s="1"/>
  <c r="J14" i="7"/>
  <c r="L14" i="7" s="1"/>
  <c r="J7" i="7"/>
  <c r="J15" i="7"/>
  <c r="J12" i="7"/>
  <c r="L12" i="7" s="1"/>
  <c r="M12" i="7" s="1"/>
  <c r="J6" i="7"/>
  <c r="J5" i="6"/>
  <c r="J12" i="6"/>
  <c r="J11" i="6"/>
  <c r="J10" i="6"/>
  <c r="L10" i="6" s="1"/>
  <c r="J9" i="6"/>
  <c r="J8" i="6"/>
  <c r="L8" i="6" s="1"/>
  <c r="M8" i="6" s="1"/>
  <c r="J7" i="6"/>
  <c r="L7" i="6" s="1"/>
  <c r="J6" i="6"/>
  <c r="L6" i="6" s="1"/>
  <c r="J4" i="6"/>
  <c r="L4" i="6" s="1"/>
  <c r="J16" i="5"/>
  <c r="J14" i="5"/>
  <c r="J12" i="5"/>
  <c r="L12" i="5" s="1"/>
  <c r="M12" i="5" s="1"/>
  <c r="J7" i="5"/>
  <c r="L7" i="5" s="1"/>
  <c r="J8" i="5"/>
  <c r="L8" i="5" s="1"/>
  <c r="J9" i="5"/>
  <c r="L9" i="5" s="1"/>
  <c r="J10" i="5"/>
  <c r="J11" i="5"/>
  <c r="L11" i="5" s="1"/>
  <c r="J13" i="5"/>
  <c r="L13" i="5" s="1"/>
  <c r="M13" i="5" s="1"/>
  <c r="J5" i="5"/>
  <c r="J4" i="5"/>
  <c r="M19" i="11" l="1"/>
  <c r="M12" i="9"/>
  <c r="L5" i="9"/>
  <c r="M5" i="9" s="1"/>
  <c r="M23" i="9"/>
  <c r="M10" i="9"/>
  <c r="L19" i="9"/>
  <c r="M19" i="9" s="1"/>
  <c r="M21" i="9"/>
  <c r="M8" i="9"/>
  <c r="L17" i="9"/>
  <c r="M17" i="9" s="1"/>
  <c r="M20" i="9"/>
  <c r="M16" i="9"/>
  <c r="M14" i="9"/>
  <c r="M7" i="9"/>
  <c r="M6" i="9"/>
  <c r="M12" i="23"/>
  <c r="L9" i="23"/>
  <c r="M9" i="23" s="1"/>
  <c r="M8" i="23"/>
  <c r="M13" i="23"/>
  <c r="M10" i="23"/>
  <c r="M11" i="23"/>
  <c r="M7" i="23"/>
  <c r="J15" i="23"/>
  <c r="M5" i="23"/>
  <c r="L14" i="23"/>
  <c r="M14" i="23" s="1"/>
  <c r="L10" i="7"/>
  <c r="M10" i="7" s="1"/>
  <c r="L5" i="7"/>
  <c r="M5" i="7" s="1"/>
  <c r="L13" i="7"/>
  <c r="M13" i="7" s="1"/>
  <c r="M14" i="7"/>
  <c r="L8" i="7"/>
  <c r="M8" i="7" s="1"/>
  <c r="J16" i="7"/>
  <c r="L7" i="7"/>
  <c r="M7" i="7" s="1"/>
  <c r="L4" i="7"/>
  <c r="L15" i="7"/>
  <c r="M15" i="7" s="1"/>
  <c r="L6" i="7"/>
  <c r="M6" i="7" s="1"/>
  <c r="L5" i="6"/>
  <c r="M5" i="6" s="1"/>
  <c r="L11" i="6"/>
  <c r="M11" i="6" s="1"/>
  <c r="J13" i="6"/>
  <c r="M4" i="6"/>
  <c r="L9" i="6"/>
  <c r="M9" i="6" s="1"/>
  <c r="M10" i="6"/>
  <c r="M7" i="6"/>
  <c r="L12" i="6"/>
  <c r="M12" i="6" s="1"/>
  <c r="L14" i="5"/>
  <c r="M14" i="5" s="1"/>
  <c r="L16" i="5"/>
  <c r="M16" i="5" s="1"/>
  <c r="L5" i="5"/>
  <c r="M5" i="5" s="1"/>
  <c r="M11" i="5"/>
  <c r="L10" i="5"/>
  <c r="M10" i="5" s="1"/>
  <c r="M9" i="5"/>
  <c r="M8" i="5"/>
  <c r="M7" i="5"/>
  <c r="L4" i="5"/>
  <c r="J15" i="5"/>
  <c r="L15" i="5" s="1"/>
  <c r="M15" i="5" s="1"/>
  <c r="J6" i="5"/>
  <c r="J17" i="5" s="1"/>
  <c r="I12" i="1"/>
  <c r="I13" i="1"/>
  <c r="I9" i="1"/>
  <c r="K9" i="1" s="1"/>
  <c r="L9" i="1" s="1"/>
  <c r="I10" i="1"/>
  <c r="K10" i="1" s="1"/>
  <c r="L10" i="1" s="1"/>
  <c r="M4" i="5" l="1"/>
  <c r="L15" i="23"/>
  <c r="M15" i="23"/>
  <c r="M4" i="7"/>
  <c r="M16" i="7" s="1"/>
  <c r="L16" i="7"/>
  <c r="L13" i="6"/>
  <c r="M6" i="6"/>
  <c r="M13" i="6" s="1"/>
  <c r="L6" i="5"/>
  <c r="L17" i="5" s="1"/>
  <c r="M6" i="5"/>
  <c r="K13" i="1"/>
  <c r="L13" i="1" s="1"/>
  <c r="K12" i="1"/>
  <c r="J21" i="4"/>
  <c r="J22" i="4"/>
  <c r="L22" i="4" s="1"/>
  <c r="M22" i="4" s="1"/>
  <c r="J23" i="4"/>
  <c r="J24" i="4"/>
  <c r="M17" i="5" l="1"/>
  <c r="L12" i="1"/>
  <c r="L24" i="4"/>
  <c r="M24" i="4" s="1"/>
  <c r="L23" i="4"/>
  <c r="M23" i="4" s="1"/>
  <c r="L21" i="4"/>
  <c r="M21" i="4" s="1"/>
  <c r="J17" i="4"/>
  <c r="L17" i="4" s="1"/>
  <c r="J14" i="4"/>
  <c r="L14" i="4" s="1"/>
  <c r="M14" i="4" s="1"/>
  <c r="J12" i="4"/>
  <c r="L12" i="4" s="1"/>
  <c r="M12" i="4" s="1"/>
  <c r="J8" i="4"/>
  <c r="J7" i="4"/>
  <c r="J20" i="4"/>
  <c r="J19" i="4"/>
  <c r="J18" i="4"/>
  <c r="L18" i="4" s="1"/>
  <c r="M18" i="4" s="1"/>
  <c r="J16" i="4"/>
  <c r="J15" i="4"/>
  <c r="J13" i="4"/>
  <c r="L13" i="4" s="1"/>
  <c r="M13" i="4" s="1"/>
  <c r="J11" i="4"/>
  <c r="L11" i="4" s="1"/>
  <c r="J9" i="4"/>
  <c r="L9" i="4" s="1"/>
  <c r="J6" i="4"/>
  <c r="L6" i="4" s="1"/>
  <c r="J5" i="4"/>
  <c r="L5" i="4" s="1"/>
  <c r="J4" i="4"/>
  <c r="L7" i="4" l="1"/>
  <c r="M7" i="4" s="1"/>
  <c r="L8" i="4"/>
  <c r="M8" i="4" s="1"/>
  <c r="L4" i="4"/>
  <c r="J25" i="4"/>
  <c r="M17" i="4"/>
  <c r="L20" i="4"/>
  <c r="M20" i="4" s="1"/>
  <c r="M6" i="4"/>
  <c r="L15" i="4"/>
  <c r="M15" i="4" s="1"/>
  <c r="L19" i="4"/>
  <c r="M19" i="4" s="1"/>
  <c r="M5" i="4"/>
  <c r="M11" i="4"/>
  <c r="M9" i="4"/>
  <c r="L16" i="4"/>
  <c r="M16" i="4" s="1"/>
  <c r="L25" i="4" l="1"/>
  <c r="M4" i="4"/>
  <c r="M25" i="4"/>
  <c r="I14" i="1" l="1"/>
  <c r="K14" i="1" l="1"/>
  <c r="L14" i="1" l="1"/>
  <c r="J24" i="9" l="1"/>
  <c r="L24" i="9" l="1"/>
  <c r="M24" i="9" s="1"/>
  <c r="I8" i="1" l="1"/>
  <c r="I7" i="1"/>
  <c r="K7" i="1" s="1"/>
  <c r="K8" i="1" l="1"/>
  <c r="L8" i="1" s="1"/>
  <c r="L7" i="1"/>
  <c r="J25" i="9" l="1"/>
  <c r="L4" i="9"/>
  <c r="I5" i="1"/>
  <c r="K5" i="1" s="1"/>
  <c r="I6" i="1"/>
  <c r="K6" i="1" s="1"/>
  <c r="I4" i="1"/>
  <c r="K4" i="1" s="1"/>
  <c r="K15" i="1" l="1"/>
  <c r="I15" i="1"/>
  <c r="M4" i="9"/>
  <c r="M25" i="9" s="1"/>
  <c r="L25" i="9"/>
  <c r="L5" i="1"/>
  <c r="L6" i="1"/>
  <c r="L4" i="1" l="1"/>
  <c r="L15" i="1" s="1"/>
</calcChain>
</file>

<file path=xl/sharedStrings.xml><?xml version="1.0" encoding="utf-8"?>
<sst xmlns="http://schemas.openxmlformats.org/spreadsheetml/2006/main" count="368" uniqueCount="163">
  <si>
    <t xml:space="preserve">L.p. </t>
  </si>
  <si>
    <t xml:space="preserve">Producent </t>
  </si>
  <si>
    <t xml:space="preserve">Ilość </t>
  </si>
  <si>
    <t xml:space="preserve">Wartość netto </t>
  </si>
  <si>
    <t>Stawka podatku VAT %</t>
  </si>
  <si>
    <t>Podatek VAT</t>
  </si>
  <si>
    <t xml:space="preserve">Razem </t>
  </si>
  <si>
    <t>x</t>
  </si>
  <si>
    <r>
      <t xml:space="preserve">Wartość brutto 
</t>
    </r>
    <r>
      <rPr>
        <sz val="9"/>
        <color theme="1"/>
        <rFont val="Calibri"/>
        <family val="2"/>
        <charset val="238"/>
        <scheme val="minor"/>
      </rPr>
      <t>(kol. 9 + kol. 11)</t>
    </r>
  </si>
  <si>
    <t>szt.</t>
  </si>
  <si>
    <t xml:space="preserve">szt. </t>
  </si>
  <si>
    <r>
      <t xml:space="preserve">Wartość netto 
</t>
    </r>
    <r>
      <rPr>
        <sz val="9"/>
        <color theme="1"/>
        <rFont val="Calibri"/>
        <family val="2"/>
        <charset val="238"/>
        <scheme val="minor"/>
      </rPr>
      <t>(kol. 6 x kol. 8)</t>
    </r>
  </si>
  <si>
    <t>Nazwa handlowa (jeżeli dotyczy)</t>
  </si>
  <si>
    <r>
      <t xml:space="preserve">Wartość brutto 
</t>
    </r>
    <r>
      <rPr>
        <sz val="9.5"/>
        <color theme="1"/>
        <rFont val="Calibri"/>
        <family val="2"/>
        <charset val="238"/>
        <scheme val="minor"/>
      </rPr>
      <t>(kol. 9 + kol. 11)</t>
    </r>
  </si>
  <si>
    <t xml:space="preserve">Jedn. miary </t>
  </si>
  <si>
    <t>Stawka VAT %</t>
  </si>
  <si>
    <r>
      <t xml:space="preserve">Cena jedn. netto 
</t>
    </r>
    <r>
      <rPr>
        <sz val="9.5"/>
        <color theme="1"/>
        <rFont val="Calibri"/>
        <family val="2"/>
        <charset val="238"/>
        <scheme val="minor"/>
      </rPr>
      <t>(kol. 6 x kol. 8)</t>
    </r>
  </si>
  <si>
    <t xml:space="preserve">Cena jedn. netto 
</t>
  </si>
  <si>
    <t>Przedmiot zamówienia</t>
  </si>
  <si>
    <t xml:space="preserve">Numer katalogowy </t>
  </si>
  <si>
    <t xml:space="preserve">FORMULARZ CENOWY - ZADANIE CZĘŚCIOWE NR 1  - szczotki do czyszczenia narzędzi              </t>
  </si>
  <si>
    <t xml:space="preserve">Czyścik do usuwania zanieczyszczeń i rdzy, z włosia nylonowego </t>
  </si>
  <si>
    <t>a) powierzchnia gładka, 15cmx10cm</t>
  </si>
  <si>
    <t>b) powierzchnia szorstka, 15cmx10cm</t>
  </si>
  <si>
    <t>Zawieszki identyfikacyjne do tac narzędziowych z klipsem,  odporne  na warunki sterylizacji parowej 134°C.  
Wymiary 55mmx 30mm</t>
  </si>
  <si>
    <t>a) kolor biały</t>
  </si>
  <si>
    <t>b) kolor niebieski</t>
  </si>
  <si>
    <t>c) kolor czerwony</t>
  </si>
  <si>
    <t>d) kolor zielony</t>
  </si>
  <si>
    <t>Szczotki do czyszczenia kanałów rozwiertaków kostnych, końcówka zabezpieczona plastikową nakładką. Długość szczotki 100mm, długość całkowita  800mm</t>
  </si>
  <si>
    <t>a) średnica 3mm</t>
  </si>
  <si>
    <t>b) średnica 5mm</t>
  </si>
  <si>
    <t>c) średnica 7mm</t>
  </si>
  <si>
    <t xml:space="preserve">Jednorazowe dwustronne szczotki do czyszczenia panewek kostnych. Końcówka okrągła – średn. 40mm, dług. szczotki 45mm; końcówka stożkowa – średn. 8mm, dług. szczotki 25mm. Całkowita dług. 190mm </t>
  </si>
  <si>
    <t>Dwustronna szczotka z syntetycznym bardzo mocnym włosiem, do czyszczenia uporczywych zanieczyszczeń, wielokrotnego użytku. Sterylizacja w parze wodnej 134°C. Końcówka lewa - długość szczotki 30mm, dług. włosia 10mm; końcówka prawa – dług. szczotki 40mm, 
dług. włosia 10mm</t>
  </si>
  <si>
    <t>Dwustronna szczotka z syntetycznym włosiem, wielokrotnego użytku. Sterylizacja w parze wodnej 134°C. Końcówka lewa - długość szczotki 30mm, dług. włosia 10mm; końcówka prawa – dług. szczotki 40mm, dług. włosia 10mm</t>
  </si>
  <si>
    <t xml:space="preserve">Komplet 7 szczotek do czyszczenia narzędzi o średnicy: 2,5mm, 7mm, 4mm, 6mm, 8mm, 10mm, 15 mm </t>
  </si>
  <si>
    <t>komplet</t>
  </si>
  <si>
    <t>Komplet 5 szczotek do czyszczenia rektoskopów, wielokrotnego użytku. Dezynfekcja w myjni dezynfektorze. Średnica 20 mm, dług. szczotki 150 mm, dług. całkowita  450 mm</t>
  </si>
  <si>
    <t>Komplet szczotek jednorazowego użycia do czyszczenia endoskopów: szczotka do czyszczenia endoskopów i szczotka do czyszczenia zaworów</t>
  </si>
  <si>
    <t xml:space="preserve">Jednorazowa jednostronna szczotka do czyszczenia narzędzi </t>
  </si>
  <si>
    <t>a) dług. 2300mm, średnica szczotki 2,5mm, dług. szczotki 14mm, kanał biopsji 1,4-2,0mm</t>
  </si>
  <si>
    <t>b) dług. 2000mm, średnica szczotki 5mm, dług. szczotki 14mm, kanał biopsji 1,8-2,4mm</t>
  </si>
  <si>
    <t xml:space="preserve">Jednorazowa dwustronna  szczotka do 
czyszczenia narzędzi
</t>
  </si>
  <si>
    <t>a) dług. 1000mm, średnica szczotki 2,0mm, dług. szczotki 12mm, kanał biopsji 1,2-1,5mm</t>
  </si>
  <si>
    <t>b) dług. 3600mm, średnica szczotki 6,0mm, dług. szczotki 20mm, kanał biopsji 2,8-4,5mm</t>
  </si>
  <si>
    <t>c) dług. 2300mm, średnica szczotki 5,0mm, dług. szczotki 20mm, kanał biopsji 2,8-4,2mm</t>
  </si>
  <si>
    <t xml:space="preserve">FORMULARZ CENOWY - ZADANIE CZĘŚCIOWE NR 2 - wskaźniki biologiczne i chemiczne do kontroli procesów sterylizacji parowej </t>
  </si>
  <si>
    <t>Test symulacyjny Bowie-Dick do rutynowej kontroli procesu sterylizacji parowej z wsadami narzędzi o złożonym przekroju rurowym, narzędzia lite, pakiety porowate. Testy w formie pasków samoprzylepnych pokrytych w całości polimerem i substancją wskaźnikową</t>
  </si>
  <si>
    <t>Etykiety dwukrotnie przylepne, nawinięte na plastikową gilzę, ze wskaźnikiem sterylizacji parą wodną, zmieniającym zabarwienie z niebieskiego na czarny LUB z różowego na niebieski</t>
  </si>
  <si>
    <t>Metkownica trzyrzędowa alfanumeryczna, kompatybilna z etykietami przylepnymi z poz. 2</t>
  </si>
  <si>
    <t>Wałki z tuszem do metkownicy alfanumerycznej trzyrzędowej</t>
  </si>
  <si>
    <t>Koperty systemu dokumentacji Centralnej Sterylizatorni. Jedna koperta do archiwizacji jednego dnia pracy dwóch sterylizatorów, z gotowymi miejscami na wklejenie testów kontroli wsadu, etykiet referencyjnych oraz testów Bowie-Dicka</t>
  </si>
  <si>
    <t>Fiolkowy wskaźnik biologiczny szybkiego odczytu z wskaźnikiem chemicznym, do walidacji i rutynowej kontroli procesów sterylizacji w parze wodnej. Wskaźniki do samodzielnej inkubacji, o czasie maks. 24h, w temperaturze 55-60°C. Wskaźnik chemiczny klasy 5 wg EN ISO 11140-1, umożliwiający zwolnienie sterylnego wsadu bezpośrednio po procesie sterylizacji. Wskaźniki kompatybilne z przyrządem PCD z poz. 7</t>
  </si>
  <si>
    <t>Ampułkowy wskaźnik biologiczny do kontroli i walidacji procesu sterylizacji parą wodną z określeniem warunków zabicia spor bakterii w temperaturze procesu 121ºC, o czasie inkubacji 24 godz., zawierający spory B. stearothermophilus. Na zewnątrz ampułki naniesiony wskaźnik chemiczny jednoznacznie zmieniający kolor po poddaniu testu sterylizacji z koloru</t>
  </si>
  <si>
    <t>Mata silikonowa, odporna na działanie 134°C. 
Wielokrotnego użytku, mycie i dezynfekcja maszynowa:</t>
  </si>
  <si>
    <t xml:space="preserve">a) z jeżykiem 500-520mm x 200-220mm </t>
  </si>
  <si>
    <t xml:space="preserve">b) z jeżykiem 250-280mm x 200-220mm </t>
  </si>
  <si>
    <t xml:space="preserve">c) z jeżykiem 240-260mm x 80-90mm </t>
  </si>
  <si>
    <t xml:space="preserve"> </t>
  </si>
  <si>
    <t xml:space="preserve">FORMULARZ CENOWY - ZADANIE CZĘŚCIOWE NR 3 - akcesoria do zabezpieczania pakietów, ochrona narzędzi ostrych           </t>
  </si>
  <si>
    <t>Test kontroli pracy zgrzewarek rotacyjnych w postaci arkusza z pustym czarnym polem testowym, wymagający dodatkowego rękawa</t>
  </si>
  <si>
    <t>Taśma do zamykania pakietów, szerokość 20-25mm</t>
  </si>
  <si>
    <t xml:space="preserve">a) bez wskaźnika </t>
  </si>
  <si>
    <t>b) wskaźnik para wodna</t>
  </si>
  <si>
    <t>Pisaki odporne na warunki sterylizacji</t>
  </si>
  <si>
    <t xml:space="preserve">Jednorazowe filtry,
wskaźnik para wodna </t>
  </si>
  <si>
    <t xml:space="preserve">a) okrągłe do kontenerów Zamawiającego Aesculap, średnica 190mm, średnica otworu 6mm </t>
  </si>
  <si>
    <t>b) do mini kontenerów Zamawiającego Aesculap, wymiary 118x235 mm</t>
  </si>
  <si>
    <t>Etykieta do kontenerów Zamawiającego Aesculap, wymiar 35x80mm</t>
  </si>
  <si>
    <t>Podajnik na 1 taśmę z zabezpieczeniem ostrza, o maks. szerokości 25mm</t>
  </si>
  <si>
    <t xml:space="preserve">Jednorazowe przeźroczyste 
plastikowe osłonki, sterylizacja parowa </t>
  </si>
  <si>
    <t xml:space="preserve">a) szerokość narzędzi 40-50mm </t>
  </si>
  <si>
    <t>b) szerokość narzędzi 20-25mm</t>
  </si>
  <si>
    <t>c) szerokość narzędzi 5-10mm</t>
  </si>
  <si>
    <t>Osłonka okrągła z otworami przeźroczysta do igieł VERESA, sterylizacja parowa, średnica 2,0x  długość 19mm</t>
  </si>
  <si>
    <t>Koszyk z drobnej siatki, stal nierdzewna / kwasoodporna do ochrony drobnych instrumentów z pokrywką 235x120x60mm LUB 230x150x50mm</t>
  </si>
  <si>
    <t xml:space="preserve">Zamawiający nie dopuszcza:
pozycja 4b: rozmiaru 115x230 / 120x230,
pozycja 6: podajnika na dwie taśmy,
pozycje 7 a, b: osłonek na szerokość narzędzi 15-30mm,
pozycja 7 c: osłonek papierowych, 
pozycja 8: osłonek o rozmiarze 19x19mm,
pozycja 9: koszyka o rozmiarze 268x127,47mm. </t>
  </si>
  <si>
    <t xml:space="preserve">FORMULARZ CENOWY - ZADANIE CZĘŚCIOWE NR 4 - testy i wskaźniki do kontroli           
</t>
  </si>
  <si>
    <t>Test skuteczności mycia mechanicznego w myjniach dezynfektorniach i myjniach ultradźwiękowych w formie plastikowego paska o substancji testowej zgodnej z normą PN-EN 15883-5</t>
  </si>
  <si>
    <t>Stalowy siatkowy uchwyt do testów skuteczności mycia mechanicznego</t>
  </si>
  <si>
    <t>Test kontroli dezynfekcji termicznej.
Niezawierający niebezpiecznych substancji  toksycznych wskaźnik chemiczny do kontroli dezynfekcji termicznej w myjni-dezynfektorze, integracja krytycznych parametrów procesu (czas, temperatura)  powodująca jednoznaczną zmianę przebarwienia substancji wskaźnikowej w polu testowym, jednoznaczna interpretacja wyniku. Test spełniający wymagania dla testów typu 6 wg normy PN-EN ISO 11140-1, pod względem tolerancji na czas (6%) i temperaturę (1°C), oznaczenie normy oraz klasy testu na teście lub opakowaniu zbiorczym</t>
  </si>
  <si>
    <t xml:space="preserve">a) test kontroli dezynfekcji termicznej 90°C / 5min.,
do kontroli dezynfekcji termicznej w myjni-dezynfektorze w zakresie parametrów: 90°C / 5 min.  </t>
  </si>
  <si>
    <t>b) test kontroli dezynfekcji termicznej 93°C /10min.,
do kontroli dezynfekcji termicznej w myjni-dezynfektorze w zakresie parametrów: 93°C / 10 min.</t>
  </si>
  <si>
    <t xml:space="preserve">Koperty dokumentacyjne przystosowane do etykiet i wskaźników używanych w kontroli procesu mycia i dezynfekcji </t>
  </si>
  <si>
    <t xml:space="preserve">Gotowy zestaw testów do wykrywania pozostałości zanieczyszczeń białkowych. W zestawie komplet jałowych wymazówek (25 szt.), fiolki do wykrywania pozostałości białkowych (25 szt.)  i fiolki proteinowe (5 szt.). Zestaw pozwala przeprowadzić kontrole negatywną oraz pozytywną dla potwierdzenia wyniku. W przypadku obecności białek (aminokwasy, peptydy) roztwór zmienia kolor w czasie do 10 sekund. Test nie wymaga inkubacji, wykrywa pozostałości białkowe na poziomie 1µg. W zestawie naklejki oraz karty dokumentacyjne </t>
  </si>
  <si>
    <t>Zintegrowane wskaźniki typu 5 do kontroli procesu w parze wodnej</t>
  </si>
  <si>
    <t xml:space="preserve">Test zwalniania wsadu z samoprzylepnym wskaźnikiem do kontroli skuteczności procesu sterylizacji parowej, niezawierający niebezpiecznych substancji toksycznych. Wskaźnik w technologii klasy 6. Przyrząd w całości wykonany z tworzywa sztucznego klasy medycznej składający się z: korpusu, rurki o dług. min. 1,5 m i średn. 2 mm oraz przeźroczystej nakrętki umożliwiającej sprawdzenie czy wskaźnik znajduje się w środku bez rozkręcania przyrządu. Na wskaźniku nadrukowany kolor referencyjny przebarwienia. Opak. 400 szt. + przyrząd PCD </t>
  </si>
  <si>
    <t xml:space="preserve">a) o parametrach ustalonych 134°C/7 min.                                i 121°C/20 min. </t>
  </si>
  <si>
    <t>opak.</t>
  </si>
  <si>
    <t xml:space="preserve">b) o parametrach ustalonych 134°C/5,3min.
i 121°C/15 min. </t>
  </si>
  <si>
    <t>Zamawiający nie dopuszcza:
Pozycja 5: odczytu po 30 / 60 sekundach; produktu typu „all in one” (składający się z jednego elementu jako całości).
Zamawiający dopuszcza:
Pozycja 3: test kontroli dezynfekcji termicznej samoklejący,
Pozycja 7a: opakowania po 100 szt. – w takim przypadku wykonawca winien czytelnie wpisać/zaznaczyć w kolumnie 2 (Opis wyrobu) lub pod tabelą asortymentowo-cenową oferowaną ilość sztuk w opakowaniu.
Zamawiający wymaga:
Pozycje 1, 3 i 7: by zgodnie z MDR 2017/745 testy chemiczne do kontroli procesów mycia, dezynfekcji i sterylizacji były wyrobami medycznymi.</t>
  </si>
  <si>
    <t xml:space="preserve">Papier krepowany niebieski II generacji  </t>
  </si>
  <si>
    <t>a) 75x75  (125 szt. w opak.)</t>
  </si>
  <si>
    <t>b) 100x100  (100 szt. w opak.)</t>
  </si>
  <si>
    <t>c) 120x120  (70 szt. w opak.)</t>
  </si>
  <si>
    <t xml:space="preserve">Papier krepowany zielony </t>
  </si>
  <si>
    <t>a) 75x75  (175 szt. w opak.)</t>
  </si>
  <si>
    <t>b) 100x100   (125 szt. w opak.)</t>
  </si>
  <si>
    <t xml:space="preserve">Włóknina do ciężkich zestawów z 
warstwą absorpcyjną </t>
  </si>
  <si>
    <t>a) fioletowa, rozm. 100x100 (200 szt. w opak.)</t>
  </si>
  <si>
    <t>b) fioletowa, rozm. 120x120 (120 szt. w opak.)</t>
  </si>
  <si>
    <t>Włóknina do zestawów o średniej 
ciężkości</t>
  </si>
  <si>
    <t xml:space="preserve">a) niebieska, rozm. 120x120 </t>
  </si>
  <si>
    <t>b) niebieska,  rozm. 100x100</t>
  </si>
  <si>
    <t>c) zielona, rozm. 120x120</t>
  </si>
  <si>
    <t>d) zielona, rozm. 100x100</t>
  </si>
  <si>
    <t>Wymagania minimalne:
1) Pozycja 1: 
	a) Celuloza syntetyczna wiązana powierzchniowo i mikrokrepowana – włókno celulozy uszczelnione lateksem,
	b) Zawartość: chlorków maks. 0,02%, siarczanów maks. 0,02%,
	c) Wytrzymałość na rozciąganie liniowe na sucho w kierunku walcowania nie mniej niż 2,5 kN/m, w kierunku poprzecznym nie mniej niż 1,7 kN/m,
	d) Wytrzymałość na rozciąganie liniowe na mokro w kierunku walcowania nie mniej niż 1,2 kN/m w kierunku poprzecznym nie mniej niż 0,8 kN/m,
	e) Gramatura min. 60 g/m2 (wg PN EN 868-2),
	f) Sterylizacja w parze wodnej i formaldehydzie.
2) Pozycja 2:
  a) Papier krepowany – włókno celulozowe,
  b) Zawartość: chlorków maks. 0,02%, siarczanów maks. 0,02%,
  c) Wytrzymałość na rozciąganie liniowe na sucho w kierunku walcowania nie mniej niż 2 kN/m, w kierunku poprzecznym nie mnie niż 1,6 kN/m,
  d) Wytrzymałość na rozciąganie liniowe na mokro w kierunku walcowania nie mniej niż 0,8 kN/m, w kierunku poprzecznym nie mniej niż 0,5 kN/m,
  e) Gramatura min. 60 g/m² (wg PN EN 868-2),
  f) Sterylizacja w parze wodnej i formaldehydzie.</t>
  </si>
  <si>
    <t>3) Pozycja 3:
   a) Dwie różne warstwy: 1 - wykonana z podłużnych włókien polipropylenowych odpowiedzialnej za wytrzymałość materiału, 
                                              2 - warstwa absorpcyjna,
   b) Gramatura min. 80 g / m², 
   c) Sterylizacja parowa do 137°C,
   d) Absorpcja powierzchniowa 85 g / m². 
4) Pozycja 4:
   a) Trwała syntetyczna włóknina typu SMMS 4 warstwowa, nie zawierająca lateksu, 
   b) Gramatura min. 55 g/m², 
   c) Wytrzymałość na rozciąganie na sucho w kierunku walcowania niemniej niż 2,4 kN/m, w kierunku poprzecznym nie mniej niż 1,35 kN/m / niebieska,
   d) Sterylizacja parowa, nadtlenkiem wodoru.</t>
  </si>
  <si>
    <t xml:space="preserve">FORMULARZ CENOWY - ZADANIE CZĘŚCIOWE NR 6 - rękawy sterylizacyjne                 </t>
  </si>
  <si>
    <t xml:space="preserve">FORMULARZ CENOWY - ZADANIE CZĘŚCIOWE NR 5 - papier krepowany i włóknina do sterylizacji parowej i formaldehydowej                  </t>
  </si>
  <si>
    <t xml:space="preserve">Rękawy papierowo foliowe:
- wskaźnik para wodna,  
- gramatura min. 70 g/ m², 
- zgrzewalne w temperaturze 165-200°C (nie dopuszcza się temperatury 180-220°C), 
- zgodność z PN EN 868 (naniesione na rękawach wskaźniki procesów sterylizacji parą wodną),
- elastyczne (wydłużenie min. 70%),
- wytrzymałość na rozdarcie w obu 
kierunkach nie mniejsza niż 300mN </t>
  </si>
  <si>
    <t>a) 50x200mm</t>
  </si>
  <si>
    <t>b) 75x200mm</t>
  </si>
  <si>
    <t>c) 100x200mm</t>
  </si>
  <si>
    <t>d) 120-125x200mm</t>
  </si>
  <si>
    <t>e) 150x200mm</t>
  </si>
  <si>
    <t>f) 200x200mm</t>
  </si>
  <si>
    <t>g) 250x200mm</t>
  </si>
  <si>
    <t>h) 300x200mm</t>
  </si>
  <si>
    <t>i) 350x200mm</t>
  </si>
  <si>
    <t>j) 400x200mm</t>
  </si>
  <si>
    <t xml:space="preserve">FORMULARZ CENOWY - ZADANIE CZĘŚCIOWE NR 7 – akcesoria do kontenerów Zamawiającego PrimeLine i Basis firmy AESCULAP                    
</t>
  </si>
  <si>
    <t>Zewnętrzna osłona filtra PrimeLine</t>
  </si>
  <si>
    <t>Filtr do kontenera PrimeLine min. 5000 cykli sterylizacyjnych</t>
  </si>
  <si>
    <t>Olej w aerozolu do oliwienia systemów napędowych (wiertarki Aesculap),
poj. 300ml</t>
  </si>
  <si>
    <t>Olej do oliwienia zaworów w narzędziach o skomplikowanej budowie Zamawiającego Aesculap (np. laparoskopowe), poj. 50ml</t>
  </si>
  <si>
    <t>Kosz stalowy bez nóżek</t>
  </si>
  <si>
    <t>a)	1/2, wym. 243mm x 253mm x 64mm</t>
  </si>
  <si>
    <t xml:space="preserve">b)	3/4, wym. 406mm x 253mm x 44mm  </t>
  </si>
  <si>
    <t xml:space="preserve">c)	1/1, wym. 540mm x 253mm x 64mm </t>
  </si>
  <si>
    <t>Plomby zabezpieczenia kontenerów, jednokrotnego użytku, sterylizacja parowa</t>
  </si>
  <si>
    <t>Uchwyt do kontenerów mini, wielokrotnego użytku, wym. 245mm x 100mm x 6mm</t>
  </si>
  <si>
    <t>Uniwersalny uchwyt do filtrów wielokrotnego użytku i filtrów papierowych</t>
  </si>
  <si>
    <t>Pokrywa kontenera ze stopu aluminium dostosowana do wanny o wymiarze  592x274mm, do kontenera typu Basis, dostosowana do filtrów jednorazowych i filtrów wielokrotnego użytku min.1000 cykli sterylizacyjnych</t>
  </si>
  <si>
    <t xml:space="preserve">a) kolor zielony  </t>
  </si>
  <si>
    <t>Pokrywa kontenera ze stopu aluminium dostosowana do wanny o wymiarze 470x274mm, do kontenera typu Basis,  dostosowana do filtrów jednorazowych  i filtrów wielokrotnego użytku min.1000 cykli sterylizacyjnych</t>
  </si>
  <si>
    <t>a) kolor zielony</t>
  </si>
  <si>
    <t>d) kolor srebrny</t>
  </si>
  <si>
    <t xml:space="preserve">Pokrywa kontenera ze stopu aluminium dostosowana do wanny o wymiarze 300x274mm, do kontenera typu Basis, 
dostosowana do filtrów jednorazowych i filtrów wielokrotnego użytku min.1000 cykli sterylizacyjnych </t>
  </si>
  <si>
    <t xml:space="preserve">a) kolor zielony </t>
  </si>
  <si>
    <t xml:space="preserve">Plastikowe plomby do zamykania kontenerów zamawiającego Aesculap z możliwością przyklejania etykiet identyfikacyjnych podwójnie przylepnych, bez wskaźnika sterylizacji </t>
  </si>
  <si>
    <t>Razem</t>
  </si>
  <si>
    <t>Wieloparametrowy wskaźnik do kontroli sterylizacji parami nadtlenku wodoru VH2O2, również do sterylizacji plazmowej, niezawierający niebezpiecznych substancji toksycznych, , do stosowania we wszystkich sterylizatorach na nadtlenek wodoru, odpowiadający typ 4 wg ISO 11140-1, substancja wskaźnikowa umieszczona punktowo, zmieniająca barwę po procesie sterylizacji z różowego na żółty. Miejsce z substancją wskaźnikową pokryte laminatem. Rozmiar testu dopasowany do aktualnie używanej dokumentacji, 3 x 7 cm (±10%)</t>
  </si>
  <si>
    <t>a) rozm. 7,5 cm x 70 m</t>
  </si>
  <si>
    <t xml:space="preserve">b) rozm. 10 cm x 70 m </t>
  </si>
  <si>
    <t>c) rozm. 15 cm x 70 m</t>
  </si>
  <si>
    <t>d) rozm. 20 cm x 70 m</t>
  </si>
  <si>
    <t>e) rozm. 25 cm x 70 m</t>
  </si>
  <si>
    <t>f) rozm. 30 cm x 70 m</t>
  </si>
  <si>
    <t>g) rozm. 40 cm x 70 m</t>
  </si>
  <si>
    <t xml:space="preserve">Rękaw Tyvek - folia przeznaczony do sterylizacji nadtlenkiem wodoru,  gramatura min. 64,4g/m², odporność na rozdarcie min. 174N w obu kierunkach, odporność na wydłużenie min. 19% w obu kierunkach. Folia z materiału PE/ PET o grubości maks. 62 µm, zgrzewalna w temp. 120-150°C,  gramatura min. 65 g/ m².  Wszystkie napisy i testy poza strefą pakowania, wskaźnik procesu sterylizacji nadtlenkiem wodoru, substancja wskaźnikowa naniesiona jednolicie, bez przerw, szlaczków itp. na powierzchni ≥ 100 mm²,  jednoznaczna zmiana koloru wskaźnika procesu po sterylizacji plazmowej  łatwa do interpretacji, oznaczony kierunek otwarcia,  rękaw nawinięty folią na zewnątrz (ze względów techniczno-higienicznych).  Znak CE oraz znak określający produkt jednokrotnego użytku na opakowaniu zbiorczym i / lub na rękawie </t>
  </si>
  <si>
    <t>rolka</t>
  </si>
  <si>
    <t xml:space="preserve">Metkownica trzyrzędowa, alfanumeryczna, kompatybilna z podwójnie przylepnymi etykietami o rozmiarze 28 x 29 mm (± 1 mm), w każdym rzędzie miejsce na wpisanie 11 cyfr i / lub liter. 1,15  kN/m, wydłużenie min. 55% w obu kierunkach, przepuszczalność powietrza na poziomie 210l / min. / 100 cm², Produkt zgodny z normą EN868-2 oraz wszystkimi odpowiadającymi aspektami normy ISO 11607-1. Produkt oznakowany znakiem CE </t>
  </si>
  <si>
    <t>Rolka tuszują do metkownicy trzyrzędowej do etykiet podwójnie przylepnych</t>
  </si>
  <si>
    <t>Etykiety podwójnie (dwukrotnie) przylepne do oznaczania i etykietowania pakietów przeznaczonych do procesów sterylizacji plazmowej z nadrukowanym wskaźnikiem procesu sterylizacji. Posiadające wskaźnik procesu typu 1 do sterylizacji plazmowej. Kompatybilne z każdą trzyrzędową metkownicą o rozmiarze metek 28 mm x 29 mm (np. firmy BLITZ, Printex). Umożliwiają wykorzystanie sześciu pól do zapisania: daty procesu sterylizacji, daty przydatności pakietu, numeru sterylizatora, numeru cyklu sterylizacji, kodu operatora, kodu procesu. Wyrób medyczny kl. I. Jedna rolka - 500 etykiet</t>
  </si>
  <si>
    <t xml:space="preserve">Taśma neutralna, bez wskaźnika procesu sterylizacji, bez celulozy, możliwość stosowania w sterylizacji nadtlenkiem wodoru </t>
  </si>
  <si>
    <t>Test kontroli zgrzewu do Tyvek</t>
  </si>
  <si>
    <t>Wymagania minimalne:
a)	Folia / laminat minimum 8-warstwowa (nie licząc warstwy kleju), nie dopuszcza się folii 7-warstwowej łącznie z warstwą klejącą, przezroczysta, bez rozwarstwień, bez substancji toksycznych i porów,
b)	Wszystkie napisy i testy poza strefą pakowania,
c)	Wskaźnik procesu sterylizacji parowej, formaldehydowej, powierzchnia wskaźnika procesu sterylizacji min. 100 mm² [PN EN 868 – 5]
d)	Jednoznaczna, łatwa do interpretacji, zmiana koloru wskaźnika procesu po sterylizacji parowej, formaldehydowej, 
e)	Jednoznacznie oznaczony kierunek otwarcia,
f)	Zgrzew fabrycznie wielokrotny,
g)	Rękaw nawinięty folią na zewnątrz (ze względów techniczno-higienicznych),
h)	Wszystkie pozycje jednego producenta (ze względu na wymagania procedury zgrzewania),
i)   Na rękawach umieszczony piktogram (znak graficzny lub inne oznaczenie) np. przekreślona liczba 2 informujący o tym, iż opakowanie jest jednorazowego użytku.</t>
  </si>
  <si>
    <t>Pojemnik ze środkiem sterylizującym zawierający 59 % roztwór nadtlenku wodoru, poj.110-115 ml, umożliwiający przeprowadzenie 15 do 30 cykli w posiadanym sterylizatorze V-PRO MAX 2. Na pojemniku data ważności oraz numer serii oznaczony dodatkowo kodem DataMatrix. Opak. 3 szt.</t>
  </si>
  <si>
    <t xml:space="preserve"> Wskaźniki biologiczne do sterylizacji nadtlenkiem wodoru, zatwierdzone przez producenta posiadanego przez Zamawiającego sterylizatora V-PRO maX 2.  Każda fiolka posiadająca spory Geobacillus stearothermophilus. Ostateczny odczyt na bazie fluorescencji w czasie maks. 20 minut. Na nakrętce fiolki dwuwarstwowa samoprzylepna etykieta z numerem testu, miejscem na datę ważności oraz testem chemicznym typu 1. Aktywacja czynnika w fiolce poprzez przekręcenie nakrętki ampułki bez użycia zgniatacza. Fiolka wykonana z tworzywa sztucznego, nie zawierająca szkła, odporna na stłuczenia. Fiolka pasująca do posiadanego przez Zamawiającego inkubatora.  Fiolka wys. 45,7 mm, średn. 16,3mm. Opak. 25 wskaźników </t>
  </si>
  <si>
    <t xml:space="preserve">FORMULARZ CENOWY - ZADANIE CZĘŚCIOWE NR 8 - materiały dedykowane do sterylizacji nadtlenkiem wodoru                    </t>
  </si>
  <si>
    <t>Pozycja 8: Zamawiający nie dopuszcza mat silikonowych:
a) o rozmiarach: 520mmx230mm (poz. a), 275mmx125mm (poz. c),
b) z możliwością docięcia do wymaganego rozmiaru.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</si>
</sst>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.5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rgb="FF0070C0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9.5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4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10" fillId="2" borderId="7" xfId="0" applyFont="1" applyFill="1" applyBorder="1" applyAlignment="1">
      <alignment horizontal="center" vertical="center" wrapText="1"/>
    </xf>
    <xf numFmtId="4" fontId="0" fillId="0" borderId="0" xfId="0" applyNumberFormat="1"/>
    <xf numFmtId="4" fontId="17" fillId="0" borderId="0" xfId="0" applyNumberFormat="1" applyFont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3" fontId="22" fillId="0" borderId="7" xfId="0" applyNumberFormat="1" applyFont="1" applyBorder="1" applyAlignment="1">
      <alignment horizontal="center" vertical="center" wrapText="1"/>
    </xf>
    <xf numFmtId="3" fontId="22" fillId="0" borderId="5" xfId="0" applyNumberFormat="1" applyFont="1" applyBorder="1" applyAlignment="1">
      <alignment horizontal="center" vertical="center" wrapText="1"/>
    </xf>
    <xf numFmtId="4" fontId="23" fillId="3" borderId="19" xfId="0" applyNumberFormat="1" applyFont="1" applyFill="1" applyBorder="1" applyAlignment="1">
      <alignment horizontal="center" vertical="center" wrapText="1"/>
    </xf>
    <xf numFmtId="9" fontId="23" fillId="3" borderId="19" xfId="0" applyNumberFormat="1" applyFont="1" applyFill="1" applyBorder="1" applyAlignment="1">
      <alignment horizontal="center" vertical="center" wrapText="1"/>
    </xf>
    <xf numFmtId="4" fontId="23" fillId="3" borderId="20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7" xfId="0" applyNumberFormat="1" applyFont="1" applyBorder="1" applyAlignment="1">
      <alignment horizontal="center" vertical="center" wrapText="1"/>
    </xf>
    <xf numFmtId="2" fontId="21" fillId="0" borderId="6" xfId="0" applyNumberFormat="1" applyFont="1" applyBorder="1" applyAlignment="1">
      <alignment horizontal="center" vertical="center" wrapText="1"/>
    </xf>
    <xf numFmtId="2" fontId="21" fillId="0" borderId="13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13" fillId="3" borderId="19" xfId="0" applyNumberFormat="1" applyFont="1" applyFill="1" applyBorder="1" applyAlignment="1">
      <alignment horizontal="center" vertical="center" wrapText="1"/>
    </xf>
    <xf numFmtId="9" fontId="13" fillId="3" borderId="19" xfId="0" applyNumberFormat="1" applyFont="1" applyFill="1" applyBorder="1" applyAlignment="1">
      <alignment horizontal="center" vertical="center" wrapText="1"/>
    </xf>
    <xf numFmtId="4" fontId="13" fillId="3" borderId="20" xfId="0" applyNumberFormat="1" applyFont="1" applyFill="1" applyBorder="1" applyAlignment="1">
      <alignment horizontal="center" vertical="center" wrapText="1"/>
    </xf>
    <xf numFmtId="4" fontId="13" fillId="3" borderId="18" xfId="0" applyNumberFormat="1" applyFont="1" applyFill="1" applyBorder="1" applyAlignment="1">
      <alignment horizontal="center" vertical="center" wrapText="1"/>
    </xf>
    <xf numFmtId="0" fontId="24" fillId="0" borderId="7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right" vertical="center" wrapText="1"/>
    </xf>
    <xf numFmtId="0" fontId="23" fillId="3" borderId="17" xfId="0" applyFont="1" applyFill="1" applyBorder="1" applyAlignment="1">
      <alignment horizontal="right" vertical="center" wrapText="1"/>
    </xf>
    <xf numFmtId="0" fontId="23" fillId="3" borderId="18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21" fillId="0" borderId="7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3" fontId="22" fillId="0" borderId="7" xfId="0" applyNumberFormat="1" applyFont="1" applyBorder="1" applyAlignment="1">
      <alignment horizontal="center" vertical="center" wrapText="1"/>
    </xf>
    <xf numFmtId="3" fontId="22" fillId="0" borderId="4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13" fillId="3" borderId="21" xfId="0" applyFont="1" applyFill="1" applyBorder="1" applyAlignment="1">
      <alignment horizontal="right" vertical="center" wrapText="1"/>
    </xf>
    <xf numFmtId="0" fontId="13" fillId="3" borderId="19" xfId="0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right" vertical="center" wrapText="1"/>
    </xf>
    <xf numFmtId="0" fontId="13" fillId="3" borderId="17" xfId="0" applyFont="1" applyFill="1" applyBorder="1" applyAlignment="1">
      <alignment horizontal="right" vertical="center" wrapText="1"/>
    </xf>
    <xf numFmtId="0" fontId="13" fillId="3" borderId="18" xfId="0" applyFont="1" applyFill="1" applyBorder="1" applyAlignment="1">
      <alignment horizontal="right" vertical="center" wrapText="1"/>
    </xf>
    <xf numFmtId="0" fontId="13" fillId="0" borderId="0" xfId="0" applyFont="1" applyAlignment="1">
      <alignment wrapText="1"/>
    </xf>
    <xf numFmtId="0" fontId="16" fillId="0" borderId="1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28575</xdr:rowOff>
    </xdr:from>
    <xdr:to>
      <xdr:col>12</xdr:col>
      <xdr:colOff>0</xdr:colOff>
      <xdr:row>10</xdr:row>
      <xdr:rowOff>352425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0888C4B6-1406-41AA-B9DD-24D266B73EFD}"/>
            </a:ext>
          </a:extLst>
        </xdr:cNvPr>
        <xdr:cNvCxnSpPr/>
      </xdr:nvCxnSpPr>
      <xdr:spPr>
        <a:xfrm>
          <a:off x="3857625" y="7105650"/>
          <a:ext cx="7134225" cy="323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5"/>
  <sheetViews>
    <sheetView zoomScale="90" zoomScaleNormal="90"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B20" sqref="B20:B21"/>
    </sheetView>
  </sheetViews>
  <sheetFormatPr defaultRowHeight="15" x14ac:dyDescent="0.25"/>
  <cols>
    <col min="1" max="1" width="4.42578125" style="2" customWidth="1"/>
    <col min="2" max="2" width="44.140625" style="1" customWidth="1"/>
    <col min="3" max="3" width="33.42578125" style="1" customWidth="1"/>
    <col min="4" max="4" width="10" style="1" customWidth="1"/>
    <col min="5" max="5" width="13.140625" style="1" customWidth="1"/>
    <col min="6" max="6" width="7.140625" style="1" customWidth="1"/>
    <col min="7" max="7" width="7.85546875" style="1" customWidth="1"/>
    <col min="8" max="8" width="10.28515625" style="2" customWidth="1"/>
    <col min="9" max="9" width="13.5703125" style="1" customWidth="1"/>
    <col min="10" max="10" width="13.42578125" style="2" customWidth="1"/>
    <col min="11" max="11" width="10.5703125" style="2" customWidth="1"/>
    <col min="12" max="12" width="12.85546875" style="2" customWidth="1"/>
    <col min="13" max="13" width="13.5703125" style="1" customWidth="1"/>
    <col min="14" max="16384" width="9.140625" style="1"/>
  </cols>
  <sheetData>
    <row r="1" spans="1:13" ht="36.75" customHeight="1" x14ac:dyDescent="0.25">
      <c r="A1" s="135" t="s">
        <v>20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52.5" customHeight="1" x14ac:dyDescent="0.25">
      <c r="A2" s="17" t="s">
        <v>0</v>
      </c>
      <c r="B2" s="138" t="s">
        <v>18</v>
      </c>
      <c r="C2" s="139"/>
      <c r="D2" s="17" t="s">
        <v>1</v>
      </c>
      <c r="E2" s="17" t="s">
        <v>12</v>
      </c>
      <c r="F2" s="17" t="s">
        <v>19</v>
      </c>
      <c r="G2" s="17" t="s">
        <v>2</v>
      </c>
      <c r="H2" s="17" t="s">
        <v>14</v>
      </c>
      <c r="I2" s="17" t="s">
        <v>17</v>
      </c>
      <c r="J2" s="17" t="s">
        <v>11</v>
      </c>
      <c r="K2" s="17" t="s">
        <v>4</v>
      </c>
      <c r="L2" s="17" t="s">
        <v>5</v>
      </c>
      <c r="M2" s="17" t="s">
        <v>8</v>
      </c>
    </row>
    <row r="3" spans="1:13" s="2" customFormat="1" ht="20.25" customHeight="1" x14ac:dyDescent="0.25">
      <c r="A3" s="3">
        <v>1</v>
      </c>
      <c r="B3" s="140">
        <v>2</v>
      </c>
      <c r="C3" s="141"/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</row>
    <row r="4" spans="1:13" ht="23.25" customHeight="1" x14ac:dyDescent="0.25">
      <c r="A4" s="122">
        <v>1</v>
      </c>
      <c r="B4" s="118" t="s">
        <v>21</v>
      </c>
      <c r="C4" s="80" t="s">
        <v>22</v>
      </c>
      <c r="D4" s="79"/>
      <c r="E4" s="18"/>
      <c r="F4" s="18"/>
      <c r="G4" s="85">
        <v>40</v>
      </c>
      <c r="H4" s="18" t="s">
        <v>9</v>
      </c>
      <c r="I4" s="91"/>
      <c r="J4" s="19">
        <f t="shared" ref="J4:J24" si="0">G4*I4</f>
        <v>0</v>
      </c>
      <c r="K4" s="20"/>
      <c r="L4" s="19">
        <f t="shared" ref="L4:L9" si="1">J4*0.23</f>
        <v>0</v>
      </c>
      <c r="M4" s="19">
        <f>J4+L4</f>
        <v>0</v>
      </c>
    </row>
    <row r="5" spans="1:13" ht="21.75" customHeight="1" x14ac:dyDescent="0.25">
      <c r="A5" s="142"/>
      <c r="B5" s="130"/>
      <c r="C5" s="69" t="s">
        <v>23</v>
      </c>
      <c r="D5" s="43"/>
      <c r="E5" s="43"/>
      <c r="F5" s="43"/>
      <c r="G5" s="86">
        <v>40</v>
      </c>
      <c r="H5" s="43" t="s">
        <v>9</v>
      </c>
      <c r="I5" s="92"/>
      <c r="J5" s="41">
        <f>G5*I5</f>
        <v>0</v>
      </c>
      <c r="K5" s="42"/>
      <c r="L5" s="41">
        <f t="shared" si="1"/>
        <v>0</v>
      </c>
      <c r="M5" s="41">
        <f>J5+L5</f>
        <v>0</v>
      </c>
    </row>
    <row r="6" spans="1:13" ht="22.5" customHeight="1" x14ac:dyDescent="0.25">
      <c r="A6" s="122">
        <v>2</v>
      </c>
      <c r="B6" s="131" t="s">
        <v>24</v>
      </c>
      <c r="C6" s="21" t="s">
        <v>25</v>
      </c>
      <c r="D6" s="18"/>
      <c r="E6" s="18"/>
      <c r="F6" s="18"/>
      <c r="G6" s="85">
        <v>100</v>
      </c>
      <c r="H6" s="18" t="s">
        <v>9</v>
      </c>
      <c r="I6" s="91"/>
      <c r="J6" s="19">
        <f t="shared" si="0"/>
        <v>0</v>
      </c>
      <c r="K6" s="20"/>
      <c r="L6" s="19">
        <f t="shared" si="1"/>
        <v>0</v>
      </c>
      <c r="M6" s="19">
        <f t="shared" ref="M6:M24" si="2">J6+L6</f>
        <v>0</v>
      </c>
    </row>
    <row r="7" spans="1:13" ht="24.75" customHeight="1" x14ac:dyDescent="0.25">
      <c r="A7" s="142"/>
      <c r="B7" s="130"/>
      <c r="C7" s="46" t="s">
        <v>26</v>
      </c>
      <c r="D7" s="43"/>
      <c r="E7" s="43"/>
      <c r="F7" s="43"/>
      <c r="G7" s="86">
        <v>100</v>
      </c>
      <c r="H7" s="43" t="s">
        <v>9</v>
      </c>
      <c r="I7" s="92"/>
      <c r="J7" s="19">
        <f t="shared" si="0"/>
        <v>0</v>
      </c>
      <c r="K7" s="20"/>
      <c r="L7" s="19">
        <f t="shared" si="1"/>
        <v>0</v>
      </c>
      <c r="M7" s="19">
        <f t="shared" si="2"/>
        <v>0</v>
      </c>
    </row>
    <row r="8" spans="1:13" ht="23.25" customHeight="1" x14ac:dyDescent="0.25">
      <c r="A8" s="142"/>
      <c r="B8" s="130"/>
      <c r="C8" s="46" t="s">
        <v>27</v>
      </c>
      <c r="D8" s="43"/>
      <c r="E8" s="43"/>
      <c r="F8" s="43"/>
      <c r="G8" s="86">
        <v>100</v>
      </c>
      <c r="H8" s="43" t="s">
        <v>9</v>
      </c>
      <c r="I8" s="92"/>
      <c r="J8" s="19">
        <f t="shared" si="0"/>
        <v>0</v>
      </c>
      <c r="K8" s="20"/>
      <c r="L8" s="19">
        <f t="shared" si="1"/>
        <v>0</v>
      </c>
      <c r="M8" s="19">
        <f t="shared" si="2"/>
        <v>0</v>
      </c>
    </row>
    <row r="9" spans="1:13" ht="25.5" customHeight="1" x14ac:dyDescent="0.25">
      <c r="A9" s="142"/>
      <c r="B9" s="130"/>
      <c r="C9" s="131" t="s">
        <v>28</v>
      </c>
      <c r="D9" s="122"/>
      <c r="E9" s="122"/>
      <c r="F9" s="122"/>
      <c r="G9" s="133">
        <v>100</v>
      </c>
      <c r="H9" s="122" t="s">
        <v>9</v>
      </c>
      <c r="I9" s="124"/>
      <c r="J9" s="126">
        <f>G9*I9</f>
        <v>0</v>
      </c>
      <c r="K9" s="128"/>
      <c r="L9" s="126">
        <f t="shared" si="1"/>
        <v>0</v>
      </c>
      <c r="M9" s="126">
        <f>J9+L9</f>
        <v>0</v>
      </c>
    </row>
    <row r="10" spans="1:13" ht="7.5" hidden="1" customHeight="1" x14ac:dyDescent="0.25">
      <c r="A10" s="123"/>
      <c r="B10" s="132"/>
      <c r="C10" s="132"/>
      <c r="D10" s="123"/>
      <c r="E10" s="123"/>
      <c r="F10" s="123"/>
      <c r="G10" s="134"/>
      <c r="H10" s="123"/>
      <c r="I10" s="125"/>
      <c r="J10" s="127"/>
      <c r="K10" s="129"/>
      <c r="L10" s="127"/>
      <c r="M10" s="127"/>
    </row>
    <row r="11" spans="1:13" ht="22.5" customHeight="1" x14ac:dyDescent="0.25">
      <c r="A11" s="120">
        <v>3</v>
      </c>
      <c r="B11" s="131" t="s">
        <v>29</v>
      </c>
      <c r="C11" s="21" t="s">
        <v>30</v>
      </c>
      <c r="D11" s="7"/>
      <c r="E11" s="7"/>
      <c r="F11" s="7"/>
      <c r="G11" s="85">
        <v>60</v>
      </c>
      <c r="H11" s="75" t="s">
        <v>9</v>
      </c>
      <c r="I11" s="91"/>
      <c r="J11" s="64">
        <f t="shared" si="0"/>
        <v>0</v>
      </c>
      <c r="K11" s="65"/>
      <c r="L11" s="64">
        <f t="shared" ref="L11:L24" si="3">J11*0.08</f>
        <v>0</v>
      </c>
      <c r="M11" s="64">
        <f t="shared" si="2"/>
        <v>0</v>
      </c>
    </row>
    <row r="12" spans="1:13" ht="26.25" customHeight="1" x14ac:dyDescent="0.25">
      <c r="A12" s="121"/>
      <c r="B12" s="130"/>
      <c r="C12" s="21" t="s">
        <v>31</v>
      </c>
      <c r="D12" s="7"/>
      <c r="E12" s="7"/>
      <c r="F12" s="7"/>
      <c r="G12" s="85">
        <v>60</v>
      </c>
      <c r="H12" s="75" t="s">
        <v>9</v>
      </c>
      <c r="I12" s="91"/>
      <c r="J12" s="64">
        <f t="shared" si="0"/>
        <v>0</v>
      </c>
      <c r="K12" s="65"/>
      <c r="L12" s="64">
        <f t="shared" si="3"/>
        <v>0</v>
      </c>
      <c r="M12" s="64">
        <f t="shared" si="2"/>
        <v>0</v>
      </c>
    </row>
    <row r="13" spans="1:13" ht="21.75" customHeight="1" x14ac:dyDescent="0.25">
      <c r="A13" s="137"/>
      <c r="B13" s="132"/>
      <c r="C13" s="26" t="s">
        <v>32</v>
      </c>
      <c r="D13" s="7"/>
      <c r="E13" s="7"/>
      <c r="F13" s="7"/>
      <c r="G13" s="85">
        <v>60</v>
      </c>
      <c r="H13" s="75" t="s">
        <v>9</v>
      </c>
      <c r="I13" s="91"/>
      <c r="J13" s="64">
        <f t="shared" si="0"/>
        <v>0</v>
      </c>
      <c r="K13" s="65"/>
      <c r="L13" s="64">
        <f t="shared" si="3"/>
        <v>0</v>
      </c>
      <c r="M13" s="64">
        <f t="shared" si="2"/>
        <v>0</v>
      </c>
    </row>
    <row r="14" spans="1:13" ht="45.75" customHeight="1" x14ac:dyDescent="0.25">
      <c r="A14" s="7">
        <v>4</v>
      </c>
      <c r="B14" s="116" t="s">
        <v>33</v>
      </c>
      <c r="C14" s="117"/>
      <c r="D14" s="7"/>
      <c r="E14" s="7"/>
      <c r="F14" s="7"/>
      <c r="G14" s="85">
        <v>60</v>
      </c>
      <c r="H14" s="75" t="s">
        <v>9</v>
      </c>
      <c r="I14" s="91"/>
      <c r="J14" s="64">
        <f>G14*I14</f>
        <v>0</v>
      </c>
      <c r="K14" s="65"/>
      <c r="L14" s="64">
        <f>J14*0.08</f>
        <v>0</v>
      </c>
      <c r="M14" s="64">
        <f>J14+L14</f>
        <v>0</v>
      </c>
    </row>
    <row r="15" spans="1:13" ht="53.25" customHeight="1" x14ac:dyDescent="0.25">
      <c r="A15" s="44">
        <v>5</v>
      </c>
      <c r="B15" s="116" t="s">
        <v>34</v>
      </c>
      <c r="C15" s="117"/>
      <c r="D15" s="7"/>
      <c r="E15" s="7"/>
      <c r="F15" s="7"/>
      <c r="G15" s="85">
        <v>30</v>
      </c>
      <c r="H15" s="75" t="s">
        <v>9</v>
      </c>
      <c r="I15" s="91"/>
      <c r="J15" s="64">
        <f t="shared" si="0"/>
        <v>0</v>
      </c>
      <c r="K15" s="65"/>
      <c r="L15" s="64">
        <f t="shared" si="3"/>
        <v>0</v>
      </c>
      <c r="M15" s="64">
        <f t="shared" si="2"/>
        <v>0</v>
      </c>
    </row>
    <row r="16" spans="1:13" ht="48" customHeight="1" x14ac:dyDescent="0.25">
      <c r="A16" s="7">
        <v>6</v>
      </c>
      <c r="B16" s="116" t="s">
        <v>35</v>
      </c>
      <c r="C16" s="117"/>
      <c r="D16" s="7"/>
      <c r="E16" s="7"/>
      <c r="F16" s="7"/>
      <c r="G16" s="85">
        <v>50</v>
      </c>
      <c r="H16" s="75" t="s">
        <v>9</v>
      </c>
      <c r="I16" s="91"/>
      <c r="J16" s="64">
        <f t="shared" si="0"/>
        <v>0</v>
      </c>
      <c r="K16" s="65"/>
      <c r="L16" s="64">
        <f t="shared" si="3"/>
        <v>0</v>
      </c>
      <c r="M16" s="64">
        <f t="shared" si="2"/>
        <v>0</v>
      </c>
    </row>
    <row r="17" spans="1:13" ht="31.5" customHeight="1" x14ac:dyDescent="0.25">
      <c r="A17" s="7">
        <v>7</v>
      </c>
      <c r="B17" s="116" t="s">
        <v>36</v>
      </c>
      <c r="C17" s="117"/>
      <c r="D17" s="7"/>
      <c r="E17" s="7"/>
      <c r="F17" s="7"/>
      <c r="G17" s="85">
        <v>30</v>
      </c>
      <c r="H17" s="75" t="s">
        <v>37</v>
      </c>
      <c r="I17" s="91"/>
      <c r="J17" s="64">
        <f t="shared" si="0"/>
        <v>0</v>
      </c>
      <c r="K17" s="65"/>
      <c r="L17" s="64">
        <f t="shared" si="3"/>
        <v>0</v>
      </c>
      <c r="M17" s="64">
        <f t="shared" si="2"/>
        <v>0</v>
      </c>
    </row>
    <row r="18" spans="1:13" ht="31.5" customHeight="1" x14ac:dyDescent="0.25">
      <c r="A18" s="7">
        <v>8</v>
      </c>
      <c r="B18" s="116" t="s">
        <v>38</v>
      </c>
      <c r="C18" s="117"/>
      <c r="D18" s="7"/>
      <c r="E18" s="7"/>
      <c r="F18" s="7"/>
      <c r="G18" s="85">
        <v>42</v>
      </c>
      <c r="H18" s="75" t="s">
        <v>37</v>
      </c>
      <c r="I18" s="91"/>
      <c r="J18" s="64">
        <f t="shared" si="0"/>
        <v>0</v>
      </c>
      <c r="K18" s="65"/>
      <c r="L18" s="64">
        <f t="shared" si="3"/>
        <v>0</v>
      </c>
      <c r="M18" s="64">
        <f t="shared" si="2"/>
        <v>0</v>
      </c>
    </row>
    <row r="19" spans="1:13" ht="30" customHeight="1" x14ac:dyDescent="0.25">
      <c r="A19" s="7">
        <v>9</v>
      </c>
      <c r="B19" s="116" t="s">
        <v>39</v>
      </c>
      <c r="C19" s="117"/>
      <c r="D19" s="7"/>
      <c r="E19" s="7"/>
      <c r="F19" s="7"/>
      <c r="G19" s="85">
        <v>85</v>
      </c>
      <c r="H19" s="75" t="s">
        <v>37</v>
      </c>
      <c r="I19" s="91"/>
      <c r="J19" s="64">
        <f t="shared" si="0"/>
        <v>0</v>
      </c>
      <c r="K19" s="65"/>
      <c r="L19" s="64">
        <f t="shared" si="3"/>
        <v>0</v>
      </c>
      <c r="M19" s="64">
        <f t="shared" si="2"/>
        <v>0</v>
      </c>
    </row>
    <row r="20" spans="1:13" ht="39" customHeight="1" x14ac:dyDescent="0.25">
      <c r="A20" s="120">
        <v>10</v>
      </c>
      <c r="B20" s="118" t="s">
        <v>40</v>
      </c>
      <c r="C20" s="76" t="s">
        <v>41</v>
      </c>
      <c r="D20" s="7"/>
      <c r="E20" s="7"/>
      <c r="F20" s="7"/>
      <c r="G20" s="85">
        <v>600</v>
      </c>
      <c r="H20" s="75" t="s">
        <v>9</v>
      </c>
      <c r="I20" s="91"/>
      <c r="J20" s="64">
        <f t="shared" si="0"/>
        <v>0</v>
      </c>
      <c r="K20" s="65"/>
      <c r="L20" s="64">
        <f t="shared" si="3"/>
        <v>0</v>
      </c>
      <c r="M20" s="64">
        <f t="shared" si="2"/>
        <v>0</v>
      </c>
    </row>
    <row r="21" spans="1:13" ht="44.25" customHeight="1" x14ac:dyDescent="0.25">
      <c r="A21" s="121"/>
      <c r="B21" s="119"/>
      <c r="C21" s="76" t="s">
        <v>42</v>
      </c>
      <c r="D21" s="7"/>
      <c r="E21" s="7"/>
      <c r="F21" s="7"/>
      <c r="G21" s="85">
        <v>2030</v>
      </c>
      <c r="H21" s="18" t="s">
        <v>9</v>
      </c>
      <c r="I21" s="91"/>
      <c r="J21" s="19">
        <f t="shared" si="0"/>
        <v>0</v>
      </c>
      <c r="K21" s="20"/>
      <c r="L21" s="19">
        <f t="shared" si="3"/>
        <v>0</v>
      </c>
      <c r="M21" s="19">
        <f t="shared" si="2"/>
        <v>0</v>
      </c>
    </row>
    <row r="22" spans="1:13" ht="40.5" customHeight="1" x14ac:dyDescent="0.25">
      <c r="A22" s="120">
        <v>11</v>
      </c>
      <c r="B22" s="118" t="s">
        <v>43</v>
      </c>
      <c r="C22" s="76" t="s">
        <v>44</v>
      </c>
      <c r="D22" s="48"/>
      <c r="E22" s="48"/>
      <c r="F22" s="48"/>
      <c r="G22" s="87">
        <v>600</v>
      </c>
      <c r="H22" s="18" t="s">
        <v>9</v>
      </c>
      <c r="I22" s="91"/>
      <c r="J22" s="19">
        <f t="shared" si="0"/>
        <v>0</v>
      </c>
      <c r="K22" s="20"/>
      <c r="L22" s="19">
        <f t="shared" si="3"/>
        <v>0</v>
      </c>
      <c r="M22" s="19">
        <f t="shared" si="2"/>
        <v>0</v>
      </c>
    </row>
    <row r="23" spans="1:13" ht="42.75" customHeight="1" x14ac:dyDescent="0.25">
      <c r="A23" s="121"/>
      <c r="B23" s="119"/>
      <c r="C23" s="76" t="s">
        <v>45</v>
      </c>
      <c r="D23" s="7"/>
      <c r="E23" s="7"/>
      <c r="F23" s="7"/>
      <c r="G23" s="85">
        <v>2030</v>
      </c>
      <c r="H23" s="18" t="s">
        <v>9</v>
      </c>
      <c r="I23" s="93"/>
      <c r="J23" s="19">
        <f t="shared" si="0"/>
        <v>0</v>
      </c>
      <c r="K23" s="20"/>
      <c r="L23" s="19">
        <f t="shared" si="3"/>
        <v>0</v>
      </c>
      <c r="M23" s="19">
        <f t="shared" si="2"/>
        <v>0</v>
      </c>
    </row>
    <row r="24" spans="1:13" ht="42" customHeight="1" thickBot="1" x14ac:dyDescent="0.3">
      <c r="A24" s="121"/>
      <c r="B24" s="119"/>
      <c r="C24" s="68" t="s">
        <v>46</v>
      </c>
      <c r="D24" s="67"/>
      <c r="E24" s="67"/>
      <c r="F24" s="67"/>
      <c r="G24" s="86">
        <v>2150</v>
      </c>
      <c r="H24" s="71" t="s">
        <v>9</v>
      </c>
      <c r="I24" s="94"/>
      <c r="J24" s="70">
        <f t="shared" si="0"/>
        <v>0</v>
      </c>
      <c r="K24" s="74"/>
      <c r="L24" s="70">
        <f t="shared" si="3"/>
        <v>0</v>
      </c>
      <c r="M24" s="70">
        <f t="shared" si="2"/>
        <v>0</v>
      </c>
    </row>
    <row r="25" spans="1:13" ht="21" customHeight="1" thickBot="1" x14ac:dyDescent="0.3">
      <c r="A25" s="113" t="s">
        <v>6</v>
      </c>
      <c r="B25" s="114"/>
      <c r="C25" s="114"/>
      <c r="D25" s="114"/>
      <c r="E25" s="114"/>
      <c r="F25" s="114"/>
      <c r="G25" s="114"/>
      <c r="H25" s="114"/>
      <c r="I25" s="115"/>
      <c r="J25" s="88">
        <f>SUM(J4:J24)</f>
        <v>0</v>
      </c>
      <c r="K25" s="89" t="s">
        <v>7</v>
      </c>
      <c r="L25" s="88">
        <f>SUM(L4:L24)</f>
        <v>0</v>
      </c>
      <c r="M25" s="90">
        <f>SUM(M4:M24)</f>
        <v>0</v>
      </c>
    </row>
  </sheetData>
  <mergeCells count="31">
    <mergeCell ref="A1:M1"/>
    <mergeCell ref="B15:C15"/>
    <mergeCell ref="B16:C16"/>
    <mergeCell ref="B17:C17"/>
    <mergeCell ref="B18:C18"/>
    <mergeCell ref="A11:A13"/>
    <mergeCell ref="B11:B13"/>
    <mergeCell ref="L9:L10"/>
    <mergeCell ref="B2:C2"/>
    <mergeCell ref="B3:C3"/>
    <mergeCell ref="A4:A5"/>
    <mergeCell ref="M9:M10"/>
    <mergeCell ref="A6:A10"/>
    <mergeCell ref="B6:B10"/>
    <mergeCell ref="H9:H10"/>
    <mergeCell ref="I9:I10"/>
    <mergeCell ref="J9:J10"/>
    <mergeCell ref="K9:K10"/>
    <mergeCell ref="B4:B5"/>
    <mergeCell ref="C9:C10"/>
    <mergeCell ref="D9:D10"/>
    <mergeCell ref="E9:E10"/>
    <mergeCell ref="F9:F10"/>
    <mergeCell ref="G9:G10"/>
    <mergeCell ref="A25:I25"/>
    <mergeCell ref="B14:C14"/>
    <mergeCell ref="B20:B21"/>
    <mergeCell ref="A20:A21"/>
    <mergeCell ref="A22:A24"/>
    <mergeCell ref="B22:B24"/>
    <mergeCell ref="B19:C19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8"/>
  <sheetViews>
    <sheetView zoomScaleNormal="100" workbookViewId="0">
      <pane xSplit="6" ySplit="3" topLeftCell="G10" activePane="bottomRight" state="frozen"/>
      <selection pane="topRight" activeCell="G1" sqref="G1"/>
      <selection pane="bottomLeft" activeCell="A4" sqref="A4"/>
      <selection pane="bottomRight" activeCell="B20" sqref="B20"/>
    </sheetView>
  </sheetViews>
  <sheetFormatPr defaultRowHeight="15" x14ac:dyDescent="0.25"/>
  <cols>
    <col min="1" max="1" width="4.42578125" style="1" customWidth="1"/>
    <col min="2" max="2" width="52.5703125" style="1" customWidth="1"/>
    <col min="3" max="3" width="11.7109375" style="1" customWidth="1"/>
    <col min="4" max="4" width="10" style="1" customWidth="1"/>
    <col min="5" max="5" width="13.140625" style="1" customWidth="1"/>
    <col min="6" max="6" width="7.7109375" style="2" customWidth="1"/>
    <col min="7" max="7" width="7.42578125" style="2" customWidth="1"/>
    <col min="8" max="8" width="13.28515625" style="2" customWidth="1"/>
    <col min="9" max="9" width="13.140625" style="1" customWidth="1"/>
    <col min="10" max="10" width="9.140625" style="2"/>
    <col min="11" max="11" width="10.140625" style="1" customWidth="1"/>
    <col min="12" max="12" width="12.140625" style="1" customWidth="1"/>
    <col min="13" max="16384" width="9.140625" style="1"/>
  </cols>
  <sheetData>
    <row r="1" spans="1:12" ht="35.25" customHeight="1" x14ac:dyDescent="0.25">
      <c r="A1" s="143" t="s">
        <v>47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51" x14ac:dyDescent="0.25">
      <c r="A2" s="28" t="s">
        <v>0</v>
      </c>
      <c r="B2" s="28" t="s">
        <v>18</v>
      </c>
      <c r="C2" s="28" t="s">
        <v>1</v>
      </c>
      <c r="D2" s="28" t="s">
        <v>12</v>
      </c>
      <c r="E2" s="28" t="s">
        <v>19</v>
      </c>
      <c r="F2" s="28" t="s">
        <v>2</v>
      </c>
      <c r="G2" s="28" t="s">
        <v>14</v>
      </c>
      <c r="H2" s="28" t="s">
        <v>16</v>
      </c>
      <c r="I2" s="28" t="s">
        <v>3</v>
      </c>
      <c r="J2" s="28" t="s">
        <v>15</v>
      </c>
      <c r="K2" s="28" t="s">
        <v>5</v>
      </c>
      <c r="L2" s="28" t="s">
        <v>13</v>
      </c>
    </row>
    <row r="3" spans="1:12" s="2" customFormat="1" ht="9.75" customHeight="1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</row>
    <row r="4" spans="1:12" ht="66" customHeight="1" x14ac:dyDescent="0.25">
      <c r="A4" s="4">
        <v>1</v>
      </c>
      <c r="B4" s="21" t="s">
        <v>48</v>
      </c>
      <c r="C4" s="4"/>
      <c r="D4" s="4"/>
      <c r="E4" s="4"/>
      <c r="F4" s="101">
        <v>2000</v>
      </c>
      <c r="G4" s="5" t="s">
        <v>9</v>
      </c>
      <c r="H4" s="95"/>
      <c r="I4" s="12">
        <f>F4*H4</f>
        <v>0</v>
      </c>
      <c r="J4" s="6"/>
      <c r="K4" s="12">
        <f>I4*0.23</f>
        <v>0</v>
      </c>
      <c r="L4" s="12">
        <f>I4+K4</f>
        <v>0</v>
      </c>
    </row>
    <row r="5" spans="1:12" ht="45.75" customHeight="1" x14ac:dyDescent="0.25">
      <c r="A5" s="4">
        <v>2</v>
      </c>
      <c r="B5" s="21" t="s">
        <v>49</v>
      </c>
      <c r="C5" s="4"/>
      <c r="D5" s="4"/>
      <c r="E5" s="4"/>
      <c r="F5" s="101">
        <v>900</v>
      </c>
      <c r="G5" s="5" t="s">
        <v>9</v>
      </c>
      <c r="H5" s="95"/>
      <c r="I5" s="12">
        <f t="shared" ref="I5:I10" si="0">F5*H5</f>
        <v>0</v>
      </c>
      <c r="J5" s="6"/>
      <c r="K5" s="12">
        <f>I5*0.23</f>
        <v>0</v>
      </c>
      <c r="L5" s="12">
        <f t="shared" ref="L5:L10" si="1">I5+K5</f>
        <v>0</v>
      </c>
    </row>
    <row r="6" spans="1:12" ht="24" customHeight="1" x14ac:dyDescent="0.25">
      <c r="A6" s="4">
        <v>3</v>
      </c>
      <c r="B6" s="21" t="s">
        <v>50</v>
      </c>
      <c r="C6" s="4"/>
      <c r="D6" s="4"/>
      <c r="E6" s="4"/>
      <c r="F6" s="101">
        <v>2</v>
      </c>
      <c r="G6" s="5" t="s">
        <v>9</v>
      </c>
      <c r="H6" s="95"/>
      <c r="I6" s="12">
        <f t="shared" si="0"/>
        <v>0</v>
      </c>
      <c r="J6" s="6"/>
      <c r="K6" s="12">
        <f>I6*0.23</f>
        <v>0</v>
      </c>
      <c r="L6" s="12">
        <f t="shared" si="1"/>
        <v>0</v>
      </c>
    </row>
    <row r="7" spans="1:12" ht="15" customHeight="1" x14ac:dyDescent="0.25">
      <c r="A7" s="4">
        <v>4</v>
      </c>
      <c r="B7" s="21" t="s">
        <v>51</v>
      </c>
      <c r="C7" s="4"/>
      <c r="D7" s="4"/>
      <c r="E7" s="4"/>
      <c r="F7" s="101">
        <v>50</v>
      </c>
      <c r="G7" s="13" t="s">
        <v>9</v>
      </c>
      <c r="H7" s="95"/>
      <c r="I7" s="12">
        <f t="shared" si="0"/>
        <v>0</v>
      </c>
      <c r="J7" s="6"/>
      <c r="K7" s="12">
        <f>I7*0.23</f>
        <v>0</v>
      </c>
      <c r="L7" s="12">
        <f t="shared" si="1"/>
        <v>0</v>
      </c>
    </row>
    <row r="8" spans="1:12" ht="54.75" customHeight="1" x14ac:dyDescent="0.25">
      <c r="A8" s="4">
        <v>5</v>
      </c>
      <c r="B8" s="21" t="s">
        <v>52</v>
      </c>
      <c r="C8" s="4"/>
      <c r="D8" s="4"/>
      <c r="E8" s="4"/>
      <c r="F8" s="101">
        <v>1200</v>
      </c>
      <c r="G8" s="13" t="s">
        <v>9</v>
      </c>
      <c r="H8" s="95"/>
      <c r="I8" s="14">
        <f t="shared" si="0"/>
        <v>0</v>
      </c>
      <c r="J8" s="15"/>
      <c r="K8" s="14">
        <f>I8*0.23</f>
        <v>0</v>
      </c>
      <c r="L8" s="14">
        <f t="shared" si="1"/>
        <v>0</v>
      </c>
    </row>
    <row r="9" spans="1:12" ht="92.25" customHeight="1" x14ac:dyDescent="0.25">
      <c r="A9" s="4">
        <v>6</v>
      </c>
      <c r="B9" s="21" t="s">
        <v>53</v>
      </c>
      <c r="C9" s="4"/>
      <c r="D9" s="4"/>
      <c r="E9" s="4"/>
      <c r="F9" s="101">
        <v>7000</v>
      </c>
      <c r="G9" s="13" t="s">
        <v>9</v>
      </c>
      <c r="H9" s="95"/>
      <c r="I9" s="14">
        <f t="shared" si="0"/>
        <v>0</v>
      </c>
      <c r="J9" s="15"/>
      <c r="K9" s="14">
        <f t="shared" ref="K9:K10" si="2">I9*0.23</f>
        <v>0</v>
      </c>
      <c r="L9" s="14">
        <f t="shared" si="1"/>
        <v>0</v>
      </c>
    </row>
    <row r="10" spans="1:12" ht="78.75" customHeight="1" x14ac:dyDescent="0.25">
      <c r="A10" s="4">
        <v>7</v>
      </c>
      <c r="B10" s="21" t="s">
        <v>54</v>
      </c>
      <c r="C10" s="4"/>
      <c r="D10" s="4"/>
      <c r="E10" s="4"/>
      <c r="F10" s="101">
        <v>200</v>
      </c>
      <c r="G10" s="13" t="s">
        <v>9</v>
      </c>
      <c r="H10" s="95"/>
      <c r="I10" s="14">
        <f t="shared" si="0"/>
        <v>0</v>
      </c>
      <c r="J10" s="15"/>
      <c r="K10" s="14">
        <f t="shared" si="2"/>
        <v>0</v>
      </c>
      <c r="L10" s="14">
        <f t="shared" si="1"/>
        <v>0</v>
      </c>
    </row>
    <row r="11" spans="1:12" ht="30" customHeight="1" x14ac:dyDescent="0.25">
      <c r="A11" s="146">
        <v>8</v>
      </c>
      <c r="B11" s="78" t="s">
        <v>55</v>
      </c>
      <c r="C11" s="4"/>
      <c r="D11" s="4" t="s">
        <v>59</v>
      </c>
      <c r="E11" s="4"/>
      <c r="F11" s="29"/>
      <c r="G11" s="13"/>
      <c r="H11" s="27"/>
      <c r="I11" s="14"/>
      <c r="J11" s="15"/>
      <c r="K11" s="14"/>
      <c r="L11" s="14"/>
    </row>
    <row r="12" spans="1:12" ht="20.25" customHeight="1" x14ac:dyDescent="0.25">
      <c r="A12" s="147"/>
      <c r="B12" s="46" t="s">
        <v>56</v>
      </c>
      <c r="C12" s="49"/>
      <c r="D12" s="49"/>
      <c r="E12" s="49"/>
      <c r="F12" s="99">
        <v>15</v>
      </c>
      <c r="G12" s="13" t="s">
        <v>9</v>
      </c>
      <c r="H12" s="95"/>
      <c r="I12" s="14">
        <f t="shared" ref="I12:I13" si="3">F12*H12</f>
        <v>0</v>
      </c>
      <c r="J12" s="15"/>
      <c r="K12" s="14">
        <f t="shared" ref="K12:K13" si="4">I12*0.08</f>
        <v>0</v>
      </c>
      <c r="L12" s="14">
        <f t="shared" ref="L12:L13" si="5">I12+K12</f>
        <v>0</v>
      </c>
    </row>
    <row r="13" spans="1:12" ht="18" customHeight="1" x14ac:dyDescent="0.25">
      <c r="A13" s="147"/>
      <c r="B13" s="46" t="s">
        <v>57</v>
      </c>
      <c r="C13" s="49"/>
      <c r="D13" s="49"/>
      <c r="E13" s="49"/>
      <c r="F13" s="99">
        <v>10</v>
      </c>
      <c r="G13" s="13" t="s">
        <v>9</v>
      </c>
      <c r="H13" s="95"/>
      <c r="I13" s="14">
        <f t="shared" si="3"/>
        <v>0</v>
      </c>
      <c r="J13" s="15"/>
      <c r="K13" s="14">
        <f t="shared" si="4"/>
        <v>0</v>
      </c>
      <c r="L13" s="14">
        <f t="shared" si="5"/>
        <v>0</v>
      </c>
    </row>
    <row r="14" spans="1:12" ht="18" customHeight="1" thickBot="1" x14ac:dyDescent="0.3">
      <c r="A14" s="148"/>
      <c r="B14" s="37" t="s">
        <v>58</v>
      </c>
      <c r="C14" s="35"/>
      <c r="D14" s="35"/>
      <c r="E14" s="35"/>
      <c r="F14" s="100">
        <v>10</v>
      </c>
      <c r="G14" s="36" t="s">
        <v>9</v>
      </c>
      <c r="H14" s="96"/>
      <c r="I14" s="40">
        <f>F14*H14</f>
        <v>0</v>
      </c>
      <c r="J14" s="15"/>
      <c r="K14" s="40">
        <f>I14*0.08</f>
        <v>0</v>
      </c>
      <c r="L14" s="40">
        <f>I14+K14</f>
        <v>0</v>
      </c>
    </row>
    <row r="15" spans="1:12" ht="15.75" thickBot="1" x14ac:dyDescent="0.3">
      <c r="A15" s="144" t="s">
        <v>6</v>
      </c>
      <c r="B15" s="144"/>
      <c r="C15" s="144"/>
      <c r="D15" s="144"/>
      <c r="E15" s="144"/>
      <c r="F15" s="144"/>
      <c r="G15" s="144"/>
      <c r="H15" s="144"/>
      <c r="I15" s="97">
        <f>SUM(I4:I14)</f>
        <v>0</v>
      </c>
      <c r="J15" s="98" t="s">
        <v>7</v>
      </c>
      <c r="K15" s="97">
        <f>SUM(K4:K14)</f>
        <v>0</v>
      </c>
      <c r="L15" s="97">
        <f>SUM(L4:L14)</f>
        <v>0</v>
      </c>
    </row>
    <row r="17" spans="2:12" ht="56.25" customHeight="1" x14ac:dyDescent="0.25">
      <c r="B17" s="145" t="s">
        <v>162</v>
      </c>
      <c r="C17" s="145"/>
      <c r="D17" s="145"/>
      <c r="E17" s="145"/>
      <c r="F17" s="145"/>
      <c r="G17" s="145"/>
      <c r="H17" s="145"/>
      <c r="I17" s="145"/>
      <c r="J17" s="145"/>
      <c r="K17" s="23"/>
      <c r="L17" s="23"/>
    </row>
    <row r="18" spans="2:12" x14ac:dyDescent="0.2">
      <c r="B18" s="22"/>
      <c r="C18" s="23"/>
      <c r="D18" s="23"/>
      <c r="E18" s="23"/>
      <c r="F18" s="24"/>
      <c r="G18" s="24"/>
      <c r="H18" s="24"/>
      <c r="I18" s="23"/>
      <c r="J18" s="24"/>
      <c r="K18" s="23"/>
      <c r="L18" s="23"/>
    </row>
    <row r="19" spans="2:12" x14ac:dyDescent="0.2">
      <c r="B19" s="22"/>
      <c r="C19" s="23"/>
      <c r="D19" s="23"/>
      <c r="E19" s="23"/>
      <c r="F19" s="24"/>
      <c r="G19" s="24"/>
      <c r="H19" s="24"/>
      <c r="I19" s="23"/>
      <c r="J19" s="24"/>
      <c r="K19" s="23"/>
      <c r="L19" s="23"/>
    </row>
    <row r="20" spans="2:12" x14ac:dyDescent="0.2">
      <c r="B20" s="22"/>
      <c r="C20" s="23"/>
      <c r="D20" s="23"/>
      <c r="E20" s="23"/>
      <c r="F20" s="24"/>
      <c r="G20" s="24"/>
      <c r="H20" s="24"/>
      <c r="I20" s="23"/>
      <c r="J20" s="24"/>
      <c r="K20" s="23"/>
      <c r="L20" s="23"/>
    </row>
    <row r="21" spans="2:12" x14ac:dyDescent="0.2">
      <c r="B21" s="22"/>
      <c r="C21" s="23"/>
      <c r="D21" s="23"/>
      <c r="E21" s="23"/>
      <c r="F21" s="24"/>
      <c r="G21" s="24"/>
      <c r="H21" s="24"/>
      <c r="I21" s="23"/>
      <c r="J21" s="24"/>
      <c r="K21" s="23"/>
      <c r="L21" s="23"/>
    </row>
    <row r="22" spans="2:12" x14ac:dyDescent="0.2">
      <c r="B22" s="22"/>
      <c r="C22" s="23"/>
      <c r="D22" s="23"/>
      <c r="E22" s="23"/>
      <c r="F22" s="24"/>
      <c r="G22" s="24"/>
      <c r="H22" s="24"/>
      <c r="I22" s="23"/>
      <c r="J22" s="24"/>
      <c r="K22" s="23"/>
      <c r="L22" s="23"/>
    </row>
    <row r="23" spans="2:12" x14ac:dyDescent="0.25">
      <c r="B23" s="25"/>
      <c r="C23" s="23"/>
      <c r="D23" s="23"/>
      <c r="E23" s="23"/>
      <c r="F23" s="24"/>
      <c r="G23" s="24"/>
      <c r="H23" s="24"/>
      <c r="I23" s="23"/>
      <c r="J23" s="24"/>
      <c r="K23" s="23"/>
      <c r="L23" s="23"/>
    </row>
    <row r="24" spans="2:12" x14ac:dyDescent="0.25">
      <c r="B24" s="25"/>
      <c r="C24" s="23"/>
      <c r="D24" s="23"/>
      <c r="E24" s="23"/>
      <c r="F24" s="24"/>
      <c r="G24" s="24"/>
      <c r="H24" s="24"/>
      <c r="I24" s="23"/>
      <c r="J24" s="24"/>
      <c r="K24" s="23"/>
      <c r="L24" s="23"/>
    </row>
    <row r="25" spans="2:12" x14ac:dyDescent="0.2">
      <c r="B25" s="22"/>
      <c r="C25" s="23"/>
      <c r="D25" s="23"/>
      <c r="E25" s="23"/>
      <c r="F25" s="24"/>
      <c r="G25" s="24"/>
      <c r="H25" s="24"/>
      <c r="I25" s="23"/>
      <c r="J25" s="24"/>
      <c r="K25" s="23"/>
      <c r="L25" s="23"/>
    </row>
    <row r="26" spans="2:12" x14ac:dyDescent="0.2">
      <c r="B26" s="22"/>
      <c r="C26" s="23"/>
      <c r="D26" s="23"/>
      <c r="E26" s="23"/>
      <c r="F26" s="24"/>
      <c r="G26" s="24"/>
      <c r="H26" s="24"/>
      <c r="I26" s="23"/>
      <c r="J26" s="24"/>
      <c r="K26" s="23"/>
      <c r="L26" s="23"/>
    </row>
    <row r="27" spans="2:12" x14ac:dyDescent="0.2">
      <c r="B27" s="22"/>
      <c r="C27" s="23"/>
      <c r="D27" s="23"/>
      <c r="E27" s="23"/>
      <c r="F27" s="24"/>
      <c r="G27" s="24"/>
      <c r="H27" s="24"/>
      <c r="I27" s="23"/>
      <c r="J27" s="24"/>
      <c r="K27" s="23"/>
      <c r="L27" s="23"/>
    </row>
    <row r="28" spans="2:12" x14ac:dyDescent="0.2">
      <c r="B28" s="22"/>
      <c r="C28" s="23"/>
      <c r="D28" s="23"/>
      <c r="E28" s="23"/>
      <c r="F28" s="24"/>
      <c r="G28" s="24"/>
      <c r="H28" s="24"/>
      <c r="I28" s="23"/>
      <c r="J28" s="24"/>
      <c r="K28" s="23"/>
      <c r="L28" s="23"/>
    </row>
  </sheetData>
  <mergeCells count="4">
    <mergeCell ref="A1:L1"/>
    <mergeCell ref="A15:H15"/>
    <mergeCell ref="B17:J17"/>
    <mergeCell ref="A11:A14"/>
  </mergeCells>
  <pageMargins left="0.7" right="0.7" top="0.75" bottom="0.75" header="0.3" footer="0.3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8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7" sqref="G7"/>
    </sheetView>
  </sheetViews>
  <sheetFormatPr defaultRowHeight="15" x14ac:dyDescent="0.25"/>
  <cols>
    <col min="1" max="1" width="4.42578125" style="2" customWidth="1"/>
    <col min="2" max="2" width="34" style="1" customWidth="1"/>
    <col min="3" max="3" width="29.5703125" style="1" customWidth="1"/>
    <col min="4" max="4" width="10" style="1" customWidth="1"/>
    <col min="5" max="5" width="13.140625" style="1" customWidth="1"/>
    <col min="6" max="6" width="7.28515625" style="1" customWidth="1"/>
    <col min="7" max="7" width="6.85546875" style="1" customWidth="1"/>
    <col min="8" max="8" width="10" style="1" customWidth="1"/>
    <col min="9" max="9" width="12" style="1" customWidth="1"/>
    <col min="10" max="10" width="12.140625" style="2" customWidth="1"/>
    <col min="11" max="11" width="11.140625" style="2" customWidth="1"/>
    <col min="12" max="12" width="11" style="2" customWidth="1"/>
    <col min="13" max="13" width="14.85546875" style="1" customWidth="1"/>
    <col min="14" max="16384" width="9.140625" style="1"/>
  </cols>
  <sheetData>
    <row r="1" spans="1:13" ht="31.5" customHeight="1" x14ac:dyDescent="0.25">
      <c r="A1" s="143" t="s">
        <v>60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3" ht="36" x14ac:dyDescent="0.25">
      <c r="A2" s="17" t="s">
        <v>0</v>
      </c>
      <c r="B2" s="138" t="s">
        <v>18</v>
      </c>
      <c r="C2" s="139"/>
      <c r="D2" s="17" t="s">
        <v>1</v>
      </c>
      <c r="E2" s="17" t="s">
        <v>12</v>
      </c>
      <c r="F2" s="17" t="s">
        <v>19</v>
      </c>
      <c r="G2" s="17" t="s">
        <v>2</v>
      </c>
      <c r="H2" s="17" t="s">
        <v>14</v>
      </c>
      <c r="I2" s="17" t="s">
        <v>17</v>
      </c>
      <c r="J2" s="17" t="s">
        <v>11</v>
      </c>
      <c r="K2" s="17" t="s">
        <v>4</v>
      </c>
      <c r="L2" s="17" t="s">
        <v>5</v>
      </c>
      <c r="M2" s="17" t="s">
        <v>8</v>
      </c>
    </row>
    <row r="3" spans="1:13" s="2" customFormat="1" ht="16.5" customHeight="1" x14ac:dyDescent="0.25">
      <c r="A3" s="3">
        <v>1</v>
      </c>
      <c r="B3" s="140">
        <v>2</v>
      </c>
      <c r="C3" s="152"/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</row>
    <row r="4" spans="1:13" s="2" customFormat="1" ht="40.5" customHeight="1" x14ac:dyDescent="0.25">
      <c r="A4" s="52">
        <v>1</v>
      </c>
      <c r="B4" s="116" t="s">
        <v>61</v>
      </c>
      <c r="C4" s="117"/>
      <c r="D4" s="18"/>
      <c r="E4" s="18"/>
      <c r="F4" s="18"/>
      <c r="G4" s="102">
        <v>750</v>
      </c>
      <c r="H4" s="18" t="s">
        <v>9</v>
      </c>
      <c r="I4" s="105"/>
      <c r="J4" s="19">
        <f>G4*I4</f>
        <v>0</v>
      </c>
      <c r="K4" s="20"/>
      <c r="L4" s="19">
        <f>J4*0.23</f>
        <v>0</v>
      </c>
      <c r="M4" s="19">
        <f>J4+L4</f>
        <v>0</v>
      </c>
    </row>
    <row r="5" spans="1:13" ht="27.75" customHeight="1" x14ac:dyDescent="0.25">
      <c r="A5" s="122">
        <v>2</v>
      </c>
      <c r="B5" s="118" t="s">
        <v>62</v>
      </c>
      <c r="C5" s="51" t="s">
        <v>63</v>
      </c>
      <c r="D5" s="52"/>
      <c r="E5" s="52"/>
      <c r="F5" s="52"/>
      <c r="G5" s="103">
        <v>500</v>
      </c>
      <c r="H5" s="18" t="s">
        <v>9</v>
      </c>
      <c r="I5" s="91"/>
      <c r="J5" s="19">
        <f>G5*I5</f>
        <v>0</v>
      </c>
      <c r="K5" s="20"/>
      <c r="L5" s="19">
        <f>J5*0.23</f>
        <v>0</v>
      </c>
      <c r="M5" s="19">
        <f>J5+L5</f>
        <v>0</v>
      </c>
    </row>
    <row r="6" spans="1:13" ht="25.5" customHeight="1" x14ac:dyDescent="0.25">
      <c r="A6" s="123"/>
      <c r="B6" s="153"/>
      <c r="C6" s="76" t="s">
        <v>64</v>
      </c>
      <c r="D6" s="18"/>
      <c r="E6" s="18"/>
      <c r="F6" s="18"/>
      <c r="G6" s="104">
        <v>500</v>
      </c>
      <c r="H6" s="18" t="s">
        <v>9</v>
      </c>
      <c r="I6" s="91"/>
      <c r="J6" s="19">
        <f t="shared" ref="J6:J16" si="0">G6*I6</f>
        <v>0</v>
      </c>
      <c r="K6" s="20"/>
      <c r="L6" s="19">
        <f>J6*0.23</f>
        <v>0</v>
      </c>
      <c r="M6" s="19">
        <f>J6+L6</f>
        <v>0</v>
      </c>
    </row>
    <row r="7" spans="1:13" ht="21" customHeight="1" x14ac:dyDescent="0.25">
      <c r="A7" s="45">
        <v>3</v>
      </c>
      <c r="B7" s="116" t="s">
        <v>65</v>
      </c>
      <c r="C7" s="117"/>
      <c r="D7" s="18"/>
      <c r="E7" s="18"/>
      <c r="F7" s="18"/>
      <c r="G7" s="104">
        <v>100</v>
      </c>
      <c r="H7" s="18" t="s">
        <v>9</v>
      </c>
      <c r="I7" s="91"/>
      <c r="J7" s="19">
        <f t="shared" si="0"/>
        <v>0</v>
      </c>
      <c r="K7" s="20"/>
      <c r="L7" s="19">
        <f>J7*0.23</f>
        <v>0</v>
      </c>
      <c r="M7" s="19">
        <f t="shared" ref="M7:M11" si="1">J7+L7</f>
        <v>0</v>
      </c>
    </row>
    <row r="8" spans="1:13" ht="48.75" customHeight="1" x14ac:dyDescent="0.25">
      <c r="A8" s="122">
        <v>4</v>
      </c>
      <c r="B8" s="118" t="s">
        <v>66</v>
      </c>
      <c r="C8" s="76" t="s">
        <v>67</v>
      </c>
      <c r="D8" s="18"/>
      <c r="E8" s="18"/>
      <c r="F8" s="18"/>
      <c r="G8" s="104">
        <v>20000</v>
      </c>
      <c r="H8" s="18" t="s">
        <v>9</v>
      </c>
      <c r="I8" s="91"/>
      <c r="J8" s="19">
        <f t="shared" si="0"/>
        <v>0</v>
      </c>
      <c r="K8" s="20"/>
      <c r="L8" s="19">
        <f>J8*0.08</f>
        <v>0</v>
      </c>
      <c r="M8" s="19">
        <f t="shared" si="1"/>
        <v>0</v>
      </c>
    </row>
    <row r="9" spans="1:13" ht="42.75" customHeight="1" x14ac:dyDescent="0.25">
      <c r="A9" s="123"/>
      <c r="B9" s="153"/>
      <c r="C9" s="76" t="s">
        <v>68</v>
      </c>
      <c r="D9" s="18"/>
      <c r="E9" s="18"/>
      <c r="F9" s="18"/>
      <c r="G9" s="104">
        <v>6000</v>
      </c>
      <c r="H9" s="18" t="s">
        <v>9</v>
      </c>
      <c r="I9" s="91"/>
      <c r="J9" s="19">
        <f t="shared" si="0"/>
        <v>0</v>
      </c>
      <c r="K9" s="20"/>
      <c r="L9" s="19">
        <f>J9*0.08</f>
        <v>0</v>
      </c>
      <c r="M9" s="19">
        <f t="shared" si="1"/>
        <v>0</v>
      </c>
    </row>
    <row r="10" spans="1:13" ht="20.25" customHeight="1" x14ac:dyDescent="0.25">
      <c r="A10" s="45">
        <v>5</v>
      </c>
      <c r="B10" s="149" t="s">
        <v>69</v>
      </c>
      <c r="C10" s="150"/>
      <c r="D10" s="18"/>
      <c r="E10" s="18"/>
      <c r="F10" s="18"/>
      <c r="G10" s="104">
        <v>8000</v>
      </c>
      <c r="H10" s="18" t="s">
        <v>9</v>
      </c>
      <c r="I10" s="91"/>
      <c r="J10" s="19">
        <f t="shared" si="0"/>
        <v>0</v>
      </c>
      <c r="K10" s="20"/>
      <c r="L10" s="19">
        <f t="shared" ref="L10:L11" si="2">J10*0.23</f>
        <v>0</v>
      </c>
      <c r="M10" s="19">
        <f t="shared" si="1"/>
        <v>0</v>
      </c>
    </row>
    <row r="11" spans="1:13" ht="23.25" customHeight="1" x14ac:dyDescent="0.25">
      <c r="A11" s="45">
        <v>6</v>
      </c>
      <c r="B11" s="116" t="s">
        <v>70</v>
      </c>
      <c r="C11" s="117"/>
      <c r="D11" s="18"/>
      <c r="E11" s="18"/>
      <c r="F11" s="18"/>
      <c r="G11" s="104">
        <v>10</v>
      </c>
      <c r="H11" s="18" t="s">
        <v>9</v>
      </c>
      <c r="I11" s="91"/>
      <c r="J11" s="19">
        <f t="shared" si="0"/>
        <v>0</v>
      </c>
      <c r="K11" s="20"/>
      <c r="L11" s="19">
        <f t="shared" si="2"/>
        <v>0</v>
      </c>
      <c r="M11" s="19">
        <f t="shared" si="1"/>
        <v>0</v>
      </c>
    </row>
    <row r="12" spans="1:13" ht="24.75" customHeight="1" x14ac:dyDescent="0.25">
      <c r="A12" s="122">
        <v>7</v>
      </c>
      <c r="B12" s="118" t="s">
        <v>71</v>
      </c>
      <c r="C12" s="76" t="s">
        <v>72</v>
      </c>
      <c r="D12" s="18"/>
      <c r="E12" s="18"/>
      <c r="F12" s="18"/>
      <c r="G12" s="104">
        <v>1500</v>
      </c>
      <c r="H12" s="18" t="s">
        <v>9</v>
      </c>
      <c r="I12" s="91"/>
      <c r="J12" s="19">
        <f t="shared" si="0"/>
        <v>0</v>
      </c>
      <c r="K12" s="20"/>
      <c r="L12" s="19">
        <f>J12*0.08</f>
        <v>0</v>
      </c>
      <c r="M12" s="19">
        <f>J12+L12</f>
        <v>0</v>
      </c>
    </row>
    <row r="13" spans="1:13" ht="24" customHeight="1" x14ac:dyDescent="0.25">
      <c r="A13" s="142"/>
      <c r="B13" s="119"/>
      <c r="C13" s="76" t="s">
        <v>73</v>
      </c>
      <c r="D13" s="18"/>
      <c r="E13" s="18"/>
      <c r="F13" s="18"/>
      <c r="G13" s="104">
        <v>1500</v>
      </c>
      <c r="H13" s="18" t="s">
        <v>9</v>
      </c>
      <c r="I13" s="91"/>
      <c r="J13" s="19">
        <f t="shared" si="0"/>
        <v>0</v>
      </c>
      <c r="K13" s="20"/>
      <c r="L13" s="19">
        <f>J13*0.08</f>
        <v>0</v>
      </c>
      <c r="M13" s="19">
        <f>J13+L13</f>
        <v>0</v>
      </c>
    </row>
    <row r="14" spans="1:13" ht="22.5" customHeight="1" x14ac:dyDescent="0.25">
      <c r="A14" s="123"/>
      <c r="B14" s="153"/>
      <c r="C14" s="76" t="s">
        <v>74</v>
      </c>
      <c r="D14" s="18"/>
      <c r="E14" s="18"/>
      <c r="F14" s="18"/>
      <c r="G14" s="104">
        <v>1500</v>
      </c>
      <c r="H14" s="18" t="s">
        <v>9</v>
      </c>
      <c r="I14" s="91"/>
      <c r="J14" s="19">
        <f t="shared" si="0"/>
        <v>0</v>
      </c>
      <c r="K14" s="20"/>
      <c r="L14" s="19">
        <f>J14*0.08</f>
        <v>0</v>
      </c>
      <c r="M14" s="19">
        <f>J14+L14</f>
        <v>0</v>
      </c>
    </row>
    <row r="15" spans="1:13" ht="32.25" customHeight="1" x14ac:dyDescent="0.25">
      <c r="A15" s="53">
        <v>8</v>
      </c>
      <c r="B15" s="116" t="s">
        <v>75</v>
      </c>
      <c r="C15" s="117"/>
      <c r="D15" s="18"/>
      <c r="E15" s="18"/>
      <c r="F15" s="18"/>
      <c r="G15" s="104">
        <v>800</v>
      </c>
      <c r="H15" s="18" t="s">
        <v>9</v>
      </c>
      <c r="I15" s="91"/>
      <c r="J15" s="19">
        <f t="shared" si="0"/>
        <v>0</v>
      </c>
      <c r="K15" s="20"/>
      <c r="L15" s="19">
        <f t="shared" ref="L15:L16" si="3">J15*0.08</f>
        <v>0</v>
      </c>
      <c r="M15" s="19">
        <f t="shared" ref="M15:M16" si="4">J15+L15</f>
        <v>0</v>
      </c>
    </row>
    <row r="16" spans="1:13" ht="34.5" customHeight="1" thickBot="1" x14ac:dyDescent="0.3">
      <c r="A16" s="72">
        <v>9</v>
      </c>
      <c r="B16" s="118" t="s">
        <v>76</v>
      </c>
      <c r="C16" s="156"/>
      <c r="D16" s="71"/>
      <c r="E16" s="71"/>
      <c r="F16" s="71"/>
      <c r="G16" s="103">
        <v>2</v>
      </c>
      <c r="H16" s="71" t="s">
        <v>9</v>
      </c>
      <c r="I16" s="92"/>
      <c r="J16" s="70">
        <f t="shared" si="0"/>
        <v>0</v>
      </c>
      <c r="K16" s="74"/>
      <c r="L16" s="70">
        <f t="shared" si="3"/>
        <v>0</v>
      </c>
      <c r="M16" s="70">
        <f t="shared" si="4"/>
        <v>0</v>
      </c>
    </row>
    <row r="17" spans="1:13" ht="24" customHeight="1" thickBot="1" x14ac:dyDescent="0.3">
      <c r="A17" s="154" t="s">
        <v>6</v>
      </c>
      <c r="B17" s="155"/>
      <c r="C17" s="155"/>
      <c r="D17" s="155"/>
      <c r="E17" s="155"/>
      <c r="F17" s="155"/>
      <c r="G17" s="155"/>
      <c r="H17" s="155"/>
      <c r="I17" s="155"/>
      <c r="J17" s="106">
        <f>SUM(J4:J16)</f>
        <v>0</v>
      </c>
      <c r="K17" s="107" t="s">
        <v>7</v>
      </c>
      <c r="L17" s="106">
        <f>SUM(L4:L16)</f>
        <v>0</v>
      </c>
      <c r="M17" s="108">
        <f>SUM(M4:M16)</f>
        <v>0</v>
      </c>
    </row>
    <row r="19" spans="1:13" ht="127.5" customHeight="1" x14ac:dyDescent="0.25">
      <c r="B19" s="151" t="s">
        <v>77</v>
      </c>
      <c r="C19" s="151"/>
      <c r="D19" s="151"/>
      <c r="E19" s="151"/>
      <c r="F19" s="151"/>
      <c r="G19" s="151"/>
      <c r="H19" s="151"/>
      <c r="I19" s="151"/>
    </row>
    <row r="20" spans="1:13" x14ac:dyDescent="0.25">
      <c r="B20" s="8"/>
    </row>
    <row r="21" spans="1:13" x14ac:dyDescent="0.25">
      <c r="B21" s="8"/>
    </row>
    <row r="22" spans="1:13" x14ac:dyDescent="0.25">
      <c r="B22" s="8"/>
    </row>
    <row r="23" spans="1:13" x14ac:dyDescent="0.25">
      <c r="B23" s="9"/>
    </row>
    <row r="24" spans="1:13" x14ac:dyDescent="0.25">
      <c r="B24" s="11"/>
    </row>
    <row r="25" spans="1:13" x14ac:dyDescent="0.25">
      <c r="B25" s="11"/>
    </row>
    <row r="26" spans="1:13" x14ac:dyDescent="0.25">
      <c r="B26" s="10"/>
    </row>
    <row r="27" spans="1:13" x14ac:dyDescent="0.25">
      <c r="B27" s="10"/>
    </row>
    <row r="28" spans="1:13" x14ac:dyDescent="0.25">
      <c r="B28" s="11"/>
    </row>
  </sheetData>
  <mergeCells count="17">
    <mergeCell ref="A8:A9"/>
    <mergeCell ref="B10:C10"/>
    <mergeCell ref="B11:C11"/>
    <mergeCell ref="A1:L1"/>
    <mergeCell ref="B19:I19"/>
    <mergeCell ref="B2:C2"/>
    <mergeCell ref="B3:C3"/>
    <mergeCell ref="A5:A6"/>
    <mergeCell ref="B5:B6"/>
    <mergeCell ref="B15:C15"/>
    <mergeCell ref="A17:I17"/>
    <mergeCell ref="B4:C4"/>
    <mergeCell ref="B7:C7"/>
    <mergeCell ref="B12:B14"/>
    <mergeCell ref="A12:A14"/>
    <mergeCell ref="B16:C16"/>
    <mergeCell ref="B8:B9"/>
  </mergeCells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7" sqref="G7"/>
    </sheetView>
  </sheetViews>
  <sheetFormatPr defaultRowHeight="15" x14ac:dyDescent="0.25"/>
  <cols>
    <col min="1" max="1" width="4.42578125" style="2" customWidth="1"/>
    <col min="2" max="2" width="45.85546875" style="1" customWidth="1"/>
    <col min="3" max="3" width="35" style="1" customWidth="1"/>
    <col min="4" max="4" width="10" style="1" customWidth="1"/>
    <col min="5" max="5" width="13.140625" style="1" customWidth="1"/>
    <col min="6" max="6" width="9.140625" style="1"/>
    <col min="7" max="7" width="6.85546875" style="1" customWidth="1"/>
    <col min="8" max="8" width="7" style="2" customWidth="1"/>
    <col min="9" max="9" width="10.140625" style="1" customWidth="1"/>
    <col min="10" max="10" width="11.28515625" style="2" customWidth="1"/>
    <col min="11" max="11" width="11.5703125" style="2" customWidth="1"/>
    <col min="12" max="12" width="12.140625" style="2" customWidth="1"/>
    <col min="13" max="13" width="10.85546875" style="1" customWidth="1"/>
    <col min="14" max="14" width="10" style="1" bestFit="1" customWidth="1"/>
    <col min="15" max="16384" width="9.140625" style="1"/>
  </cols>
  <sheetData>
    <row r="1" spans="1:16" ht="30.75" customHeight="1" x14ac:dyDescent="0.25">
      <c r="A1" s="143" t="s">
        <v>78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6" ht="48" x14ac:dyDescent="0.25">
      <c r="A2" s="17" t="s">
        <v>0</v>
      </c>
      <c r="B2" s="138" t="s">
        <v>18</v>
      </c>
      <c r="C2" s="139"/>
      <c r="D2" s="17" t="s">
        <v>1</v>
      </c>
      <c r="E2" s="17" t="s">
        <v>12</v>
      </c>
      <c r="F2" s="17" t="s">
        <v>19</v>
      </c>
      <c r="G2" s="17" t="s">
        <v>2</v>
      </c>
      <c r="H2" s="17" t="s">
        <v>14</v>
      </c>
      <c r="I2" s="17" t="s">
        <v>17</v>
      </c>
      <c r="J2" s="17" t="s">
        <v>11</v>
      </c>
      <c r="K2" s="17" t="s">
        <v>4</v>
      </c>
      <c r="L2" s="17" t="s">
        <v>5</v>
      </c>
      <c r="M2" s="17" t="s">
        <v>8</v>
      </c>
    </row>
    <row r="3" spans="1:16" s="2" customFormat="1" ht="15.75" customHeight="1" x14ac:dyDescent="0.25">
      <c r="A3" s="3">
        <v>1</v>
      </c>
      <c r="B3" s="140">
        <v>2</v>
      </c>
      <c r="C3" s="152"/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</row>
    <row r="4" spans="1:16" s="2" customFormat="1" ht="32.25" customHeight="1" x14ac:dyDescent="0.25">
      <c r="A4" s="52">
        <v>1</v>
      </c>
      <c r="B4" s="149" t="s">
        <v>79</v>
      </c>
      <c r="C4" s="150"/>
      <c r="D4" s="18"/>
      <c r="E4" s="18"/>
      <c r="F4" s="18"/>
      <c r="G4" s="102">
        <v>11500</v>
      </c>
      <c r="H4" s="75" t="s">
        <v>9</v>
      </c>
      <c r="I4" s="105"/>
      <c r="J4" s="64">
        <f>G4*I4</f>
        <v>0</v>
      </c>
      <c r="K4" s="65"/>
      <c r="L4" s="64">
        <f>J4*0.08</f>
        <v>0</v>
      </c>
      <c r="M4" s="64">
        <f>J4+L4</f>
        <v>0</v>
      </c>
    </row>
    <row r="5" spans="1:16" s="2" customFormat="1" ht="16.5" customHeight="1" x14ac:dyDescent="0.25">
      <c r="A5" s="5">
        <v>2</v>
      </c>
      <c r="B5" s="116" t="s">
        <v>80</v>
      </c>
      <c r="C5" s="117"/>
      <c r="D5" s="5"/>
      <c r="E5" s="5"/>
      <c r="F5" s="5"/>
      <c r="G5" s="102">
        <v>1</v>
      </c>
      <c r="H5" s="75" t="s">
        <v>9</v>
      </c>
      <c r="I5" s="105"/>
      <c r="J5" s="64">
        <f>G5*I5</f>
        <v>0</v>
      </c>
      <c r="K5" s="65"/>
      <c r="L5" s="64">
        <f>J5*0.08</f>
        <v>0</v>
      </c>
      <c r="M5" s="64">
        <f>J5+L5</f>
        <v>0</v>
      </c>
    </row>
    <row r="6" spans="1:16" s="2" customFormat="1" ht="70.5" customHeight="1" x14ac:dyDescent="0.25">
      <c r="A6" s="122">
        <v>3</v>
      </c>
      <c r="B6" s="131" t="s">
        <v>81</v>
      </c>
      <c r="C6" s="47" t="s">
        <v>82</v>
      </c>
      <c r="D6" s="52"/>
      <c r="E6" s="52"/>
      <c r="F6" s="52"/>
      <c r="G6" s="103">
        <v>11500</v>
      </c>
      <c r="H6" s="75" t="s">
        <v>9</v>
      </c>
      <c r="I6" s="91"/>
      <c r="J6" s="64">
        <f>G6*I6</f>
        <v>0</v>
      </c>
      <c r="K6" s="65"/>
      <c r="L6" s="64">
        <f>J6*0.08</f>
        <v>0</v>
      </c>
      <c r="M6" s="64">
        <f>J6+L6</f>
        <v>0</v>
      </c>
    </row>
    <row r="7" spans="1:16" ht="70.5" customHeight="1" x14ac:dyDescent="0.25">
      <c r="A7" s="123"/>
      <c r="B7" s="132"/>
      <c r="C7" s="50" t="s">
        <v>83</v>
      </c>
      <c r="D7" s="18"/>
      <c r="E7" s="18"/>
      <c r="F7" s="18"/>
      <c r="G7" s="104">
        <v>200</v>
      </c>
      <c r="H7" s="75" t="s">
        <v>9</v>
      </c>
      <c r="I7" s="91"/>
      <c r="J7" s="64">
        <f t="shared" ref="J7:J12" si="0">G7*I7</f>
        <v>0</v>
      </c>
      <c r="K7" s="65"/>
      <c r="L7" s="64">
        <f>J7*0.08</f>
        <v>0</v>
      </c>
      <c r="M7" s="64">
        <f>J7+L7</f>
        <v>0</v>
      </c>
      <c r="N7" s="2"/>
      <c r="O7" s="2"/>
      <c r="P7" s="2"/>
    </row>
    <row r="8" spans="1:16" ht="30.75" customHeight="1" x14ac:dyDescent="0.25">
      <c r="A8" s="53">
        <v>4</v>
      </c>
      <c r="B8" s="116" t="s">
        <v>84</v>
      </c>
      <c r="C8" s="117"/>
      <c r="D8" s="18"/>
      <c r="E8" s="18"/>
      <c r="F8" s="18"/>
      <c r="G8" s="104">
        <v>900</v>
      </c>
      <c r="H8" s="75" t="s">
        <v>9</v>
      </c>
      <c r="I8" s="91"/>
      <c r="J8" s="64">
        <f t="shared" si="0"/>
        <v>0</v>
      </c>
      <c r="K8" s="65"/>
      <c r="L8" s="64">
        <f>J8*0.23</f>
        <v>0</v>
      </c>
      <c r="M8" s="64">
        <f t="shared" ref="M8:M10" si="1">J8+L8</f>
        <v>0</v>
      </c>
      <c r="N8" s="2"/>
      <c r="O8" s="2"/>
      <c r="P8" s="2"/>
    </row>
    <row r="9" spans="1:16" ht="75.75" customHeight="1" x14ac:dyDescent="0.25">
      <c r="A9" s="53">
        <v>5</v>
      </c>
      <c r="B9" s="116" t="s">
        <v>85</v>
      </c>
      <c r="C9" s="117"/>
      <c r="D9" s="18"/>
      <c r="E9" s="18"/>
      <c r="F9" s="18"/>
      <c r="G9" s="104">
        <v>26</v>
      </c>
      <c r="H9" s="75" t="s">
        <v>9</v>
      </c>
      <c r="I9" s="91"/>
      <c r="J9" s="64">
        <f t="shared" si="0"/>
        <v>0</v>
      </c>
      <c r="K9" s="65"/>
      <c r="L9" s="64">
        <f t="shared" ref="L9" si="2">J9*0.23</f>
        <v>0</v>
      </c>
      <c r="M9" s="64">
        <f t="shared" si="1"/>
        <v>0</v>
      </c>
      <c r="N9" s="2"/>
      <c r="O9" s="2"/>
      <c r="P9" s="2"/>
    </row>
    <row r="10" spans="1:16" ht="16.5" customHeight="1" x14ac:dyDescent="0.25">
      <c r="A10" s="53">
        <v>6</v>
      </c>
      <c r="B10" s="116" t="s">
        <v>86</v>
      </c>
      <c r="C10" s="117"/>
      <c r="D10" s="18"/>
      <c r="E10" s="18"/>
      <c r="F10" s="18"/>
      <c r="G10" s="104">
        <v>4000</v>
      </c>
      <c r="H10" s="75" t="s">
        <v>9</v>
      </c>
      <c r="I10" s="91"/>
      <c r="J10" s="64">
        <f t="shared" si="0"/>
        <v>0</v>
      </c>
      <c r="K10" s="65"/>
      <c r="L10" s="64">
        <f>J10*0.08</f>
        <v>0</v>
      </c>
      <c r="M10" s="64">
        <f t="shared" si="1"/>
        <v>0</v>
      </c>
      <c r="N10" s="2"/>
      <c r="O10" s="2"/>
      <c r="P10" s="2"/>
    </row>
    <row r="11" spans="1:16" ht="66.75" customHeight="1" x14ac:dyDescent="0.25">
      <c r="A11" s="122">
        <v>7</v>
      </c>
      <c r="B11" s="131" t="s">
        <v>87</v>
      </c>
      <c r="C11" s="50" t="s">
        <v>88</v>
      </c>
      <c r="D11" s="18"/>
      <c r="E11" s="18"/>
      <c r="F11" s="18"/>
      <c r="G11" s="104">
        <v>1</v>
      </c>
      <c r="H11" s="75" t="s">
        <v>89</v>
      </c>
      <c r="I11" s="91"/>
      <c r="J11" s="64">
        <f t="shared" si="0"/>
        <v>0</v>
      </c>
      <c r="K11" s="65"/>
      <c r="L11" s="64">
        <f>J11*0.08</f>
        <v>0</v>
      </c>
      <c r="M11" s="64">
        <f>J11+L11</f>
        <v>0</v>
      </c>
      <c r="N11" s="2"/>
      <c r="O11" s="2"/>
      <c r="P11" s="2"/>
    </row>
    <row r="12" spans="1:16" ht="63.75" customHeight="1" thickBot="1" x14ac:dyDescent="0.3">
      <c r="A12" s="142"/>
      <c r="B12" s="130"/>
      <c r="C12" s="47" t="s">
        <v>90</v>
      </c>
      <c r="D12" s="71"/>
      <c r="E12" s="71"/>
      <c r="F12" s="71"/>
      <c r="G12" s="103">
        <v>20</v>
      </c>
      <c r="H12" s="71" t="s">
        <v>89</v>
      </c>
      <c r="I12" s="92"/>
      <c r="J12" s="70">
        <f t="shared" si="0"/>
        <v>0</v>
      </c>
      <c r="K12" s="74"/>
      <c r="L12" s="70">
        <f>J12*0.08</f>
        <v>0</v>
      </c>
      <c r="M12" s="70">
        <f>J12+L12</f>
        <v>0</v>
      </c>
      <c r="N12" s="2"/>
      <c r="O12" s="2"/>
      <c r="P12" s="2"/>
    </row>
    <row r="13" spans="1:16" ht="22.5" customHeight="1" thickBot="1" x14ac:dyDescent="0.3">
      <c r="A13" s="154" t="s">
        <v>6</v>
      </c>
      <c r="B13" s="155"/>
      <c r="C13" s="155"/>
      <c r="D13" s="155"/>
      <c r="E13" s="155"/>
      <c r="F13" s="155"/>
      <c r="G13" s="155"/>
      <c r="H13" s="155"/>
      <c r="I13" s="155"/>
      <c r="J13" s="106">
        <f>SUM(J4:J12)</f>
        <v>0</v>
      </c>
      <c r="K13" s="107" t="s">
        <v>7</v>
      </c>
      <c r="L13" s="106">
        <f>SUM(L4:L12)</f>
        <v>0</v>
      </c>
      <c r="M13" s="108">
        <f>SUM(M4:M12)</f>
        <v>0</v>
      </c>
      <c r="N13" s="2"/>
      <c r="O13" s="2"/>
      <c r="P13" s="2"/>
    </row>
    <row r="14" spans="1:16" ht="19.5" customHeight="1" x14ac:dyDescent="0.25">
      <c r="B14" s="151" t="s">
        <v>91</v>
      </c>
      <c r="C14" s="157"/>
      <c r="D14" s="157"/>
      <c r="E14" s="157"/>
      <c r="F14" s="157"/>
      <c r="G14" s="157"/>
      <c r="H14" s="157"/>
      <c r="I14" s="157"/>
      <c r="J14" s="157"/>
      <c r="K14" s="30"/>
      <c r="O14" s="31"/>
    </row>
    <row r="15" spans="1:16" x14ac:dyDescent="0.25">
      <c r="B15" s="157"/>
      <c r="C15" s="157"/>
      <c r="D15" s="157"/>
      <c r="E15" s="157"/>
      <c r="F15" s="157"/>
      <c r="G15" s="157"/>
      <c r="H15" s="157"/>
      <c r="I15" s="157"/>
      <c r="J15" s="157"/>
    </row>
    <row r="16" spans="1:16" ht="10.5" customHeight="1" x14ac:dyDescent="0.25">
      <c r="B16" s="157"/>
      <c r="C16" s="157"/>
      <c r="D16" s="157"/>
      <c r="E16" s="157"/>
      <c r="F16" s="157"/>
      <c r="G16" s="157"/>
      <c r="H16" s="157"/>
      <c r="I16" s="157"/>
      <c r="J16" s="157"/>
    </row>
    <row r="17" spans="2:10" ht="0.75" hidden="1" customHeight="1" x14ac:dyDescent="0.25">
      <c r="B17" s="157"/>
      <c r="C17" s="157"/>
      <c r="D17" s="157"/>
      <c r="E17" s="157"/>
      <c r="F17" s="157"/>
      <c r="G17" s="157"/>
      <c r="H17" s="157"/>
      <c r="I17" s="157"/>
      <c r="J17" s="157"/>
    </row>
    <row r="18" spans="2:10" x14ac:dyDescent="0.25">
      <c r="B18" s="157"/>
      <c r="C18" s="157"/>
      <c r="D18" s="157"/>
      <c r="E18" s="157"/>
      <c r="F18" s="157"/>
      <c r="G18" s="157"/>
      <c r="H18" s="157"/>
      <c r="I18" s="157"/>
      <c r="J18" s="157"/>
    </row>
    <row r="19" spans="2:10" x14ac:dyDescent="0.25">
      <c r="B19" s="157"/>
      <c r="C19" s="157"/>
      <c r="D19" s="157"/>
      <c r="E19" s="157"/>
      <c r="F19" s="157"/>
      <c r="G19" s="157"/>
      <c r="H19" s="157"/>
      <c r="I19" s="157"/>
      <c r="J19" s="157"/>
    </row>
    <row r="20" spans="2:10" x14ac:dyDescent="0.25">
      <c r="B20" s="157"/>
      <c r="C20" s="157"/>
      <c r="D20" s="157"/>
      <c r="E20" s="157"/>
      <c r="F20" s="157"/>
      <c r="G20" s="157"/>
      <c r="H20" s="157"/>
      <c r="I20" s="157"/>
      <c r="J20" s="157"/>
    </row>
    <row r="21" spans="2:10" x14ac:dyDescent="0.25">
      <c r="B21" s="157"/>
      <c r="C21" s="157"/>
      <c r="D21" s="157"/>
      <c r="E21" s="157"/>
      <c r="F21" s="157"/>
      <c r="G21" s="157"/>
      <c r="H21" s="157"/>
      <c r="I21" s="157"/>
      <c r="J21" s="157"/>
    </row>
    <row r="22" spans="2:10" ht="8.25" customHeight="1" x14ac:dyDescent="0.25">
      <c r="B22" s="157"/>
      <c r="C22" s="157"/>
      <c r="D22" s="157"/>
      <c r="E22" s="157"/>
      <c r="F22" s="157"/>
      <c r="G22" s="157"/>
      <c r="H22" s="157"/>
      <c r="I22" s="157"/>
      <c r="J22" s="157"/>
    </row>
    <row r="23" spans="2:10" x14ac:dyDescent="0.25">
      <c r="B23" s="157"/>
      <c r="C23" s="157"/>
      <c r="D23" s="157"/>
      <c r="E23" s="157"/>
      <c r="F23" s="157"/>
      <c r="G23" s="157"/>
      <c r="H23" s="157"/>
      <c r="I23" s="157"/>
      <c r="J23" s="157"/>
    </row>
    <row r="24" spans="2:10" x14ac:dyDescent="0.25">
      <c r="B24" s="157"/>
      <c r="C24" s="157"/>
      <c r="D24" s="157"/>
      <c r="E24" s="157"/>
      <c r="F24" s="157"/>
      <c r="G24" s="157"/>
      <c r="H24" s="157"/>
      <c r="I24" s="157"/>
      <c r="J24" s="157"/>
    </row>
    <row r="25" spans="2:10" ht="6" customHeight="1" x14ac:dyDescent="0.25">
      <c r="B25" s="157"/>
      <c r="C25" s="157"/>
      <c r="D25" s="157"/>
      <c r="E25" s="157"/>
      <c r="F25" s="157"/>
      <c r="G25" s="157"/>
      <c r="H25" s="157"/>
      <c r="I25" s="157"/>
      <c r="J25" s="157"/>
    </row>
    <row r="26" spans="2:10" ht="2.25" customHeight="1" x14ac:dyDescent="0.25">
      <c r="B26" s="157"/>
      <c r="C26" s="157"/>
      <c r="D26" s="157"/>
      <c r="E26" s="157"/>
      <c r="F26" s="157"/>
      <c r="G26" s="157"/>
      <c r="H26" s="157"/>
      <c r="I26" s="157"/>
      <c r="J26" s="157"/>
    </row>
  </sheetData>
  <mergeCells count="14">
    <mergeCell ref="B14:J26"/>
    <mergeCell ref="A1:L1"/>
    <mergeCell ref="B2:C2"/>
    <mergeCell ref="B3:C3"/>
    <mergeCell ref="B4:C4"/>
    <mergeCell ref="B5:C5"/>
    <mergeCell ref="B9:C9"/>
    <mergeCell ref="B10:C10"/>
    <mergeCell ref="A11:A12"/>
    <mergeCell ref="B11:B12"/>
    <mergeCell ref="A13:I13"/>
    <mergeCell ref="A6:A7"/>
    <mergeCell ref="B6:B7"/>
    <mergeCell ref="B8:C8"/>
  </mergeCells>
  <pageMargins left="0.7" right="0.7" top="0.75" bottom="0.75" header="0.3" footer="0.3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8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4" sqref="A4"/>
      <selection pane="bottomRight" activeCell="T12" sqref="T12"/>
    </sheetView>
  </sheetViews>
  <sheetFormatPr defaultRowHeight="15" x14ac:dyDescent="0.25"/>
  <cols>
    <col min="1" max="1" width="4.42578125" style="2" customWidth="1"/>
    <col min="2" max="2" width="43.140625" style="1" customWidth="1"/>
    <col min="3" max="3" width="28.5703125" style="1" customWidth="1"/>
    <col min="4" max="4" width="10" style="1" customWidth="1"/>
    <col min="5" max="5" width="11.85546875" style="1" customWidth="1"/>
    <col min="6" max="6" width="8" style="1" customWidth="1"/>
    <col min="7" max="7" width="9.140625" style="1"/>
    <col min="8" max="8" width="7.5703125" style="2" customWidth="1"/>
    <col min="9" max="9" width="10.42578125" style="1" customWidth="1"/>
    <col min="10" max="10" width="11" style="2" customWidth="1"/>
    <col min="11" max="11" width="10.5703125" style="2" customWidth="1"/>
    <col min="12" max="12" width="12.140625" style="2" customWidth="1"/>
    <col min="13" max="13" width="10.85546875" style="1" customWidth="1"/>
    <col min="14" max="16384" width="9.140625" style="1"/>
  </cols>
  <sheetData>
    <row r="1" spans="1:13" ht="32.25" customHeight="1" x14ac:dyDescent="0.25">
      <c r="A1" s="58"/>
      <c r="B1" s="158" t="s">
        <v>110</v>
      </c>
      <c r="C1" s="159"/>
      <c r="D1" s="159"/>
      <c r="E1" s="159"/>
      <c r="F1" s="159"/>
      <c r="G1" s="159"/>
      <c r="H1" s="159"/>
      <c r="I1" s="159"/>
      <c r="J1" s="159"/>
      <c r="K1" s="159"/>
      <c r="L1" s="160"/>
      <c r="M1" s="2"/>
    </row>
    <row r="2" spans="1:13" ht="48" x14ac:dyDescent="0.25">
      <c r="A2" s="17" t="s">
        <v>0</v>
      </c>
      <c r="B2" s="138" t="s">
        <v>18</v>
      </c>
      <c r="C2" s="139"/>
      <c r="D2" s="17" t="s">
        <v>1</v>
      </c>
      <c r="E2" s="17" t="s">
        <v>12</v>
      </c>
      <c r="F2" s="17" t="s">
        <v>19</v>
      </c>
      <c r="G2" s="17" t="s">
        <v>2</v>
      </c>
      <c r="H2" s="17" t="s">
        <v>14</v>
      </c>
      <c r="I2" s="17" t="s">
        <v>17</v>
      </c>
      <c r="J2" s="17" t="s">
        <v>11</v>
      </c>
      <c r="K2" s="17" t="s">
        <v>4</v>
      </c>
      <c r="L2" s="17" t="s">
        <v>5</v>
      </c>
      <c r="M2" s="17" t="s">
        <v>8</v>
      </c>
    </row>
    <row r="3" spans="1:13" x14ac:dyDescent="0.25">
      <c r="A3" s="3">
        <v>1</v>
      </c>
      <c r="B3" s="140">
        <v>2</v>
      </c>
      <c r="C3" s="152"/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</row>
    <row r="4" spans="1:13" ht="25.5" customHeight="1" x14ac:dyDescent="0.25">
      <c r="A4" s="122">
        <v>1</v>
      </c>
      <c r="B4" s="131" t="s">
        <v>92</v>
      </c>
      <c r="C4" s="47" t="s">
        <v>93</v>
      </c>
      <c r="D4" s="52"/>
      <c r="E4" s="52"/>
      <c r="F4" s="52"/>
      <c r="G4" s="103">
        <v>3750</v>
      </c>
      <c r="H4" s="18" t="s">
        <v>9</v>
      </c>
      <c r="I4" s="91"/>
      <c r="J4" s="19">
        <f>G4*I4</f>
        <v>0</v>
      </c>
      <c r="K4" s="20"/>
      <c r="L4" s="19">
        <f>J4*0.08</f>
        <v>0</v>
      </c>
      <c r="M4" s="19">
        <f>J4+L4</f>
        <v>0</v>
      </c>
    </row>
    <row r="5" spans="1:13" ht="19.5" customHeight="1" x14ac:dyDescent="0.25">
      <c r="A5" s="142"/>
      <c r="B5" s="130"/>
      <c r="C5" s="47" t="s">
        <v>94</v>
      </c>
      <c r="D5" s="52"/>
      <c r="E5" s="52"/>
      <c r="F5" s="52"/>
      <c r="G5" s="103">
        <v>6500</v>
      </c>
      <c r="H5" s="18" t="s">
        <v>9</v>
      </c>
      <c r="I5" s="91"/>
      <c r="J5" s="19">
        <f>G5*I5</f>
        <v>0</v>
      </c>
      <c r="K5" s="20"/>
      <c r="L5" s="19">
        <f>J5*0.08</f>
        <v>0</v>
      </c>
      <c r="M5" s="19">
        <f>J5+L5</f>
        <v>0</v>
      </c>
    </row>
    <row r="6" spans="1:13" ht="20.25" customHeight="1" x14ac:dyDescent="0.25">
      <c r="A6" s="123"/>
      <c r="B6" s="132"/>
      <c r="C6" s="50" t="s">
        <v>95</v>
      </c>
      <c r="D6" s="18"/>
      <c r="E6" s="18"/>
      <c r="F6" s="18"/>
      <c r="G6" s="104">
        <v>1050</v>
      </c>
      <c r="H6" s="18" t="s">
        <v>9</v>
      </c>
      <c r="I6" s="91"/>
      <c r="J6" s="19">
        <f t="shared" ref="J6:J15" si="0">G6*I6</f>
        <v>0</v>
      </c>
      <c r="K6" s="20"/>
      <c r="L6" s="19">
        <f>J6*0.08</f>
        <v>0</v>
      </c>
      <c r="M6" s="19">
        <f>J6+L6</f>
        <v>0</v>
      </c>
    </row>
    <row r="7" spans="1:13" ht="23.25" customHeight="1" x14ac:dyDescent="0.25">
      <c r="A7" s="122">
        <v>2</v>
      </c>
      <c r="B7" s="118" t="s">
        <v>96</v>
      </c>
      <c r="C7" s="76" t="s">
        <v>97</v>
      </c>
      <c r="D7" s="18"/>
      <c r="E7" s="18"/>
      <c r="F7" s="18"/>
      <c r="G7" s="104">
        <v>8750</v>
      </c>
      <c r="H7" s="18" t="s">
        <v>9</v>
      </c>
      <c r="I7" s="91"/>
      <c r="J7" s="19">
        <f t="shared" si="0"/>
        <v>0</v>
      </c>
      <c r="K7" s="20"/>
      <c r="L7" s="19">
        <f>J7*0.08</f>
        <v>0</v>
      </c>
      <c r="M7" s="19">
        <f t="shared" ref="M7:M11" si="1">J7+L7</f>
        <v>0</v>
      </c>
    </row>
    <row r="8" spans="1:13" ht="23.25" customHeight="1" x14ac:dyDescent="0.25">
      <c r="A8" s="142"/>
      <c r="B8" s="119"/>
      <c r="C8" s="76" t="s">
        <v>98</v>
      </c>
      <c r="D8" s="18"/>
      <c r="E8" s="18"/>
      <c r="F8" s="18"/>
      <c r="G8" s="104">
        <v>8750</v>
      </c>
      <c r="H8" s="18" t="s">
        <v>9</v>
      </c>
      <c r="I8" s="91"/>
      <c r="J8" s="19">
        <f t="shared" si="0"/>
        <v>0</v>
      </c>
      <c r="K8" s="20"/>
      <c r="L8" s="19">
        <f t="shared" ref="L8:L11" si="2">J8*0.08</f>
        <v>0</v>
      </c>
      <c r="M8" s="19">
        <f t="shared" si="1"/>
        <v>0</v>
      </c>
    </row>
    <row r="9" spans="1:13" ht="20.25" customHeight="1" x14ac:dyDescent="0.25">
      <c r="A9" s="123"/>
      <c r="B9" s="153"/>
      <c r="C9" s="76" t="s">
        <v>95</v>
      </c>
      <c r="D9" s="18"/>
      <c r="E9" s="18"/>
      <c r="F9" s="18"/>
      <c r="G9" s="104">
        <v>1050</v>
      </c>
      <c r="H9" s="18" t="s">
        <v>9</v>
      </c>
      <c r="I9" s="91"/>
      <c r="J9" s="19">
        <f t="shared" si="0"/>
        <v>0</v>
      </c>
      <c r="K9" s="20"/>
      <c r="L9" s="19">
        <f t="shared" si="2"/>
        <v>0</v>
      </c>
      <c r="M9" s="19">
        <f t="shared" si="1"/>
        <v>0</v>
      </c>
    </row>
    <row r="10" spans="1:13" ht="32.25" customHeight="1" x14ac:dyDescent="0.25">
      <c r="A10" s="122">
        <v>3</v>
      </c>
      <c r="B10" s="131" t="s">
        <v>99</v>
      </c>
      <c r="C10" s="76" t="s">
        <v>100</v>
      </c>
      <c r="D10" s="18"/>
      <c r="E10" s="18"/>
      <c r="F10" s="18"/>
      <c r="G10" s="104">
        <v>2000</v>
      </c>
      <c r="H10" s="18" t="s">
        <v>9</v>
      </c>
      <c r="I10" s="91"/>
      <c r="J10" s="19">
        <f t="shared" si="0"/>
        <v>0</v>
      </c>
      <c r="K10" s="20"/>
      <c r="L10" s="19">
        <f t="shared" si="2"/>
        <v>0</v>
      </c>
      <c r="M10" s="19">
        <f t="shared" si="1"/>
        <v>0</v>
      </c>
    </row>
    <row r="11" spans="1:13" ht="32.25" customHeight="1" x14ac:dyDescent="0.25">
      <c r="A11" s="123"/>
      <c r="B11" s="132"/>
      <c r="C11" s="76" t="s">
        <v>101</v>
      </c>
      <c r="D11" s="18"/>
      <c r="E11" s="18"/>
      <c r="F11" s="18"/>
      <c r="G11" s="104">
        <v>1200</v>
      </c>
      <c r="H11" s="18" t="s">
        <v>9</v>
      </c>
      <c r="I11" s="91"/>
      <c r="J11" s="19">
        <f t="shared" si="0"/>
        <v>0</v>
      </c>
      <c r="K11" s="20"/>
      <c r="L11" s="19">
        <f t="shared" si="2"/>
        <v>0</v>
      </c>
      <c r="M11" s="19">
        <f t="shared" si="1"/>
        <v>0</v>
      </c>
    </row>
    <row r="12" spans="1:13" ht="24.75" customHeight="1" x14ac:dyDescent="0.25">
      <c r="A12" s="122">
        <v>4</v>
      </c>
      <c r="B12" s="131" t="s">
        <v>102</v>
      </c>
      <c r="C12" s="50" t="s">
        <v>103</v>
      </c>
      <c r="D12" s="18"/>
      <c r="E12" s="18"/>
      <c r="F12" s="18"/>
      <c r="G12" s="104">
        <v>960</v>
      </c>
      <c r="H12" s="18" t="s">
        <v>9</v>
      </c>
      <c r="I12" s="91"/>
      <c r="J12" s="19">
        <f t="shared" si="0"/>
        <v>0</v>
      </c>
      <c r="K12" s="20"/>
      <c r="L12" s="19">
        <f>J12*0.08</f>
        <v>0</v>
      </c>
      <c r="M12" s="19">
        <f>J12+L12</f>
        <v>0</v>
      </c>
    </row>
    <row r="13" spans="1:13" ht="29.25" customHeight="1" x14ac:dyDescent="0.25">
      <c r="A13" s="142"/>
      <c r="B13" s="130"/>
      <c r="C13" s="50" t="s">
        <v>104</v>
      </c>
      <c r="D13" s="18"/>
      <c r="E13" s="18"/>
      <c r="F13" s="18"/>
      <c r="G13" s="104">
        <v>1000</v>
      </c>
      <c r="H13" s="18" t="s">
        <v>9</v>
      </c>
      <c r="I13" s="91"/>
      <c r="J13" s="19">
        <f t="shared" si="0"/>
        <v>0</v>
      </c>
      <c r="K13" s="20"/>
      <c r="L13" s="19">
        <f>J13*0.08</f>
        <v>0</v>
      </c>
      <c r="M13" s="19">
        <f t="shared" ref="M13:M14" si="3">J13+L13</f>
        <v>0</v>
      </c>
    </row>
    <row r="14" spans="1:13" ht="27" customHeight="1" x14ac:dyDescent="0.25">
      <c r="A14" s="142"/>
      <c r="B14" s="130"/>
      <c r="C14" s="50" t="s">
        <v>105</v>
      </c>
      <c r="D14" s="18"/>
      <c r="E14" s="18"/>
      <c r="F14" s="18"/>
      <c r="G14" s="104">
        <v>960</v>
      </c>
      <c r="H14" s="18" t="s">
        <v>9</v>
      </c>
      <c r="I14" s="91"/>
      <c r="J14" s="19">
        <f t="shared" si="0"/>
        <v>0</v>
      </c>
      <c r="K14" s="20"/>
      <c r="L14" s="19">
        <f>J14*0.08</f>
        <v>0</v>
      </c>
      <c r="M14" s="19">
        <f t="shared" si="3"/>
        <v>0</v>
      </c>
    </row>
    <row r="15" spans="1:13" ht="28.5" customHeight="1" thickBot="1" x14ac:dyDescent="0.3">
      <c r="A15" s="142"/>
      <c r="B15" s="130"/>
      <c r="C15" s="47" t="s">
        <v>106</v>
      </c>
      <c r="D15" s="71"/>
      <c r="E15" s="71"/>
      <c r="F15" s="71"/>
      <c r="G15" s="103">
        <v>1000</v>
      </c>
      <c r="H15" s="71" t="s">
        <v>9</v>
      </c>
      <c r="I15" s="92"/>
      <c r="J15" s="70">
        <f t="shared" si="0"/>
        <v>0</v>
      </c>
      <c r="K15" s="74"/>
      <c r="L15" s="70">
        <f>J15*0.08</f>
        <v>0</v>
      </c>
      <c r="M15" s="70">
        <f>J15+L15</f>
        <v>0</v>
      </c>
    </row>
    <row r="16" spans="1:13" ht="18" customHeight="1" thickBot="1" x14ac:dyDescent="0.3">
      <c r="A16" s="154" t="s">
        <v>142</v>
      </c>
      <c r="B16" s="155"/>
      <c r="C16" s="155"/>
      <c r="D16" s="155"/>
      <c r="E16" s="155"/>
      <c r="F16" s="155"/>
      <c r="G16" s="155"/>
      <c r="H16" s="155"/>
      <c r="I16" s="155"/>
      <c r="J16" s="106">
        <f>SUM(J4:J15)</f>
        <v>0</v>
      </c>
      <c r="K16" s="107" t="s">
        <v>7</v>
      </c>
      <c r="L16" s="106">
        <f>SUM(L4:L15)</f>
        <v>0</v>
      </c>
      <c r="M16" s="108">
        <f>SUM(M4:M15)</f>
        <v>0</v>
      </c>
    </row>
    <row r="18" spans="2:12" ht="272.25" customHeight="1" x14ac:dyDescent="0.25">
      <c r="B18" s="151" t="s">
        <v>107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</row>
    <row r="19" spans="2:12" ht="194.25" customHeight="1" x14ac:dyDescent="0.25">
      <c r="B19" s="151" t="s">
        <v>108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</row>
    <row r="20" spans="2:12" x14ac:dyDescent="0.25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2:12" x14ac:dyDescent="0.25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</row>
    <row r="22" spans="2:12" x14ac:dyDescent="0.25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</row>
    <row r="23" spans="2:12" x14ac:dyDescent="0.25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</row>
    <row r="24" spans="2:12" x14ac:dyDescent="0.25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</row>
    <row r="25" spans="2:12" x14ac:dyDescent="0.2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6" spans="2:12" x14ac:dyDescent="0.25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</row>
    <row r="27" spans="2:12" x14ac:dyDescent="0.2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</row>
    <row r="28" spans="2:12" ht="12.75" customHeight="1" x14ac:dyDescent="0.25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</row>
    <row r="29" spans="2:12" ht="15" hidden="1" customHeight="1" x14ac:dyDescent="0.25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2:12" ht="15" hidden="1" customHeight="1" x14ac:dyDescent="0.25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2:12" ht="15" hidden="1" customHeight="1" x14ac:dyDescent="0.25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2:12" ht="15" hidden="1" customHeight="1" x14ac:dyDescent="0.25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2:12" ht="15" hidden="1" customHeight="1" x14ac:dyDescent="0.25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2:12" ht="15" hidden="1" customHeight="1" x14ac:dyDescent="0.25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2:12" ht="15" hidden="1" customHeight="1" x14ac:dyDescent="0.25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2:12" ht="15" hidden="1" customHeight="1" x14ac:dyDescent="0.25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2:12" ht="15" hidden="1" customHeight="1" x14ac:dyDescent="0.2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2:12" ht="15" hidden="1" customHeight="1" x14ac:dyDescent="0.25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2:12" ht="15" hidden="1" customHeight="1" x14ac:dyDescent="0.25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2:12" ht="15" hidden="1" customHeight="1" x14ac:dyDescent="0.25"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2:12" ht="15" hidden="1" customHeight="1" x14ac:dyDescent="0.25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2:12" ht="15" hidden="1" customHeight="1" x14ac:dyDescent="0.25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2:12" ht="15" hidden="1" customHeight="1" x14ac:dyDescent="0.25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2:12" x14ac:dyDescent="0.25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2:12" x14ac:dyDescent="0.25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</row>
    <row r="46" spans="2:12" x14ac:dyDescent="0.25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</row>
    <row r="47" spans="2:12" x14ac:dyDescent="0.25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</row>
    <row r="48" spans="2:12" x14ac:dyDescent="0.25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</row>
    <row r="49" spans="2:12" x14ac:dyDescent="0.25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</row>
    <row r="50" spans="2:12" x14ac:dyDescent="0.25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</row>
    <row r="51" spans="2:12" x14ac:dyDescent="0.25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2:12" x14ac:dyDescent="0.25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</row>
    <row r="53" spans="2:12" x14ac:dyDescent="0.25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</row>
    <row r="54" spans="2:12" x14ac:dyDescent="0.25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</row>
    <row r="55" spans="2:12" x14ac:dyDescent="0.25"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</row>
    <row r="56" spans="2:12" x14ac:dyDescent="0.25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2:12" x14ac:dyDescent="0.25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</row>
    <row r="58" spans="2:12" x14ac:dyDescent="0.25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</row>
  </sheetData>
  <mergeCells count="14">
    <mergeCell ref="A4:A6"/>
    <mergeCell ref="B4:B6"/>
    <mergeCell ref="A16:I16"/>
    <mergeCell ref="A7:A9"/>
    <mergeCell ref="B7:B9"/>
    <mergeCell ref="A10:A11"/>
    <mergeCell ref="B10:B11"/>
    <mergeCell ref="A12:A15"/>
    <mergeCell ref="B12:B15"/>
    <mergeCell ref="B2:C2"/>
    <mergeCell ref="B1:L1"/>
    <mergeCell ref="B18:L18"/>
    <mergeCell ref="B19:L19"/>
    <mergeCell ref="B3:C3"/>
  </mergeCells>
  <pageMargins left="0.7" right="0.7" top="0.75" bottom="0.75" header="0.3" footer="0.3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M98"/>
  <sheetViews>
    <sheetView zoomScaleNormal="100" workbookViewId="0">
      <selection activeCell="A15" sqref="A15:I15"/>
    </sheetView>
  </sheetViews>
  <sheetFormatPr defaultRowHeight="15" x14ac:dyDescent="0.25"/>
  <cols>
    <col min="1" max="1" width="4.28515625" customWidth="1"/>
    <col min="2" max="2" width="29" customWidth="1"/>
    <col min="3" max="3" width="18.140625" customWidth="1"/>
    <col min="4" max="4" width="11" customWidth="1"/>
    <col min="5" max="5" width="12.140625" customWidth="1"/>
    <col min="6" max="6" width="8" customWidth="1"/>
    <col min="7" max="7" width="6.42578125" customWidth="1"/>
    <col min="8" max="8" width="7.7109375" customWidth="1"/>
    <col min="9" max="10" width="10" customWidth="1"/>
    <col min="11" max="11" width="9.140625" customWidth="1"/>
    <col min="12" max="12" width="11.5703125" customWidth="1"/>
  </cols>
  <sheetData>
    <row r="2" spans="1:13" ht="29.25" customHeight="1" x14ac:dyDescent="0.25">
      <c r="A2" s="135" t="s">
        <v>109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48" x14ac:dyDescent="0.25">
      <c r="A3" s="17" t="s">
        <v>0</v>
      </c>
      <c r="B3" s="138" t="s">
        <v>18</v>
      </c>
      <c r="C3" s="139"/>
      <c r="D3" s="17" t="s">
        <v>1</v>
      </c>
      <c r="E3" s="17" t="s">
        <v>12</v>
      </c>
      <c r="F3" s="17" t="s">
        <v>19</v>
      </c>
      <c r="G3" s="17" t="s">
        <v>2</v>
      </c>
      <c r="H3" s="17" t="s">
        <v>14</v>
      </c>
      <c r="I3" s="17" t="s">
        <v>17</v>
      </c>
      <c r="J3" s="17" t="s">
        <v>11</v>
      </c>
      <c r="K3" s="17" t="s">
        <v>4</v>
      </c>
      <c r="L3" s="17" t="s">
        <v>5</v>
      </c>
      <c r="M3" s="17" t="s">
        <v>8</v>
      </c>
    </row>
    <row r="4" spans="1:13" ht="13.5" customHeight="1" x14ac:dyDescent="0.25">
      <c r="A4" s="3">
        <v>1</v>
      </c>
      <c r="B4" s="140">
        <v>2</v>
      </c>
      <c r="C4" s="152"/>
      <c r="D4" s="3">
        <v>3</v>
      </c>
      <c r="E4" s="3">
        <v>4</v>
      </c>
      <c r="F4" s="3">
        <v>5</v>
      </c>
      <c r="G4" s="3">
        <v>6</v>
      </c>
      <c r="H4" s="3">
        <v>7</v>
      </c>
      <c r="I4" s="3">
        <v>8</v>
      </c>
      <c r="J4" s="3">
        <v>9</v>
      </c>
      <c r="K4" s="3">
        <v>10</v>
      </c>
      <c r="L4" s="3">
        <v>11</v>
      </c>
      <c r="M4" s="3">
        <v>12</v>
      </c>
    </row>
    <row r="5" spans="1:13" ht="22.5" customHeight="1" x14ac:dyDescent="0.25">
      <c r="A5" s="122">
        <v>1</v>
      </c>
      <c r="B5" s="131" t="s">
        <v>111</v>
      </c>
      <c r="C5" s="50" t="s">
        <v>112</v>
      </c>
      <c r="D5" s="18"/>
      <c r="E5" s="18"/>
      <c r="F5" s="18"/>
      <c r="G5" s="104">
        <v>20</v>
      </c>
      <c r="H5" s="18" t="s">
        <v>9</v>
      </c>
      <c r="I5" s="91"/>
      <c r="J5" s="19">
        <f t="shared" ref="J5:J14" si="0">G5*I5</f>
        <v>0</v>
      </c>
      <c r="K5" s="20"/>
      <c r="L5" s="19">
        <f>J5*0.08</f>
        <v>0</v>
      </c>
      <c r="M5" s="19">
        <f>J5+L5</f>
        <v>0</v>
      </c>
    </row>
    <row r="6" spans="1:13" ht="22.5" customHeight="1" x14ac:dyDescent="0.25">
      <c r="A6" s="142"/>
      <c r="B6" s="130"/>
      <c r="C6" s="50" t="s">
        <v>113</v>
      </c>
      <c r="D6" s="18"/>
      <c r="E6" s="18"/>
      <c r="F6" s="18"/>
      <c r="G6" s="104">
        <v>20</v>
      </c>
      <c r="H6" s="18" t="s">
        <v>9</v>
      </c>
      <c r="I6" s="91"/>
      <c r="J6" s="19">
        <f t="shared" si="0"/>
        <v>0</v>
      </c>
      <c r="K6" s="20"/>
      <c r="L6" s="19">
        <f>J6*0.08</f>
        <v>0</v>
      </c>
      <c r="M6" s="19">
        <f>J6+L6</f>
        <v>0</v>
      </c>
    </row>
    <row r="7" spans="1:13" ht="24.75" customHeight="1" x14ac:dyDescent="0.25">
      <c r="A7" s="142"/>
      <c r="B7" s="130"/>
      <c r="C7" s="50" t="s">
        <v>114</v>
      </c>
      <c r="D7" s="18"/>
      <c r="E7" s="18"/>
      <c r="F7" s="18"/>
      <c r="G7" s="104">
        <v>120</v>
      </c>
      <c r="H7" s="18" t="s">
        <v>9</v>
      </c>
      <c r="I7" s="91"/>
      <c r="J7" s="19">
        <f t="shared" si="0"/>
        <v>0</v>
      </c>
      <c r="K7" s="20"/>
      <c r="L7" s="19">
        <f>J7*0.08</f>
        <v>0</v>
      </c>
      <c r="M7" s="19">
        <f>J7+L7</f>
        <v>0</v>
      </c>
    </row>
    <row r="8" spans="1:13" ht="24.75" customHeight="1" x14ac:dyDescent="0.25">
      <c r="A8" s="142"/>
      <c r="B8" s="130"/>
      <c r="C8" s="50" t="s">
        <v>115</v>
      </c>
      <c r="D8" s="18"/>
      <c r="E8" s="18"/>
      <c r="F8" s="18"/>
      <c r="G8" s="104">
        <v>100</v>
      </c>
      <c r="H8" s="18" t="s">
        <v>9</v>
      </c>
      <c r="I8" s="91"/>
      <c r="J8" s="19">
        <f t="shared" si="0"/>
        <v>0</v>
      </c>
      <c r="K8" s="20"/>
      <c r="L8" s="19">
        <f t="shared" ref="L8:L9" si="1">J8*0.08</f>
        <v>0</v>
      </c>
      <c r="M8" s="19">
        <f t="shared" ref="M8:M9" si="2">J8+L8</f>
        <v>0</v>
      </c>
    </row>
    <row r="9" spans="1:13" ht="24.75" customHeight="1" x14ac:dyDescent="0.25">
      <c r="A9" s="142"/>
      <c r="B9" s="130"/>
      <c r="C9" s="50" t="s">
        <v>116</v>
      </c>
      <c r="D9" s="18"/>
      <c r="E9" s="18"/>
      <c r="F9" s="18"/>
      <c r="G9" s="104">
        <v>130</v>
      </c>
      <c r="H9" s="18" t="s">
        <v>9</v>
      </c>
      <c r="I9" s="91"/>
      <c r="J9" s="19">
        <f t="shared" si="0"/>
        <v>0</v>
      </c>
      <c r="K9" s="20"/>
      <c r="L9" s="19">
        <f t="shared" si="1"/>
        <v>0</v>
      </c>
      <c r="M9" s="19">
        <f t="shared" si="2"/>
        <v>0</v>
      </c>
    </row>
    <row r="10" spans="1:13" ht="24.75" customHeight="1" x14ac:dyDescent="0.25">
      <c r="A10" s="142"/>
      <c r="B10" s="130"/>
      <c r="C10" s="50" t="s">
        <v>117</v>
      </c>
      <c r="D10" s="18"/>
      <c r="E10" s="18"/>
      <c r="F10" s="18"/>
      <c r="G10" s="104">
        <v>150</v>
      </c>
      <c r="H10" s="18" t="s">
        <v>9</v>
      </c>
      <c r="I10" s="91"/>
      <c r="J10" s="19">
        <f t="shared" si="0"/>
        <v>0</v>
      </c>
      <c r="K10" s="20"/>
      <c r="L10" s="19">
        <f>J10*0.08</f>
        <v>0</v>
      </c>
      <c r="M10" s="19">
        <f t="shared" ref="M10:M12" si="3">J10+L10</f>
        <v>0</v>
      </c>
    </row>
    <row r="11" spans="1:13" ht="24.75" customHeight="1" x14ac:dyDescent="0.25">
      <c r="A11" s="142"/>
      <c r="B11" s="130"/>
      <c r="C11" s="50" t="s">
        <v>118</v>
      </c>
      <c r="D11" s="18"/>
      <c r="E11" s="18"/>
      <c r="F11" s="18"/>
      <c r="G11" s="104">
        <v>55</v>
      </c>
      <c r="H11" s="18" t="s">
        <v>9</v>
      </c>
      <c r="I11" s="91"/>
      <c r="J11" s="19">
        <f t="shared" si="0"/>
        <v>0</v>
      </c>
      <c r="K11" s="20"/>
      <c r="L11" s="19">
        <f>J11*0.08</f>
        <v>0</v>
      </c>
      <c r="M11" s="19">
        <f t="shared" si="3"/>
        <v>0</v>
      </c>
    </row>
    <row r="12" spans="1:13" ht="22.5" customHeight="1" x14ac:dyDescent="0.25">
      <c r="A12" s="142"/>
      <c r="B12" s="130"/>
      <c r="C12" s="76" t="s">
        <v>119</v>
      </c>
      <c r="D12" s="75"/>
      <c r="E12" s="75"/>
      <c r="F12" s="75"/>
      <c r="G12" s="104">
        <v>25</v>
      </c>
      <c r="H12" s="75" t="s">
        <v>9</v>
      </c>
      <c r="I12" s="91"/>
      <c r="J12" s="64">
        <f t="shared" si="0"/>
        <v>0</v>
      </c>
      <c r="K12" s="65"/>
      <c r="L12" s="64">
        <f>J12*0.08</f>
        <v>0</v>
      </c>
      <c r="M12" s="64">
        <f t="shared" si="3"/>
        <v>0</v>
      </c>
    </row>
    <row r="13" spans="1:13" ht="22.5" customHeight="1" x14ac:dyDescent="0.25">
      <c r="A13" s="142"/>
      <c r="B13" s="130"/>
      <c r="C13" s="50" t="s">
        <v>120</v>
      </c>
      <c r="D13" s="18"/>
      <c r="E13" s="18"/>
      <c r="F13" s="18"/>
      <c r="G13" s="104">
        <v>15</v>
      </c>
      <c r="H13" s="18" t="s">
        <v>9</v>
      </c>
      <c r="I13" s="91"/>
      <c r="J13" s="19">
        <f t="shared" si="0"/>
        <v>0</v>
      </c>
      <c r="K13" s="20"/>
      <c r="L13" s="19">
        <f>J13*0.08</f>
        <v>0</v>
      </c>
      <c r="M13" s="19">
        <f t="shared" ref="M13" si="4">J13+L13</f>
        <v>0</v>
      </c>
    </row>
    <row r="14" spans="1:13" ht="23.25" customHeight="1" thickBot="1" x14ac:dyDescent="0.3">
      <c r="A14" s="142"/>
      <c r="B14" s="130"/>
      <c r="C14" s="47" t="s">
        <v>121</v>
      </c>
      <c r="D14" s="71"/>
      <c r="E14" s="71"/>
      <c r="F14" s="71"/>
      <c r="G14" s="103">
        <v>15</v>
      </c>
      <c r="H14" s="71" t="s">
        <v>9</v>
      </c>
      <c r="I14" s="92"/>
      <c r="J14" s="70">
        <f t="shared" si="0"/>
        <v>0</v>
      </c>
      <c r="K14" s="74"/>
      <c r="L14" s="70">
        <f>J14*0.08</f>
        <v>0</v>
      </c>
      <c r="M14" s="70">
        <f>J14+L14</f>
        <v>0</v>
      </c>
    </row>
    <row r="15" spans="1:13" ht="18" customHeight="1" thickBot="1" x14ac:dyDescent="0.3">
      <c r="A15" s="161" t="s">
        <v>142</v>
      </c>
      <c r="B15" s="162"/>
      <c r="C15" s="162"/>
      <c r="D15" s="162"/>
      <c r="E15" s="162"/>
      <c r="F15" s="162"/>
      <c r="G15" s="162"/>
      <c r="H15" s="162"/>
      <c r="I15" s="163"/>
      <c r="J15" s="106">
        <f>SUM(J5:J14)</f>
        <v>0</v>
      </c>
      <c r="K15" s="107" t="s">
        <v>7</v>
      </c>
      <c r="L15" s="106">
        <f>SUM(L5:L14)</f>
        <v>0</v>
      </c>
      <c r="M15" s="108">
        <f>SUM(M5:M14)</f>
        <v>0</v>
      </c>
    </row>
    <row r="16" spans="1:13" ht="10.5" customHeight="1" x14ac:dyDescent="0.25"/>
    <row r="17" spans="2:12" ht="178.5" customHeight="1" x14ac:dyDescent="0.25">
      <c r="B17" s="164" t="s">
        <v>158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</row>
    <row r="98" spans="13:13" x14ac:dyDescent="0.25">
      <c r="M98" s="33"/>
    </row>
  </sheetData>
  <mergeCells count="7">
    <mergeCell ref="A2:M2"/>
    <mergeCell ref="A5:A14"/>
    <mergeCell ref="B5:B14"/>
    <mergeCell ref="A15:I15"/>
    <mergeCell ref="B17:L17"/>
    <mergeCell ref="B3:C3"/>
    <mergeCell ref="B4:C4"/>
  </mergeCells>
  <pageMargins left="0.7" right="0.7" top="0.75" bottom="0.75" header="0.3" footer="0.3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8"/>
  <sheetViews>
    <sheetView zoomScale="90" zoomScaleNormal="90" workbookViewId="0">
      <pane xSplit="3" ySplit="3" topLeftCell="D8" activePane="bottomRight" state="frozen"/>
      <selection pane="topRight" activeCell="C1" sqref="C1"/>
      <selection pane="bottomLeft" activeCell="A4" sqref="A4"/>
      <selection pane="bottomRight" activeCell="P15" sqref="P15"/>
    </sheetView>
  </sheetViews>
  <sheetFormatPr defaultRowHeight="15" x14ac:dyDescent="0.25"/>
  <cols>
    <col min="1" max="1" width="4.42578125" style="2" customWidth="1"/>
    <col min="2" max="2" width="33.42578125" style="2" customWidth="1"/>
    <col min="3" max="3" width="32.85546875" style="1" customWidth="1"/>
    <col min="4" max="4" width="11.7109375" style="1" customWidth="1"/>
    <col min="5" max="5" width="10" style="1" customWidth="1"/>
    <col min="6" max="6" width="13.140625" style="1" customWidth="1"/>
    <col min="7" max="7" width="6.85546875" style="1" customWidth="1"/>
    <col min="8" max="8" width="7" style="1" customWidth="1"/>
    <col min="9" max="9" width="9.5703125" style="2" customWidth="1"/>
    <col min="10" max="10" width="10.85546875" style="1" customWidth="1"/>
    <col min="11" max="11" width="9.140625" style="2"/>
    <col min="12" max="12" width="11.140625" style="2" customWidth="1"/>
    <col min="13" max="13" width="14.85546875" style="2" customWidth="1"/>
    <col min="14" max="14" width="14.140625" style="1" customWidth="1"/>
    <col min="15" max="15" width="10.85546875" style="1" bestFit="1" customWidth="1"/>
    <col min="16" max="16" width="9.85546875" style="1" bestFit="1" customWidth="1"/>
    <col min="17" max="17" width="10.85546875" style="1" bestFit="1" customWidth="1"/>
    <col min="18" max="16384" width="9.140625" style="1"/>
  </cols>
  <sheetData>
    <row r="1" spans="1:17" ht="27" customHeight="1" x14ac:dyDescent="0.25">
      <c r="A1" s="167" t="s">
        <v>122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9"/>
    </row>
    <row r="2" spans="1:17" ht="48" x14ac:dyDescent="0.25">
      <c r="A2" s="32" t="s">
        <v>0</v>
      </c>
      <c r="B2" s="170" t="s">
        <v>18</v>
      </c>
      <c r="C2" s="171"/>
      <c r="D2" s="32" t="s">
        <v>1</v>
      </c>
      <c r="E2" s="32" t="s">
        <v>12</v>
      </c>
      <c r="F2" s="32" t="s">
        <v>19</v>
      </c>
      <c r="G2" s="32" t="s">
        <v>2</v>
      </c>
      <c r="H2" s="32" t="s">
        <v>14</v>
      </c>
      <c r="I2" s="32" t="s">
        <v>17</v>
      </c>
      <c r="J2" s="32" t="s">
        <v>11</v>
      </c>
      <c r="K2" s="32" t="s">
        <v>4</v>
      </c>
      <c r="L2" s="32" t="s">
        <v>5</v>
      </c>
      <c r="M2" s="32" t="s">
        <v>8</v>
      </c>
    </row>
    <row r="3" spans="1:17" s="2" customFormat="1" ht="17.25" customHeight="1" x14ac:dyDescent="0.25">
      <c r="A3" s="3">
        <v>1</v>
      </c>
      <c r="B3" s="172">
        <v>2</v>
      </c>
      <c r="C3" s="172"/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</row>
    <row r="4" spans="1:17" s="2" customFormat="1" ht="19.5" customHeight="1" x14ac:dyDescent="0.25">
      <c r="A4" s="18">
        <v>1</v>
      </c>
      <c r="B4" s="116" t="s">
        <v>123</v>
      </c>
      <c r="C4" s="117"/>
      <c r="D4" s="3"/>
      <c r="E4" s="3"/>
      <c r="F4" s="3"/>
      <c r="G4" s="102">
        <v>35</v>
      </c>
      <c r="H4" s="18" t="s">
        <v>10</v>
      </c>
      <c r="I4" s="18"/>
      <c r="J4" s="19">
        <f>G4*I4</f>
        <v>0</v>
      </c>
      <c r="K4" s="20"/>
      <c r="L4" s="19">
        <f>J4*0.08</f>
        <v>0</v>
      </c>
      <c r="M4" s="19">
        <f>J4+L4</f>
        <v>0</v>
      </c>
    </row>
    <row r="5" spans="1:17" s="2" customFormat="1" ht="21.75" customHeight="1" x14ac:dyDescent="0.25">
      <c r="A5" s="18">
        <v>2</v>
      </c>
      <c r="B5" s="149" t="s">
        <v>124</v>
      </c>
      <c r="C5" s="150"/>
      <c r="D5" s="3"/>
      <c r="E5" s="3"/>
      <c r="F5" s="3"/>
      <c r="G5" s="102">
        <v>130</v>
      </c>
      <c r="H5" s="18" t="s">
        <v>10</v>
      </c>
      <c r="I5" s="18"/>
      <c r="J5" s="19">
        <f t="shared" ref="J5:J23" si="0">G5*I5</f>
        <v>0</v>
      </c>
      <c r="K5" s="20"/>
      <c r="L5" s="19">
        <f t="shared" ref="L5:L23" si="1">J5*0.08</f>
        <v>0</v>
      </c>
      <c r="M5" s="19">
        <f t="shared" ref="M5:M23" si="2">J5+L5</f>
        <v>0</v>
      </c>
    </row>
    <row r="6" spans="1:17" s="2" customFormat="1" ht="26.25" customHeight="1" x14ac:dyDescent="0.25">
      <c r="A6" s="18">
        <v>3</v>
      </c>
      <c r="B6" s="149" t="s">
        <v>125</v>
      </c>
      <c r="C6" s="150"/>
      <c r="D6" s="3"/>
      <c r="E6" s="3"/>
      <c r="F6" s="3"/>
      <c r="G6" s="102">
        <v>12</v>
      </c>
      <c r="H6" s="18" t="s">
        <v>10</v>
      </c>
      <c r="I6" s="18"/>
      <c r="J6" s="19">
        <f t="shared" si="0"/>
        <v>0</v>
      </c>
      <c r="K6" s="20"/>
      <c r="L6" s="19">
        <f t="shared" si="1"/>
        <v>0</v>
      </c>
      <c r="M6" s="19">
        <f t="shared" si="2"/>
        <v>0</v>
      </c>
    </row>
    <row r="7" spans="1:17" s="2" customFormat="1" ht="26.25" customHeight="1" x14ac:dyDescent="0.25">
      <c r="A7" s="18">
        <v>4</v>
      </c>
      <c r="B7" s="149" t="s">
        <v>126</v>
      </c>
      <c r="C7" s="150"/>
      <c r="D7" s="3"/>
      <c r="E7" s="3"/>
      <c r="F7" s="3"/>
      <c r="G7" s="102">
        <v>20</v>
      </c>
      <c r="H7" s="18" t="s">
        <v>10</v>
      </c>
      <c r="I7" s="18"/>
      <c r="J7" s="19">
        <f t="shared" si="0"/>
        <v>0</v>
      </c>
      <c r="K7" s="20"/>
      <c r="L7" s="19">
        <f t="shared" si="1"/>
        <v>0</v>
      </c>
      <c r="M7" s="19">
        <f t="shared" si="2"/>
        <v>0</v>
      </c>
    </row>
    <row r="8" spans="1:17" s="2" customFormat="1" ht="21" customHeight="1" x14ac:dyDescent="0.25">
      <c r="A8" s="173">
        <v>5</v>
      </c>
      <c r="B8" s="174" t="s">
        <v>127</v>
      </c>
      <c r="C8" s="26" t="s">
        <v>128</v>
      </c>
      <c r="D8" s="61"/>
      <c r="E8" s="61"/>
      <c r="F8" s="61"/>
      <c r="G8" s="104">
        <v>5</v>
      </c>
      <c r="H8" s="18" t="s">
        <v>10</v>
      </c>
      <c r="I8" s="38"/>
      <c r="J8" s="19">
        <f t="shared" si="0"/>
        <v>0</v>
      </c>
      <c r="K8" s="20"/>
      <c r="L8" s="19">
        <f t="shared" si="1"/>
        <v>0</v>
      </c>
      <c r="M8" s="19">
        <f t="shared" si="2"/>
        <v>0</v>
      </c>
      <c r="N8" s="34"/>
      <c r="O8" s="30"/>
      <c r="P8" s="30"/>
      <c r="Q8" s="30"/>
    </row>
    <row r="9" spans="1:17" s="2" customFormat="1" ht="23.25" customHeight="1" x14ac:dyDescent="0.25">
      <c r="A9" s="173"/>
      <c r="B9" s="174"/>
      <c r="C9" s="26" t="s">
        <v>129</v>
      </c>
      <c r="D9" s="61"/>
      <c r="E9" s="61"/>
      <c r="F9" s="61"/>
      <c r="G9" s="104">
        <v>5</v>
      </c>
      <c r="H9" s="18" t="s">
        <v>10</v>
      </c>
      <c r="I9" s="38"/>
      <c r="J9" s="19">
        <f t="shared" si="0"/>
        <v>0</v>
      </c>
      <c r="K9" s="20"/>
      <c r="L9" s="19">
        <f t="shared" si="1"/>
        <v>0</v>
      </c>
      <c r="M9" s="19">
        <f t="shared" si="2"/>
        <v>0</v>
      </c>
      <c r="N9" s="34"/>
      <c r="O9" s="30"/>
      <c r="P9" s="30"/>
      <c r="Q9" s="30"/>
    </row>
    <row r="10" spans="1:17" s="2" customFormat="1" ht="23.25" customHeight="1" x14ac:dyDescent="0.25">
      <c r="A10" s="173"/>
      <c r="B10" s="174"/>
      <c r="C10" s="26" t="s">
        <v>130</v>
      </c>
      <c r="D10" s="61"/>
      <c r="E10" s="61"/>
      <c r="F10" s="61"/>
      <c r="G10" s="104">
        <v>5</v>
      </c>
      <c r="H10" s="18" t="s">
        <v>10</v>
      </c>
      <c r="I10" s="38"/>
      <c r="J10" s="19">
        <f t="shared" si="0"/>
        <v>0</v>
      </c>
      <c r="K10" s="20"/>
      <c r="L10" s="19">
        <f t="shared" si="1"/>
        <v>0</v>
      </c>
      <c r="M10" s="19">
        <f t="shared" si="2"/>
        <v>0</v>
      </c>
      <c r="N10" s="34"/>
      <c r="O10" s="30"/>
      <c r="P10" s="30"/>
      <c r="Q10" s="30"/>
    </row>
    <row r="11" spans="1:17" s="2" customFormat="1" ht="22.5" customHeight="1" x14ac:dyDescent="0.25">
      <c r="A11" s="18">
        <v>6</v>
      </c>
      <c r="B11" s="116" t="s">
        <v>131</v>
      </c>
      <c r="C11" s="117"/>
      <c r="D11" s="61"/>
      <c r="E11" s="61"/>
      <c r="F11" s="61"/>
      <c r="G11" s="104">
        <v>55000</v>
      </c>
      <c r="H11" s="18" t="s">
        <v>10</v>
      </c>
      <c r="I11" s="38"/>
      <c r="J11" s="19">
        <f t="shared" si="0"/>
        <v>0</v>
      </c>
      <c r="K11" s="20"/>
      <c r="L11" s="19">
        <f t="shared" si="1"/>
        <v>0</v>
      </c>
      <c r="M11" s="19">
        <f t="shared" si="2"/>
        <v>0</v>
      </c>
      <c r="N11" s="34"/>
      <c r="O11" s="30"/>
      <c r="P11" s="30"/>
      <c r="Q11" s="30"/>
    </row>
    <row r="12" spans="1:17" s="2" customFormat="1" ht="21" customHeight="1" x14ac:dyDescent="0.25">
      <c r="A12" s="18">
        <v>7</v>
      </c>
      <c r="B12" s="116" t="s">
        <v>132</v>
      </c>
      <c r="C12" s="117"/>
      <c r="D12" s="61"/>
      <c r="E12" s="61"/>
      <c r="F12" s="61"/>
      <c r="G12" s="104">
        <v>10</v>
      </c>
      <c r="H12" s="18" t="s">
        <v>10</v>
      </c>
      <c r="I12" s="38"/>
      <c r="J12" s="19">
        <f t="shared" si="0"/>
        <v>0</v>
      </c>
      <c r="K12" s="20"/>
      <c r="L12" s="19">
        <f t="shared" si="1"/>
        <v>0</v>
      </c>
      <c r="M12" s="19">
        <f t="shared" si="2"/>
        <v>0</v>
      </c>
      <c r="N12" s="34"/>
      <c r="O12" s="30"/>
      <c r="P12" s="30"/>
      <c r="Q12" s="30"/>
    </row>
    <row r="13" spans="1:17" s="2" customFormat="1" ht="20.25" customHeight="1" x14ac:dyDescent="0.25">
      <c r="A13" s="18">
        <v>8</v>
      </c>
      <c r="B13" s="116" t="s">
        <v>133</v>
      </c>
      <c r="C13" s="117"/>
      <c r="D13" s="61"/>
      <c r="E13" s="61"/>
      <c r="F13" s="61"/>
      <c r="G13" s="104">
        <v>10</v>
      </c>
      <c r="H13" s="18" t="s">
        <v>10</v>
      </c>
      <c r="I13" s="38"/>
      <c r="J13" s="19">
        <f t="shared" si="0"/>
        <v>0</v>
      </c>
      <c r="K13" s="20"/>
      <c r="L13" s="19">
        <f t="shared" si="1"/>
        <v>0</v>
      </c>
      <c r="M13" s="19">
        <f t="shared" si="2"/>
        <v>0</v>
      </c>
      <c r="N13" s="34"/>
      <c r="O13" s="30"/>
      <c r="P13" s="30"/>
      <c r="Q13" s="30"/>
    </row>
    <row r="14" spans="1:17" ht="26.25" customHeight="1" x14ac:dyDescent="0.25">
      <c r="A14" s="173">
        <v>9</v>
      </c>
      <c r="B14" s="174" t="s">
        <v>134</v>
      </c>
      <c r="C14" s="60" t="s">
        <v>135</v>
      </c>
      <c r="D14" s="63"/>
      <c r="E14" s="63"/>
      <c r="F14" s="63"/>
      <c r="G14" s="104">
        <v>6</v>
      </c>
      <c r="H14" s="18" t="s">
        <v>10</v>
      </c>
      <c r="I14" s="38"/>
      <c r="J14" s="19">
        <f t="shared" si="0"/>
        <v>0</v>
      </c>
      <c r="K14" s="20"/>
      <c r="L14" s="19">
        <f t="shared" si="1"/>
        <v>0</v>
      </c>
      <c r="M14" s="19">
        <f t="shared" si="2"/>
        <v>0</v>
      </c>
      <c r="N14" s="34"/>
      <c r="O14" s="30"/>
      <c r="P14" s="30"/>
      <c r="Q14" s="30"/>
    </row>
    <row r="15" spans="1:17" ht="26.25" customHeight="1" x14ac:dyDescent="0.25">
      <c r="A15" s="173"/>
      <c r="B15" s="174"/>
      <c r="C15" s="60" t="s">
        <v>26</v>
      </c>
      <c r="D15" s="63"/>
      <c r="E15" s="63"/>
      <c r="F15" s="63"/>
      <c r="G15" s="104">
        <v>6</v>
      </c>
      <c r="H15" s="18" t="s">
        <v>10</v>
      </c>
      <c r="I15" s="38"/>
      <c r="J15" s="19">
        <f t="shared" si="0"/>
        <v>0</v>
      </c>
      <c r="K15" s="20"/>
      <c r="L15" s="19">
        <f t="shared" si="1"/>
        <v>0</v>
      </c>
      <c r="M15" s="19">
        <f t="shared" si="2"/>
        <v>0</v>
      </c>
      <c r="N15" s="34"/>
      <c r="O15" s="30"/>
      <c r="P15" s="30"/>
      <c r="Q15" s="30"/>
    </row>
    <row r="16" spans="1:17" ht="26.25" customHeight="1" x14ac:dyDescent="0.25">
      <c r="A16" s="173"/>
      <c r="B16" s="174"/>
      <c r="C16" s="60" t="s">
        <v>27</v>
      </c>
      <c r="D16" s="63"/>
      <c r="E16" s="63"/>
      <c r="F16" s="63"/>
      <c r="G16" s="104">
        <v>6</v>
      </c>
      <c r="H16" s="18" t="s">
        <v>10</v>
      </c>
      <c r="I16" s="38"/>
      <c r="J16" s="19">
        <f t="shared" si="0"/>
        <v>0</v>
      </c>
      <c r="K16" s="20"/>
      <c r="L16" s="19">
        <f t="shared" si="1"/>
        <v>0</v>
      </c>
      <c r="M16" s="19">
        <f t="shared" si="2"/>
        <v>0</v>
      </c>
      <c r="N16" s="34"/>
      <c r="O16" s="30"/>
      <c r="P16" s="30"/>
      <c r="Q16" s="30"/>
    </row>
    <row r="17" spans="1:17" ht="23.25" customHeight="1" x14ac:dyDescent="0.25">
      <c r="A17" s="173">
        <v>10</v>
      </c>
      <c r="B17" s="165" t="s">
        <v>136</v>
      </c>
      <c r="C17" s="60" t="s">
        <v>137</v>
      </c>
      <c r="D17" s="63"/>
      <c r="E17" s="63"/>
      <c r="F17" s="63"/>
      <c r="G17" s="104">
        <v>6</v>
      </c>
      <c r="H17" s="18" t="s">
        <v>10</v>
      </c>
      <c r="I17" s="38"/>
      <c r="J17" s="19">
        <f t="shared" si="0"/>
        <v>0</v>
      </c>
      <c r="K17" s="20"/>
      <c r="L17" s="19">
        <f t="shared" si="1"/>
        <v>0</v>
      </c>
      <c r="M17" s="19">
        <f t="shared" si="2"/>
        <v>0</v>
      </c>
      <c r="N17" s="34"/>
      <c r="O17" s="30"/>
      <c r="P17" s="30"/>
      <c r="Q17" s="30"/>
    </row>
    <row r="18" spans="1:17" ht="21.75" customHeight="1" x14ac:dyDescent="0.25">
      <c r="A18" s="173"/>
      <c r="B18" s="165"/>
      <c r="C18" s="60" t="s">
        <v>26</v>
      </c>
      <c r="D18" s="63"/>
      <c r="E18" s="63"/>
      <c r="F18" s="63"/>
      <c r="G18" s="104">
        <v>6</v>
      </c>
      <c r="H18" s="18" t="s">
        <v>10</v>
      </c>
      <c r="I18" s="38"/>
      <c r="J18" s="19">
        <f t="shared" si="0"/>
        <v>0</v>
      </c>
      <c r="K18" s="20"/>
      <c r="L18" s="19">
        <f t="shared" si="1"/>
        <v>0</v>
      </c>
      <c r="M18" s="19">
        <f t="shared" si="2"/>
        <v>0</v>
      </c>
      <c r="N18" s="34"/>
      <c r="O18" s="30"/>
      <c r="P18" s="30"/>
      <c r="Q18" s="30"/>
    </row>
    <row r="19" spans="1:17" ht="18.75" customHeight="1" x14ac:dyDescent="0.25">
      <c r="A19" s="173"/>
      <c r="B19" s="165"/>
      <c r="C19" s="60" t="s">
        <v>27</v>
      </c>
      <c r="D19" s="63"/>
      <c r="E19" s="63"/>
      <c r="F19" s="63"/>
      <c r="G19" s="104">
        <v>6</v>
      </c>
      <c r="H19" s="18" t="s">
        <v>10</v>
      </c>
      <c r="I19" s="38"/>
      <c r="J19" s="19">
        <f t="shared" si="0"/>
        <v>0</v>
      </c>
      <c r="K19" s="20"/>
      <c r="L19" s="19">
        <f t="shared" si="1"/>
        <v>0</v>
      </c>
      <c r="M19" s="19">
        <f t="shared" si="2"/>
        <v>0</v>
      </c>
      <c r="N19" s="34"/>
      <c r="O19" s="30"/>
      <c r="P19" s="30"/>
      <c r="Q19" s="30"/>
    </row>
    <row r="20" spans="1:17" ht="18.75" customHeight="1" x14ac:dyDescent="0.25">
      <c r="A20" s="173"/>
      <c r="B20" s="165"/>
      <c r="C20" s="60" t="s">
        <v>138</v>
      </c>
      <c r="D20" s="63"/>
      <c r="E20" s="63"/>
      <c r="F20" s="63"/>
      <c r="G20" s="104">
        <v>6</v>
      </c>
      <c r="H20" s="18" t="s">
        <v>10</v>
      </c>
      <c r="I20" s="38"/>
      <c r="J20" s="19">
        <f t="shared" si="0"/>
        <v>0</v>
      </c>
      <c r="K20" s="20"/>
      <c r="L20" s="19">
        <f t="shared" si="1"/>
        <v>0</v>
      </c>
      <c r="M20" s="19">
        <f t="shared" si="2"/>
        <v>0</v>
      </c>
      <c r="N20" s="34"/>
      <c r="O20" s="30"/>
      <c r="P20" s="30"/>
      <c r="Q20" s="30"/>
    </row>
    <row r="21" spans="1:17" ht="25.5" customHeight="1" x14ac:dyDescent="0.25">
      <c r="A21" s="173">
        <v>11</v>
      </c>
      <c r="B21" s="165" t="s">
        <v>139</v>
      </c>
      <c r="C21" s="60" t="s">
        <v>140</v>
      </c>
      <c r="D21" s="21"/>
      <c r="E21" s="21"/>
      <c r="F21" s="21"/>
      <c r="G21" s="104">
        <v>6</v>
      </c>
      <c r="H21" s="18" t="s">
        <v>10</v>
      </c>
      <c r="I21" s="38"/>
      <c r="J21" s="62">
        <f t="shared" si="0"/>
        <v>0</v>
      </c>
      <c r="K21" s="20"/>
      <c r="L21" s="62">
        <f t="shared" si="1"/>
        <v>0</v>
      </c>
      <c r="M21" s="62">
        <f t="shared" si="2"/>
        <v>0</v>
      </c>
      <c r="N21" s="34"/>
      <c r="O21" s="30"/>
      <c r="P21" s="30"/>
      <c r="Q21" s="30"/>
    </row>
    <row r="22" spans="1:17" ht="25.5" customHeight="1" x14ac:dyDescent="0.25">
      <c r="A22" s="173"/>
      <c r="B22" s="165"/>
      <c r="C22" s="60" t="s">
        <v>26</v>
      </c>
      <c r="D22" s="21"/>
      <c r="E22" s="21"/>
      <c r="F22" s="21"/>
      <c r="G22" s="104">
        <v>6</v>
      </c>
      <c r="H22" s="18" t="s">
        <v>10</v>
      </c>
      <c r="I22" s="38"/>
      <c r="J22" s="62">
        <f t="shared" si="0"/>
        <v>0</v>
      </c>
      <c r="K22" s="20"/>
      <c r="L22" s="62">
        <f t="shared" si="1"/>
        <v>0</v>
      </c>
      <c r="M22" s="62">
        <f t="shared" si="2"/>
        <v>0</v>
      </c>
      <c r="N22" s="34"/>
      <c r="O22" s="30"/>
      <c r="P22" s="30"/>
      <c r="Q22" s="30"/>
    </row>
    <row r="23" spans="1:17" ht="26.25" customHeight="1" x14ac:dyDescent="0.25">
      <c r="A23" s="173"/>
      <c r="B23" s="165"/>
      <c r="C23" s="60" t="s">
        <v>27</v>
      </c>
      <c r="D23" s="21"/>
      <c r="E23" s="21"/>
      <c r="F23" s="21"/>
      <c r="G23" s="104">
        <v>6</v>
      </c>
      <c r="H23" s="18" t="s">
        <v>10</v>
      </c>
      <c r="I23" s="38"/>
      <c r="J23" s="62">
        <f t="shared" si="0"/>
        <v>0</v>
      </c>
      <c r="K23" s="20"/>
      <c r="L23" s="62">
        <f t="shared" si="1"/>
        <v>0</v>
      </c>
      <c r="M23" s="62">
        <f t="shared" si="2"/>
        <v>0</v>
      </c>
      <c r="N23" s="34"/>
      <c r="O23" s="30"/>
      <c r="P23" s="30"/>
      <c r="Q23" s="30"/>
    </row>
    <row r="24" spans="1:17" ht="30.75" customHeight="1" thickBot="1" x14ac:dyDescent="0.3">
      <c r="A24" s="81">
        <v>12</v>
      </c>
      <c r="B24" s="166" t="s">
        <v>141</v>
      </c>
      <c r="C24" s="166"/>
      <c r="D24" s="46"/>
      <c r="E24" s="46"/>
      <c r="F24" s="46"/>
      <c r="G24" s="110">
        <v>55000</v>
      </c>
      <c r="H24" s="81" t="s">
        <v>10</v>
      </c>
      <c r="I24" s="82"/>
      <c r="J24" s="70">
        <f t="shared" ref="J24" si="3">G24*I24</f>
        <v>0</v>
      </c>
      <c r="K24" s="74"/>
      <c r="L24" s="70">
        <f t="shared" ref="L24" si="4">J24*0.08</f>
        <v>0</v>
      </c>
      <c r="M24" s="83">
        <f t="shared" ref="M24" si="5">J24+L24</f>
        <v>0</v>
      </c>
      <c r="N24" s="34"/>
      <c r="O24" s="30"/>
      <c r="P24" s="30"/>
      <c r="Q24" s="30"/>
    </row>
    <row r="25" spans="1:17" ht="18" customHeight="1" thickBot="1" x14ac:dyDescent="0.3">
      <c r="A25" s="154" t="s">
        <v>6</v>
      </c>
      <c r="B25" s="155"/>
      <c r="C25" s="155"/>
      <c r="D25" s="155"/>
      <c r="E25" s="155"/>
      <c r="F25" s="155"/>
      <c r="G25" s="155"/>
      <c r="H25" s="155"/>
      <c r="I25" s="155"/>
      <c r="J25" s="109">
        <f>SUM(J4:J24)</f>
        <v>0</v>
      </c>
      <c r="K25" s="107" t="s">
        <v>7</v>
      </c>
      <c r="L25" s="106">
        <f>SUM(L4:L24)</f>
        <v>0</v>
      </c>
      <c r="M25" s="108">
        <f>SUM(M4:M24)</f>
        <v>0</v>
      </c>
      <c r="N25" s="31"/>
      <c r="O25" s="31"/>
      <c r="P25" s="31"/>
      <c r="Q25" s="31"/>
    </row>
    <row r="26" spans="1:17" x14ac:dyDescent="0.25">
      <c r="L26" s="30"/>
      <c r="M26" s="30"/>
    </row>
    <row r="27" spans="1:17" x14ac:dyDescent="0.25">
      <c r="C27" s="10"/>
    </row>
    <row r="28" spans="1:17" x14ac:dyDescent="0.25">
      <c r="C28" s="11"/>
    </row>
  </sheetData>
  <mergeCells count="20">
    <mergeCell ref="B21:B23"/>
    <mergeCell ref="B24:C24"/>
    <mergeCell ref="A1:M1"/>
    <mergeCell ref="A25:I25"/>
    <mergeCell ref="B2:C2"/>
    <mergeCell ref="B3:C3"/>
    <mergeCell ref="A8:A10"/>
    <mergeCell ref="B8:B10"/>
    <mergeCell ref="A14:A16"/>
    <mergeCell ref="B14:B16"/>
    <mergeCell ref="A17:A20"/>
    <mergeCell ref="B17:B20"/>
    <mergeCell ref="A21:A23"/>
    <mergeCell ref="B12:C12"/>
    <mergeCell ref="B13:C13"/>
    <mergeCell ref="B4:C4"/>
    <mergeCell ref="B5:C5"/>
    <mergeCell ref="B6:C6"/>
    <mergeCell ref="B7:C7"/>
    <mergeCell ref="B11:C11"/>
  </mergeCells>
  <pageMargins left="0.7" right="0.7" top="0.75" bottom="0.75" header="0.3" footer="0.3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9"/>
  <sheetViews>
    <sheetView tabSelected="1" zoomScaleNormal="100" workbookViewId="0">
      <pane xSplit="2" ySplit="3" topLeftCell="C6" activePane="bottomRight" state="frozen"/>
      <selection pane="topRight" activeCell="C1" sqref="C1"/>
      <selection pane="bottomLeft" activeCell="A4" sqref="A4"/>
      <selection pane="bottomRight" activeCell="G15" sqref="G15"/>
    </sheetView>
  </sheetViews>
  <sheetFormatPr defaultRowHeight="15" x14ac:dyDescent="0.25"/>
  <cols>
    <col min="1" max="1" width="4.42578125" style="2" customWidth="1"/>
    <col min="2" max="2" width="64" style="1" customWidth="1"/>
    <col min="3" max="3" width="19.140625" style="1" customWidth="1"/>
    <col min="4" max="4" width="10" style="1" customWidth="1"/>
    <col min="5" max="5" width="13.140625" style="1" customWidth="1"/>
    <col min="6" max="6" width="9.140625" style="1"/>
    <col min="7" max="7" width="6.5703125" style="1" customWidth="1"/>
    <col min="8" max="8" width="8" style="2" customWidth="1"/>
    <col min="9" max="9" width="10.85546875" style="1" customWidth="1"/>
    <col min="10" max="10" width="12.7109375" style="2" customWidth="1"/>
    <col min="11" max="11" width="10.85546875" style="2" customWidth="1"/>
    <col min="12" max="12" width="12.140625" style="2" customWidth="1"/>
    <col min="13" max="13" width="11" style="1" customWidth="1"/>
    <col min="14" max="16384" width="9.140625" style="1"/>
  </cols>
  <sheetData>
    <row r="1" spans="1:13" ht="26.25" customHeight="1" x14ac:dyDescent="0.25">
      <c r="A1" s="135" t="s">
        <v>161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48" x14ac:dyDescent="0.25">
      <c r="A2" s="17" t="s">
        <v>0</v>
      </c>
      <c r="B2" s="138" t="s">
        <v>18</v>
      </c>
      <c r="C2" s="139"/>
      <c r="D2" s="17" t="s">
        <v>1</v>
      </c>
      <c r="E2" s="17" t="s">
        <v>12</v>
      </c>
      <c r="F2" s="17" t="s">
        <v>19</v>
      </c>
      <c r="G2" s="17" t="s">
        <v>2</v>
      </c>
      <c r="H2" s="17" t="s">
        <v>14</v>
      </c>
      <c r="I2" s="17" t="s">
        <v>17</v>
      </c>
      <c r="J2" s="17" t="s">
        <v>11</v>
      </c>
      <c r="K2" s="17" t="s">
        <v>4</v>
      </c>
      <c r="L2" s="17" t="s">
        <v>5</v>
      </c>
      <c r="M2" s="17" t="s">
        <v>8</v>
      </c>
    </row>
    <row r="3" spans="1:13" s="2" customFormat="1" ht="9.75" customHeight="1" x14ac:dyDescent="0.25">
      <c r="A3" s="59">
        <v>1</v>
      </c>
      <c r="B3" s="140">
        <v>2</v>
      </c>
      <c r="C3" s="152"/>
      <c r="D3" s="59">
        <v>3</v>
      </c>
      <c r="E3" s="59">
        <v>4</v>
      </c>
      <c r="F3" s="59">
        <v>5</v>
      </c>
      <c r="G3" s="59">
        <v>6</v>
      </c>
      <c r="H3" s="59">
        <v>7</v>
      </c>
      <c r="I3" s="59">
        <v>8</v>
      </c>
      <c r="J3" s="59">
        <v>9</v>
      </c>
      <c r="K3" s="59">
        <v>10</v>
      </c>
      <c r="L3" s="59">
        <v>11</v>
      </c>
      <c r="M3" s="59">
        <v>12</v>
      </c>
    </row>
    <row r="4" spans="1:13" s="2" customFormat="1" ht="43.5" customHeight="1" x14ac:dyDescent="0.25">
      <c r="A4" s="55">
        <v>1</v>
      </c>
      <c r="B4" s="116" t="s">
        <v>159</v>
      </c>
      <c r="C4" s="117"/>
      <c r="D4" s="75"/>
      <c r="E4" s="56"/>
      <c r="F4" s="56"/>
      <c r="G4" s="102">
        <v>35</v>
      </c>
      <c r="H4" s="56" t="s">
        <v>89</v>
      </c>
      <c r="I4" s="91"/>
      <c r="J4" s="64">
        <f>G4*I4</f>
        <v>0</v>
      </c>
      <c r="K4" s="65"/>
      <c r="L4" s="64">
        <f>J4*0.08</f>
        <v>0</v>
      </c>
      <c r="M4" s="64">
        <f t="shared" ref="M4:M13" si="0">J4+L4</f>
        <v>0</v>
      </c>
    </row>
    <row r="5" spans="1:13" ht="105.75" customHeight="1" x14ac:dyDescent="0.25">
      <c r="A5" s="55">
        <v>2</v>
      </c>
      <c r="B5" s="116" t="s">
        <v>160</v>
      </c>
      <c r="C5" s="117"/>
      <c r="D5" s="75"/>
      <c r="E5" s="56"/>
      <c r="F5" s="56"/>
      <c r="G5" s="102">
        <v>70</v>
      </c>
      <c r="H5" s="56" t="s">
        <v>89</v>
      </c>
      <c r="I5" s="91"/>
      <c r="J5" s="64">
        <f>G5*I5</f>
        <v>0</v>
      </c>
      <c r="K5" s="65"/>
      <c r="L5" s="64">
        <f>J5*0.08</f>
        <v>0</v>
      </c>
      <c r="M5" s="64">
        <f t="shared" si="0"/>
        <v>0</v>
      </c>
    </row>
    <row r="6" spans="1:13" ht="77.25" customHeight="1" x14ac:dyDescent="0.25">
      <c r="A6" s="77">
        <v>3</v>
      </c>
      <c r="B6" s="116" t="s">
        <v>143</v>
      </c>
      <c r="C6" s="117"/>
      <c r="D6" s="73"/>
      <c r="E6" s="39"/>
      <c r="F6" s="39"/>
      <c r="G6" s="102">
        <v>4000</v>
      </c>
      <c r="H6" s="56" t="s">
        <v>9</v>
      </c>
      <c r="I6" s="91"/>
      <c r="J6" s="64">
        <f>G6*I6</f>
        <v>0</v>
      </c>
      <c r="K6" s="65"/>
      <c r="L6" s="64">
        <f>J6*0.08</f>
        <v>0</v>
      </c>
      <c r="M6" s="64">
        <f t="shared" si="0"/>
        <v>0</v>
      </c>
    </row>
    <row r="7" spans="1:13" s="16" customFormat="1" ht="22.5" customHeight="1" x14ac:dyDescent="0.25">
      <c r="A7" s="122">
        <v>4</v>
      </c>
      <c r="B7" s="131" t="s">
        <v>151</v>
      </c>
      <c r="C7" s="76" t="s">
        <v>144</v>
      </c>
      <c r="D7" s="75"/>
      <c r="E7" s="56"/>
      <c r="F7" s="56"/>
      <c r="G7" s="85">
        <v>10</v>
      </c>
      <c r="H7" s="56" t="s">
        <v>152</v>
      </c>
      <c r="I7" s="91"/>
      <c r="J7" s="64">
        <f t="shared" ref="J7:J18" si="1">G7*I7</f>
        <v>0</v>
      </c>
      <c r="K7" s="65"/>
      <c r="L7" s="64">
        <f t="shared" ref="L7:L19" si="2">J7*0.08</f>
        <v>0</v>
      </c>
      <c r="M7" s="64">
        <f t="shared" si="0"/>
        <v>0</v>
      </c>
    </row>
    <row r="8" spans="1:13" s="16" customFormat="1" ht="24" customHeight="1" x14ac:dyDescent="0.25">
      <c r="A8" s="142"/>
      <c r="B8" s="130"/>
      <c r="C8" s="68" t="s">
        <v>145</v>
      </c>
      <c r="D8" s="71"/>
      <c r="E8" s="55"/>
      <c r="F8" s="55"/>
      <c r="G8" s="86">
        <v>10</v>
      </c>
      <c r="H8" s="56" t="s">
        <v>152</v>
      </c>
      <c r="I8" s="92"/>
      <c r="J8" s="54">
        <f t="shared" si="1"/>
        <v>0</v>
      </c>
      <c r="K8" s="65"/>
      <c r="L8" s="54">
        <f t="shared" si="2"/>
        <v>0</v>
      </c>
      <c r="M8" s="54">
        <f t="shared" si="0"/>
        <v>0</v>
      </c>
    </row>
    <row r="9" spans="1:13" s="16" customFormat="1" ht="19.5" customHeight="1" x14ac:dyDescent="0.25">
      <c r="A9" s="142"/>
      <c r="B9" s="130"/>
      <c r="C9" s="68" t="s">
        <v>146</v>
      </c>
      <c r="D9" s="71"/>
      <c r="E9" s="55"/>
      <c r="F9" s="55"/>
      <c r="G9" s="86">
        <v>20</v>
      </c>
      <c r="H9" s="56" t="s">
        <v>152</v>
      </c>
      <c r="I9" s="92"/>
      <c r="J9" s="54">
        <f t="shared" si="1"/>
        <v>0</v>
      </c>
      <c r="K9" s="65"/>
      <c r="L9" s="54">
        <f t="shared" si="2"/>
        <v>0</v>
      </c>
      <c r="M9" s="54">
        <f t="shared" si="0"/>
        <v>0</v>
      </c>
    </row>
    <row r="10" spans="1:13" s="16" customFormat="1" ht="19.5" customHeight="1" x14ac:dyDescent="0.25">
      <c r="A10" s="142"/>
      <c r="B10" s="130"/>
      <c r="C10" s="68" t="s">
        <v>147</v>
      </c>
      <c r="D10" s="71"/>
      <c r="E10" s="55"/>
      <c r="F10" s="55"/>
      <c r="G10" s="86">
        <v>15</v>
      </c>
      <c r="H10" s="56" t="s">
        <v>152</v>
      </c>
      <c r="I10" s="92"/>
      <c r="J10" s="70">
        <f t="shared" si="1"/>
        <v>0</v>
      </c>
      <c r="K10" s="65"/>
      <c r="L10" s="70">
        <f t="shared" si="2"/>
        <v>0</v>
      </c>
      <c r="M10" s="70">
        <f t="shared" si="0"/>
        <v>0</v>
      </c>
    </row>
    <row r="11" spans="1:13" s="16" customFormat="1" ht="19.5" customHeight="1" x14ac:dyDescent="0.25">
      <c r="A11" s="142"/>
      <c r="B11" s="130"/>
      <c r="C11" s="68" t="s">
        <v>148</v>
      </c>
      <c r="D11" s="71"/>
      <c r="E11" s="55"/>
      <c r="F11" s="55"/>
      <c r="G11" s="86">
        <v>15</v>
      </c>
      <c r="H11" s="56" t="s">
        <v>152</v>
      </c>
      <c r="I11" s="92"/>
      <c r="J11" s="70">
        <f t="shared" si="1"/>
        <v>0</v>
      </c>
      <c r="K11" s="65"/>
      <c r="L11" s="70">
        <f t="shared" si="2"/>
        <v>0</v>
      </c>
      <c r="M11" s="70">
        <f t="shared" si="0"/>
        <v>0</v>
      </c>
    </row>
    <row r="12" spans="1:13" s="16" customFormat="1" ht="21.75" customHeight="1" x14ac:dyDescent="0.25">
      <c r="A12" s="142"/>
      <c r="B12" s="130"/>
      <c r="C12" s="68" t="s">
        <v>149</v>
      </c>
      <c r="D12" s="71"/>
      <c r="E12" s="55"/>
      <c r="F12" s="55"/>
      <c r="G12" s="86">
        <v>5</v>
      </c>
      <c r="H12" s="56" t="s">
        <v>152</v>
      </c>
      <c r="I12" s="92"/>
      <c r="J12" s="70">
        <f t="shared" si="1"/>
        <v>0</v>
      </c>
      <c r="K12" s="65"/>
      <c r="L12" s="70">
        <f t="shared" si="2"/>
        <v>0</v>
      </c>
      <c r="M12" s="70">
        <f t="shared" si="0"/>
        <v>0</v>
      </c>
    </row>
    <row r="13" spans="1:13" s="16" customFormat="1" ht="24" customHeight="1" x14ac:dyDescent="0.25">
      <c r="A13" s="142"/>
      <c r="B13" s="132"/>
      <c r="C13" s="76" t="s">
        <v>150</v>
      </c>
      <c r="D13" s="75"/>
      <c r="E13" s="55"/>
      <c r="F13" s="55"/>
      <c r="G13" s="86">
        <v>5</v>
      </c>
      <c r="H13" s="56" t="s">
        <v>152</v>
      </c>
      <c r="I13" s="92"/>
      <c r="J13" s="70">
        <f t="shared" si="1"/>
        <v>0</v>
      </c>
      <c r="K13" s="65"/>
      <c r="L13" s="70">
        <f t="shared" si="2"/>
        <v>0</v>
      </c>
      <c r="M13" s="70">
        <f t="shared" si="0"/>
        <v>0</v>
      </c>
    </row>
    <row r="14" spans="1:13" ht="66.75" customHeight="1" x14ac:dyDescent="0.25">
      <c r="A14" s="66">
        <v>5</v>
      </c>
      <c r="B14" s="116" t="s">
        <v>153</v>
      </c>
      <c r="C14" s="117"/>
      <c r="D14" s="66"/>
      <c r="E14" s="66"/>
      <c r="F14" s="66"/>
      <c r="G14" s="112">
        <v>2</v>
      </c>
      <c r="H14" s="56" t="s">
        <v>9</v>
      </c>
      <c r="I14" s="111"/>
      <c r="J14" s="64">
        <f t="shared" si="1"/>
        <v>0</v>
      </c>
      <c r="K14" s="65"/>
      <c r="L14" s="64">
        <f>J14*0.23</f>
        <v>0</v>
      </c>
      <c r="M14" s="64">
        <f t="shared" ref="M14:M18" si="3">J14+L14</f>
        <v>0</v>
      </c>
    </row>
    <row r="15" spans="1:13" ht="21" customHeight="1" x14ac:dyDescent="0.25">
      <c r="A15" s="66">
        <v>6</v>
      </c>
      <c r="B15" s="116" t="s">
        <v>154</v>
      </c>
      <c r="C15" s="117"/>
      <c r="D15" s="66"/>
      <c r="E15" s="66"/>
      <c r="F15" s="66"/>
      <c r="G15" s="85">
        <v>40</v>
      </c>
      <c r="H15" s="56" t="s">
        <v>9</v>
      </c>
      <c r="I15" s="91"/>
      <c r="J15" s="64">
        <f t="shared" si="1"/>
        <v>0</v>
      </c>
      <c r="K15" s="65"/>
      <c r="L15" s="64">
        <f>J15*0.23</f>
        <v>0</v>
      </c>
      <c r="M15" s="64">
        <f t="shared" si="3"/>
        <v>0</v>
      </c>
    </row>
    <row r="16" spans="1:13" ht="82.5" customHeight="1" x14ac:dyDescent="0.25">
      <c r="A16" s="66">
        <v>7</v>
      </c>
      <c r="B16" s="116" t="s">
        <v>155</v>
      </c>
      <c r="C16" s="117"/>
      <c r="D16" s="66"/>
      <c r="E16" s="66"/>
      <c r="F16" s="66"/>
      <c r="G16" s="85">
        <v>40</v>
      </c>
      <c r="H16" s="56" t="s">
        <v>152</v>
      </c>
      <c r="I16" s="91"/>
      <c r="J16" s="64">
        <f t="shared" si="1"/>
        <v>0</v>
      </c>
      <c r="K16" s="65"/>
      <c r="L16" s="64">
        <f t="shared" si="2"/>
        <v>0</v>
      </c>
      <c r="M16" s="64">
        <f t="shared" si="3"/>
        <v>0</v>
      </c>
    </row>
    <row r="17" spans="1:13" ht="27.75" customHeight="1" x14ac:dyDescent="0.25">
      <c r="A17" s="66">
        <v>8</v>
      </c>
      <c r="B17" s="116" t="s">
        <v>156</v>
      </c>
      <c r="C17" s="117"/>
      <c r="D17" s="66"/>
      <c r="E17" s="66"/>
      <c r="F17" s="66"/>
      <c r="G17" s="85">
        <v>90</v>
      </c>
      <c r="H17" s="56" t="s">
        <v>9</v>
      </c>
      <c r="I17" s="91"/>
      <c r="J17" s="64">
        <f t="shared" si="1"/>
        <v>0</v>
      </c>
      <c r="K17" s="65"/>
      <c r="L17" s="64">
        <f>J17*0.23</f>
        <v>0</v>
      </c>
      <c r="M17" s="64">
        <f t="shared" si="3"/>
        <v>0</v>
      </c>
    </row>
    <row r="18" spans="1:13" ht="18" customHeight="1" thickBot="1" x14ac:dyDescent="0.3">
      <c r="A18" s="67">
        <v>9</v>
      </c>
      <c r="B18" s="118" t="s">
        <v>157</v>
      </c>
      <c r="C18" s="156"/>
      <c r="D18" s="84"/>
      <c r="E18" s="67"/>
      <c r="F18" s="67"/>
      <c r="G18" s="86">
        <v>1000</v>
      </c>
      <c r="H18" s="71" t="s">
        <v>9</v>
      </c>
      <c r="I18" s="92"/>
      <c r="J18" s="70">
        <f t="shared" si="1"/>
        <v>0</v>
      </c>
      <c r="K18" s="74"/>
      <c r="L18" s="70">
        <f>J18*0.23</f>
        <v>0</v>
      </c>
      <c r="M18" s="70">
        <f t="shared" si="3"/>
        <v>0</v>
      </c>
    </row>
    <row r="19" spans="1:13" ht="18" customHeight="1" thickBot="1" x14ac:dyDescent="0.3">
      <c r="A19" s="154" t="s">
        <v>6</v>
      </c>
      <c r="B19" s="155"/>
      <c r="C19" s="155"/>
      <c r="D19" s="155"/>
      <c r="E19" s="155"/>
      <c r="F19" s="155"/>
      <c r="G19" s="155"/>
      <c r="H19" s="155"/>
      <c r="I19" s="155"/>
      <c r="J19" s="106">
        <f>SUM(J4:J18)</f>
        <v>0</v>
      </c>
      <c r="K19" s="107" t="s">
        <v>7</v>
      </c>
      <c r="L19" s="106">
        <f t="shared" si="2"/>
        <v>0</v>
      </c>
      <c r="M19" s="108">
        <f>SUM(M4:M18)</f>
        <v>0</v>
      </c>
    </row>
  </sheetData>
  <mergeCells count="14">
    <mergeCell ref="A1:M1"/>
    <mergeCell ref="B6:C6"/>
    <mergeCell ref="A7:A13"/>
    <mergeCell ref="B7:B13"/>
    <mergeCell ref="B2:C2"/>
    <mergeCell ref="B3:C3"/>
    <mergeCell ref="B4:C4"/>
    <mergeCell ref="B5:C5"/>
    <mergeCell ref="A19:I19"/>
    <mergeCell ref="B14:C14"/>
    <mergeCell ref="B15:C15"/>
    <mergeCell ref="B16:C16"/>
    <mergeCell ref="B17:C17"/>
    <mergeCell ref="B18:C18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Zadanie nr 1</vt:lpstr>
      <vt:lpstr>Zadanie nr 2</vt:lpstr>
      <vt:lpstr>Zadanie nr 3</vt:lpstr>
      <vt:lpstr>Zadanie nr 4</vt:lpstr>
      <vt:lpstr>Zadanie nr 5</vt:lpstr>
      <vt:lpstr>Zadanie nr 6</vt:lpstr>
      <vt:lpstr>zadanie nr 7</vt:lpstr>
      <vt:lpstr>Zadanie nr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Litwinowicz Łukasz</dc:creator>
  <cp:lastModifiedBy>Kozioł Elżbieta</cp:lastModifiedBy>
  <cp:lastPrinted>2024-09-05T09:23:01Z</cp:lastPrinted>
  <dcterms:created xsi:type="dcterms:W3CDTF">2023-06-20T06:39:25Z</dcterms:created>
  <dcterms:modified xsi:type="dcterms:W3CDTF">2024-10-10T09:32:52Z</dcterms:modified>
</cp:coreProperties>
</file>