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31. 131 GZ EE/SPECYFIKACJA WARUNKÓW ZAMÓWIENIA - VOL:EE:131:2024_Sprostowanie_25.10.24/"/>
    </mc:Choice>
  </mc:AlternateContent>
  <xr:revisionPtr revIDLastSave="0" documentId="13_ncr:1_{6F73938F-3667-574C-8289-4614616888B0}" xr6:coauthVersionLast="47" xr6:coauthVersionMax="47" xr10:uidLastSave="{00000000-0000-0000-0000-000000000000}"/>
  <bookViews>
    <workbookView xWindow="280" yWindow="880" windowWidth="26180" windowHeight="15460" tabRatio="500" activeTab="2" xr2:uid="{00000000-000D-0000-FFFF-FFFF00000000}"/>
  </bookViews>
  <sheets>
    <sheet name="Taryfa Cxx (Oświetlenie Ul.)" sheetId="1" r:id="rId1"/>
    <sheet name="Taryfa Cxx, Gx i R" sheetId="2" r:id="rId2"/>
    <sheet name="Taryfa Bxx" sheetId="3" r:id="rId3"/>
  </sheets>
  <definedNames>
    <definedName name="_xlnm._FilterDatabase" localSheetId="1" hidden="1">'Taryfa Cxx, Gx i R'!$A$4:$AO$41</definedName>
    <definedName name="Fragmentator_Nabywca">#N/A</definedName>
    <definedName name="Fragmentator_Nabywca1">#N/A</definedName>
    <definedName name="_xlnm.Criteria" localSheetId="1">'Taryfa Cxx, Gx i R'!$A$4:$AO$4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38" i="2" l="1"/>
  <c r="S520" i="2" l="1"/>
  <c r="V761" i="1" l="1"/>
  <c r="W761" i="1"/>
  <c r="X761" i="1"/>
  <c r="Y761" i="1"/>
  <c r="Z761" i="1"/>
  <c r="AA761" i="1"/>
  <c r="AD761" i="1" s="1"/>
  <c r="AB761" i="1"/>
  <c r="AC761" i="1"/>
  <c r="T762" i="1"/>
  <c r="U762" i="1"/>
  <c r="S762" i="1"/>
  <c r="V610" i="2"/>
  <c r="W610" i="2"/>
  <c r="X610" i="2"/>
  <c r="Y610" i="2"/>
  <c r="Z610" i="2" s="1"/>
  <c r="AA610" i="2"/>
  <c r="AB610" i="2"/>
  <c r="AC610" i="2"/>
  <c r="V611" i="2"/>
  <c r="W611" i="2"/>
  <c r="X611" i="2"/>
  <c r="Y611" i="2"/>
  <c r="AA611" i="2"/>
  <c r="AB611" i="2"/>
  <c r="AC611" i="2"/>
  <c r="V612" i="2"/>
  <c r="W612" i="2"/>
  <c r="X612" i="2"/>
  <c r="Y612" i="2"/>
  <c r="AA612" i="2"/>
  <c r="AB612" i="2"/>
  <c r="AC612" i="2"/>
  <c r="V613" i="2"/>
  <c r="W613" i="2"/>
  <c r="X613" i="2"/>
  <c r="Y613" i="2"/>
  <c r="AA613" i="2"/>
  <c r="AB613" i="2"/>
  <c r="AC613" i="2"/>
  <c r="V614" i="2"/>
  <c r="W614" i="2"/>
  <c r="X614" i="2"/>
  <c r="Y614" i="2"/>
  <c r="AA614" i="2"/>
  <c r="AB614" i="2"/>
  <c r="AC614" i="2"/>
  <c r="V615" i="2"/>
  <c r="W615" i="2"/>
  <c r="X615" i="2"/>
  <c r="Y615" i="2"/>
  <c r="AA615" i="2"/>
  <c r="AB615" i="2"/>
  <c r="AC615" i="2"/>
  <c r="V616" i="2"/>
  <c r="W616" i="2"/>
  <c r="X616" i="2"/>
  <c r="Y616" i="2"/>
  <c r="AA616" i="2"/>
  <c r="AB616" i="2"/>
  <c r="AC616" i="2"/>
  <c r="V617" i="2"/>
  <c r="W617" i="2"/>
  <c r="X617" i="2"/>
  <c r="Y617" i="2"/>
  <c r="AA617" i="2"/>
  <c r="AB617" i="2"/>
  <c r="AC617" i="2"/>
  <c r="V586" i="2"/>
  <c r="W586" i="2"/>
  <c r="X586" i="2"/>
  <c r="Y586" i="2"/>
  <c r="Z586" i="2"/>
  <c r="AA586" i="2"/>
  <c r="AB586" i="2"/>
  <c r="AC586" i="2"/>
  <c r="V587" i="2"/>
  <c r="W587" i="2"/>
  <c r="X587" i="2"/>
  <c r="Y587" i="2"/>
  <c r="AA587" i="2"/>
  <c r="AB587" i="2"/>
  <c r="AC587" i="2"/>
  <c r="V588" i="2"/>
  <c r="W588" i="2"/>
  <c r="X588" i="2"/>
  <c r="Y588" i="2"/>
  <c r="AA588" i="2"/>
  <c r="AB588" i="2"/>
  <c r="AC588" i="2"/>
  <c r="V589" i="2"/>
  <c r="W589" i="2"/>
  <c r="X589" i="2"/>
  <c r="Y589" i="2"/>
  <c r="AA589" i="2"/>
  <c r="AB589" i="2"/>
  <c r="AC589" i="2"/>
  <c r="V590" i="2"/>
  <c r="W590" i="2"/>
  <c r="X590" i="2"/>
  <c r="Y590" i="2"/>
  <c r="AA590" i="2"/>
  <c r="AB590" i="2"/>
  <c r="AC590" i="2"/>
  <c r="V591" i="2"/>
  <c r="W591" i="2"/>
  <c r="X591" i="2"/>
  <c r="Y591" i="2"/>
  <c r="AA591" i="2"/>
  <c r="AB591" i="2"/>
  <c r="AC591" i="2"/>
  <c r="V592" i="2"/>
  <c r="W592" i="2"/>
  <c r="X592" i="2"/>
  <c r="Y592" i="2"/>
  <c r="AA592" i="2"/>
  <c r="AB592" i="2"/>
  <c r="AC592" i="2"/>
  <c r="V593" i="2"/>
  <c r="W593" i="2"/>
  <c r="X593" i="2"/>
  <c r="Y593" i="2"/>
  <c r="AA593" i="2"/>
  <c r="AB593" i="2"/>
  <c r="AC593" i="2"/>
  <c r="V594" i="2"/>
  <c r="W594" i="2"/>
  <c r="X594" i="2"/>
  <c r="Y594" i="2"/>
  <c r="AA594" i="2"/>
  <c r="AB594" i="2"/>
  <c r="AC594" i="2"/>
  <c r="AD594" i="2" s="1"/>
  <c r="V595" i="2"/>
  <c r="W595" i="2"/>
  <c r="X595" i="2"/>
  <c r="Y595" i="2"/>
  <c r="AA595" i="2"/>
  <c r="AB595" i="2"/>
  <c r="AC595" i="2"/>
  <c r="V596" i="2"/>
  <c r="W596" i="2"/>
  <c r="X596" i="2"/>
  <c r="Y596" i="2"/>
  <c r="AA596" i="2"/>
  <c r="AB596" i="2"/>
  <c r="AC596" i="2"/>
  <c r="V597" i="2"/>
  <c r="W597" i="2"/>
  <c r="X597" i="2"/>
  <c r="Y597" i="2"/>
  <c r="AA597" i="2"/>
  <c r="AB597" i="2"/>
  <c r="AC597" i="2"/>
  <c r="V598" i="2"/>
  <c r="W598" i="2"/>
  <c r="X598" i="2"/>
  <c r="Y598" i="2"/>
  <c r="AA598" i="2"/>
  <c r="AB598" i="2"/>
  <c r="AC598" i="2"/>
  <c r="V599" i="2"/>
  <c r="W599" i="2"/>
  <c r="X599" i="2"/>
  <c r="Y599" i="2"/>
  <c r="AA599" i="2"/>
  <c r="AB599" i="2"/>
  <c r="AC599" i="2"/>
  <c r="V600" i="2"/>
  <c r="W600" i="2"/>
  <c r="X600" i="2"/>
  <c r="Y600" i="2"/>
  <c r="AA600" i="2"/>
  <c r="AB600" i="2"/>
  <c r="AC600" i="2"/>
  <c r="V601" i="2"/>
  <c r="W601" i="2"/>
  <c r="X601" i="2"/>
  <c r="Y601" i="2"/>
  <c r="AA601" i="2"/>
  <c r="AB601" i="2"/>
  <c r="AC601" i="2"/>
  <c r="V602" i="2"/>
  <c r="W602" i="2"/>
  <c r="X602" i="2"/>
  <c r="Y602" i="2"/>
  <c r="AA602" i="2"/>
  <c r="AB602" i="2"/>
  <c r="AC602" i="2"/>
  <c r="V603" i="2"/>
  <c r="W603" i="2"/>
  <c r="X603" i="2"/>
  <c r="Y603" i="2"/>
  <c r="AA603" i="2"/>
  <c r="AB603" i="2"/>
  <c r="AC603" i="2"/>
  <c r="V604" i="2"/>
  <c r="W604" i="2"/>
  <c r="X604" i="2"/>
  <c r="Y604" i="2"/>
  <c r="AA604" i="2"/>
  <c r="AB604" i="2"/>
  <c r="AC604" i="2"/>
  <c r="V605" i="2"/>
  <c r="W605" i="2"/>
  <c r="X605" i="2"/>
  <c r="Y605" i="2"/>
  <c r="AA605" i="2"/>
  <c r="AB605" i="2"/>
  <c r="AC605" i="2"/>
  <c r="V606" i="2"/>
  <c r="W606" i="2"/>
  <c r="X606" i="2"/>
  <c r="Y606" i="2"/>
  <c r="AA606" i="2"/>
  <c r="AB606" i="2"/>
  <c r="AC606" i="2"/>
  <c r="V607" i="2"/>
  <c r="W607" i="2"/>
  <c r="X607" i="2"/>
  <c r="Y607" i="2"/>
  <c r="AA607" i="2"/>
  <c r="AB607" i="2"/>
  <c r="AC607" i="2"/>
  <c r="V608" i="2"/>
  <c r="W608" i="2"/>
  <c r="X608" i="2"/>
  <c r="Y608" i="2"/>
  <c r="AA608" i="2"/>
  <c r="AB608" i="2"/>
  <c r="AC608" i="2"/>
  <c r="V609" i="2"/>
  <c r="W609" i="2"/>
  <c r="X609" i="2"/>
  <c r="Y609" i="2"/>
  <c r="AA609" i="2"/>
  <c r="AB609" i="2"/>
  <c r="AC609" i="2"/>
  <c r="V678" i="1"/>
  <c r="W678" i="1"/>
  <c r="X678" i="1"/>
  <c r="Y678" i="1"/>
  <c r="Z678" i="1" s="1"/>
  <c r="AA678" i="1"/>
  <c r="AB678" i="1"/>
  <c r="AC678" i="1"/>
  <c r="V679" i="1"/>
  <c r="W679" i="1"/>
  <c r="Z679" i="1" s="1"/>
  <c r="X679" i="1"/>
  <c r="Y679" i="1"/>
  <c r="AA679" i="1"/>
  <c r="AD679" i="1" s="1"/>
  <c r="AB679" i="1"/>
  <c r="AC679" i="1"/>
  <c r="V680" i="1"/>
  <c r="W680" i="1"/>
  <c r="X680" i="1"/>
  <c r="Y680" i="1"/>
  <c r="AA680" i="1"/>
  <c r="AB680" i="1"/>
  <c r="AC680" i="1"/>
  <c r="V681" i="1"/>
  <c r="W681" i="1"/>
  <c r="X681" i="1"/>
  <c r="Y681" i="1"/>
  <c r="AA681" i="1"/>
  <c r="AB681" i="1"/>
  <c r="AC681" i="1"/>
  <c r="V682" i="1"/>
  <c r="W682" i="1"/>
  <c r="X682" i="1"/>
  <c r="Y682" i="1"/>
  <c r="Z682" i="1"/>
  <c r="AA682" i="1"/>
  <c r="AB682" i="1"/>
  <c r="AC682" i="1"/>
  <c r="V683" i="1"/>
  <c r="W683" i="1"/>
  <c r="Z683" i="1" s="1"/>
  <c r="X683" i="1"/>
  <c r="Y683" i="1"/>
  <c r="AA683" i="1"/>
  <c r="AB683" i="1"/>
  <c r="AC683" i="1"/>
  <c r="V684" i="1"/>
  <c r="W684" i="1"/>
  <c r="X684" i="1"/>
  <c r="Y684" i="1"/>
  <c r="AA684" i="1"/>
  <c r="AB684" i="1"/>
  <c r="AC684" i="1"/>
  <c r="V685" i="1"/>
  <c r="W685" i="1"/>
  <c r="X685" i="1"/>
  <c r="Y685" i="1"/>
  <c r="AA685" i="1"/>
  <c r="AB685" i="1"/>
  <c r="AC685" i="1"/>
  <c r="V686" i="1"/>
  <c r="W686" i="1"/>
  <c r="X686" i="1"/>
  <c r="Y686" i="1"/>
  <c r="AA686" i="1"/>
  <c r="AB686" i="1"/>
  <c r="AC686" i="1"/>
  <c r="V687" i="1"/>
  <c r="W687" i="1"/>
  <c r="Z687" i="1" s="1"/>
  <c r="X687" i="1"/>
  <c r="Y687" i="1"/>
  <c r="AA687" i="1"/>
  <c r="AB687" i="1"/>
  <c r="AC687" i="1"/>
  <c r="V688" i="1"/>
  <c r="W688" i="1"/>
  <c r="X688" i="1"/>
  <c r="Y688" i="1"/>
  <c r="AA688" i="1"/>
  <c r="AB688" i="1"/>
  <c r="AC688" i="1"/>
  <c r="V689" i="1"/>
  <c r="W689" i="1"/>
  <c r="X689" i="1"/>
  <c r="Y689" i="1"/>
  <c r="AA689" i="1"/>
  <c r="AB689" i="1"/>
  <c r="AC689" i="1"/>
  <c r="V690" i="1"/>
  <c r="W690" i="1"/>
  <c r="X690" i="1"/>
  <c r="Y690" i="1"/>
  <c r="AA690" i="1"/>
  <c r="AB690" i="1"/>
  <c r="AC690" i="1"/>
  <c r="V691" i="1"/>
  <c r="W691" i="1"/>
  <c r="Z691" i="1" s="1"/>
  <c r="X691" i="1"/>
  <c r="Y691" i="1"/>
  <c r="AA691" i="1"/>
  <c r="AB691" i="1"/>
  <c r="AC691" i="1"/>
  <c r="V692" i="1"/>
  <c r="W692" i="1"/>
  <c r="X692" i="1"/>
  <c r="Y692" i="1"/>
  <c r="AA692" i="1"/>
  <c r="AB692" i="1"/>
  <c r="AC692" i="1"/>
  <c r="V693" i="1"/>
  <c r="W693" i="1"/>
  <c r="X693" i="1"/>
  <c r="Y693" i="1"/>
  <c r="AA693" i="1"/>
  <c r="AB693" i="1"/>
  <c r="AC693" i="1"/>
  <c r="V694" i="1"/>
  <c r="W694" i="1"/>
  <c r="X694" i="1"/>
  <c r="Y694" i="1"/>
  <c r="Z694" i="1"/>
  <c r="AA694" i="1"/>
  <c r="AB694" i="1"/>
  <c r="AC694" i="1"/>
  <c r="V695" i="1"/>
  <c r="W695" i="1"/>
  <c r="X695" i="1"/>
  <c r="Y695" i="1"/>
  <c r="Z695" i="1"/>
  <c r="AA695" i="1"/>
  <c r="AB695" i="1"/>
  <c r="AC695" i="1"/>
  <c r="V696" i="1"/>
  <c r="W696" i="1"/>
  <c r="X696" i="1"/>
  <c r="Y696" i="1"/>
  <c r="AA696" i="1"/>
  <c r="AB696" i="1"/>
  <c r="AC696" i="1"/>
  <c r="V697" i="1"/>
  <c r="W697" i="1"/>
  <c r="X697" i="1"/>
  <c r="Y697" i="1"/>
  <c r="AA697" i="1"/>
  <c r="AB697" i="1"/>
  <c r="AC697" i="1"/>
  <c r="V698" i="1"/>
  <c r="W698" i="1"/>
  <c r="X698" i="1"/>
  <c r="Y698" i="1"/>
  <c r="Z698" i="1" s="1"/>
  <c r="AA698" i="1"/>
  <c r="AB698" i="1"/>
  <c r="AC698" i="1"/>
  <c r="V699" i="1"/>
  <c r="W699" i="1"/>
  <c r="X699" i="1"/>
  <c r="Y699" i="1"/>
  <c r="Z699" i="1"/>
  <c r="AA699" i="1"/>
  <c r="AB699" i="1"/>
  <c r="AC699" i="1"/>
  <c r="V700" i="1"/>
  <c r="W700" i="1"/>
  <c r="X700" i="1"/>
  <c r="Y700" i="1"/>
  <c r="AA700" i="1"/>
  <c r="AB700" i="1"/>
  <c r="AC700" i="1"/>
  <c r="V701" i="1"/>
  <c r="W701" i="1"/>
  <c r="X701" i="1"/>
  <c r="Y701" i="1"/>
  <c r="AA701" i="1"/>
  <c r="AB701" i="1"/>
  <c r="AC701" i="1"/>
  <c r="V702" i="1"/>
  <c r="W702" i="1"/>
  <c r="X702" i="1"/>
  <c r="Y702" i="1"/>
  <c r="AA702" i="1"/>
  <c r="AB702" i="1"/>
  <c r="AC702" i="1"/>
  <c r="V703" i="1"/>
  <c r="W703" i="1"/>
  <c r="X703" i="1"/>
  <c r="Y703" i="1"/>
  <c r="AA703" i="1"/>
  <c r="AB703" i="1"/>
  <c r="AC703" i="1"/>
  <c r="V704" i="1"/>
  <c r="W704" i="1"/>
  <c r="X704" i="1"/>
  <c r="Y704" i="1"/>
  <c r="AA704" i="1"/>
  <c r="AB704" i="1"/>
  <c r="AC704" i="1"/>
  <c r="V705" i="1"/>
  <c r="W705" i="1"/>
  <c r="X705" i="1"/>
  <c r="Y705" i="1"/>
  <c r="AA705" i="1"/>
  <c r="AB705" i="1"/>
  <c r="AC705" i="1"/>
  <c r="V706" i="1"/>
  <c r="W706" i="1"/>
  <c r="X706" i="1"/>
  <c r="Y706" i="1"/>
  <c r="AA706" i="1"/>
  <c r="AB706" i="1"/>
  <c r="AC706" i="1"/>
  <c r="V707" i="1"/>
  <c r="W707" i="1"/>
  <c r="X707" i="1"/>
  <c r="Y707" i="1"/>
  <c r="AA707" i="1"/>
  <c r="AB707" i="1"/>
  <c r="AC707" i="1"/>
  <c r="V708" i="1"/>
  <c r="W708" i="1"/>
  <c r="X708" i="1"/>
  <c r="Y708" i="1"/>
  <c r="AA708" i="1"/>
  <c r="AD708" i="1" s="1"/>
  <c r="AB708" i="1"/>
  <c r="AC708" i="1"/>
  <c r="V709" i="1"/>
  <c r="W709" i="1"/>
  <c r="X709" i="1"/>
  <c r="Y709" i="1"/>
  <c r="AA709" i="1"/>
  <c r="AB709" i="1"/>
  <c r="AC709" i="1"/>
  <c r="V710" i="1"/>
  <c r="W710" i="1"/>
  <c r="Z710" i="1" s="1"/>
  <c r="X710" i="1"/>
  <c r="Y710" i="1"/>
  <c r="AA710" i="1"/>
  <c r="AB710" i="1"/>
  <c r="AC710" i="1"/>
  <c r="V711" i="1"/>
  <c r="W711" i="1"/>
  <c r="X711" i="1"/>
  <c r="Y711" i="1"/>
  <c r="Z711" i="1"/>
  <c r="AA711" i="1"/>
  <c r="AB711" i="1"/>
  <c r="AC711" i="1"/>
  <c r="V712" i="1"/>
  <c r="W712" i="1"/>
  <c r="X712" i="1"/>
  <c r="Y712" i="1"/>
  <c r="AA712" i="1"/>
  <c r="AB712" i="1"/>
  <c r="AC712" i="1"/>
  <c r="V713" i="1"/>
  <c r="W713" i="1"/>
  <c r="X713" i="1"/>
  <c r="Y713" i="1"/>
  <c r="AA713" i="1"/>
  <c r="AB713" i="1"/>
  <c r="AC713" i="1"/>
  <c r="V714" i="1"/>
  <c r="W714" i="1"/>
  <c r="Z714" i="1" s="1"/>
  <c r="X714" i="1"/>
  <c r="Y714" i="1"/>
  <c r="AA714" i="1"/>
  <c r="AB714" i="1"/>
  <c r="AC714" i="1"/>
  <c r="V715" i="1"/>
  <c r="W715" i="1"/>
  <c r="X715" i="1"/>
  <c r="Y715" i="1"/>
  <c r="Z715" i="1"/>
  <c r="AA715" i="1"/>
  <c r="AB715" i="1"/>
  <c r="AC715" i="1"/>
  <c r="V716" i="1"/>
  <c r="W716" i="1"/>
  <c r="X716" i="1"/>
  <c r="Y716" i="1"/>
  <c r="AA716" i="1"/>
  <c r="AB716" i="1"/>
  <c r="AC716" i="1"/>
  <c r="AD716" i="1" s="1"/>
  <c r="V717" i="1"/>
  <c r="W717" i="1"/>
  <c r="X717" i="1"/>
  <c r="Y717" i="1"/>
  <c r="AA717" i="1"/>
  <c r="AD717" i="1" s="1"/>
  <c r="AB717" i="1"/>
  <c r="AC717" i="1"/>
  <c r="V718" i="1"/>
  <c r="W718" i="1"/>
  <c r="X718" i="1"/>
  <c r="Y718" i="1"/>
  <c r="Z718" i="1"/>
  <c r="AA718" i="1"/>
  <c r="AB718" i="1"/>
  <c r="AC718" i="1"/>
  <c r="V719" i="1"/>
  <c r="W719" i="1"/>
  <c r="X719" i="1"/>
  <c r="Y719" i="1"/>
  <c r="Z719" i="1"/>
  <c r="AA719" i="1"/>
  <c r="AB719" i="1"/>
  <c r="AC719" i="1"/>
  <c r="V720" i="1"/>
  <c r="W720" i="1"/>
  <c r="X720" i="1"/>
  <c r="Y720" i="1"/>
  <c r="AA720" i="1"/>
  <c r="AB720" i="1"/>
  <c r="AC720" i="1"/>
  <c r="V721" i="1"/>
  <c r="W721" i="1"/>
  <c r="X721" i="1"/>
  <c r="Y721" i="1"/>
  <c r="AA721" i="1"/>
  <c r="AD721" i="1" s="1"/>
  <c r="AB721" i="1"/>
  <c r="AC721" i="1"/>
  <c r="V722" i="1"/>
  <c r="W722" i="1"/>
  <c r="X722" i="1"/>
  <c r="Y722" i="1"/>
  <c r="AA722" i="1"/>
  <c r="AB722" i="1"/>
  <c r="AC722" i="1"/>
  <c r="V723" i="1"/>
  <c r="W723" i="1"/>
  <c r="X723" i="1"/>
  <c r="Y723" i="1"/>
  <c r="AA723" i="1"/>
  <c r="AB723" i="1"/>
  <c r="AC723" i="1"/>
  <c r="V724" i="1"/>
  <c r="W724" i="1"/>
  <c r="X724" i="1"/>
  <c r="Y724" i="1"/>
  <c r="AA724" i="1"/>
  <c r="AB724" i="1"/>
  <c r="AC724" i="1"/>
  <c r="AD724" i="1"/>
  <c r="V725" i="1"/>
  <c r="W725" i="1"/>
  <c r="X725" i="1"/>
  <c r="Y725" i="1"/>
  <c r="AA725" i="1"/>
  <c r="AB725" i="1"/>
  <c r="AC725" i="1"/>
  <c r="AD725" i="1"/>
  <c r="V726" i="1"/>
  <c r="W726" i="1"/>
  <c r="X726" i="1"/>
  <c r="Y726" i="1"/>
  <c r="AA726" i="1"/>
  <c r="AB726" i="1"/>
  <c r="AC726" i="1"/>
  <c r="V727" i="1"/>
  <c r="W727" i="1"/>
  <c r="X727" i="1"/>
  <c r="Y727" i="1"/>
  <c r="AA727" i="1"/>
  <c r="AB727" i="1"/>
  <c r="AC727" i="1"/>
  <c r="V728" i="1"/>
  <c r="W728" i="1"/>
  <c r="X728" i="1"/>
  <c r="Y728" i="1"/>
  <c r="AA728" i="1"/>
  <c r="AB728" i="1"/>
  <c r="AC728" i="1"/>
  <c r="V729" i="1"/>
  <c r="W729" i="1"/>
  <c r="X729" i="1"/>
  <c r="Y729" i="1"/>
  <c r="AA729" i="1"/>
  <c r="AB729" i="1"/>
  <c r="AC729" i="1"/>
  <c r="V730" i="1"/>
  <c r="W730" i="1"/>
  <c r="X730" i="1"/>
  <c r="Y730" i="1"/>
  <c r="AA730" i="1"/>
  <c r="AB730" i="1"/>
  <c r="AC730" i="1"/>
  <c r="V731" i="1"/>
  <c r="W731" i="1"/>
  <c r="X731" i="1"/>
  <c r="Y731" i="1"/>
  <c r="AA731" i="1"/>
  <c r="AB731" i="1"/>
  <c r="AC731" i="1"/>
  <c r="V732" i="1"/>
  <c r="W732" i="1"/>
  <c r="X732" i="1"/>
  <c r="Y732" i="1"/>
  <c r="AA732" i="1"/>
  <c r="AB732" i="1"/>
  <c r="AC732" i="1"/>
  <c r="V733" i="1"/>
  <c r="W733" i="1"/>
  <c r="X733" i="1"/>
  <c r="Y733" i="1"/>
  <c r="AA733" i="1"/>
  <c r="AB733" i="1"/>
  <c r="AC733" i="1"/>
  <c r="V734" i="1"/>
  <c r="W734" i="1"/>
  <c r="X734" i="1"/>
  <c r="Y734" i="1"/>
  <c r="AA734" i="1"/>
  <c r="AB734" i="1"/>
  <c r="AC734" i="1"/>
  <c r="V735" i="1"/>
  <c r="W735" i="1"/>
  <c r="Z735" i="1" s="1"/>
  <c r="X735" i="1"/>
  <c r="Y735" i="1"/>
  <c r="AA735" i="1"/>
  <c r="AB735" i="1"/>
  <c r="AC735" i="1"/>
  <c r="V736" i="1"/>
  <c r="W736" i="1"/>
  <c r="X736" i="1"/>
  <c r="Y736" i="1"/>
  <c r="AA736" i="1"/>
  <c r="AB736" i="1"/>
  <c r="AC736" i="1"/>
  <c r="V737" i="1"/>
  <c r="W737" i="1"/>
  <c r="X737" i="1"/>
  <c r="Y737" i="1"/>
  <c r="AA737" i="1"/>
  <c r="AB737" i="1"/>
  <c r="AC737" i="1"/>
  <c r="V738" i="1"/>
  <c r="W738" i="1"/>
  <c r="X738" i="1"/>
  <c r="Y738" i="1"/>
  <c r="Z738" i="1" s="1"/>
  <c r="AA738" i="1"/>
  <c r="AB738" i="1"/>
  <c r="AC738" i="1"/>
  <c r="V739" i="1"/>
  <c r="W739" i="1"/>
  <c r="Z739" i="1" s="1"/>
  <c r="X739" i="1"/>
  <c r="Y739" i="1"/>
  <c r="AA739" i="1"/>
  <c r="AB739" i="1"/>
  <c r="AC739" i="1"/>
  <c r="V740" i="1"/>
  <c r="W740" i="1"/>
  <c r="X740" i="1"/>
  <c r="Y740" i="1"/>
  <c r="AA740" i="1"/>
  <c r="AB740" i="1"/>
  <c r="AC740" i="1"/>
  <c r="V741" i="1"/>
  <c r="W741" i="1"/>
  <c r="X741" i="1"/>
  <c r="Y741" i="1"/>
  <c r="AA741" i="1"/>
  <c r="AB741" i="1"/>
  <c r="AC741" i="1"/>
  <c r="V742" i="1"/>
  <c r="W742" i="1"/>
  <c r="X742" i="1"/>
  <c r="Y742" i="1"/>
  <c r="AA742" i="1"/>
  <c r="AB742" i="1"/>
  <c r="AC742" i="1"/>
  <c r="V743" i="1"/>
  <c r="W743" i="1"/>
  <c r="Z743" i="1" s="1"/>
  <c r="X743" i="1"/>
  <c r="Y743" i="1"/>
  <c r="AA743" i="1"/>
  <c r="AB743" i="1"/>
  <c r="AC743" i="1"/>
  <c r="V744" i="1"/>
  <c r="W744" i="1"/>
  <c r="X744" i="1"/>
  <c r="Y744" i="1"/>
  <c r="AA744" i="1"/>
  <c r="AB744" i="1"/>
  <c r="AC744" i="1"/>
  <c r="V745" i="1"/>
  <c r="W745" i="1"/>
  <c r="X745" i="1"/>
  <c r="Y745" i="1"/>
  <c r="AA745" i="1"/>
  <c r="AB745" i="1"/>
  <c r="AC745" i="1"/>
  <c r="AD745" i="1"/>
  <c r="V746" i="1"/>
  <c r="W746" i="1"/>
  <c r="X746" i="1"/>
  <c r="Y746" i="1"/>
  <c r="AA746" i="1"/>
  <c r="AB746" i="1"/>
  <c r="AC746" i="1"/>
  <c r="V747" i="1"/>
  <c r="W747" i="1"/>
  <c r="X747" i="1"/>
  <c r="Y747" i="1"/>
  <c r="AA747" i="1"/>
  <c r="AB747" i="1"/>
  <c r="AC747" i="1"/>
  <c r="V748" i="1"/>
  <c r="W748" i="1"/>
  <c r="X748" i="1"/>
  <c r="Y748" i="1"/>
  <c r="AA748" i="1"/>
  <c r="AB748" i="1"/>
  <c r="AC748" i="1"/>
  <c r="V749" i="1"/>
  <c r="W749" i="1"/>
  <c r="X749" i="1"/>
  <c r="Y749" i="1"/>
  <c r="AA749" i="1"/>
  <c r="AB749" i="1"/>
  <c r="AC749" i="1"/>
  <c r="V750" i="1"/>
  <c r="W750" i="1"/>
  <c r="X750" i="1"/>
  <c r="Y750" i="1"/>
  <c r="AA750" i="1"/>
  <c r="AB750" i="1"/>
  <c r="AC750" i="1"/>
  <c r="V751" i="1"/>
  <c r="W751" i="1"/>
  <c r="X751" i="1"/>
  <c r="Y751" i="1"/>
  <c r="AA751" i="1"/>
  <c r="AB751" i="1"/>
  <c r="AC751" i="1"/>
  <c r="V752" i="1"/>
  <c r="W752" i="1"/>
  <c r="X752" i="1"/>
  <c r="Y752" i="1"/>
  <c r="AA752" i="1"/>
  <c r="AB752" i="1"/>
  <c r="AC752" i="1"/>
  <c r="V753" i="1"/>
  <c r="W753" i="1"/>
  <c r="X753" i="1"/>
  <c r="Y753" i="1"/>
  <c r="AA753" i="1"/>
  <c r="AB753" i="1"/>
  <c r="AC753" i="1"/>
  <c r="V754" i="1"/>
  <c r="W754" i="1"/>
  <c r="X754" i="1"/>
  <c r="Y754" i="1"/>
  <c r="AA754" i="1"/>
  <c r="AB754" i="1"/>
  <c r="AC754" i="1"/>
  <c r="V755" i="1"/>
  <c r="W755" i="1"/>
  <c r="X755" i="1"/>
  <c r="Y755" i="1"/>
  <c r="AA755" i="1"/>
  <c r="AB755" i="1"/>
  <c r="AC755" i="1"/>
  <c r="V756" i="1"/>
  <c r="W756" i="1"/>
  <c r="X756" i="1"/>
  <c r="Y756" i="1"/>
  <c r="AA756" i="1"/>
  <c r="AB756" i="1"/>
  <c r="AC756" i="1"/>
  <c r="V757" i="1"/>
  <c r="W757" i="1"/>
  <c r="X757" i="1"/>
  <c r="Y757" i="1"/>
  <c r="AA757" i="1"/>
  <c r="AB757" i="1"/>
  <c r="AC757" i="1"/>
  <c r="V758" i="1"/>
  <c r="W758" i="1"/>
  <c r="X758" i="1"/>
  <c r="Y758" i="1"/>
  <c r="AA758" i="1"/>
  <c r="AB758" i="1"/>
  <c r="AC758" i="1"/>
  <c r="V759" i="1"/>
  <c r="W759" i="1"/>
  <c r="X759" i="1"/>
  <c r="Y759" i="1"/>
  <c r="Z759" i="1"/>
  <c r="AA759" i="1"/>
  <c r="AB759" i="1"/>
  <c r="AC759" i="1"/>
  <c r="V760" i="1"/>
  <c r="W760" i="1"/>
  <c r="X760" i="1"/>
  <c r="Y760" i="1"/>
  <c r="AA760" i="1"/>
  <c r="AB760" i="1"/>
  <c r="AC760" i="1"/>
  <c r="AD720" i="1" l="1"/>
  <c r="AD749" i="1"/>
  <c r="Z707" i="1"/>
  <c r="AD737" i="1"/>
  <c r="AD729" i="1"/>
  <c r="AD693" i="1"/>
  <c r="Z721" i="1"/>
  <c r="Z706" i="1"/>
  <c r="AE706" i="1" s="1"/>
  <c r="Z702" i="1"/>
  <c r="AD709" i="1"/>
  <c r="Z690" i="1"/>
  <c r="Z688" i="1"/>
  <c r="Z686" i="1"/>
  <c r="AD678" i="1"/>
  <c r="Z703" i="1"/>
  <c r="Z755" i="1"/>
  <c r="AE761" i="1"/>
  <c r="AD602" i="2"/>
  <c r="AE602" i="2" s="1"/>
  <c r="AD587" i="2"/>
  <c r="AD596" i="2"/>
  <c r="AD610" i="2"/>
  <c r="AE610" i="2" s="1"/>
  <c r="AD608" i="2"/>
  <c r="AD592" i="2"/>
  <c r="AD600" i="2"/>
  <c r="Z602" i="2"/>
  <c r="AD740" i="1"/>
  <c r="AD712" i="1"/>
  <c r="Z708" i="1"/>
  <c r="AE708" i="1" s="1"/>
  <c r="AD698" i="1"/>
  <c r="AE698" i="1" s="1"/>
  <c r="Z689" i="1"/>
  <c r="Z726" i="1"/>
  <c r="AD697" i="1"/>
  <c r="AD683" i="1"/>
  <c r="AE683" i="1" s="1"/>
  <c r="AD741" i="1"/>
  <c r="AD700" i="1"/>
  <c r="AD684" i="1"/>
  <c r="AD687" i="1"/>
  <c r="AE687" i="1" s="1"/>
  <c r="AD685" i="1"/>
  <c r="AD756" i="1"/>
  <c r="AD755" i="1"/>
  <c r="Z751" i="1"/>
  <c r="AD733" i="1"/>
  <c r="Z716" i="1"/>
  <c r="AE716" i="1" s="1"/>
  <c r="AD706" i="1"/>
  <c r="AD704" i="1"/>
  <c r="AE704" i="1" s="1"/>
  <c r="Z700" i="1"/>
  <c r="AE700" i="1" s="1"/>
  <c r="AD690" i="1"/>
  <c r="AE690" i="1" s="1"/>
  <c r="AD688" i="1"/>
  <c r="AE688" i="1" s="1"/>
  <c r="Z681" i="1"/>
  <c r="AE681" i="1" s="1"/>
  <c r="Z745" i="1"/>
  <c r="AE745" i="1" s="1"/>
  <c r="Z723" i="1"/>
  <c r="Z692" i="1"/>
  <c r="AD680" i="1"/>
  <c r="Z747" i="1"/>
  <c r="AD713" i="1"/>
  <c r="AD682" i="1"/>
  <c r="AE682" i="1" s="1"/>
  <c r="Z696" i="1"/>
  <c r="AD753" i="1"/>
  <c r="AD735" i="1"/>
  <c r="Z731" i="1"/>
  <c r="AE731" i="1" s="1"/>
  <c r="AD705" i="1"/>
  <c r="AD689" i="1"/>
  <c r="Z684" i="1"/>
  <c r="AE684" i="1" s="1"/>
  <c r="AD739" i="1"/>
  <c r="AE739" i="1" s="1"/>
  <c r="AD714" i="1"/>
  <c r="AE714" i="1" s="1"/>
  <c r="AD696" i="1"/>
  <c r="Z725" i="1"/>
  <c r="AE725" i="1" s="1"/>
  <c r="AD681" i="1"/>
  <c r="Z750" i="1"/>
  <c r="Z727" i="1"/>
  <c r="Z712" i="1"/>
  <c r="AE712" i="1" s="1"/>
  <c r="AD702" i="1"/>
  <c r="AD732" i="1"/>
  <c r="AD701" i="1"/>
  <c r="AD686" i="1"/>
  <c r="Z680" i="1"/>
  <c r="AD757" i="1"/>
  <c r="AD736" i="1"/>
  <c r="Z734" i="1"/>
  <c r="AE734" i="1" s="1"/>
  <c r="AD728" i="1"/>
  <c r="AD710" i="1"/>
  <c r="AE710" i="1" s="1"/>
  <c r="Z704" i="1"/>
  <c r="AD694" i="1"/>
  <c r="AD692" i="1"/>
  <c r="Z685" i="1"/>
  <c r="AE685" i="1" s="1"/>
  <c r="AE678" i="1"/>
  <c r="Z749" i="1"/>
  <c r="AE749" i="1" s="1"/>
  <c r="AD742" i="1"/>
  <c r="AD695" i="1"/>
  <c r="AE695" i="1" s="1"/>
  <c r="AD760" i="1"/>
  <c r="Z736" i="1"/>
  <c r="AE686" i="1"/>
  <c r="AE679" i="1"/>
  <c r="Z756" i="1"/>
  <c r="AE756" i="1" s="1"/>
  <c r="Z737" i="1"/>
  <c r="AD747" i="1"/>
  <c r="AD723" i="1"/>
  <c r="AD711" i="1"/>
  <c r="AD699" i="1"/>
  <c r="AE699" i="1" s="1"/>
  <c r="AD744" i="1"/>
  <c r="AD746" i="1"/>
  <c r="AD722" i="1"/>
  <c r="Z758" i="1"/>
  <c r="AD748" i="1"/>
  <c r="AD727" i="1"/>
  <c r="Z760" i="1"/>
  <c r="AE760" i="1" s="1"/>
  <c r="Z757" i="1"/>
  <c r="AD750" i="1"/>
  <c r="Z744" i="1"/>
  <c r="Z741" i="1"/>
  <c r="AD730" i="1"/>
  <c r="Z720" i="1"/>
  <c r="AE720" i="1" s="1"/>
  <c r="Z713" i="1"/>
  <c r="Z709" i="1"/>
  <c r="Z705" i="1"/>
  <c r="Z701" i="1"/>
  <c r="Z697" i="1"/>
  <c r="AE697" i="1" s="1"/>
  <c r="Z693" i="1"/>
  <c r="AE693" i="1" s="1"/>
  <c r="Z732" i="1"/>
  <c r="AD718" i="1"/>
  <c r="AE718" i="1" s="1"/>
  <c r="AD707" i="1"/>
  <c r="AD759" i="1"/>
  <c r="AE759" i="1" s="1"/>
  <c r="AD743" i="1"/>
  <c r="Z753" i="1"/>
  <c r="Z740" i="1"/>
  <c r="AE740" i="1" s="1"/>
  <c r="AD726" i="1"/>
  <c r="Z742" i="1"/>
  <c r="AD752" i="1"/>
  <c r="AD751" i="1"/>
  <c r="Z746" i="1"/>
  <c r="AD734" i="1"/>
  <c r="AD731" i="1"/>
  <c r="Z722" i="1"/>
  <c r="Z717" i="1"/>
  <c r="AE717" i="1" s="1"/>
  <c r="AE696" i="1"/>
  <c r="AE694" i="1"/>
  <c r="AE692" i="1"/>
  <c r="AE680" i="1"/>
  <c r="AD758" i="1"/>
  <c r="Z752" i="1"/>
  <c r="AE752" i="1" s="1"/>
  <c r="Z729" i="1"/>
  <c r="AE729" i="1" s="1"/>
  <c r="AD715" i="1"/>
  <c r="AE715" i="1" s="1"/>
  <c r="AD703" i="1"/>
  <c r="AD691" i="1"/>
  <c r="AE691" i="1" s="1"/>
  <c r="Z754" i="1"/>
  <c r="Z733" i="1"/>
  <c r="AE733" i="1" s="1"/>
  <c r="AD719" i="1"/>
  <c r="AE719" i="1" s="1"/>
  <c r="AE711" i="1"/>
  <c r="AD754" i="1"/>
  <c r="Z748" i="1"/>
  <c r="AD738" i="1"/>
  <c r="AE738" i="1" s="1"/>
  <c r="Z730" i="1"/>
  <c r="AE730" i="1" s="1"/>
  <c r="Z728" i="1"/>
  <c r="AE728" i="1" s="1"/>
  <c r="Z724" i="1"/>
  <c r="AE721" i="1"/>
  <c r="AD588" i="2"/>
  <c r="AD614" i="2"/>
  <c r="Z597" i="2"/>
  <c r="Z607" i="2"/>
  <c r="Z600" i="2"/>
  <c r="Z598" i="2"/>
  <c r="AD586" i="2"/>
  <c r="AE586" i="2" s="1"/>
  <c r="Z612" i="2"/>
  <c r="AD603" i="2"/>
  <c r="Z590" i="2"/>
  <c r="Z613" i="2"/>
  <c r="AD597" i="2"/>
  <c r="Z616" i="2"/>
  <c r="AD613" i="2"/>
  <c r="Z606" i="2"/>
  <c r="AD604" i="2"/>
  <c r="Z594" i="2"/>
  <c r="AE594" i="2" s="1"/>
  <c r="Z591" i="2"/>
  <c r="Z599" i="2"/>
  <c r="AD589" i="2"/>
  <c r="AD607" i="2"/>
  <c r="AE607" i="2" s="1"/>
  <c r="Z604" i="2"/>
  <c r="Z601" i="2"/>
  <c r="AD591" i="2"/>
  <c r="Z588" i="2"/>
  <c r="AE588" i="2" s="1"/>
  <c r="Z617" i="2"/>
  <c r="AD612" i="2"/>
  <c r="Z603" i="2"/>
  <c r="AD605" i="2"/>
  <c r="Z615" i="2"/>
  <c r="AD609" i="2"/>
  <c r="AD598" i="2"/>
  <c r="AD593" i="2"/>
  <c r="Z587" i="2"/>
  <c r="Z608" i="2"/>
  <c r="Z605" i="2"/>
  <c r="AD595" i="2"/>
  <c r="Z592" i="2"/>
  <c r="Z589" i="2"/>
  <c r="AD616" i="2"/>
  <c r="AD611" i="2"/>
  <c r="Z609" i="2"/>
  <c r="AD599" i="2"/>
  <c r="Z596" i="2"/>
  <c r="Z593" i="2"/>
  <c r="AD615" i="2"/>
  <c r="AD606" i="2"/>
  <c r="AD601" i="2"/>
  <c r="Z595" i="2"/>
  <c r="AD590" i="2"/>
  <c r="AD617" i="2"/>
  <c r="Z614" i="2"/>
  <c r="Z611" i="2"/>
  <c r="AE735" i="1"/>
  <c r="AE724" i="1"/>
  <c r="AE743" i="1"/>
  <c r="AE736" i="1" l="1"/>
  <c r="AE709" i="1"/>
  <c r="AE705" i="1"/>
  <c r="AE742" i="1"/>
  <c r="AE702" i="1"/>
  <c r="AE689" i="1"/>
  <c r="AE608" i="2"/>
  <c r="AE701" i="1"/>
  <c r="AE600" i="2"/>
  <c r="AE753" i="1"/>
  <c r="AE723" i="1"/>
  <c r="AE751" i="1"/>
  <c r="AE597" i="2"/>
  <c r="AE754" i="1"/>
  <c r="AE755" i="1"/>
  <c r="AE750" i="1"/>
  <c r="AE737" i="1"/>
  <c r="AE741" i="1"/>
  <c r="AE703" i="1"/>
  <c r="AE707" i="1"/>
  <c r="AE757" i="1"/>
  <c r="AE592" i="2"/>
  <c r="AE614" i="2"/>
  <c r="AE596" i="2"/>
  <c r="AE611" i="2"/>
  <c r="AE587" i="2"/>
  <c r="AE593" i="2"/>
  <c r="AE591" i="2"/>
  <c r="AE590" i="2"/>
  <c r="AE598" i="2"/>
  <c r="AE615" i="2"/>
  <c r="AE595" i="2"/>
  <c r="AE603" i="2"/>
  <c r="AE606" i="2"/>
  <c r="AE726" i="1"/>
  <c r="AE727" i="1"/>
  <c r="AE748" i="1"/>
  <c r="AE732" i="1"/>
  <c r="AE744" i="1"/>
  <c r="AE713" i="1"/>
  <c r="AE758" i="1"/>
  <c r="AE746" i="1"/>
  <c r="AE722" i="1"/>
  <c r="AE747" i="1"/>
  <c r="AE604" i="2"/>
  <c r="AE609" i="2"/>
  <c r="AE601" i="2"/>
  <c r="AE616" i="2"/>
  <c r="AE613" i="2"/>
  <c r="AE617" i="2"/>
  <c r="AE605" i="2"/>
  <c r="AE612" i="2"/>
  <c r="AE599" i="2"/>
  <c r="AE589" i="2"/>
  <c r="S622" i="2"/>
  <c r="V519" i="2"/>
  <c r="W519" i="2"/>
  <c r="X519" i="2"/>
  <c r="AB519" i="2" s="1"/>
  <c r="Y519" i="2"/>
  <c r="AC519" i="2" s="1"/>
  <c r="T520" i="2"/>
  <c r="U520" i="2"/>
  <c r="S625" i="2"/>
  <c r="T625" i="2"/>
  <c r="U625" i="2"/>
  <c r="T622" i="2"/>
  <c r="U622" i="2"/>
  <c r="AC624" i="2"/>
  <c r="AB624" i="2"/>
  <c r="AA624" i="2"/>
  <c r="Y624" i="2"/>
  <c r="X624" i="2"/>
  <c r="W624" i="2"/>
  <c r="V624" i="2"/>
  <c r="AC623" i="2"/>
  <c r="AB623" i="2"/>
  <c r="AA623" i="2"/>
  <c r="Y623" i="2"/>
  <c r="X623" i="2"/>
  <c r="W623" i="2"/>
  <c r="V623" i="2"/>
  <c r="AC621" i="2"/>
  <c r="AB621" i="2"/>
  <c r="AA621" i="2"/>
  <c r="Y621" i="2"/>
  <c r="X621" i="2"/>
  <c r="W621" i="2"/>
  <c r="V621" i="2"/>
  <c r="AC620" i="2"/>
  <c r="AB620" i="2"/>
  <c r="AA620" i="2"/>
  <c r="Y620" i="2"/>
  <c r="X620" i="2"/>
  <c r="W620" i="2"/>
  <c r="V620" i="2"/>
  <c r="AC619" i="2"/>
  <c r="AB619" i="2"/>
  <c r="AA619" i="2"/>
  <c r="Y619" i="2"/>
  <c r="X619" i="2"/>
  <c r="W619" i="2"/>
  <c r="V619" i="2"/>
  <c r="AC618" i="2"/>
  <c r="AB618" i="2"/>
  <c r="AA618" i="2"/>
  <c r="Y618" i="2"/>
  <c r="X618" i="2"/>
  <c r="W618" i="2"/>
  <c r="V618" i="2"/>
  <c r="AC585" i="2"/>
  <c r="AB585" i="2"/>
  <c r="AA585" i="2"/>
  <c r="Y585" i="2"/>
  <c r="X585" i="2"/>
  <c r="W585" i="2"/>
  <c r="V585" i="2"/>
  <c r="AC677" i="1"/>
  <c r="AC762" i="1" s="1"/>
  <c r="AB677" i="1"/>
  <c r="AB762" i="1" s="1"/>
  <c r="AA677" i="1"/>
  <c r="AA762" i="1" s="1"/>
  <c r="Y677" i="1"/>
  <c r="Y762" i="1" s="1"/>
  <c r="X677" i="1"/>
  <c r="X762" i="1" s="1"/>
  <c r="W677" i="1"/>
  <c r="W762" i="1" s="1"/>
  <c r="V677" i="1"/>
  <c r="V762" i="1" s="1"/>
  <c r="Z519" i="2" l="1"/>
  <c r="AC625" i="2"/>
  <c r="W625" i="2"/>
  <c r="W622" i="2"/>
  <c r="AD620" i="2"/>
  <c r="Z624" i="2"/>
  <c r="AA622" i="2"/>
  <c r="Y625" i="2"/>
  <c r="X622" i="2"/>
  <c r="X625" i="2"/>
  <c r="AB625" i="2"/>
  <c r="AA519" i="2"/>
  <c r="AC622" i="2"/>
  <c r="AB622" i="2"/>
  <c r="V625" i="2"/>
  <c r="Y622" i="2"/>
  <c r="AA625" i="2"/>
  <c r="V622" i="2"/>
  <c r="Z618" i="2"/>
  <c r="Z621" i="2"/>
  <c r="Z620" i="2"/>
  <c r="AE620" i="2" s="1"/>
  <c r="AD624" i="2"/>
  <c r="AD585" i="2"/>
  <c r="AD619" i="2"/>
  <c r="AD621" i="2"/>
  <c r="AD623" i="2"/>
  <c r="Z623" i="2"/>
  <c r="Z619" i="2"/>
  <c r="AD618" i="2"/>
  <c r="Z585" i="2"/>
  <c r="AD677" i="1"/>
  <c r="AD762" i="1" s="1"/>
  <c r="Z677" i="1"/>
  <c r="Z762" i="1" s="1"/>
  <c r="AE618" i="2" l="1"/>
  <c r="AE621" i="2"/>
  <c r="AE623" i="2"/>
  <c r="AD622" i="2"/>
  <c r="AD519" i="2"/>
  <c r="Z622" i="2"/>
  <c r="Z625" i="2"/>
  <c r="AE624" i="2"/>
  <c r="AD625" i="2"/>
  <c r="AE619" i="2"/>
  <c r="AE585" i="2"/>
  <c r="AE677" i="1"/>
  <c r="AE762" i="1" s="1"/>
  <c r="AB582" i="2"/>
  <c r="AC582" i="2"/>
  <c r="AB583" i="2"/>
  <c r="AC583" i="2"/>
  <c r="AA583" i="2"/>
  <c r="AA582" i="2"/>
  <c r="T584" i="2"/>
  <c r="U584" i="2"/>
  <c r="W584" i="2"/>
  <c r="X584" i="2"/>
  <c r="Y584" i="2"/>
  <c r="S584" i="2"/>
  <c r="Z583" i="2"/>
  <c r="V583" i="2"/>
  <c r="Z582" i="2"/>
  <c r="V582" i="2"/>
  <c r="AC584" i="2" l="1"/>
  <c r="AE625" i="2"/>
  <c r="AE519" i="2"/>
  <c r="AE622" i="2"/>
  <c r="V584" i="2"/>
  <c r="Z584" i="2"/>
  <c r="AB584" i="2"/>
  <c r="AA584" i="2"/>
  <c r="AD582" i="2"/>
  <c r="AE582" i="2" s="1"/>
  <c r="AD583" i="2"/>
  <c r="AE583" i="2" s="1"/>
  <c r="T258" i="2"/>
  <c r="U258" i="2"/>
  <c r="S258" i="2"/>
  <c r="AC257" i="2"/>
  <c r="AB257" i="2"/>
  <c r="AA257" i="2"/>
  <c r="Y257" i="2"/>
  <c r="X257" i="2"/>
  <c r="W257" i="2"/>
  <c r="V257" i="2"/>
  <c r="AC256" i="2"/>
  <c r="AB256" i="2"/>
  <c r="AA256" i="2"/>
  <c r="Y256" i="2"/>
  <c r="X256" i="2"/>
  <c r="W256" i="2"/>
  <c r="V256" i="2"/>
  <c r="AC255" i="2"/>
  <c r="AB255" i="2"/>
  <c r="AA255" i="2"/>
  <c r="Y255" i="2"/>
  <c r="X255" i="2"/>
  <c r="W255" i="2"/>
  <c r="V255" i="2"/>
  <c r="T254" i="2"/>
  <c r="U254" i="2"/>
  <c r="S254" i="2"/>
  <c r="V253" i="2"/>
  <c r="W253" i="2"/>
  <c r="X253" i="2"/>
  <c r="Y253" i="2"/>
  <c r="AA253" i="2"/>
  <c r="AB253" i="2"/>
  <c r="AC253" i="2"/>
  <c r="AD257" i="2" l="1"/>
  <c r="AB258" i="2"/>
  <c r="X258" i="2"/>
  <c r="AC258" i="2"/>
  <c r="AE584" i="2"/>
  <c r="AD584" i="2"/>
  <c r="AA258" i="2"/>
  <c r="Y258" i="2"/>
  <c r="V258" i="2"/>
  <c r="Z255" i="2"/>
  <c r="W258" i="2"/>
  <c r="Z257" i="2"/>
  <c r="AE257" i="2" s="1"/>
  <c r="AD256" i="2"/>
  <c r="Z256" i="2"/>
  <c r="Z253" i="2"/>
  <c r="AD255" i="2"/>
  <c r="AD253" i="2"/>
  <c r="V603" i="1"/>
  <c r="W603" i="1"/>
  <c r="X603" i="1"/>
  <c r="Y603" i="1"/>
  <c r="AA603" i="1"/>
  <c r="AB603" i="1"/>
  <c r="AC603" i="1"/>
  <c r="V604" i="1"/>
  <c r="W604" i="1"/>
  <c r="X604" i="1"/>
  <c r="Y604" i="1"/>
  <c r="AA604" i="1"/>
  <c r="AB604" i="1"/>
  <c r="AC604" i="1"/>
  <c r="V605" i="1"/>
  <c r="W605" i="1"/>
  <c r="X605" i="1"/>
  <c r="Y605" i="1"/>
  <c r="AA605" i="1"/>
  <c r="AB605" i="1"/>
  <c r="AC605" i="1"/>
  <c r="V606" i="1"/>
  <c r="W606" i="1"/>
  <c r="X606" i="1"/>
  <c r="Y606" i="1"/>
  <c r="AA606" i="1"/>
  <c r="AB606" i="1"/>
  <c r="AC606" i="1"/>
  <c r="V607" i="1"/>
  <c r="W607" i="1"/>
  <c r="X607" i="1"/>
  <c r="Y607" i="1"/>
  <c r="AA607" i="1"/>
  <c r="AB607" i="1"/>
  <c r="AC607" i="1"/>
  <c r="V608" i="1"/>
  <c r="W608" i="1"/>
  <c r="X608" i="1"/>
  <c r="Y608" i="1"/>
  <c r="AA608" i="1"/>
  <c r="AB608" i="1"/>
  <c r="AC608" i="1"/>
  <c r="V609" i="1"/>
  <c r="W609" i="1"/>
  <c r="X609" i="1"/>
  <c r="Y609" i="1"/>
  <c r="AA609" i="1"/>
  <c r="AB609" i="1"/>
  <c r="AC609" i="1"/>
  <c r="V610" i="1"/>
  <c r="W610" i="1"/>
  <c r="X610" i="1"/>
  <c r="Y610" i="1"/>
  <c r="AA610" i="1"/>
  <c r="AB610" i="1"/>
  <c r="AC610" i="1"/>
  <c r="V611" i="1"/>
  <c r="W611" i="1"/>
  <c r="X611" i="1"/>
  <c r="Y611" i="1"/>
  <c r="AA611" i="1"/>
  <c r="AB611" i="1"/>
  <c r="AC611" i="1"/>
  <c r="V612" i="1"/>
  <c r="W612" i="1"/>
  <c r="X612" i="1"/>
  <c r="Y612" i="1"/>
  <c r="AA612" i="1"/>
  <c r="AB612" i="1"/>
  <c r="AC612" i="1"/>
  <c r="V613" i="1"/>
  <c r="W613" i="1"/>
  <c r="X613" i="1"/>
  <c r="Y613" i="1"/>
  <c r="AA613" i="1"/>
  <c r="AB613" i="1"/>
  <c r="AC613" i="1"/>
  <c r="V614" i="1"/>
  <c r="W614" i="1"/>
  <c r="X614" i="1"/>
  <c r="Y614" i="1"/>
  <c r="AA614" i="1"/>
  <c r="AB614" i="1"/>
  <c r="AC614" i="1"/>
  <c r="V615" i="1"/>
  <c r="W615" i="1"/>
  <c r="X615" i="1"/>
  <c r="Y615" i="1"/>
  <c r="AA615" i="1"/>
  <c r="AB615" i="1"/>
  <c r="AC615" i="1"/>
  <c r="V616" i="1"/>
  <c r="W616" i="1"/>
  <c r="X616" i="1"/>
  <c r="Y616" i="1"/>
  <c r="AA616" i="1"/>
  <c r="AB616" i="1"/>
  <c r="AC616" i="1"/>
  <c r="V617" i="1"/>
  <c r="W617" i="1"/>
  <c r="X617" i="1"/>
  <c r="Y617" i="1"/>
  <c r="AA617" i="1"/>
  <c r="AB617" i="1"/>
  <c r="AC617" i="1"/>
  <c r="V618" i="1"/>
  <c r="W618" i="1"/>
  <c r="X618" i="1"/>
  <c r="Y618" i="1"/>
  <c r="AA618" i="1"/>
  <c r="AB618" i="1"/>
  <c r="AC618" i="1"/>
  <c r="V619" i="1"/>
  <c r="W619" i="1"/>
  <c r="X619" i="1"/>
  <c r="Y619" i="1"/>
  <c r="AA619" i="1"/>
  <c r="AB619" i="1"/>
  <c r="AC619" i="1"/>
  <c r="V620" i="1"/>
  <c r="W620" i="1"/>
  <c r="X620" i="1"/>
  <c r="Y620" i="1"/>
  <c r="AA620" i="1"/>
  <c r="AB620" i="1"/>
  <c r="AC620" i="1"/>
  <c r="V621" i="1"/>
  <c r="W621" i="1"/>
  <c r="X621" i="1"/>
  <c r="Y621" i="1"/>
  <c r="AA621" i="1"/>
  <c r="AB621" i="1"/>
  <c r="AC621" i="1"/>
  <c r="V622" i="1"/>
  <c r="W622" i="1"/>
  <c r="X622" i="1"/>
  <c r="Y622" i="1"/>
  <c r="AA622" i="1"/>
  <c r="AB622" i="1"/>
  <c r="AC622" i="1"/>
  <c r="V623" i="1"/>
  <c r="W623" i="1"/>
  <c r="X623" i="1"/>
  <c r="Y623" i="1"/>
  <c r="AA623" i="1"/>
  <c r="AB623" i="1"/>
  <c r="AC623" i="1"/>
  <c r="V624" i="1"/>
  <c r="W624" i="1"/>
  <c r="X624" i="1"/>
  <c r="Y624" i="1"/>
  <c r="AA624" i="1"/>
  <c r="AB624" i="1"/>
  <c r="AC624" i="1"/>
  <c r="V625" i="1"/>
  <c r="W625" i="1"/>
  <c r="X625" i="1"/>
  <c r="Y625" i="1"/>
  <c r="AA625" i="1"/>
  <c r="AB625" i="1"/>
  <c r="AC625" i="1"/>
  <c r="V626" i="1"/>
  <c r="W626" i="1"/>
  <c r="X626" i="1"/>
  <c r="Y626" i="1"/>
  <c r="AA626" i="1"/>
  <c r="AB626" i="1"/>
  <c r="AC626" i="1"/>
  <c r="V627" i="1"/>
  <c r="W627" i="1"/>
  <c r="X627" i="1"/>
  <c r="Y627" i="1"/>
  <c r="AA627" i="1"/>
  <c r="AB627" i="1"/>
  <c r="AC627" i="1"/>
  <c r="V628" i="1"/>
  <c r="W628" i="1"/>
  <c r="X628" i="1"/>
  <c r="Y628" i="1"/>
  <c r="AA628" i="1"/>
  <c r="AB628" i="1"/>
  <c r="AC628" i="1"/>
  <c r="V629" i="1"/>
  <c r="W629" i="1"/>
  <c r="X629" i="1"/>
  <c r="Y629" i="1"/>
  <c r="AA629" i="1"/>
  <c r="AB629" i="1"/>
  <c r="AC629" i="1"/>
  <c r="V630" i="1"/>
  <c r="W630" i="1"/>
  <c r="X630" i="1"/>
  <c r="Y630" i="1"/>
  <c r="AA630" i="1"/>
  <c r="AB630" i="1"/>
  <c r="AC630" i="1"/>
  <c r="V631" i="1"/>
  <c r="W631" i="1"/>
  <c r="X631" i="1"/>
  <c r="Y631" i="1"/>
  <c r="AA631" i="1"/>
  <c r="AB631" i="1"/>
  <c r="AC631" i="1"/>
  <c r="V632" i="1"/>
  <c r="W632" i="1"/>
  <c r="X632" i="1"/>
  <c r="Y632" i="1"/>
  <c r="AA632" i="1"/>
  <c r="AB632" i="1"/>
  <c r="AC632" i="1"/>
  <c r="V633" i="1"/>
  <c r="W633" i="1"/>
  <c r="X633" i="1"/>
  <c r="Y633" i="1"/>
  <c r="AA633" i="1"/>
  <c r="AB633" i="1"/>
  <c r="AC633" i="1"/>
  <c r="V634" i="1"/>
  <c r="W634" i="1"/>
  <c r="X634" i="1"/>
  <c r="Y634" i="1"/>
  <c r="AA634" i="1"/>
  <c r="AB634" i="1"/>
  <c r="AC634" i="1"/>
  <c r="V635" i="1"/>
  <c r="W635" i="1"/>
  <c r="X635" i="1"/>
  <c r="Y635" i="1"/>
  <c r="AA635" i="1"/>
  <c r="AB635" i="1"/>
  <c r="AC635" i="1"/>
  <c r="V636" i="1"/>
  <c r="W636" i="1"/>
  <c r="X636" i="1"/>
  <c r="Y636" i="1"/>
  <c r="AA636" i="1"/>
  <c r="AB636" i="1"/>
  <c r="AC636" i="1"/>
  <c r="V637" i="1"/>
  <c r="W637" i="1"/>
  <c r="X637" i="1"/>
  <c r="Y637" i="1"/>
  <c r="AA637" i="1"/>
  <c r="AB637" i="1"/>
  <c r="AC637" i="1"/>
  <c r="V638" i="1"/>
  <c r="W638" i="1"/>
  <c r="X638" i="1"/>
  <c r="Y638" i="1"/>
  <c r="AA638" i="1"/>
  <c r="AB638" i="1"/>
  <c r="AC638" i="1"/>
  <c r="V639" i="1"/>
  <c r="W639" i="1"/>
  <c r="X639" i="1"/>
  <c r="Y639" i="1"/>
  <c r="AA639" i="1"/>
  <c r="AB639" i="1"/>
  <c r="AC639" i="1"/>
  <c r="V640" i="1"/>
  <c r="W640" i="1"/>
  <c r="X640" i="1"/>
  <c r="Y640" i="1"/>
  <c r="AA640" i="1"/>
  <c r="AB640" i="1"/>
  <c r="AC640" i="1"/>
  <c r="V641" i="1"/>
  <c r="W641" i="1"/>
  <c r="X641" i="1"/>
  <c r="Y641" i="1"/>
  <c r="AA641" i="1"/>
  <c r="AB641" i="1"/>
  <c r="AC641" i="1"/>
  <c r="V642" i="1"/>
  <c r="W642" i="1"/>
  <c r="X642" i="1"/>
  <c r="Y642" i="1"/>
  <c r="AA642" i="1"/>
  <c r="AB642" i="1"/>
  <c r="AC642" i="1"/>
  <c r="V643" i="1"/>
  <c r="W643" i="1"/>
  <c r="X643" i="1"/>
  <c r="Y643" i="1"/>
  <c r="AA643" i="1"/>
  <c r="AB643" i="1"/>
  <c r="AC643" i="1"/>
  <c r="V644" i="1"/>
  <c r="W644" i="1"/>
  <c r="X644" i="1"/>
  <c r="Y644" i="1"/>
  <c r="AA644" i="1"/>
  <c r="AB644" i="1"/>
  <c r="AC644" i="1"/>
  <c r="V645" i="1"/>
  <c r="W645" i="1"/>
  <c r="X645" i="1"/>
  <c r="Y645" i="1"/>
  <c r="AA645" i="1"/>
  <c r="AB645" i="1"/>
  <c r="AC645" i="1"/>
  <c r="V646" i="1"/>
  <c r="W646" i="1"/>
  <c r="X646" i="1"/>
  <c r="Y646" i="1"/>
  <c r="AA646" i="1"/>
  <c r="AB646" i="1"/>
  <c r="AC646" i="1"/>
  <c r="V647" i="1"/>
  <c r="W647" i="1"/>
  <c r="X647" i="1"/>
  <c r="Y647" i="1"/>
  <c r="AA647" i="1"/>
  <c r="AB647" i="1"/>
  <c r="AC647" i="1"/>
  <c r="V648" i="1"/>
  <c r="W648" i="1"/>
  <c r="X648" i="1"/>
  <c r="Y648" i="1"/>
  <c r="AA648" i="1"/>
  <c r="AB648" i="1"/>
  <c r="AC648" i="1"/>
  <c r="V649" i="1"/>
  <c r="W649" i="1"/>
  <c r="X649" i="1"/>
  <c r="Y649" i="1"/>
  <c r="AA649" i="1"/>
  <c r="AB649" i="1"/>
  <c r="AC649" i="1"/>
  <c r="V650" i="1"/>
  <c r="W650" i="1"/>
  <c r="X650" i="1"/>
  <c r="Y650" i="1"/>
  <c r="AA650" i="1"/>
  <c r="AB650" i="1"/>
  <c r="AC650" i="1"/>
  <c r="V651" i="1"/>
  <c r="W651" i="1"/>
  <c r="X651" i="1"/>
  <c r="Y651" i="1"/>
  <c r="AA651" i="1"/>
  <c r="AB651" i="1"/>
  <c r="AC651" i="1"/>
  <c r="V652" i="1"/>
  <c r="W652" i="1"/>
  <c r="X652" i="1"/>
  <c r="Y652" i="1"/>
  <c r="AA652" i="1"/>
  <c r="AB652" i="1"/>
  <c r="AC652" i="1"/>
  <c r="V653" i="1"/>
  <c r="W653" i="1"/>
  <c r="X653" i="1"/>
  <c r="Y653" i="1"/>
  <c r="AA653" i="1"/>
  <c r="AB653" i="1"/>
  <c r="AC653" i="1"/>
  <c r="V654" i="1"/>
  <c r="W654" i="1"/>
  <c r="X654" i="1"/>
  <c r="Y654" i="1"/>
  <c r="AA654" i="1"/>
  <c r="AB654" i="1"/>
  <c r="AC654" i="1"/>
  <c r="V655" i="1"/>
  <c r="W655" i="1"/>
  <c r="X655" i="1"/>
  <c r="Y655" i="1"/>
  <c r="AA655" i="1"/>
  <c r="AB655" i="1"/>
  <c r="AC655" i="1"/>
  <c r="V656" i="1"/>
  <c r="W656" i="1"/>
  <c r="X656" i="1"/>
  <c r="Y656" i="1"/>
  <c r="AA656" i="1"/>
  <c r="AB656" i="1"/>
  <c r="AC656" i="1"/>
  <c r="V657" i="1"/>
  <c r="W657" i="1"/>
  <c r="X657" i="1"/>
  <c r="Y657" i="1"/>
  <c r="AA657" i="1"/>
  <c r="AB657" i="1"/>
  <c r="AC657" i="1"/>
  <c r="V658" i="1"/>
  <c r="W658" i="1"/>
  <c r="X658" i="1"/>
  <c r="Y658" i="1"/>
  <c r="AA658" i="1"/>
  <c r="AB658" i="1"/>
  <c r="AC658" i="1"/>
  <c r="V659" i="1"/>
  <c r="W659" i="1"/>
  <c r="X659" i="1"/>
  <c r="Y659" i="1"/>
  <c r="AA659" i="1"/>
  <c r="AB659" i="1"/>
  <c r="AC659" i="1"/>
  <c r="V660" i="1"/>
  <c r="W660" i="1"/>
  <c r="X660" i="1"/>
  <c r="Y660" i="1"/>
  <c r="AA660" i="1"/>
  <c r="AB660" i="1"/>
  <c r="AC660" i="1"/>
  <c r="V661" i="1"/>
  <c r="W661" i="1"/>
  <c r="X661" i="1"/>
  <c r="Y661" i="1"/>
  <c r="AA661" i="1"/>
  <c r="AB661" i="1"/>
  <c r="AC661" i="1"/>
  <c r="V662" i="1"/>
  <c r="W662" i="1"/>
  <c r="X662" i="1"/>
  <c r="Y662" i="1"/>
  <c r="AA662" i="1"/>
  <c r="AB662" i="1"/>
  <c r="AC662" i="1"/>
  <c r="V663" i="1"/>
  <c r="W663" i="1"/>
  <c r="X663" i="1"/>
  <c r="Y663" i="1"/>
  <c r="AA663" i="1"/>
  <c r="AB663" i="1"/>
  <c r="AC663" i="1"/>
  <c r="V664" i="1"/>
  <c r="W664" i="1"/>
  <c r="X664" i="1"/>
  <c r="Y664" i="1"/>
  <c r="AA664" i="1"/>
  <c r="AB664" i="1"/>
  <c r="AC664" i="1"/>
  <c r="V665" i="1"/>
  <c r="W665" i="1"/>
  <c r="X665" i="1"/>
  <c r="Y665" i="1"/>
  <c r="AA665" i="1"/>
  <c r="AB665" i="1"/>
  <c r="AC665" i="1"/>
  <c r="V666" i="1"/>
  <c r="W666" i="1"/>
  <c r="X666" i="1"/>
  <c r="Y666" i="1"/>
  <c r="AA666" i="1"/>
  <c r="AB666" i="1"/>
  <c r="AC666" i="1"/>
  <c r="V667" i="1"/>
  <c r="W667" i="1"/>
  <c r="X667" i="1"/>
  <c r="Y667" i="1"/>
  <c r="AA667" i="1"/>
  <c r="AB667" i="1"/>
  <c r="AC667" i="1"/>
  <c r="V668" i="1"/>
  <c r="W668" i="1"/>
  <c r="X668" i="1"/>
  <c r="Y668" i="1"/>
  <c r="AA668" i="1"/>
  <c r="AB668" i="1"/>
  <c r="AC668" i="1"/>
  <c r="V669" i="1"/>
  <c r="W669" i="1"/>
  <c r="X669" i="1"/>
  <c r="Y669" i="1"/>
  <c r="AA669" i="1"/>
  <c r="AB669" i="1"/>
  <c r="AC669" i="1"/>
  <c r="V670" i="1"/>
  <c r="W670" i="1"/>
  <c r="X670" i="1"/>
  <c r="Y670" i="1"/>
  <c r="AA670" i="1"/>
  <c r="AB670" i="1"/>
  <c r="AC670" i="1"/>
  <c r="V671" i="1"/>
  <c r="W671" i="1"/>
  <c r="X671" i="1"/>
  <c r="Y671" i="1"/>
  <c r="AA671" i="1"/>
  <c r="AB671" i="1"/>
  <c r="AC671" i="1"/>
  <c r="V672" i="1"/>
  <c r="W672" i="1"/>
  <c r="X672" i="1"/>
  <c r="Y672" i="1"/>
  <c r="AA672" i="1"/>
  <c r="AB672" i="1"/>
  <c r="AC672" i="1"/>
  <c r="V673" i="1"/>
  <c r="W673" i="1"/>
  <c r="X673" i="1"/>
  <c r="Y673" i="1"/>
  <c r="AA673" i="1"/>
  <c r="AB673" i="1"/>
  <c r="AC673" i="1"/>
  <c r="V674" i="1"/>
  <c r="W674" i="1"/>
  <c r="X674" i="1"/>
  <c r="Y674" i="1"/>
  <c r="AA674" i="1"/>
  <c r="AB674" i="1"/>
  <c r="AC674" i="1"/>
  <c r="V675" i="1"/>
  <c r="W675" i="1"/>
  <c r="X675" i="1"/>
  <c r="Y675" i="1"/>
  <c r="AA675" i="1"/>
  <c r="AB675" i="1"/>
  <c r="AC675" i="1"/>
  <c r="U676" i="1"/>
  <c r="S676" i="1"/>
  <c r="AC602" i="1"/>
  <c r="AB602" i="1"/>
  <c r="AA602" i="1"/>
  <c r="Y602" i="1"/>
  <c r="X602" i="1"/>
  <c r="W602" i="1"/>
  <c r="V602" i="1"/>
  <c r="V541" i="2"/>
  <c r="W541" i="2"/>
  <c r="X541" i="2"/>
  <c r="Y541" i="2"/>
  <c r="AA541" i="2"/>
  <c r="AB541" i="2"/>
  <c r="AC541" i="2"/>
  <c r="V542" i="2"/>
  <c r="W542" i="2"/>
  <c r="X542" i="2"/>
  <c r="Y542" i="2"/>
  <c r="AA542" i="2"/>
  <c r="AB542" i="2"/>
  <c r="AC542" i="2"/>
  <c r="V543" i="2"/>
  <c r="W543" i="2"/>
  <c r="X543" i="2"/>
  <c r="Y543" i="2"/>
  <c r="AA543" i="2"/>
  <c r="AB543" i="2"/>
  <c r="AC543" i="2"/>
  <c r="V544" i="2"/>
  <c r="W544" i="2"/>
  <c r="X544" i="2"/>
  <c r="Y544" i="2"/>
  <c r="AA544" i="2"/>
  <c r="AB544" i="2"/>
  <c r="AC544" i="2"/>
  <c r="V545" i="2"/>
  <c r="W545" i="2"/>
  <c r="X545" i="2"/>
  <c r="Y545" i="2"/>
  <c r="AA545" i="2"/>
  <c r="AB545" i="2"/>
  <c r="AC545" i="2"/>
  <c r="V546" i="2"/>
  <c r="W546" i="2"/>
  <c r="X546" i="2"/>
  <c r="Y546" i="2"/>
  <c r="AA546" i="2"/>
  <c r="AB546" i="2"/>
  <c r="AC546" i="2"/>
  <c r="V547" i="2"/>
  <c r="W547" i="2"/>
  <c r="X547" i="2"/>
  <c r="Y547" i="2"/>
  <c r="AA547" i="2"/>
  <c r="AB547" i="2"/>
  <c r="AC547" i="2"/>
  <c r="V548" i="2"/>
  <c r="W548" i="2"/>
  <c r="X548" i="2"/>
  <c r="Y548" i="2"/>
  <c r="AA548" i="2"/>
  <c r="AB548" i="2"/>
  <c r="AC548" i="2"/>
  <c r="V549" i="2"/>
  <c r="W549" i="2"/>
  <c r="X549" i="2"/>
  <c r="Y549" i="2"/>
  <c r="AA549" i="2"/>
  <c r="AB549" i="2"/>
  <c r="AC549" i="2"/>
  <c r="V550" i="2"/>
  <c r="W550" i="2"/>
  <c r="X550" i="2"/>
  <c r="Y550" i="2"/>
  <c r="AA550" i="2"/>
  <c r="AB550" i="2"/>
  <c r="AC550" i="2"/>
  <c r="V551" i="2"/>
  <c r="W551" i="2"/>
  <c r="X551" i="2"/>
  <c r="Y551" i="2"/>
  <c r="AA551" i="2"/>
  <c r="AB551" i="2"/>
  <c r="AC551" i="2"/>
  <c r="V552" i="2"/>
  <c r="W552" i="2"/>
  <c r="X552" i="2"/>
  <c r="Y552" i="2"/>
  <c r="AA552" i="2"/>
  <c r="AB552" i="2"/>
  <c r="AC552" i="2"/>
  <c r="V553" i="2"/>
  <c r="W553" i="2"/>
  <c r="X553" i="2"/>
  <c r="Y553" i="2"/>
  <c r="AA553" i="2"/>
  <c r="AB553" i="2"/>
  <c r="AC553" i="2"/>
  <c r="V554" i="2"/>
  <c r="W554" i="2"/>
  <c r="X554" i="2"/>
  <c r="Y554" i="2"/>
  <c r="AA554" i="2"/>
  <c r="AB554" i="2"/>
  <c r="AC554" i="2"/>
  <c r="V555" i="2"/>
  <c r="W555" i="2"/>
  <c r="X555" i="2"/>
  <c r="Y555" i="2"/>
  <c r="AA555" i="2"/>
  <c r="AB555" i="2"/>
  <c r="AC555" i="2"/>
  <c r="V556" i="2"/>
  <c r="W556" i="2"/>
  <c r="X556" i="2"/>
  <c r="Y556" i="2"/>
  <c r="AA556" i="2"/>
  <c r="AB556" i="2"/>
  <c r="AC556" i="2"/>
  <c r="V557" i="2"/>
  <c r="W557" i="2"/>
  <c r="X557" i="2"/>
  <c r="Y557" i="2"/>
  <c r="AA557" i="2"/>
  <c r="AB557" i="2"/>
  <c r="AC557" i="2"/>
  <c r="V558" i="2"/>
  <c r="W558" i="2"/>
  <c r="X558" i="2"/>
  <c r="Y558" i="2"/>
  <c r="AA558" i="2"/>
  <c r="AB558" i="2"/>
  <c r="AC558" i="2"/>
  <c r="V559" i="2"/>
  <c r="W559" i="2"/>
  <c r="X559" i="2"/>
  <c r="Y559" i="2"/>
  <c r="AA559" i="2"/>
  <c r="AB559" i="2"/>
  <c r="AC559" i="2"/>
  <c r="V560" i="2"/>
  <c r="W560" i="2"/>
  <c r="X560" i="2"/>
  <c r="Y560" i="2"/>
  <c r="AA560" i="2"/>
  <c r="AB560" i="2"/>
  <c r="AC560" i="2"/>
  <c r="V561" i="2"/>
  <c r="W561" i="2"/>
  <c r="X561" i="2"/>
  <c r="Y561" i="2"/>
  <c r="AA561" i="2"/>
  <c r="AB561" i="2"/>
  <c r="AC561" i="2"/>
  <c r="V562" i="2"/>
  <c r="W562" i="2"/>
  <c r="X562" i="2"/>
  <c r="Y562" i="2"/>
  <c r="AA562" i="2"/>
  <c r="AB562" i="2"/>
  <c r="AC562" i="2"/>
  <c r="V563" i="2"/>
  <c r="W563" i="2"/>
  <c r="X563" i="2"/>
  <c r="Y563" i="2"/>
  <c r="AA563" i="2"/>
  <c r="AB563" i="2"/>
  <c r="AC563" i="2"/>
  <c r="V564" i="2"/>
  <c r="W564" i="2"/>
  <c r="X564" i="2"/>
  <c r="Y564" i="2"/>
  <c r="AA564" i="2"/>
  <c r="AB564" i="2"/>
  <c r="AC564" i="2"/>
  <c r="V565" i="2"/>
  <c r="W565" i="2"/>
  <c r="X565" i="2"/>
  <c r="Y565" i="2"/>
  <c r="AA565" i="2"/>
  <c r="AB565" i="2"/>
  <c r="AC565" i="2"/>
  <c r="V566" i="2"/>
  <c r="W566" i="2"/>
  <c r="X566" i="2"/>
  <c r="Y566" i="2"/>
  <c r="AA566" i="2"/>
  <c r="AB566" i="2"/>
  <c r="AC566" i="2"/>
  <c r="V567" i="2"/>
  <c r="W567" i="2"/>
  <c r="X567" i="2"/>
  <c r="Y567" i="2"/>
  <c r="AA567" i="2"/>
  <c r="AB567" i="2"/>
  <c r="AC567" i="2"/>
  <c r="V568" i="2"/>
  <c r="W568" i="2"/>
  <c r="X568" i="2"/>
  <c r="Y568" i="2"/>
  <c r="AA568" i="2"/>
  <c r="AB568" i="2"/>
  <c r="AC568" i="2"/>
  <c r="V569" i="2"/>
  <c r="W569" i="2"/>
  <c r="X569" i="2"/>
  <c r="Y569" i="2"/>
  <c r="AA569" i="2"/>
  <c r="AB569" i="2"/>
  <c r="AC569" i="2"/>
  <c r="V570" i="2"/>
  <c r="W570" i="2"/>
  <c r="X570" i="2"/>
  <c r="Y570" i="2"/>
  <c r="AA570" i="2"/>
  <c r="AB570" i="2"/>
  <c r="AC570" i="2"/>
  <c r="V571" i="2"/>
  <c r="W571" i="2"/>
  <c r="X571" i="2"/>
  <c r="Y571" i="2"/>
  <c r="AA571" i="2"/>
  <c r="AB571" i="2"/>
  <c r="AC571" i="2"/>
  <c r="V572" i="2"/>
  <c r="W572" i="2"/>
  <c r="X572" i="2"/>
  <c r="Y572" i="2"/>
  <c r="AA572" i="2"/>
  <c r="AB572" i="2"/>
  <c r="AC572" i="2"/>
  <c r="V573" i="2"/>
  <c r="W573" i="2"/>
  <c r="X573" i="2"/>
  <c r="Y573" i="2"/>
  <c r="AA573" i="2"/>
  <c r="AB573" i="2"/>
  <c r="AC573" i="2"/>
  <c r="V574" i="2"/>
  <c r="W574" i="2"/>
  <c r="X574" i="2"/>
  <c r="Y574" i="2"/>
  <c r="AA574" i="2"/>
  <c r="AB574" i="2"/>
  <c r="AC574" i="2"/>
  <c r="V575" i="2"/>
  <c r="W575" i="2"/>
  <c r="X575" i="2"/>
  <c r="Y575" i="2"/>
  <c r="AA575" i="2"/>
  <c r="AB575" i="2"/>
  <c r="AC575" i="2"/>
  <c r="V576" i="2"/>
  <c r="W576" i="2"/>
  <c r="X576" i="2"/>
  <c r="Y576" i="2"/>
  <c r="AA576" i="2"/>
  <c r="AB576" i="2"/>
  <c r="AC576" i="2"/>
  <c r="V577" i="2"/>
  <c r="W577" i="2"/>
  <c r="X577" i="2"/>
  <c r="Y577" i="2"/>
  <c r="AA577" i="2"/>
  <c r="AB577" i="2"/>
  <c r="AC577" i="2"/>
  <c r="V578" i="2"/>
  <c r="W578" i="2"/>
  <c r="X578" i="2"/>
  <c r="Y578" i="2"/>
  <c r="AA578" i="2"/>
  <c r="AB578" i="2"/>
  <c r="AC578" i="2"/>
  <c r="V579" i="2"/>
  <c r="W579" i="2"/>
  <c r="X579" i="2"/>
  <c r="Y579" i="2"/>
  <c r="AA579" i="2"/>
  <c r="AB579" i="2"/>
  <c r="AC579" i="2"/>
  <c r="V580" i="2"/>
  <c r="W580" i="2"/>
  <c r="X580" i="2"/>
  <c r="Y580" i="2"/>
  <c r="AA580" i="2"/>
  <c r="AB580" i="2"/>
  <c r="AC580" i="2"/>
  <c r="U581" i="2"/>
  <c r="T581" i="2"/>
  <c r="S581" i="2"/>
  <c r="AC540" i="2"/>
  <c r="AB540" i="2"/>
  <c r="AA540" i="2"/>
  <c r="Y540" i="2"/>
  <c r="X540" i="2"/>
  <c r="W540" i="2"/>
  <c r="V540" i="2"/>
  <c r="U16" i="3"/>
  <c r="T16" i="3"/>
  <c r="S16" i="3"/>
  <c r="AC15" i="3"/>
  <c r="AB15" i="3"/>
  <c r="AA15" i="3"/>
  <c r="Y15" i="3"/>
  <c r="X15" i="3"/>
  <c r="W15" i="3"/>
  <c r="Z15" i="3" s="1"/>
  <c r="V15" i="3"/>
  <c r="AC14" i="3"/>
  <c r="AB14" i="3"/>
  <c r="AA14" i="3"/>
  <c r="Y14" i="3"/>
  <c r="Y16" i="3" s="1"/>
  <c r="X14" i="3"/>
  <c r="W14" i="3"/>
  <c r="V14" i="3"/>
  <c r="V531" i="2"/>
  <c r="W531" i="2"/>
  <c r="X531" i="2"/>
  <c r="Y531" i="2"/>
  <c r="AA531" i="2"/>
  <c r="AB531" i="2"/>
  <c r="AC531" i="2"/>
  <c r="V532" i="2"/>
  <c r="W532" i="2"/>
  <c r="X532" i="2"/>
  <c r="Y532" i="2"/>
  <c r="AA532" i="2"/>
  <c r="AB532" i="2"/>
  <c r="AC532" i="2"/>
  <c r="V533" i="2"/>
  <c r="W533" i="2"/>
  <c r="X533" i="2"/>
  <c r="Y533" i="2"/>
  <c r="AA533" i="2"/>
  <c r="AB533" i="2"/>
  <c r="AC533" i="2"/>
  <c r="V534" i="2"/>
  <c r="W534" i="2"/>
  <c r="X534" i="2"/>
  <c r="Y534" i="2"/>
  <c r="AA534" i="2"/>
  <c r="AB534" i="2"/>
  <c r="AC534" i="2"/>
  <c r="V535" i="2"/>
  <c r="W535" i="2"/>
  <c r="X535" i="2"/>
  <c r="Y535" i="2"/>
  <c r="AA535" i="2"/>
  <c r="AB535" i="2"/>
  <c r="AC535" i="2"/>
  <c r="V536" i="2"/>
  <c r="W536" i="2"/>
  <c r="X536" i="2"/>
  <c r="Y536" i="2"/>
  <c r="AA536" i="2"/>
  <c r="AB536" i="2"/>
  <c r="AC536" i="2"/>
  <c r="V537" i="2"/>
  <c r="W537" i="2"/>
  <c r="X537" i="2"/>
  <c r="Y537" i="2"/>
  <c r="AA537" i="2"/>
  <c r="AB537" i="2"/>
  <c r="AC537" i="2"/>
  <c r="S539" i="2"/>
  <c r="U539" i="2"/>
  <c r="T539" i="2"/>
  <c r="AC538" i="2"/>
  <c r="AB538" i="2"/>
  <c r="AA538" i="2"/>
  <c r="Y538" i="2"/>
  <c r="X538" i="2"/>
  <c r="W538" i="2"/>
  <c r="V538" i="2"/>
  <c r="AC530" i="2"/>
  <c r="AB530" i="2"/>
  <c r="AA530" i="2"/>
  <c r="Y530" i="2"/>
  <c r="X530" i="2"/>
  <c r="W530" i="2"/>
  <c r="V530" i="2"/>
  <c r="V496" i="1"/>
  <c r="W496" i="1"/>
  <c r="X496" i="1"/>
  <c r="Y496" i="1"/>
  <c r="AA496" i="1"/>
  <c r="AB496" i="1"/>
  <c r="AC496" i="1"/>
  <c r="V497" i="1"/>
  <c r="W497" i="1"/>
  <c r="X497" i="1"/>
  <c r="Y497" i="1"/>
  <c r="AA497" i="1"/>
  <c r="AB497" i="1"/>
  <c r="AC497" i="1"/>
  <c r="V498" i="1"/>
  <c r="W498" i="1"/>
  <c r="X498" i="1"/>
  <c r="Y498" i="1"/>
  <c r="AA498" i="1"/>
  <c r="AB498" i="1"/>
  <c r="AC498" i="1"/>
  <c r="V499" i="1"/>
  <c r="W499" i="1"/>
  <c r="X499" i="1"/>
  <c r="Y499" i="1"/>
  <c r="AA499" i="1"/>
  <c r="AB499" i="1"/>
  <c r="AC499" i="1"/>
  <c r="V500" i="1"/>
  <c r="W500" i="1"/>
  <c r="X500" i="1"/>
  <c r="Y500" i="1"/>
  <c r="AA500" i="1"/>
  <c r="AB500" i="1"/>
  <c r="AC500" i="1"/>
  <c r="V501" i="1"/>
  <c r="W501" i="1"/>
  <c r="X501" i="1"/>
  <c r="Y501" i="1"/>
  <c r="AA501" i="1"/>
  <c r="AB501" i="1"/>
  <c r="AC501" i="1"/>
  <c r="V502" i="1"/>
  <c r="W502" i="1"/>
  <c r="X502" i="1"/>
  <c r="Y502" i="1"/>
  <c r="AA502" i="1"/>
  <c r="AB502" i="1"/>
  <c r="AC502" i="1"/>
  <c r="V503" i="1"/>
  <c r="W503" i="1"/>
  <c r="X503" i="1"/>
  <c r="Y503" i="1"/>
  <c r="AA503" i="1"/>
  <c r="AB503" i="1"/>
  <c r="AC503" i="1"/>
  <c r="V504" i="1"/>
  <c r="W504" i="1"/>
  <c r="X504" i="1"/>
  <c r="Y504" i="1"/>
  <c r="AA504" i="1"/>
  <c r="AB504" i="1"/>
  <c r="AC504" i="1"/>
  <c r="T601" i="1"/>
  <c r="U601" i="1"/>
  <c r="S601" i="1"/>
  <c r="AC600" i="1"/>
  <c r="AB600" i="1"/>
  <c r="AA600" i="1"/>
  <c r="Y600" i="1"/>
  <c r="X600" i="1"/>
  <c r="W600" i="1"/>
  <c r="V600" i="1"/>
  <c r="AC599" i="1"/>
  <c r="AB599" i="1"/>
  <c r="AA599" i="1"/>
  <c r="Y599" i="1"/>
  <c r="X599" i="1"/>
  <c r="W599" i="1"/>
  <c r="V599" i="1"/>
  <c r="AC598" i="1"/>
  <c r="AB598" i="1"/>
  <c r="AA598" i="1"/>
  <c r="Y598" i="1"/>
  <c r="X598" i="1"/>
  <c r="W598" i="1"/>
  <c r="V598" i="1"/>
  <c r="AC597" i="1"/>
  <c r="AB597" i="1"/>
  <c r="AA597" i="1"/>
  <c r="Y597" i="1"/>
  <c r="X597" i="1"/>
  <c r="W597" i="1"/>
  <c r="V597" i="1"/>
  <c r="AC596" i="1"/>
  <c r="AB596" i="1"/>
  <c r="AA596" i="1"/>
  <c r="Y596" i="1"/>
  <c r="X596" i="1"/>
  <c r="W596" i="1"/>
  <c r="V596" i="1"/>
  <c r="AC595" i="1"/>
  <c r="AB595" i="1"/>
  <c r="AA595" i="1"/>
  <c r="Y595" i="1"/>
  <c r="X595" i="1"/>
  <c r="W595" i="1"/>
  <c r="V595" i="1"/>
  <c r="AC594" i="1"/>
  <c r="AB594" i="1"/>
  <c r="AA594" i="1"/>
  <c r="Y594" i="1"/>
  <c r="X594" i="1"/>
  <c r="W594" i="1"/>
  <c r="V594" i="1"/>
  <c r="AC593" i="1"/>
  <c r="AB593" i="1"/>
  <c r="AA593" i="1"/>
  <c r="Y593" i="1"/>
  <c r="X593" i="1"/>
  <c r="W593" i="1"/>
  <c r="V593" i="1"/>
  <c r="AC592" i="1"/>
  <c r="AB592" i="1"/>
  <c r="AA592" i="1"/>
  <c r="Y592" i="1"/>
  <c r="X592" i="1"/>
  <c r="W592" i="1"/>
  <c r="V592" i="1"/>
  <c r="AC591" i="1"/>
  <c r="AB591" i="1"/>
  <c r="AA591" i="1"/>
  <c r="Y591" i="1"/>
  <c r="X591" i="1"/>
  <c r="W591" i="1"/>
  <c r="V591" i="1"/>
  <c r="AC590" i="1"/>
  <c r="AB590" i="1"/>
  <c r="AA590" i="1"/>
  <c r="Y590" i="1"/>
  <c r="X590" i="1"/>
  <c r="W590" i="1"/>
  <c r="V590" i="1"/>
  <c r="AC589" i="1"/>
  <c r="AB589" i="1"/>
  <c r="AA589" i="1"/>
  <c r="Y589" i="1"/>
  <c r="X589" i="1"/>
  <c r="W589" i="1"/>
  <c r="V589" i="1"/>
  <c r="AC588" i="1"/>
  <c r="AB588" i="1"/>
  <c r="AA588" i="1"/>
  <c r="Y588" i="1"/>
  <c r="X588" i="1"/>
  <c r="W588" i="1"/>
  <c r="V588" i="1"/>
  <c r="AC587" i="1"/>
  <c r="AB587" i="1"/>
  <c r="AA587" i="1"/>
  <c r="Y587" i="1"/>
  <c r="X587" i="1"/>
  <c r="W587" i="1"/>
  <c r="V587" i="1"/>
  <c r="AC586" i="1"/>
  <c r="AB586" i="1"/>
  <c r="AA586" i="1"/>
  <c r="Y586" i="1"/>
  <c r="X586" i="1"/>
  <c r="W586" i="1"/>
  <c r="V586" i="1"/>
  <c r="AC585" i="1"/>
  <c r="AB585" i="1"/>
  <c r="AA585" i="1"/>
  <c r="Y585" i="1"/>
  <c r="X585" i="1"/>
  <c r="W585" i="1"/>
  <c r="V585" i="1"/>
  <c r="AC584" i="1"/>
  <c r="AB584" i="1"/>
  <c r="AA584" i="1"/>
  <c r="Y584" i="1"/>
  <c r="X584" i="1"/>
  <c r="W584" i="1"/>
  <c r="V584" i="1"/>
  <c r="AC583" i="1"/>
  <c r="AB583" i="1"/>
  <c r="AA583" i="1"/>
  <c r="Y583" i="1"/>
  <c r="X583" i="1"/>
  <c r="W583" i="1"/>
  <c r="V583" i="1"/>
  <c r="AC582" i="1"/>
  <c r="AB582" i="1"/>
  <c r="AA582" i="1"/>
  <c r="Y582" i="1"/>
  <c r="X582" i="1"/>
  <c r="W582" i="1"/>
  <c r="V582" i="1"/>
  <c r="AC581" i="1"/>
  <c r="AB581" i="1"/>
  <c r="AA581" i="1"/>
  <c r="Y581" i="1"/>
  <c r="X581" i="1"/>
  <c r="W581" i="1"/>
  <c r="V581" i="1"/>
  <c r="AC580" i="1"/>
  <c r="AB580" i="1"/>
  <c r="AA580" i="1"/>
  <c r="Y580" i="1"/>
  <c r="X580" i="1"/>
  <c r="W580" i="1"/>
  <c r="V580" i="1"/>
  <c r="AC579" i="1"/>
  <c r="AB579" i="1"/>
  <c r="AA579" i="1"/>
  <c r="Y579" i="1"/>
  <c r="X579" i="1"/>
  <c r="W579" i="1"/>
  <c r="V579" i="1"/>
  <c r="AC578" i="1"/>
  <c r="AB578" i="1"/>
  <c r="AA578" i="1"/>
  <c r="Y578" i="1"/>
  <c r="X578" i="1"/>
  <c r="W578" i="1"/>
  <c r="V578" i="1"/>
  <c r="AC577" i="1"/>
  <c r="AB577" i="1"/>
  <c r="AA577" i="1"/>
  <c r="Y577" i="1"/>
  <c r="X577" i="1"/>
  <c r="W577" i="1"/>
  <c r="V577" i="1"/>
  <c r="AC576" i="1"/>
  <c r="AB576" i="1"/>
  <c r="AA576" i="1"/>
  <c r="Y576" i="1"/>
  <c r="X576" i="1"/>
  <c r="W576" i="1"/>
  <c r="V576" i="1"/>
  <c r="AC575" i="1"/>
  <c r="AB575" i="1"/>
  <c r="AA575" i="1"/>
  <c r="Y575" i="1"/>
  <c r="X575" i="1"/>
  <c r="W575" i="1"/>
  <c r="V575" i="1"/>
  <c r="AC574" i="1"/>
  <c r="AB574" i="1"/>
  <c r="AA574" i="1"/>
  <c r="Y574" i="1"/>
  <c r="X574" i="1"/>
  <c r="W574" i="1"/>
  <c r="V574" i="1"/>
  <c r="AC573" i="1"/>
  <c r="AB573" i="1"/>
  <c r="AA573" i="1"/>
  <c r="Y573" i="1"/>
  <c r="X573" i="1"/>
  <c r="W573" i="1"/>
  <c r="V573" i="1"/>
  <c r="AC572" i="1"/>
  <c r="AB572" i="1"/>
  <c r="AA572" i="1"/>
  <c r="Y572" i="1"/>
  <c r="X572" i="1"/>
  <c r="W572" i="1"/>
  <c r="V572" i="1"/>
  <c r="AC571" i="1"/>
  <c r="AB571" i="1"/>
  <c r="AA571" i="1"/>
  <c r="Y571" i="1"/>
  <c r="X571" i="1"/>
  <c r="W571" i="1"/>
  <c r="V571" i="1"/>
  <c r="AC570" i="1"/>
  <c r="AB570" i="1"/>
  <c r="AA570" i="1"/>
  <c r="Y570" i="1"/>
  <c r="X570" i="1"/>
  <c r="W570" i="1"/>
  <c r="V570" i="1"/>
  <c r="AC569" i="1"/>
  <c r="AB569" i="1"/>
  <c r="AA569" i="1"/>
  <c r="Y569" i="1"/>
  <c r="X569" i="1"/>
  <c r="W569" i="1"/>
  <c r="V569" i="1"/>
  <c r="AC568" i="1"/>
  <c r="AB568" i="1"/>
  <c r="AA568" i="1"/>
  <c r="Y568" i="1"/>
  <c r="X568" i="1"/>
  <c r="W568" i="1"/>
  <c r="V568" i="1"/>
  <c r="AC567" i="1"/>
  <c r="AB567" i="1"/>
  <c r="AA567" i="1"/>
  <c r="Y567" i="1"/>
  <c r="X567" i="1"/>
  <c r="W567" i="1"/>
  <c r="V567" i="1"/>
  <c r="AC566" i="1"/>
  <c r="AB566" i="1"/>
  <c r="AA566" i="1"/>
  <c r="Y566" i="1"/>
  <c r="X566" i="1"/>
  <c r="W566" i="1"/>
  <c r="V566" i="1"/>
  <c r="AC565" i="1"/>
  <c r="AB565" i="1"/>
  <c r="AA565" i="1"/>
  <c r="Y565" i="1"/>
  <c r="X565" i="1"/>
  <c r="W565" i="1"/>
  <c r="V565" i="1"/>
  <c r="AC564" i="1"/>
  <c r="AB564" i="1"/>
  <c r="AA564" i="1"/>
  <c r="Y564" i="1"/>
  <c r="X564" i="1"/>
  <c r="W564" i="1"/>
  <c r="V564" i="1"/>
  <c r="AC563" i="1"/>
  <c r="AB563" i="1"/>
  <c r="AA563" i="1"/>
  <c r="Y563" i="1"/>
  <c r="X563" i="1"/>
  <c r="W563" i="1"/>
  <c r="V563" i="1"/>
  <c r="AC562" i="1"/>
  <c r="AB562" i="1"/>
  <c r="AA562" i="1"/>
  <c r="Y562" i="1"/>
  <c r="X562" i="1"/>
  <c r="W562" i="1"/>
  <c r="V562" i="1"/>
  <c r="AC561" i="1"/>
  <c r="AB561" i="1"/>
  <c r="AA561" i="1"/>
  <c r="Y561" i="1"/>
  <c r="X561" i="1"/>
  <c r="W561" i="1"/>
  <c r="V561" i="1"/>
  <c r="AC560" i="1"/>
  <c r="AB560" i="1"/>
  <c r="AA560" i="1"/>
  <c r="Y560" i="1"/>
  <c r="X560" i="1"/>
  <c r="W560" i="1"/>
  <c r="V560" i="1"/>
  <c r="AC559" i="1"/>
  <c r="AB559" i="1"/>
  <c r="AA559" i="1"/>
  <c r="Y559" i="1"/>
  <c r="X559" i="1"/>
  <c r="W559" i="1"/>
  <c r="V559" i="1"/>
  <c r="AC558" i="1"/>
  <c r="AB558" i="1"/>
  <c r="AA558" i="1"/>
  <c r="Y558" i="1"/>
  <c r="X558" i="1"/>
  <c r="W558" i="1"/>
  <c r="V558" i="1"/>
  <c r="AC557" i="1"/>
  <c r="AB557" i="1"/>
  <c r="AA557" i="1"/>
  <c r="Y557" i="1"/>
  <c r="X557" i="1"/>
  <c r="W557" i="1"/>
  <c r="V557" i="1"/>
  <c r="AC556" i="1"/>
  <c r="AB556" i="1"/>
  <c r="AA556" i="1"/>
  <c r="Y556" i="1"/>
  <c r="X556" i="1"/>
  <c r="W556" i="1"/>
  <c r="V556" i="1"/>
  <c r="AC555" i="1"/>
  <c r="AB555" i="1"/>
  <c r="AA555" i="1"/>
  <c r="Y555" i="1"/>
  <c r="X555" i="1"/>
  <c r="W555" i="1"/>
  <c r="V555" i="1"/>
  <c r="AC554" i="1"/>
  <c r="AB554" i="1"/>
  <c r="AA554" i="1"/>
  <c r="Y554" i="1"/>
  <c r="X554" i="1"/>
  <c r="W554" i="1"/>
  <c r="V554" i="1"/>
  <c r="AC553" i="1"/>
  <c r="AB553" i="1"/>
  <c r="AA553" i="1"/>
  <c r="Y553" i="1"/>
  <c r="X553" i="1"/>
  <c r="W553" i="1"/>
  <c r="V553" i="1"/>
  <c r="AC552" i="1"/>
  <c r="AB552" i="1"/>
  <c r="AA552" i="1"/>
  <c r="Y552" i="1"/>
  <c r="X552" i="1"/>
  <c r="W552" i="1"/>
  <c r="V552" i="1"/>
  <c r="AC551" i="1"/>
  <c r="AB551" i="1"/>
  <c r="AA551" i="1"/>
  <c r="Y551" i="1"/>
  <c r="X551" i="1"/>
  <c r="W551" i="1"/>
  <c r="V551" i="1"/>
  <c r="AC550" i="1"/>
  <c r="AB550" i="1"/>
  <c r="AA550" i="1"/>
  <c r="Y550" i="1"/>
  <c r="X550" i="1"/>
  <c r="W550" i="1"/>
  <c r="V550" i="1"/>
  <c r="AC549" i="1"/>
  <c r="AB549" i="1"/>
  <c r="AA549" i="1"/>
  <c r="Y549" i="1"/>
  <c r="X549" i="1"/>
  <c r="W549" i="1"/>
  <c r="V549" i="1"/>
  <c r="AC548" i="1"/>
  <c r="AB548" i="1"/>
  <c r="AA548" i="1"/>
  <c r="Y548" i="1"/>
  <c r="X548" i="1"/>
  <c r="W548" i="1"/>
  <c r="V548" i="1"/>
  <c r="AC547" i="1"/>
  <c r="AB547" i="1"/>
  <c r="AA547" i="1"/>
  <c r="Y547" i="1"/>
  <c r="X547" i="1"/>
  <c r="W547" i="1"/>
  <c r="V547" i="1"/>
  <c r="AC546" i="1"/>
  <c r="AB546" i="1"/>
  <c r="AA546" i="1"/>
  <c r="Y546" i="1"/>
  <c r="X546" i="1"/>
  <c r="W546" i="1"/>
  <c r="V546" i="1"/>
  <c r="AC545" i="1"/>
  <c r="AB545" i="1"/>
  <c r="AA545" i="1"/>
  <c r="Y545" i="1"/>
  <c r="X545" i="1"/>
  <c r="W545" i="1"/>
  <c r="V545" i="1"/>
  <c r="AC544" i="1"/>
  <c r="AB544" i="1"/>
  <c r="AA544" i="1"/>
  <c r="Y544" i="1"/>
  <c r="X544" i="1"/>
  <c r="W544" i="1"/>
  <c r="V544" i="1"/>
  <c r="AC543" i="1"/>
  <c r="AB543" i="1"/>
  <c r="AA543" i="1"/>
  <c r="Y543" i="1"/>
  <c r="X543" i="1"/>
  <c r="W543" i="1"/>
  <c r="V543" i="1"/>
  <c r="AC542" i="1"/>
  <c r="AB542" i="1"/>
  <c r="AA542" i="1"/>
  <c r="Y542" i="1"/>
  <c r="X542" i="1"/>
  <c r="W542" i="1"/>
  <c r="V542" i="1"/>
  <c r="AC541" i="1"/>
  <c r="AB541" i="1"/>
  <c r="AA541" i="1"/>
  <c r="Y541" i="1"/>
  <c r="X541" i="1"/>
  <c r="W541" i="1"/>
  <c r="V541" i="1"/>
  <c r="AC540" i="1"/>
  <c r="AB540" i="1"/>
  <c r="AA540" i="1"/>
  <c r="Y540" i="1"/>
  <c r="X540" i="1"/>
  <c r="W540" i="1"/>
  <c r="V540" i="1"/>
  <c r="AC539" i="1"/>
  <c r="AB539" i="1"/>
  <c r="AA539" i="1"/>
  <c r="Y539" i="1"/>
  <c r="X539" i="1"/>
  <c r="W539" i="1"/>
  <c r="V539" i="1"/>
  <c r="AC538" i="1"/>
  <c r="AB538" i="1"/>
  <c r="AA538" i="1"/>
  <c r="Y538" i="1"/>
  <c r="X538" i="1"/>
  <c r="W538" i="1"/>
  <c r="V538" i="1"/>
  <c r="AC537" i="1"/>
  <c r="AB537" i="1"/>
  <c r="AA537" i="1"/>
  <c r="Y537" i="1"/>
  <c r="X537" i="1"/>
  <c r="W537" i="1"/>
  <c r="V537" i="1"/>
  <c r="AC536" i="1"/>
  <c r="AB536" i="1"/>
  <c r="AA536" i="1"/>
  <c r="Y536" i="1"/>
  <c r="X536" i="1"/>
  <c r="W536" i="1"/>
  <c r="V536" i="1"/>
  <c r="AC535" i="1"/>
  <c r="AB535" i="1"/>
  <c r="AA535" i="1"/>
  <c r="Y535" i="1"/>
  <c r="X535" i="1"/>
  <c r="W535" i="1"/>
  <c r="V535" i="1"/>
  <c r="AC534" i="1"/>
  <c r="AB534" i="1"/>
  <c r="AA534" i="1"/>
  <c r="Y534" i="1"/>
  <c r="X534" i="1"/>
  <c r="W534" i="1"/>
  <c r="V534" i="1"/>
  <c r="AC533" i="1"/>
  <c r="AB533" i="1"/>
  <c r="AA533" i="1"/>
  <c r="Y533" i="1"/>
  <c r="X533" i="1"/>
  <c r="W533" i="1"/>
  <c r="V533" i="1"/>
  <c r="AC532" i="1"/>
  <c r="AB532" i="1"/>
  <c r="AA532" i="1"/>
  <c r="Y532" i="1"/>
  <c r="X532" i="1"/>
  <c r="W532" i="1"/>
  <c r="V532" i="1"/>
  <c r="AC531" i="1"/>
  <c r="AB531" i="1"/>
  <c r="AA531" i="1"/>
  <c r="Y531" i="1"/>
  <c r="X531" i="1"/>
  <c r="W531" i="1"/>
  <c r="V531" i="1"/>
  <c r="AC530" i="1"/>
  <c r="AB530" i="1"/>
  <c r="AA530" i="1"/>
  <c r="Y530" i="1"/>
  <c r="X530" i="1"/>
  <c r="W530" i="1"/>
  <c r="V530" i="1"/>
  <c r="AC529" i="1"/>
  <c r="AB529" i="1"/>
  <c r="AA529" i="1"/>
  <c r="Y529" i="1"/>
  <c r="X529" i="1"/>
  <c r="W529" i="1"/>
  <c r="V529" i="1"/>
  <c r="AC528" i="1"/>
  <c r="AB528" i="1"/>
  <c r="AA528" i="1"/>
  <c r="Y528" i="1"/>
  <c r="X528" i="1"/>
  <c r="W528" i="1"/>
  <c r="V528" i="1"/>
  <c r="AC527" i="1"/>
  <c r="AB527" i="1"/>
  <c r="AA527" i="1"/>
  <c r="Y527" i="1"/>
  <c r="X527" i="1"/>
  <c r="W527" i="1"/>
  <c r="V527" i="1"/>
  <c r="AC526" i="1"/>
  <c r="AB526" i="1"/>
  <c r="AA526" i="1"/>
  <c r="Y526" i="1"/>
  <c r="X526" i="1"/>
  <c r="W526" i="1"/>
  <c r="V526" i="1"/>
  <c r="AC525" i="1"/>
  <c r="AB525" i="1"/>
  <c r="AA525" i="1"/>
  <c r="Y525" i="1"/>
  <c r="X525" i="1"/>
  <c r="W525" i="1"/>
  <c r="V525" i="1"/>
  <c r="AC524" i="1"/>
  <c r="AB524" i="1"/>
  <c r="AA524" i="1"/>
  <c r="Y524" i="1"/>
  <c r="X524" i="1"/>
  <c r="W524" i="1"/>
  <c r="V524" i="1"/>
  <c r="AC523" i="1"/>
  <c r="AB523" i="1"/>
  <c r="AA523" i="1"/>
  <c r="Y523" i="1"/>
  <c r="X523" i="1"/>
  <c r="W523" i="1"/>
  <c r="V523" i="1"/>
  <c r="AC522" i="1"/>
  <c r="AB522" i="1"/>
  <c r="AA522" i="1"/>
  <c r="Y522" i="1"/>
  <c r="X522" i="1"/>
  <c r="W522" i="1"/>
  <c r="V522" i="1"/>
  <c r="AC521" i="1"/>
  <c r="AB521" i="1"/>
  <c r="AA521" i="1"/>
  <c r="Y521" i="1"/>
  <c r="X521" i="1"/>
  <c r="W521" i="1"/>
  <c r="V521" i="1"/>
  <c r="AC520" i="1"/>
  <c r="AB520" i="1"/>
  <c r="AA520" i="1"/>
  <c r="Y520" i="1"/>
  <c r="X520" i="1"/>
  <c r="W520" i="1"/>
  <c r="V520" i="1"/>
  <c r="AC519" i="1"/>
  <c r="AB519" i="1"/>
  <c r="AA519" i="1"/>
  <c r="Y519" i="1"/>
  <c r="X519" i="1"/>
  <c r="W519" i="1"/>
  <c r="V519" i="1"/>
  <c r="AC518" i="1"/>
  <c r="AB518" i="1"/>
  <c r="AA518" i="1"/>
  <c r="Y518" i="1"/>
  <c r="X518" i="1"/>
  <c r="W518" i="1"/>
  <c r="V518" i="1"/>
  <c r="AC517" i="1"/>
  <c r="AB517" i="1"/>
  <c r="AA517" i="1"/>
  <c r="Y517" i="1"/>
  <c r="X517" i="1"/>
  <c r="W517" i="1"/>
  <c r="V517" i="1"/>
  <c r="AC516" i="1"/>
  <c r="AB516" i="1"/>
  <c r="AA516" i="1"/>
  <c r="Y516" i="1"/>
  <c r="X516" i="1"/>
  <c r="W516" i="1"/>
  <c r="V516" i="1"/>
  <c r="AC515" i="1"/>
  <c r="AB515" i="1"/>
  <c r="AA515" i="1"/>
  <c r="Y515" i="1"/>
  <c r="X515" i="1"/>
  <c r="W515" i="1"/>
  <c r="V515" i="1"/>
  <c r="AC514" i="1"/>
  <c r="AB514" i="1"/>
  <c r="AA514" i="1"/>
  <c r="Y514" i="1"/>
  <c r="X514" i="1"/>
  <c r="W514" i="1"/>
  <c r="V514" i="1"/>
  <c r="AC513" i="1"/>
  <c r="AB513" i="1"/>
  <c r="AA513" i="1"/>
  <c r="Y513" i="1"/>
  <c r="X513" i="1"/>
  <c r="W513" i="1"/>
  <c r="V513" i="1"/>
  <c r="AC512" i="1"/>
  <c r="AB512" i="1"/>
  <c r="AA512" i="1"/>
  <c r="Y512" i="1"/>
  <c r="X512" i="1"/>
  <c r="W512" i="1"/>
  <c r="V512" i="1"/>
  <c r="AC511" i="1"/>
  <c r="AB511" i="1"/>
  <c r="AA511" i="1"/>
  <c r="Y511" i="1"/>
  <c r="X511" i="1"/>
  <c r="W511" i="1"/>
  <c r="V511" i="1"/>
  <c r="AC510" i="1"/>
  <c r="AB510" i="1"/>
  <c r="AA510" i="1"/>
  <c r="Y510" i="1"/>
  <c r="X510" i="1"/>
  <c r="W510" i="1"/>
  <c r="V510" i="1"/>
  <c r="AC509" i="1"/>
  <c r="AB509" i="1"/>
  <c r="AA509" i="1"/>
  <c r="Y509" i="1"/>
  <c r="X509" i="1"/>
  <c r="W509" i="1"/>
  <c r="V509" i="1"/>
  <c r="AC508" i="1"/>
  <c r="AB508" i="1"/>
  <c r="AA508" i="1"/>
  <c r="Y508" i="1"/>
  <c r="X508" i="1"/>
  <c r="W508" i="1"/>
  <c r="V508" i="1"/>
  <c r="AC507" i="1"/>
  <c r="AB507" i="1"/>
  <c r="AA507" i="1"/>
  <c r="Y507" i="1"/>
  <c r="X507" i="1"/>
  <c r="W507" i="1"/>
  <c r="V507" i="1"/>
  <c r="AC506" i="1"/>
  <c r="AB506" i="1"/>
  <c r="AA506" i="1"/>
  <c r="Y506" i="1"/>
  <c r="X506" i="1"/>
  <c r="W506" i="1"/>
  <c r="V506" i="1"/>
  <c r="AC505" i="1"/>
  <c r="AB505" i="1"/>
  <c r="AA505" i="1"/>
  <c r="Y505" i="1"/>
  <c r="X505" i="1"/>
  <c r="W505" i="1"/>
  <c r="V505" i="1"/>
  <c r="AC495" i="1"/>
  <c r="AB495" i="1"/>
  <c r="AA495" i="1"/>
  <c r="Y495" i="1"/>
  <c r="X495" i="1"/>
  <c r="W495" i="1"/>
  <c r="V495" i="1"/>
  <c r="W529" i="2"/>
  <c r="X529" i="2"/>
  <c r="Y529" i="2"/>
  <c r="T521" i="2"/>
  <c r="U521" i="2"/>
  <c r="T522" i="2"/>
  <c r="U522" i="2"/>
  <c r="T523" i="2"/>
  <c r="U523" i="2"/>
  <c r="T524" i="2"/>
  <c r="U524" i="2"/>
  <c r="T525" i="2"/>
  <c r="U525" i="2"/>
  <c r="T526" i="2"/>
  <c r="U526" i="2"/>
  <c r="T527" i="2"/>
  <c r="U527" i="2"/>
  <c r="S522" i="2"/>
  <c r="S523" i="2"/>
  <c r="S524" i="2"/>
  <c r="S525" i="2"/>
  <c r="S526" i="2"/>
  <c r="S527" i="2"/>
  <c r="S521" i="2"/>
  <c r="AC528" i="2"/>
  <c r="AB528" i="2"/>
  <c r="AA528" i="2"/>
  <c r="V528" i="2"/>
  <c r="AA527" i="2"/>
  <c r="AC527" i="2"/>
  <c r="AB527" i="2"/>
  <c r="AC526" i="2"/>
  <c r="Z526" i="2"/>
  <c r="AA526" i="2"/>
  <c r="AC525" i="2"/>
  <c r="AB525" i="2"/>
  <c r="AA525" i="2"/>
  <c r="AB524" i="2"/>
  <c r="AC524" i="2"/>
  <c r="AA524" i="2"/>
  <c r="AC523" i="2"/>
  <c r="AB523" i="2"/>
  <c r="Z523" i="2"/>
  <c r="AC522" i="2"/>
  <c r="AA522" i="2"/>
  <c r="AC521" i="2"/>
  <c r="AB521" i="2"/>
  <c r="AA521" i="2"/>
  <c r="X468" i="2"/>
  <c r="Y468" i="2"/>
  <c r="X469" i="2"/>
  <c r="AB469" i="2" s="1"/>
  <c r="Y469" i="2"/>
  <c r="AC469" i="2" s="1"/>
  <c r="X470" i="2"/>
  <c r="AB470" i="2" s="1"/>
  <c r="Y470" i="2"/>
  <c r="AC470" i="2" s="1"/>
  <c r="X471" i="2"/>
  <c r="AB471" i="2" s="1"/>
  <c r="Y471" i="2"/>
  <c r="AC471" i="2" s="1"/>
  <c r="X472" i="2"/>
  <c r="AB472" i="2" s="1"/>
  <c r="Y472" i="2"/>
  <c r="AC472" i="2" s="1"/>
  <c r="X473" i="2"/>
  <c r="AB473" i="2" s="1"/>
  <c r="Y473" i="2"/>
  <c r="AC473" i="2" s="1"/>
  <c r="X474" i="2"/>
  <c r="AB474" i="2" s="1"/>
  <c r="Y474" i="2"/>
  <c r="AC474" i="2" s="1"/>
  <c r="X475" i="2"/>
  <c r="AB475" i="2" s="1"/>
  <c r="Y475" i="2"/>
  <c r="AC475" i="2" s="1"/>
  <c r="X476" i="2"/>
  <c r="AB476" i="2" s="1"/>
  <c r="Y476" i="2"/>
  <c r="AC476" i="2" s="1"/>
  <c r="X477" i="2"/>
  <c r="AB477" i="2" s="1"/>
  <c r="Y477" i="2"/>
  <c r="AC477" i="2" s="1"/>
  <c r="X478" i="2"/>
  <c r="AB478" i="2" s="1"/>
  <c r="Y478" i="2"/>
  <c r="AC478" i="2" s="1"/>
  <c r="X479" i="2"/>
  <c r="AB479" i="2" s="1"/>
  <c r="Y479" i="2"/>
  <c r="AC479" i="2" s="1"/>
  <c r="X480" i="2"/>
  <c r="AB480" i="2" s="1"/>
  <c r="Y480" i="2"/>
  <c r="AC480" i="2" s="1"/>
  <c r="X481" i="2"/>
  <c r="AB481" i="2" s="1"/>
  <c r="Y481" i="2"/>
  <c r="AC481" i="2" s="1"/>
  <c r="X482" i="2"/>
  <c r="AB482" i="2" s="1"/>
  <c r="Y482" i="2"/>
  <c r="AC482" i="2" s="1"/>
  <c r="X483" i="2"/>
  <c r="AB483" i="2" s="1"/>
  <c r="Y483" i="2"/>
  <c r="AC483" i="2" s="1"/>
  <c r="X484" i="2"/>
  <c r="AB484" i="2" s="1"/>
  <c r="Y484" i="2"/>
  <c r="AC484" i="2" s="1"/>
  <c r="X485" i="2"/>
  <c r="AB485" i="2" s="1"/>
  <c r="Y485" i="2"/>
  <c r="AC485" i="2" s="1"/>
  <c r="X486" i="2"/>
  <c r="AB486" i="2" s="1"/>
  <c r="Y486" i="2"/>
  <c r="AC486" i="2" s="1"/>
  <c r="X487" i="2"/>
  <c r="AB487" i="2" s="1"/>
  <c r="Y487" i="2"/>
  <c r="AC487" i="2" s="1"/>
  <c r="X488" i="2"/>
  <c r="AB488" i="2" s="1"/>
  <c r="Y488" i="2"/>
  <c r="AC488" i="2" s="1"/>
  <c r="X489" i="2"/>
  <c r="AB489" i="2" s="1"/>
  <c r="Y489" i="2"/>
  <c r="AC489" i="2" s="1"/>
  <c r="X490" i="2"/>
  <c r="AB490" i="2" s="1"/>
  <c r="Y490" i="2"/>
  <c r="AC490" i="2" s="1"/>
  <c r="X491" i="2"/>
  <c r="AB491" i="2" s="1"/>
  <c r="Y491" i="2"/>
  <c r="AC491" i="2" s="1"/>
  <c r="X492" i="2"/>
  <c r="AB492" i="2" s="1"/>
  <c r="Y492" i="2"/>
  <c r="AC492" i="2" s="1"/>
  <c r="X493" i="2"/>
  <c r="AB493" i="2" s="1"/>
  <c r="Y493" i="2"/>
  <c r="AC493" i="2" s="1"/>
  <c r="X494" i="2"/>
  <c r="AB494" i="2" s="1"/>
  <c r="Y494" i="2"/>
  <c r="AC494" i="2" s="1"/>
  <c r="X495" i="2"/>
  <c r="AB495" i="2" s="1"/>
  <c r="Y495" i="2"/>
  <c r="AC495" i="2" s="1"/>
  <c r="X496" i="2"/>
  <c r="AB496" i="2" s="1"/>
  <c r="Y496" i="2"/>
  <c r="AC496" i="2" s="1"/>
  <c r="X497" i="2"/>
  <c r="AB497" i="2" s="1"/>
  <c r="Y497" i="2"/>
  <c r="AC497" i="2" s="1"/>
  <c r="X498" i="2"/>
  <c r="AB498" i="2" s="1"/>
  <c r="Y498" i="2"/>
  <c r="AC498" i="2" s="1"/>
  <c r="X499" i="2"/>
  <c r="AB499" i="2" s="1"/>
  <c r="Y499" i="2"/>
  <c r="AC499" i="2" s="1"/>
  <c r="X500" i="2"/>
  <c r="AB500" i="2" s="1"/>
  <c r="Y500" i="2"/>
  <c r="AC500" i="2" s="1"/>
  <c r="X501" i="2"/>
  <c r="Y501" i="2"/>
  <c r="AC501" i="2" s="1"/>
  <c r="X502" i="2"/>
  <c r="AB502" i="2" s="1"/>
  <c r="Y502" i="2"/>
  <c r="X503" i="2"/>
  <c r="AB503" i="2" s="1"/>
  <c r="Y503" i="2"/>
  <c r="AC503" i="2" s="1"/>
  <c r="X504" i="2"/>
  <c r="AB504" i="2" s="1"/>
  <c r="Y504" i="2"/>
  <c r="AC504" i="2" s="1"/>
  <c r="X505" i="2"/>
  <c r="AB505" i="2" s="1"/>
  <c r="Y505" i="2"/>
  <c r="AC505" i="2" s="1"/>
  <c r="X506" i="2"/>
  <c r="AB506" i="2" s="1"/>
  <c r="Y506" i="2"/>
  <c r="AC506" i="2" s="1"/>
  <c r="X507" i="2"/>
  <c r="AB507" i="2" s="1"/>
  <c r="Y507" i="2"/>
  <c r="AC507" i="2" s="1"/>
  <c r="X508" i="2"/>
  <c r="AB508" i="2" s="1"/>
  <c r="Y508" i="2"/>
  <c r="AC508" i="2" s="1"/>
  <c r="X509" i="2"/>
  <c r="AB509" i="2" s="1"/>
  <c r="Y509" i="2"/>
  <c r="AC509" i="2" s="1"/>
  <c r="X510" i="2"/>
  <c r="AB510" i="2" s="1"/>
  <c r="Y510" i="2"/>
  <c r="X511" i="2"/>
  <c r="AB511" i="2" s="1"/>
  <c r="Y511" i="2"/>
  <c r="AC511" i="2" s="1"/>
  <c r="X512" i="2"/>
  <c r="AB512" i="2" s="1"/>
  <c r="Y512" i="2"/>
  <c r="AC512" i="2" s="1"/>
  <c r="X513" i="2"/>
  <c r="Y513" i="2"/>
  <c r="AC513" i="2" s="1"/>
  <c r="X514" i="2"/>
  <c r="AB514" i="2" s="1"/>
  <c r="Y514" i="2"/>
  <c r="AC514" i="2" s="1"/>
  <c r="X515" i="2"/>
  <c r="AB515" i="2" s="1"/>
  <c r="Y515" i="2"/>
  <c r="AC515" i="2" s="1"/>
  <c r="X516" i="2"/>
  <c r="AB516" i="2" s="1"/>
  <c r="Y516" i="2"/>
  <c r="AC516" i="2" s="1"/>
  <c r="X517" i="2"/>
  <c r="AB517" i="2" s="1"/>
  <c r="Y517" i="2"/>
  <c r="AC517" i="2" s="1"/>
  <c r="X518" i="2"/>
  <c r="AB518" i="2" s="1"/>
  <c r="Y518" i="2"/>
  <c r="W469" i="2"/>
  <c r="AA469" i="2" s="1"/>
  <c r="W470" i="2"/>
  <c r="AA470" i="2" s="1"/>
  <c r="W471" i="2"/>
  <c r="AA471" i="2" s="1"/>
  <c r="W472" i="2"/>
  <c r="AA472" i="2" s="1"/>
  <c r="W473" i="2"/>
  <c r="AA473" i="2" s="1"/>
  <c r="W474" i="2"/>
  <c r="AA474" i="2" s="1"/>
  <c r="W475" i="2"/>
  <c r="AA475" i="2" s="1"/>
  <c r="W476" i="2"/>
  <c r="AA476" i="2" s="1"/>
  <c r="W477" i="2"/>
  <c r="AA477" i="2" s="1"/>
  <c r="W478" i="2"/>
  <c r="AA478" i="2" s="1"/>
  <c r="W479" i="2"/>
  <c r="AA479" i="2" s="1"/>
  <c r="W480" i="2"/>
  <c r="AA480" i="2" s="1"/>
  <c r="W481" i="2"/>
  <c r="AA481" i="2" s="1"/>
  <c r="W482" i="2"/>
  <c r="AA482" i="2" s="1"/>
  <c r="W483" i="2"/>
  <c r="AA483" i="2" s="1"/>
  <c r="W484" i="2"/>
  <c r="AA484" i="2" s="1"/>
  <c r="W485" i="2"/>
  <c r="AA485" i="2" s="1"/>
  <c r="W486" i="2"/>
  <c r="AA486" i="2" s="1"/>
  <c r="W487" i="2"/>
  <c r="AA487" i="2" s="1"/>
  <c r="W488" i="2"/>
  <c r="AA488" i="2" s="1"/>
  <c r="W489" i="2"/>
  <c r="AA489" i="2" s="1"/>
  <c r="W490" i="2"/>
  <c r="AA490" i="2" s="1"/>
  <c r="W491" i="2"/>
  <c r="AA491" i="2" s="1"/>
  <c r="W492" i="2"/>
  <c r="AA492" i="2" s="1"/>
  <c r="W493" i="2"/>
  <c r="AA493" i="2" s="1"/>
  <c r="W494" i="2"/>
  <c r="AA494" i="2" s="1"/>
  <c r="W495" i="2"/>
  <c r="AA495" i="2" s="1"/>
  <c r="W496" i="2"/>
  <c r="AA496" i="2" s="1"/>
  <c r="W497" i="2"/>
  <c r="AA497" i="2" s="1"/>
  <c r="W498" i="2"/>
  <c r="AA498" i="2" s="1"/>
  <c r="W499" i="2"/>
  <c r="AA499" i="2" s="1"/>
  <c r="W500" i="2"/>
  <c r="AA500" i="2" s="1"/>
  <c r="W501" i="2"/>
  <c r="AA501" i="2" s="1"/>
  <c r="W502" i="2"/>
  <c r="W503" i="2"/>
  <c r="AA503" i="2" s="1"/>
  <c r="W504" i="2"/>
  <c r="AA504" i="2" s="1"/>
  <c r="W505" i="2"/>
  <c r="AA505" i="2" s="1"/>
  <c r="W506" i="2"/>
  <c r="AA506" i="2" s="1"/>
  <c r="W507" i="2"/>
  <c r="AA507" i="2" s="1"/>
  <c r="W508" i="2"/>
  <c r="AA508" i="2" s="1"/>
  <c r="W509" i="2"/>
  <c r="AA509" i="2" s="1"/>
  <c r="W510" i="2"/>
  <c r="AA510" i="2" s="1"/>
  <c r="W511" i="2"/>
  <c r="AA511" i="2" s="1"/>
  <c r="W512" i="2"/>
  <c r="AA512" i="2" s="1"/>
  <c r="W513" i="2"/>
  <c r="AA513" i="2" s="1"/>
  <c r="W514" i="2"/>
  <c r="AA514" i="2" s="1"/>
  <c r="W515" i="2"/>
  <c r="AA515" i="2" s="1"/>
  <c r="W516" i="2"/>
  <c r="AA516" i="2" s="1"/>
  <c r="W517" i="2"/>
  <c r="AA517" i="2" s="1"/>
  <c r="W518" i="2"/>
  <c r="AA518" i="2" s="1"/>
  <c r="W468" i="2"/>
  <c r="V518" i="2"/>
  <c r="V517" i="2"/>
  <c r="V516" i="2"/>
  <c r="V515" i="2"/>
  <c r="V514" i="2"/>
  <c r="V513" i="2"/>
  <c r="V512" i="2"/>
  <c r="V511" i="2"/>
  <c r="V510" i="2"/>
  <c r="V509" i="2"/>
  <c r="V508" i="2"/>
  <c r="V507" i="2"/>
  <c r="V506" i="2"/>
  <c r="V505" i="2"/>
  <c r="V504" i="2"/>
  <c r="V503" i="2"/>
  <c r="V502" i="2"/>
  <c r="V501" i="2"/>
  <c r="V500" i="2"/>
  <c r="V499" i="2"/>
  <c r="V498" i="2"/>
  <c r="V497" i="2"/>
  <c r="V496" i="2"/>
  <c r="V495" i="2"/>
  <c r="V494" i="2"/>
  <c r="V493" i="2"/>
  <c r="V492" i="2"/>
  <c r="V491" i="2"/>
  <c r="V490" i="2"/>
  <c r="V489" i="2"/>
  <c r="V488" i="2"/>
  <c r="V487" i="2"/>
  <c r="V486" i="2"/>
  <c r="V485" i="2"/>
  <c r="V484" i="2"/>
  <c r="V483" i="2"/>
  <c r="V482" i="2"/>
  <c r="V481" i="2"/>
  <c r="V480" i="2"/>
  <c r="V479" i="2"/>
  <c r="V478" i="2"/>
  <c r="V477" i="2"/>
  <c r="V476" i="2"/>
  <c r="V475" i="2"/>
  <c r="V474" i="2"/>
  <c r="V473" i="2"/>
  <c r="V472" i="2"/>
  <c r="V471" i="2"/>
  <c r="V470" i="2"/>
  <c r="V469" i="2"/>
  <c r="V468" i="2"/>
  <c r="S13" i="3"/>
  <c r="T13" i="3"/>
  <c r="U13" i="3"/>
  <c r="AB11" i="3"/>
  <c r="AB13" i="3" s="1"/>
  <c r="AC11" i="3"/>
  <c r="AB12" i="3"/>
  <c r="AC12" i="3"/>
  <c r="AA12" i="3"/>
  <c r="AD12" i="3" s="1"/>
  <c r="AE12" i="3" s="1"/>
  <c r="AA11" i="3"/>
  <c r="X11" i="3"/>
  <c r="Y11" i="3"/>
  <c r="X12" i="3"/>
  <c r="Z12" i="3" s="1"/>
  <c r="Y12" i="3"/>
  <c r="W12" i="3"/>
  <c r="W11" i="3"/>
  <c r="V12" i="3"/>
  <c r="V11" i="3"/>
  <c r="V13" i="3" s="1"/>
  <c r="V457" i="2"/>
  <c r="W457" i="2"/>
  <c r="X457" i="2"/>
  <c r="Y457" i="2"/>
  <c r="AA457" i="2"/>
  <c r="AB457" i="2"/>
  <c r="AC457" i="2"/>
  <c r="V458" i="2"/>
  <c r="W458" i="2"/>
  <c r="X458" i="2"/>
  <c r="Y458" i="2"/>
  <c r="AA458" i="2"/>
  <c r="AB458" i="2"/>
  <c r="AC458" i="2"/>
  <c r="V459" i="2"/>
  <c r="W459" i="2"/>
  <c r="X459" i="2"/>
  <c r="Y459" i="2"/>
  <c r="AA459" i="2"/>
  <c r="AB459" i="2"/>
  <c r="AC459" i="2"/>
  <c r="V460" i="2"/>
  <c r="W460" i="2"/>
  <c r="X460" i="2"/>
  <c r="Y460" i="2"/>
  <c r="AA460" i="2"/>
  <c r="AB460" i="2"/>
  <c r="AC460" i="2"/>
  <c r="V461" i="2"/>
  <c r="W461" i="2"/>
  <c r="X461" i="2"/>
  <c r="Y461" i="2"/>
  <c r="AA461" i="2"/>
  <c r="AB461" i="2"/>
  <c r="AC461" i="2"/>
  <c r="V462" i="2"/>
  <c r="W462" i="2"/>
  <c r="X462" i="2"/>
  <c r="Y462" i="2"/>
  <c r="AA462" i="2"/>
  <c r="AB462" i="2"/>
  <c r="AC462" i="2"/>
  <c r="V463" i="2"/>
  <c r="W463" i="2"/>
  <c r="X463" i="2"/>
  <c r="Y463" i="2"/>
  <c r="AA463" i="2"/>
  <c r="AB463" i="2"/>
  <c r="AC463" i="2"/>
  <c r="V464" i="2"/>
  <c r="W464" i="2"/>
  <c r="X464" i="2"/>
  <c r="Y464" i="2"/>
  <c r="AA464" i="2"/>
  <c r="AB464" i="2"/>
  <c r="AC464" i="2"/>
  <c r="V465" i="2"/>
  <c r="W465" i="2"/>
  <c r="X465" i="2"/>
  <c r="Y465" i="2"/>
  <c r="AA465" i="2"/>
  <c r="AB465" i="2"/>
  <c r="AC465" i="2"/>
  <c r="V466" i="2"/>
  <c r="W466" i="2"/>
  <c r="X466" i="2"/>
  <c r="Y466" i="2"/>
  <c r="AA466" i="2"/>
  <c r="AB466" i="2"/>
  <c r="AC466" i="2"/>
  <c r="U467" i="2"/>
  <c r="T467" i="2"/>
  <c r="S467" i="2"/>
  <c r="AC456" i="2"/>
  <c r="AB456" i="2"/>
  <c r="AA456" i="2"/>
  <c r="Y456" i="2"/>
  <c r="X456" i="2"/>
  <c r="W456" i="2"/>
  <c r="V456" i="2"/>
  <c r="X449" i="2"/>
  <c r="Y449" i="2"/>
  <c r="X450" i="2"/>
  <c r="Y450" i="2"/>
  <c r="X451" i="2"/>
  <c r="Y451" i="2"/>
  <c r="X452" i="2"/>
  <c r="Y452" i="2"/>
  <c r="X453" i="2"/>
  <c r="Y453" i="2"/>
  <c r="X454" i="2"/>
  <c r="Y454" i="2"/>
  <c r="W450" i="2"/>
  <c r="W451" i="2"/>
  <c r="W452" i="2"/>
  <c r="W453" i="2"/>
  <c r="W454" i="2"/>
  <c r="W449" i="2"/>
  <c r="AB449" i="2"/>
  <c r="AC449" i="2"/>
  <c r="AB450" i="2"/>
  <c r="AC450" i="2"/>
  <c r="AB451" i="2"/>
  <c r="AC451" i="2"/>
  <c r="AB452" i="2"/>
  <c r="AC452" i="2"/>
  <c r="AB453" i="2"/>
  <c r="AC453" i="2"/>
  <c r="AB454" i="2"/>
  <c r="AC454" i="2"/>
  <c r="AA450" i="2"/>
  <c r="AA451" i="2"/>
  <c r="AA452" i="2"/>
  <c r="AA453" i="2"/>
  <c r="AA454" i="2"/>
  <c r="AA449" i="2"/>
  <c r="T455" i="2"/>
  <c r="U455" i="2"/>
  <c r="S455" i="2"/>
  <c r="V454" i="2"/>
  <c r="V453" i="2"/>
  <c r="V452" i="2"/>
  <c r="V451" i="2"/>
  <c r="V450" i="2"/>
  <c r="V449" i="2"/>
  <c r="T494" i="1"/>
  <c r="U494" i="1"/>
  <c r="AA494" i="1"/>
  <c r="AB494" i="1"/>
  <c r="AC494" i="1"/>
  <c r="S494" i="1"/>
  <c r="X468" i="1"/>
  <c r="Y468" i="1"/>
  <c r="X469" i="1"/>
  <c r="Y469" i="1"/>
  <c r="X470" i="1"/>
  <c r="Y470" i="1"/>
  <c r="X471" i="1"/>
  <c r="Y471" i="1"/>
  <c r="X472" i="1"/>
  <c r="Y472" i="1"/>
  <c r="X473" i="1"/>
  <c r="Y473" i="1"/>
  <c r="X474" i="1"/>
  <c r="Y474" i="1"/>
  <c r="X475" i="1"/>
  <c r="Y475" i="1"/>
  <c r="X476" i="1"/>
  <c r="Y476" i="1"/>
  <c r="X477" i="1"/>
  <c r="Y477" i="1"/>
  <c r="X478" i="1"/>
  <c r="Y478" i="1"/>
  <c r="X479" i="1"/>
  <c r="Y479" i="1"/>
  <c r="X480" i="1"/>
  <c r="Y480" i="1"/>
  <c r="X481" i="1"/>
  <c r="Y481" i="1"/>
  <c r="X482" i="1"/>
  <c r="Y482" i="1"/>
  <c r="X483" i="1"/>
  <c r="Y483" i="1"/>
  <c r="X484" i="1"/>
  <c r="Y484" i="1"/>
  <c r="X485" i="1"/>
  <c r="Y485" i="1"/>
  <c r="X486" i="1"/>
  <c r="Y486" i="1"/>
  <c r="X487" i="1"/>
  <c r="Y487" i="1"/>
  <c r="X488" i="1"/>
  <c r="Y488" i="1"/>
  <c r="X489" i="1"/>
  <c r="Y489" i="1"/>
  <c r="X490" i="1"/>
  <c r="Y490" i="1"/>
  <c r="X491" i="1"/>
  <c r="Y491" i="1"/>
  <c r="X492" i="1"/>
  <c r="Y492" i="1"/>
  <c r="X493" i="1"/>
  <c r="Y493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68" i="1"/>
  <c r="AD493" i="1"/>
  <c r="V493" i="1"/>
  <c r="AD492" i="1"/>
  <c r="V492" i="1"/>
  <c r="AD491" i="1"/>
  <c r="V491" i="1"/>
  <c r="AD490" i="1"/>
  <c r="V490" i="1"/>
  <c r="AD489" i="1"/>
  <c r="V489" i="1"/>
  <c r="AD488" i="1"/>
  <c r="V488" i="1"/>
  <c r="AD487" i="1"/>
  <c r="V487" i="1"/>
  <c r="AD486" i="1"/>
  <c r="V486" i="1"/>
  <c r="AD485" i="1"/>
  <c r="V485" i="1"/>
  <c r="AD484" i="1"/>
  <c r="V484" i="1"/>
  <c r="AD483" i="1"/>
  <c r="V483" i="1"/>
  <c r="AD482" i="1"/>
  <c r="V482" i="1"/>
  <c r="AD481" i="1"/>
  <c r="V481" i="1"/>
  <c r="AD480" i="1"/>
  <c r="V480" i="1"/>
  <c r="AD479" i="1"/>
  <c r="V479" i="1"/>
  <c r="AD478" i="1"/>
  <c r="V478" i="1"/>
  <c r="AD477" i="1"/>
  <c r="V477" i="1"/>
  <c r="AD476" i="1"/>
  <c r="V476" i="1"/>
  <c r="AD475" i="1"/>
  <c r="V475" i="1"/>
  <c r="AD474" i="1"/>
  <c r="V474" i="1"/>
  <c r="AD473" i="1"/>
  <c r="V473" i="1"/>
  <c r="AD472" i="1"/>
  <c r="V472" i="1"/>
  <c r="AD471" i="1"/>
  <c r="V471" i="1"/>
  <c r="AD470" i="1"/>
  <c r="V470" i="1"/>
  <c r="AD469" i="1"/>
  <c r="V469" i="1"/>
  <c r="AD468" i="1"/>
  <c r="V468" i="1"/>
  <c r="X9" i="3"/>
  <c r="X10" i="3" s="1"/>
  <c r="Y9" i="3"/>
  <c r="Y10" i="3" s="1"/>
  <c r="W9" i="3"/>
  <c r="W10" i="3" s="1"/>
  <c r="AC10" i="3"/>
  <c r="AB10" i="3"/>
  <c r="AA10" i="3"/>
  <c r="U10" i="3"/>
  <c r="T10" i="3"/>
  <c r="S10" i="3"/>
  <c r="AD9" i="3"/>
  <c r="AD10" i="3" s="1"/>
  <c r="V9" i="3"/>
  <c r="V10" i="3" s="1"/>
  <c r="S448" i="2"/>
  <c r="T448" i="2"/>
  <c r="U448" i="2"/>
  <c r="AA448" i="2"/>
  <c r="AB448" i="2"/>
  <c r="AC448" i="2"/>
  <c r="T446" i="2"/>
  <c r="U446" i="2"/>
  <c r="AA446" i="2"/>
  <c r="AB446" i="2"/>
  <c r="AC446" i="2"/>
  <c r="S446" i="2"/>
  <c r="S444" i="2"/>
  <c r="T444" i="2"/>
  <c r="U444" i="2"/>
  <c r="AA444" i="2"/>
  <c r="AB444" i="2"/>
  <c r="AC444" i="2"/>
  <c r="T442" i="2"/>
  <c r="U442" i="2"/>
  <c r="AA442" i="2"/>
  <c r="AB442" i="2"/>
  <c r="AC442" i="2"/>
  <c r="S442" i="2"/>
  <c r="S440" i="2"/>
  <c r="T440" i="2"/>
  <c r="U440" i="2"/>
  <c r="AA440" i="2"/>
  <c r="AB440" i="2"/>
  <c r="AC440" i="2"/>
  <c r="T438" i="2"/>
  <c r="U438" i="2"/>
  <c r="AA438" i="2"/>
  <c r="AB438" i="2"/>
  <c r="AC438" i="2"/>
  <c r="X447" i="2"/>
  <c r="X448" i="2" s="1"/>
  <c r="Y447" i="2"/>
  <c r="Y448" i="2" s="1"/>
  <c r="X445" i="2"/>
  <c r="X446" i="2" s="1"/>
  <c r="Y445" i="2"/>
  <c r="Y446" i="2" s="1"/>
  <c r="X443" i="2"/>
  <c r="Y443" i="2"/>
  <c r="Y444" i="2" s="1"/>
  <c r="X441" i="2"/>
  <c r="X442" i="2" s="1"/>
  <c r="Y441" i="2"/>
  <c r="Y442" i="2" s="1"/>
  <c r="X439" i="2"/>
  <c r="X440" i="2" s="1"/>
  <c r="Y439" i="2"/>
  <c r="Y440" i="2" s="1"/>
  <c r="W447" i="2"/>
  <c r="W448" i="2" s="1"/>
  <c r="W445" i="2"/>
  <c r="W446" i="2" s="1"/>
  <c r="W443" i="2"/>
  <c r="W444" i="2" s="1"/>
  <c r="W441" i="2"/>
  <c r="W442" i="2" s="1"/>
  <c r="W439" i="2"/>
  <c r="W440" i="2" s="1"/>
  <c r="X402" i="2"/>
  <c r="Y402" i="2"/>
  <c r="X403" i="2"/>
  <c r="Y403" i="2"/>
  <c r="X404" i="2"/>
  <c r="Y404" i="2"/>
  <c r="X405" i="2"/>
  <c r="Y405" i="2"/>
  <c r="X406" i="2"/>
  <c r="Y406" i="2"/>
  <c r="X407" i="2"/>
  <c r="Y407" i="2"/>
  <c r="X408" i="2"/>
  <c r="Y408" i="2"/>
  <c r="X409" i="2"/>
  <c r="Y409" i="2"/>
  <c r="X410" i="2"/>
  <c r="Y410" i="2"/>
  <c r="X411" i="2"/>
  <c r="Y411" i="2"/>
  <c r="X412" i="2"/>
  <c r="Y412" i="2"/>
  <c r="X413" i="2"/>
  <c r="Y413" i="2"/>
  <c r="X414" i="2"/>
  <c r="Y414" i="2"/>
  <c r="X415" i="2"/>
  <c r="Y415" i="2"/>
  <c r="X416" i="2"/>
  <c r="Y416" i="2"/>
  <c r="X417" i="2"/>
  <c r="Y417" i="2"/>
  <c r="X418" i="2"/>
  <c r="Y418" i="2"/>
  <c r="X419" i="2"/>
  <c r="Y419" i="2"/>
  <c r="X420" i="2"/>
  <c r="Y420" i="2"/>
  <c r="X421" i="2"/>
  <c r="Y421" i="2"/>
  <c r="X422" i="2"/>
  <c r="Y422" i="2"/>
  <c r="X423" i="2"/>
  <c r="Y423" i="2"/>
  <c r="X424" i="2"/>
  <c r="Y424" i="2"/>
  <c r="X425" i="2"/>
  <c r="Y425" i="2"/>
  <c r="X426" i="2"/>
  <c r="Y426" i="2"/>
  <c r="X427" i="2"/>
  <c r="Y427" i="2"/>
  <c r="X428" i="2"/>
  <c r="Y428" i="2"/>
  <c r="X429" i="2"/>
  <c r="Y429" i="2"/>
  <c r="X430" i="2"/>
  <c r="Y430" i="2"/>
  <c r="X431" i="2"/>
  <c r="Y431" i="2"/>
  <c r="X432" i="2"/>
  <c r="Y432" i="2"/>
  <c r="X433" i="2"/>
  <c r="Y433" i="2"/>
  <c r="X434" i="2"/>
  <c r="Y434" i="2"/>
  <c r="X435" i="2"/>
  <c r="Y435" i="2"/>
  <c r="X436" i="2"/>
  <c r="Y436" i="2"/>
  <c r="X437" i="2"/>
  <c r="Y437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02" i="2"/>
  <c r="AD447" i="2"/>
  <c r="AD448" i="2" s="1"/>
  <c r="V447" i="2"/>
  <c r="V448" i="2" s="1"/>
  <c r="AD445" i="2"/>
  <c r="AD446" i="2" s="1"/>
  <c r="V445" i="2"/>
  <c r="V446" i="2" s="1"/>
  <c r="AD443" i="2"/>
  <c r="AD444" i="2" s="1"/>
  <c r="V443" i="2"/>
  <c r="V444" i="2" s="1"/>
  <c r="AD441" i="2"/>
  <c r="AD442" i="2" s="1"/>
  <c r="V441" i="2"/>
  <c r="V442" i="2" s="1"/>
  <c r="AD439" i="2"/>
  <c r="AD440" i="2" s="1"/>
  <c r="V439" i="2"/>
  <c r="V440" i="2" s="1"/>
  <c r="AD437" i="2"/>
  <c r="V437" i="2"/>
  <c r="AD436" i="2"/>
  <c r="V436" i="2"/>
  <c r="AD435" i="2"/>
  <c r="V435" i="2"/>
  <c r="AD434" i="2"/>
  <c r="V434" i="2"/>
  <c r="AD433" i="2"/>
  <c r="V433" i="2"/>
  <c r="AD432" i="2"/>
  <c r="V432" i="2"/>
  <c r="AD431" i="2"/>
  <c r="V431" i="2"/>
  <c r="AD430" i="2"/>
  <c r="V430" i="2"/>
  <c r="AD429" i="2"/>
  <c r="V429" i="2"/>
  <c r="AD428" i="2"/>
  <c r="V428" i="2"/>
  <c r="AD427" i="2"/>
  <c r="V427" i="2"/>
  <c r="AD426" i="2"/>
  <c r="V426" i="2"/>
  <c r="AD425" i="2"/>
  <c r="V425" i="2"/>
  <c r="AD424" i="2"/>
  <c r="V424" i="2"/>
  <c r="AD423" i="2"/>
  <c r="V423" i="2"/>
  <c r="AD422" i="2"/>
  <c r="V422" i="2"/>
  <c r="AD421" i="2"/>
  <c r="V421" i="2"/>
  <c r="AD420" i="2"/>
  <c r="V420" i="2"/>
  <c r="AD419" i="2"/>
  <c r="V419" i="2"/>
  <c r="AD418" i="2"/>
  <c r="V418" i="2"/>
  <c r="AD417" i="2"/>
  <c r="V417" i="2"/>
  <c r="AD416" i="2"/>
  <c r="V416" i="2"/>
  <c r="AD415" i="2"/>
  <c r="V415" i="2"/>
  <c r="AD414" i="2"/>
  <c r="V414" i="2"/>
  <c r="AD413" i="2"/>
  <c r="V413" i="2"/>
  <c r="AD412" i="2"/>
  <c r="V412" i="2"/>
  <c r="AD411" i="2"/>
  <c r="V411" i="2"/>
  <c r="AD410" i="2"/>
  <c r="V410" i="2"/>
  <c r="AD409" i="2"/>
  <c r="V409" i="2"/>
  <c r="AD408" i="2"/>
  <c r="V408" i="2"/>
  <c r="AD407" i="2"/>
  <c r="V407" i="2"/>
  <c r="AD406" i="2"/>
  <c r="V406" i="2"/>
  <c r="AD405" i="2"/>
  <c r="V405" i="2"/>
  <c r="AD404" i="2"/>
  <c r="V404" i="2"/>
  <c r="AD403" i="2"/>
  <c r="V403" i="2"/>
  <c r="AD402" i="2"/>
  <c r="V402" i="2"/>
  <c r="AC13" i="3" l="1"/>
  <c r="AD15" i="3"/>
  <c r="W13" i="3"/>
  <c r="V16" i="3"/>
  <c r="W16" i="3"/>
  <c r="V438" i="2"/>
  <c r="Y13" i="3"/>
  <c r="X13" i="3"/>
  <c r="AB16" i="3"/>
  <c r="AA13" i="3"/>
  <c r="V520" i="2"/>
  <c r="AC468" i="2"/>
  <c r="Y520" i="2"/>
  <c r="AB468" i="2"/>
  <c r="X520" i="2"/>
  <c r="AA468" i="2"/>
  <c r="W520" i="2"/>
  <c r="Z624" i="1"/>
  <c r="Z608" i="1"/>
  <c r="AD668" i="1"/>
  <c r="Z620" i="1"/>
  <c r="Z612" i="1"/>
  <c r="Z604" i="1"/>
  <c r="Z662" i="1"/>
  <c r="Z626" i="1"/>
  <c r="Z258" i="2"/>
  <c r="AD656" i="1"/>
  <c r="AD664" i="1"/>
  <c r="Z616" i="1"/>
  <c r="Z658" i="1"/>
  <c r="Z666" i="1"/>
  <c r="AD659" i="1"/>
  <c r="Z656" i="1"/>
  <c r="Z655" i="1"/>
  <c r="Z654" i="1"/>
  <c r="Z648" i="1"/>
  <c r="Z647" i="1"/>
  <c r="Z646" i="1"/>
  <c r="Z640" i="1"/>
  <c r="Z639" i="1"/>
  <c r="Z638" i="1"/>
  <c r="Z632" i="1"/>
  <c r="Z631" i="1"/>
  <c r="Z630" i="1"/>
  <c r="AD625" i="1"/>
  <c r="AD624" i="1"/>
  <c r="Z621" i="1"/>
  <c r="AD618" i="1"/>
  <c r="AD617" i="1"/>
  <c r="AD616" i="1"/>
  <c r="Z613" i="1"/>
  <c r="AD610" i="1"/>
  <c r="AD609" i="1"/>
  <c r="AD608" i="1"/>
  <c r="Z660" i="1"/>
  <c r="Z490" i="1"/>
  <c r="AE490" i="1" s="1"/>
  <c r="Z474" i="1"/>
  <c r="AE474" i="1" s="1"/>
  <c r="AD654" i="1"/>
  <c r="AD646" i="1"/>
  <c r="AD638" i="1"/>
  <c r="AD630" i="1"/>
  <c r="Z652" i="1"/>
  <c r="Z644" i="1"/>
  <c r="Z636" i="1"/>
  <c r="Z628" i="1"/>
  <c r="AD622" i="1"/>
  <c r="AD614" i="1"/>
  <c r="AD606" i="1"/>
  <c r="AE256" i="2"/>
  <c r="AD543" i="2"/>
  <c r="AD576" i="2"/>
  <c r="Z574" i="2"/>
  <c r="AD544" i="2"/>
  <c r="Z555" i="2"/>
  <c r="AD580" i="2"/>
  <c r="Z545" i="2"/>
  <c r="AE253" i="2"/>
  <c r="AD661" i="1"/>
  <c r="AD672" i="1"/>
  <c r="Z669" i="1"/>
  <c r="Z671" i="1"/>
  <c r="AD573" i="1"/>
  <c r="Z498" i="1"/>
  <c r="Z668" i="1"/>
  <c r="AE668" i="1" s="1"/>
  <c r="AD660" i="1"/>
  <c r="AD503" i="1"/>
  <c r="Z670" i="1"/>
  <c r="Z622" i="1"/>
  <c r="Z614" i="1"/>
  <c r="Z606" i="1"/>
  <c r="Z472" i="1"/>
  <c r="AE472" i="1" s="1"/>
  <c r="AD665" i="1"/>
  <c r="Z659" i="1"/>
  <c r="AD643" i="1"/>
  <c r="AD635" i="1"/>
  <c r="Z615" i="1"/>
  <c r="AD653" i="1"/>
  <c r="AD644" i="1"/>
  <c r="AD636" i="1"/>
  <c r="Z633" i="1"/>
  <c r="AD629" i="1"/>
  <c r="Z675" i="1"/>
  <c r="Z661" i="1"/>
  <c r="Z643" i="1"/>
  <c r="Z635" i="1"/>
  <c r="Z627" i="1"/>
  <c r="AD620" i="1"/>
  <c r="AD612" i="1"/>
  <c r="Z609" i="1"/>
  <c r="AE609" i="1" s="1"/>
  <c r="AD605" i="1"/>
  <c r="AD670" i="1"/>
  <c r="AD658" i="1"/>
  <c r="Z618" i="1"/>
  <c r="Z611" i="1"/>
  <c r="Z610" i="1"/>
  <c r="Z603" i="1"/>
  <c r="AD674" i="1"/>
  <c r="Z623" i="1"/>
  <c r="Z607" i="1"/>
  <c r="Z480" i="1"/>
  <c r="AE480" i="1" s="1"/>
  <c r="AD675" i="1"/>
  <c r="AD663" i="1"/>
  <c r="Z657" i="1"/>
  <c r="AD627" i="1"/>
  <c r="Z673" i="1"/>
  <c r="AD652" i="1"/>
  <c r="AD645" i="1"/>
  <c r="Z641" i="1"/>
  <c r="AD637" i="1"/>
  <c r="AD628" i="1"/>
  <c r="AD619" i="1"/>
  <c r="AD611" i="1"/>
  <c r="AD603" i="1"/>
  <c r="Z674" i="1"/>
  <c r="AD667" i="1"/>
  <c r="Z663" i="1"/>
  <c r="Z651" i="1"/>
  <c r="Z642" i="1"/>
  <c r="Z625" i="1"/>
  <c r="AD621" i="1"/>
  <c r="Z617" i="1"/>
  <c r="AD613" i="1"/>
  <c r="AD671" i="1"/>
  <c r="Z667" i="1"/>
  <c r="Z665" i="1"/>
  <c r="Z664" i="1"/>
  <c r="AD657" i="1"/>
  <c r="AD655" i="1"/>
  <c r="AD647" i="1"/>
  <c r="AE647" i="1" s="1"/>
  <c r="AD639" i="1"/>
  <c r="AD631" i="1"/>
  <c r="Z619" i="1"/>
  <c r="Z605" i="1"/>
  <c r="Z488" i="1"/>
  <c r="AE488" i="1" s="1"/>
  <c r="Z672" i="1"/>
  <c r="AD651" i="1"/>
  <c r="AD666" i="1"/>
  <c r="Z649" i="1"/>
  <c r="AD669" i="1"/>
  <c r="Z650" i="1"/>
  <c r="Z634" i="1"/>
  <c r="AD604" i="1"/>
  <c r="AD673" i="1"/>
  <c r="AD662" i="1"/>
  <c r="Z653" i="1"/>
  <c r="AD650" i="1"/>
  <c r="AD649" i="1"/>
  <c r="AD648" i="1"/>
  <c r="AE648" i="1" s="1"/>
  <c r="Z645" i="1"/>
  <c r="AD642" i="1"/>
  <c r="AD641" i="1"/>
  <c r="AD640" i="1"/>
  <c r="Z637" i="1"/>
  <c r="AD634" i="1"/>
  <c r="AD633" i="1"/>
  <c r="AD632" i="1"/>
  <c r="Z629" i="1"/>
  <c r="AD626" i="1"/>
  <c r="AD623" i="1"/>
  <c r="AD615" i="1"/>
  <c r="AD607" i="1"/>
  <c r="AD562" i="2"/>
  <c r="AE255" i="2"/>
  <c r="AD258" i="2"/>
  <c r="Z558" i="2"/>
  <c r="Z562" i="2"/>
  <c r="Z565" i="2"/>
  <c r="Z541" i="2"/>
  <c r="Z569" i="2"/>
  <c r="Z570" i="2"/>
  <c r="AD548" i="2"/>
  <c r="Z578" i="2"/>
  <c r="Z554" i="2"/>
  <c r="Z566" i="2"/>
  <c r="AD547" i="2"/>
  <c r="AD552" i="2"/>
  <c r="Z549" i="2"/>
  <c r="AD563" i="2"/>
  <c r="Z550" i="2"/>
  <c r="Z575" i="2"/>
  <c r="AD566" i="2"/>
  <c r="AD564" i="2"/>
  <c r="AD556" i="2"/>
  <c r="Z551" i="2"/>
  <c r="AD540" i="2"/>
  <c r="AD567" i="2"/>
  <c r="AD557" i="2"/>
  <c r="Z552" i="2"/>
  <c r="Z536" i="2"/>
  <c r="AD570" i="2"/>
  <c r="AD568" i="2"/>
  <c r="Z542" i="2"/>
  <c r="AD573" i="2"/>
  <c r="AD572" i="2"/>
  <c r="AD559" i="2"/>
  <c r="Z546" i="2"/>
  <c r="Z580" i="2"/>
  <c r="AD560" i="2"/>
  <c r="AD577" i="2"/>
  <c r="AD575" i="2"/>
  <c r="Z567" i="2"/>
  <c r="Z563" i="2"/>
  <c r="Z560" i="2"/>
  <c r="AD550" i="2"/>
  <c r="AD546" i="2"/>
  <c r="AD545" i="2"/>
  <c r="AD542" i="2"/>
  <c r="AD541" i="2"/>
  <c r="AE541" i="2" s="1"/>
  <c r="Z561" i="2"/>
  <c r="Z556" i="2"/>
  <c r="AD549" i="2"/>
  <c r="AD578" i="2"/>
  <c r="Z573" i="2"/>
  <c r="Z571" i="2"/>
  <c r="Z568" i="2"/>
  <c r="Z564" i="2"/>
  <c r="AD555" i="2"/>
  <c r="AD553" i="2"/>
  <c r="AD551" i="2"/>
  <c r="AD574" i="2"/>
  <c r="AD579" i="2"/>
  <c r="Z572" i="2"/>
  <c r="AD554" i="2"/>
  <c r="Z559" i="2"/>
  <c r="W438" i="2"/>
  <c r="Z553" i="2"/>
  <c r="Z579" i="2"/>
  <c r="Z577" i="2"/>
  <c r="Z576" i="2"/>
  <c r="AD569" i="2"/>
  <c r="AD565" i="2"/>
  <c r="AD561" i="2"/>
  <c r="AD558" i="2"/>
  <c r="Z548" i="2"/>
  <c r="Z547" i="2"/>
  <c r="Z544" i="2"/>
  <c r="Z543" i="2"/>
  <c r="AD571" i="2"/>
  <c r="Z557" i="2"/>
  <c r="T676" i="1"/>
  <c r="AD509" i="1"/>
  <c r="Z515" i="1"/>
  <c r="Z531" i="1"/>
  <c r="Z547" i="1"/>
  <c r="Z503" i="1"/>
  <c r="AD500" i="1"/>
  <c r="Y676" i="1"/>
  <c r="AA676" i="1"/>
  <c r="AD508" i="1"/>
  <c r="AD556" i="1"/>
  <c r="Z552" i="1"/>
  <c r="AD501" i="1"/>
  <c r="AC676" i="1"/>
  <c r="Z499" i="1"/>
  <c r="AD496" i="1"/>
  <c r="AD505" i="1"/>
  <c r="Z501" i="1"/>
  <c r="W676" i="1"/>
  <c r="AD525" i="1"/>
  <c r="AD533" i="1"/>
  <c r="Z595" i="1"/>
  <c r="AD499" i="1"/>
  <c r="X601" i="1"/>
  <c r="AD602" i="1"/>
  <c r="AD516" i="1"/>
  <c r="AD548" i="1"/>
  <c r="AD564" i="1"/>
  <c r="AD502" i="1"/>
  <c r="W601" i="1"/>
  <c r="Z500" i="1"/>
  <c r="Z495" i="1"/>
  <c r="Z535" i="1"/>
  <c r="Z599" i="1"/>
  <c r="AD504" i="1"/>
  <c r="Z526" i="1"/>
  <c r="AD569" i="1"/>
  <c r="AD570" i="1"/>
  <c r="AD585" i="1"/>
  <c r="Z590" i="1"/>
  <c r="Z591" i="1"/>
  <c r="Z598" i="1"/>
  <c r="Z502" i="1"/>
  <c r="Z602" i="1"/>
  <c r="AD495" i="1"/>
  <c r="Z549" i="1"/>
  <c r="Z557" i="1"/>
  <c r="Z581" i="1"/>
  <c r="Z589" i="1"/>
  <c r="Z597" i="1"/>
  <c r="AD498" i="1"/>
  <c r="AB601" i="1"/>
  <c r="AA601" i="1"/>
  <c r="AD513" i="1"/>
  <c r="AD543" i="1"/>
  <c r="AD545" i="1"/>
  <c r="AD575" i="1"/>
  <c r="AD591" i="1"/>
  <c r="Z504" i="1"/>
  <c r="AE504" i="1" s="1"/>
  <c r="AD497" i="1"/>
  <c r="Z496" i="1"/>
  <c r="AD537" i="2"/>
  <c r="Z535" i="2"/>
  <c r="AD532" i="2"/>
  <c r="Z533" i="2"/>
  <c r="Z532" i="2"/>
  <c r="AB581" i="2"/>
  <c r="AC581" i="2"/>
  <c r="AD536" i="2"/>
  <c r="Z531" i="2"/>
  <c r="X581" i="2"/>
  <c r="Z500" i="2"/>
  <c r="Z537" i="2"/>
  <c r="W581" i="2"/>
  <c r="Y581" i="2"/>
  <c r="V581" i="2"/>
  <c r="AA581" i="2"/>
  <c r="AD533" i="2"/>
  <c r="AD534" i="2"/>
  <c r="Z534" i="2"/>
  <c r="Z540" i="2"/>
  <c r="AD535" i="2"/>
  <c r="AD531" i="2"/>
  <c r="AC16" i="3"/>
  <c r="X16" i="3"/>
  <c r="AD14" i="3"/>
  <c r="AD16" i="3" s="1"/>
  <c r="AE15" i="3"/>
  <c r="AD11" i="3"/>
  <c r="AD13" i="3" s="1"/>
  <c r="Z14" i="3"/>
  <c r="AA16" i="3"/>
  <c r="AD538" i="2"/>
  <c r="X539" i="2"/>
  <c r="AD530" i="2"/>
  <c r="AB539" i="2"/>
  <c r="V539" i="2"/>
  <c r="AD460" i="2"/>
  <c r="AD459" i="2"/>
  <c r="S529" i="2"/>
  <c r="V527" i="2"/>
  <c r="W539" i="2"/>
  <c r="AC529" i="2"/>
  <c r="V526" i="2"/>
  <c r="V522" i="2"/>
  <c r="Y539" i="2"/>
  <c r="T529" i="2"/>
  <c r="Z538" i="2"/>
  <c r="AC539" i="2"/>
  <c r="AD509" i="2"/>
  <c r="AD493" i="2"/>
  <c r="AD477" i="2"/>
  <c r="AD469" i="2"/>
  <c r="V523" i="2"/>
  <c r="V524" i="2"/>
  <c r="U529" i="2"/>
  <c r="Z530" i="2"/>
  <c r="AA539" i="2"/>
  <c r="Z470" i="2"/>
  <c r="Z486" i="2"/>
  <c r="Z509" i="2"/>
  <c r="Z518" i="2"/>
  <c r="Z510" i="2"/>
  <c r="Z502" i="2"/>
  <c r="Z497" i="1"/>
  <c r="V601" i="1"/>
  <c r="AC601" i="1"/>
  <c r="Y601" i="1"/>
  <c r="Z523" i="1"/>
  <c r="Z548" i="1"/>
  <c r="Z564" i="1"/>
  <c r="AD577" i="1"/>
  <c r="AD557" i="1"/>
  <c r="Z563" i="1"/>
  <c r="Z579" i="1"/>
  <c r="AD590" i="1"/>
  <c r="Z532" i="1"/>
  <c r="AD518" i="1"/>
  <c r="AD506" i="1"/>
  <c r="AD522" i="1"/>
  <c r="Z527" i="1"/>
  <c r="Z543" i="1"/>
  <c r="AD572" i="1"/>
  <c r="Z587" i="1"/>
  <c r="Z517" i="1"/>
  <c r="AD521" i="1"/>
  <c r="Z525" i="1"/>
  <c r="Z534" i="1"/>
  <c r="AD537" i="1"/>
  <c r="Z551" i="1"/>
  <c r="AD561" i="1"/>
  <c r="AD511" i="1"/>
  <c r="AD527" i="1"/>
  <c r="Z550" i="1"/>
  <c r="AD553" i="1"/>
  <c r="Z471" i="1"/>
  <c r="AE471" i="1" s="1"/>
  <c r="AD566" i="1"/>
  <c r="Z516" i="1"/>
  <c r="AD529" i="1"/>
  <c r="Z533" i="1"/>
  <c r="AD538" i="1"/>
  <c r="Z542" i="1"/>
  <c r="AD565" i="1"/>
  <c r="Z580" i="1"/>
  <c r="AD593" i="1"/>
  <c r="Z507" i="1"/>
  <c r="Z541" i="1"/>
  <c r="Z560" i="1"/>
  <c r="Z571" i="1"/>
  <c r="AD582" i="1"/>
  <c r="AD517" i="1"/>
  <c r="Z558" i="1"/>
  <c r="Z559" i="1"/>
  <c r="Z567" i="1"/>
  <c r="AD580" i="1"/>
  <c r="AD581" i="1"/>
  <c r="AD589" i="1"/>
  <c r="Z491" i="1"/>
  <c r="AE491" i="1" s="1"/>
  <c r="Z475" i="1"/>
  <c r="AE475" i="1" s="1"/>
  <c r="Z477" i="1"/>
  <c r="AE477" i="1" s="1"/>
  <c r="Z512" i="1"/>
  <c r="AD524" i="1"/>
  <c r="AD534" i="1"/>
  <c r="Z566" i="1"/>
  <c r="Z576" i="1"/>
  <c r="AD588" i="1"/>
  <c r="Z544" i="1"/>
  <c r="Z510" i="1"/>
  <c r="Z511" i="1"/>
  <c r="Z519" i="1"/>
  <c r="AD532" i="1"/>
  <c r="AD541" i="1"/>
  <c r="AD559" i="1"/>
  <c r="Z565" i="1"/>
  <c r="Z574" i="1"/>
  <c r="Z575" i="1"/>
  <c r="Z583" i="1"/>
  <c r="AD596" i="1"/>
  <c r="AD597" i="1"/>
  <c r="Z555" i="1"/>
  <c r="Z509" i="1"/>
  <c r="Z518" i="1"/>
  <c r="Z528" i="1"/>
  <c r="Z539" i="1"/>
  <c r="AD540" i="1"/>
  <c r="AD549" i="1"/>
  <c r="Z573" i="1"/>
  <c r="Z582" i="1"/>
  <c r="AD586" i="1"/>
  <c r="Z600" i="1"/>
  <c r="Y494" i="1"/>
  <c r="AD510" i="1"/>
  <c r="Z520" i="1"/>
  <c r="AD526" i="1"/>
  <c r="Z536" i="1"/>
  <c r="AD542" i="1"/>
  <c r="AD558" i="1"/>
  <c r="Z568" i="1"/>
  <c r="AD574" i="1"/>
  <c r="Z584" i="1"/>
  <c r="X494" i="1"/>
  <c r="AD507" i="1"/>
  <c r="AD523" i="1"/>
  <c r="AD539" i="1"/>
  <c r="AD554" i="1"/>
  <c r="AD555" i="1"/>
  <c r="AD571" i="1"/>
  <c r="AD587" i="1"/>
  <c r="Z596" i="1"/>
  <c r="V494" i="1"/>
  <c r="Z513" i="1"/>
  <c r="Z514" i="1"/>
  <c r="AD520" i="1"/>
  <c r="Z529" i="1"/>
  <c r="Z530" i="1"/>
  <c r="AD536" i="1"/>
  <c r="Z545" i="1"/>
  <c r="Z546" i="1"/>
  <c r="AD552" i="1"/>
  <c r="Z561" i="1"/>
  <c r="Z562" i="1"/>
  <c r="AD568" i="1"/>
  <c r="Z577" i="1"/>
  <c r="Z578" i="1"/>
  <c r="AD584" i="1"/>
  <c r="Z593" i="1"/>
  <c r="Z594" i="1"/>
  <c r="AD600" i="1"/>
  <c r="AD494" i="1"/>
  <c r="AD519" i="1"/>
  <c r="AD535" i="1"/>
  <c r="AD550" i="1"/>
  <c r="AD551" i="1"/>
  <c r="AD567" i="1"/>
  <c r="AD583" i="1"/>
  <c r="Z592" i="1"/>
  <c r="AD598" i="1"/>
  <c r="AD599" i="1"/>
  <c r="W494" i="1"/>
  <c r="AD515" i="1"/>
  <c r="AD531" i="1"/>
  <c r="AD547" i="1"/>
  <c r="Z556" i="1"/>
  <c r="AD563" i="1"/>
  <c r="AD579" i="1"/>
  <c r="Z588" i="1"/>
  <c r="AD594" i="1"/>
  <c r="AD595" i="1"/>
  <c r="Z493" i="1"/>
  <c r="AE493" i="1" s="1"/>
  <c r="Z489" i="1"/>
  <c r="AE489" i="1" s="1"/>
  <c r="Z485" i="1"/>
  <c r="AE485" i="1" s="1"/>
  <c r="Z481" i="1"/>
  <c r="AE481" i="1" s="1"/>
  <c r="Z473" i="1"/>
  <c r="AE473" i="1" s="1"/>
  <c r="Z469" i="1"/>
  <c r="AE469" i="1" s="1"/>
  <c r="Z505" i="1"/>
  <c r="Z506" i="1"/>
  <c r="AE506" i="1" s="1"/>
  <c r="Z508" i="1"/>
  <c r="AD512" i="1"/>
  <c r="AD514" i="1"/>
  <c r="Z521" i="1"/>
  <c r="Z522" i="1"/>
  <c r="Z524" i="1"/>
  <c r="AD528" i="1"/>
  <c r="AD530" i="1"/>
  <c r="Z537" i="1"/>
  <c r="AE537" i="1" s="1"/>
  <c r="Z538" i="1"/>
  <c r="Z540" i="1"/>
  <c r="AD544" i="1"/>
  <c r="AD546" i="1"/>
  <c r="Z553" i="1"/>
  <c r="Z554" i="1"/>
  <c r="AD560" i="1"/>
  <c r="AD562" i="1"/>
  <c r="Z569" i="1"/>
  <c r="Z570" i="1"/>
  <c r="Z572" i="1"/>
  <c r="AD576" i="1"/>
  <c r="AD578" i="1"/>
  <c r="Z585" i="1"/>
  <c r="Z586" i="1"/>
  <c r="AD592" i="1"/>
  <c r="Z482" i="1"/>
  <c r="AE482" i="1" s="1"/>
  <c r="Z483" i="1"/>
  <c r="AE483" i="1" s="1"/>
  <c r="V521" i="2"/>
  <c r="V525" i="2"/>
  <c r="Z495" i="2"/>
  <c r="AD506" i="2"/>
  <c r="AD498" i="2"/>
  <c r="AD490" i="2"/>
  <c r="AD478" i="2"/>
  <c r="AD525" i="2"/>
  <c r="AD521" i="2"/>
  <c r="Z522" i="2"/>
  <c r="AA523" i="2"/>
  <c r="AD523" i="2" s="1"/>
  <c r="Z504" i="2"/>
  <c r="Z513" i="2"/>
  <c r="AD497" i="2"/>
  <c r="AD489" i="2"/>
  <c r="AD473" i="2"/>
  <c r="AD524" i="2"/>
  <c r="Z525" i="2"/>
  <c r="Z521" i="2"/>
  <c r="Z449" i="2"/>
  <c r="Z527" i="2"/>
  <c r="AD485" i="2"/>
  <c r="AD527" i="2"/>
  <c r="AD505" i="2"/>
  <c r="AD512" i="2"/>
  <c r="AD496" i="2"/>
  <c r="AD488" i="2"/>
  <c r="AD480" i="2"/>
  <c r="AD472" i="2"/>
  <c r="AD476" i="2"/>
  <c r="AD482" i="2"/>
  <c r="AD517" i="2"/>
  <c r="AD481" i="2"/>
  <c r="AD528" i="2"/>
  <c r="Z501" i="2"/>
  <c r="AD500" i="2"/>
  <c r="AD504" i="2"/>
  <c r="Z475" i="2"/>
  <c r="Z484" i="2"/>
  <c r="Z516" i="2"/>
  <c r="Z508" i="2"/>
  <c r="Z496" i="2"/>
  <c r="Z492" i="2"/>
  <c r="Z488" i="2"/>
  <c r="Z480" i="2"/>
  <c r="Z476" i="2"/>
  <c r="AB522" i="2"/>
  <c r="AD522" i="2" s="1"/>
  <c r="AB526" i="2"/>
  <c r="AD526" i="2" s="1"/>
  <c r="AD516" i="2"/>
  <c r="Z461" i="2"/>
  <c r="Z489" i="2"/>
  <c r="Z505" i="2"/>
  <c r="Z512" i="2"/>
  <c r="AD514" i="2"/>
  <c r="AD474" i="2"/>
  <c r="AD515" i="2"/>
  <c r="AD507" i="2"/>
  <c r="AD503" i="2"/>
  <c r="AD499" i="2"/>
  <c r="AD495" i="2"/>
  <c r="AD491" i="2"/>
  <c r="AD483" i="2"/>
  <c r="AD479" i="2"/>
  <c r="AD475" i="2"/>
  <c r="AD508" i="2"/>
  <c r="Z468" i="2"/>
  <c r="Z472" i="2"/>
  <c r="Z481" i="2"/>
  <c r="Z485" i="2"/>
  <c r="Z514" i="2"/>
  <c r="Z506" i="2"/>
  <c r="Z498" i="2"/>
  <c r="Z490" i="2"/>
  <c r="Z482" i="2"/>
  <c r="Z474" i="2"/>
  <c r="Z515" i="2"/>
  <c r="Z511" i="2"/>
  <c r="Z507" i="2"/>
  <c r="Z503" i="2"/>
  <c r="Z499" i="2"/>
  <c r="Z491" i="2"/>
  <c r="Z487" i="2"/>
  <c r="Z483" i="2"/>
  <c r="Z479" i="2"/>
  <c r="Z471" i="2"/>
  <c r="Z524" i="2"/>
  <c r="Z528" i="2"/>
  <c r="AD484" i="2"/>
  <c r="Z517" i="2"/>
  <c r="AC518" i="2"/>
  <c r="AD518" i="2" s="1"/>
  <c r="AC510" i="2"/>
  <c r="AD510" i="2" s="1"/>
  <c r="AC502" i="2"/>
  <c r="Z469" i="2"/>
  <c r="Z477" i="2"/>
  <c r="Z494" i="2"/>
  <c r="Z478" i="2"/>
  <c r="AD492" i="2"/>
  <c r="Z473" i="2"/>
  <c r="Z497" i="2"/>
  <c r="AA502" i="2"/>
  <c r="Z493" i="2"/>
  <c r="AB513" i="2"/>
  <c r="AD513" i="2" s="1"/>
  <c r="AB501" i="2"/>
  <c r="AD511" i="2"/>
  <c r="AD487" i="2"/>
  <c r="AD471" i="2"/>
  <c r="AD494" i="2"/>
  <c r="AD486" i="2"/>
  <c r="AD470" i="2"/>
  <c r="AD463" i="2"/>
  <c r="Z11" i="3"/>
  <c r="Z13" i="3" s="1"/>
  <c r="Z463" i="2"/>
  <c r="Z462" i="2"/>
  <c r="AD454" i="2"/>
  <c r="AD453" i="2"/>
  <c r="Z465" i="2"/>
  <c r="Z466" i="2"/>
  <c r="Z429" i="2"/>
  <c r="AE429" i="2" s="1"/>
  <c r="Z457" i="2"/>
  <c r="AD465" i="2"/>
  <c r="Z459" i="2"/>
  <c r="Z458" i="2"/>
  <c r="Z460" i="2"/>
  <c r="AD461" i="2"/>
  <c r="AD457" i="2"/>
  <c r="AD464" i="2"/>
  <c r="AD462" i="2"/>
  <c r="AD458" i="2"/>
  <c r="Z464" i="2"/>
  <c r="AD466" i="2"/>
  <c r="AC467" i="2"/>
  <c r="V467" i="2"/>
  <c r="Z432" i="2"/>
  <c r="AE432" i="2" s="1"/>
  <c r="Z424" i="2"/>
  <c r="AE424" i="2" s="1"/>
  <c r="Z416" i="2"/>
  <c r="AE416" i="2" s="1"/>
  <c r="Z408" i="2"/>
  <c r="AE408" i="2" s="1"/>
  <c r="AB467" i="2"/>
  <c r="W467" i="2"/>
  <c r="V455" i="2"/>
  <c r="AD450" i="2"/>
  <c r="X467" i="2"/>
  <c r="Z456" i="2"/>
  <c r="AB455" i="2"/>
  <c r="Y455" i="2"/>
  <c r="Z431" i="2"/>
  <c r="AE431" i="2" s="1"/>
  <c r="AD456" i="2"/>
  <c r="W455" i="2"/>
  <c r="AC455" i="2"/>
  <c r="Y467" i="2"/>
  <c r="AA467" i="2"/>
  <c r="Z425" i="2"/>
  <c r="AE425" i="2" s="1"/>
  <c r="Z409" i="2"/>
  <c r="AE409" i="2" s="1"/>
  <c r="X455" i="2"/>
  <c r="Z423" i="2"/>
  <c r="AE423" i="2" s="1"/>
  <c r="Z419" i="2"/>
  <c r="AE419" i="2" s="1"/>
  <c r="Z407" i="2"/>
  <c r="AE407" i="2" s="1"/>
  <c r="AD452" i="2"/>
  <c r="AD451" i="2"/>
  <c r="AA455" i="2"/>
  <c r="AD449" i="2"/>
  <c r="Z453" i="2"/>
  <c r="Z452" i="2"/>
  <c r="Z451" i="2"/>
  <c r="Z454" i="2"/>
  <c r="Z450" i="2"/>
  <c r="Z435" i="2"/>
  <c r="AE435" i="2" s="1"/>
  <c r="Z403" i="2"/>
  <c r="AE403" i="2" s="1"/>
  <c r="Z413" i="2"/>
  <c r="AE413" i="2" s="1"/>
  <c r="Y438" i="2"/>
  <c r="X438" i="2"/>
  <c r="Z418" i="2"/>
  <c r="AE418" i="2" s="1"/>
  <c r="Z410" i="2"/>
  <c r="AE410" i="2" s="1"/>
  <c r="AD438" i="2"/>
  <c r="Z443" i="2"/>
  <c r="Z444" i="2" s="1"/>
  <c r="Z402" i="2"/>
  <c r="AE402" i="2" s="1"/>
  <c r="Z430" i="2"/>
  <c r="AE430" i="2" s="1"/>
  <c r="Z422" i="2"/>
  <c r="AE422" i="2" s="1"/>
  <c r="Z414" i="2"/>
  <c r="AE414" i="2" s="1"/>
  <c r="Z406" i="2"/>
  <c r="AE406" i="2" s="1"/>
  <c r="Z427" i="2"/>
  <c r="AE427" i="2" s="1"/>
  <c r="Z437" i="2"/>
  <c r="AE437" i="2" s="1"/>
  <c r="Z433" i="2"/>
  <c r="AE433" i="2" s="1"/>
  <c r="Z421" i="2"/>
  <c r="AE421" i="2" s="1"/>
  <c r="Z417" i="2"/>
  <c r="AE417" i="2" s="1"/>
  <c r="Z405" i="2"/>
  <c r="AE405" i="2" s="1"/>
  <c r="Z441" i="2"/>
  <c r="Z442" i="2" s="1"/>
  <c r="Z415" i="2"/>
  <c r="AE415" i="2" s="1"/>
  <c r="Z411" i="2"/>
  <c r="AE411" i="2" s="1"/>
  <c r="X444" i="2"/>
  <c r="Z436" i="2"/>
  <c r="AE436" i="2" s="1"/>
  <c r="Z428" i="2"/>
  <c r="AE428" i="2" s="1"/>
  <c r="Z420" i="2"/>
  <c r="AE420" i="2" s="1"/>
  <c r="Z412" i="2"/>
  <c r="AE412" i="2" s="1"/>
  <c r="Z487" i="1"/>
  <c r="AE487" i="1" s="1"/>
  <c r="Z479" i="1"/>
  <c r="AE479" i="1" s="1"/>
  <c r="Z486" i="1"/>
  <c r="AE486" i="1" s="1"/>
  <c r="Z478" i="1"/>
  <c r="AE478" i="1" s="1"/>
  <c r="Z470" i="1"/>
  <c r="AE470" i="1" s="1"/>
  <c r="Z492" i="1"/>
  <c r="AE492" i="1" s="1"/>
  <c r="Z484" i="1"/>
  <c r="AE484" i="1" s="1"/>
  <c r="Z476" i="1"/>
  <c r="AE476" i="1" s="1"/>
  <c r="Z468" i="1"/>
  <c r="Z9" i="3"/>
  <c r="Z447" i="2"/>
  <c r="Z445" i="2"/>
  <c r="Z439" i="2"/>
  <c r="Z434" i="2"/>
  <c r="Z426" i="2"/>
  <c r="AE426" i="2" s="1"/>
  <c r="Z404" i="2"/>
  <c r="AE514" i="2" l="1"/>
  <c r="AE510" i="1"/>
  <c r="AE528" i="1"/>
  <c r="AD468" i="2"/>
  <c r="AE618" i="1"/>
  <c r="AE632" i="1"/>
  <c r="AE624" i="1"/>
  <c r="AE542" i="2"/>
  <c r="AE545" i="2"/>
  <c r="AE552" i="2"/>
  <c r="AE580" i="2"/>
  <c r="AE551" i="2"/>
  <c r="AE258" i="2"/>
  <c r="AA520" i="2"/>
  <c r="AE562" i="2"/>
  <c r="AB520" i="2"/>
  <c r="Z520" i="2"/>
  <c r="AE558" i="2"/>
  <c r="AE555" i="2"/>
  <c r="AC520" i="2"/>
  <c r="AE563" i="1"/>
  <c r="AE543" i="1"/>
  <c r="AE669" i="1"/>
  <c r="AE649" i="1"/>
  <c r="AE639" i="1"/>
  <c r="AE658" i="1"/>
  <c r="AE509" i="1"/>
  <c r="AE662" i="1"/>
  <c r="AE672" i="1"/>
  <c r="AE610" i="1"/>
  <c r="AE620" i="1"/>
  <c r="AE626" i="1"/>
  <c r="AE604" i="1"/>
  <c r="AE663" i="1"/>
  <c r="AE608" i="1"/>
  <c r="AE552" i="1"/>
  <c r="AE640" i="1"/>
  <c r="AE666" i="1"/>
  <c r="AE660" i="1"/>
  <c r="AE581" i="1"/>
  <c r="AE590" i="1"/>
  <c r="AE621" i="1"/>
  <c r="AE612" i="1"/>
  <c r="AE631" i="1"/>
  <c r="AE607" i="1"/>
  <c r="AE670" i="1"/>
  <c r="AE572" i="1"/>
  <c r="AE613" i="1"/>
  <c r="AE646" i="1"/>
  <c r="AE664" i="1"/>
  <c r="AE606" i="1"/>
  <c r="AE616" i="1"/>
  <c r="AE650" i="1"/>
  <c r="AE635" i="1"/>
  <c r="AE614" i="1"/>
  <c r="AE628" i="1"/>
  <c r="AE656" i="1"/>
  <c r="AE548" i="1"/>
  <c r="AE643" i="1"/>
  <c r="AE569" i="2"/>
  <c r="AE566" i="2"/>
  <c r="AE553" i="2"/>
  <c r="AE559" i="2"/>
  <c r="AE532" i="2"/>
  <c r="AE548" i="2"/>
  <c r="AE575" i="2"/>
  <c r="AE576" i="2"/>
  <c r="AE546" i="2"/>
  <c r="AE570" i="2"/>
  <c r="AE577" i="2"/>
  <c r="AE578" i="2"/>
  <c r="AE550" i="2"/>
  <c r="AE671" i="1"/>
  <c r="AE617" i="1"/>
  <c r="AE659" i="1"/>
  <c r="AE566" i="1"/>
  <c r="AE560" i="1"/>
  <c r="AE533" i="1"/>
  <c r="AE641" i="1"/>
  <c r="AE651" i="1"/>
  <c r="AE655" i="1"/>
  <c r="AE540" i="1"/>
  <c r="AE573" i="1"/>
  <c r="AE495" i="1"/>
  <c r="AE619" i="1"/>
  <c r="AE636" i="1"/>
  <c r="AE569" i="1"/>
  <c r="AE512" i="1"/>
  <c r="AE547" i="1"/>
  <c r="AE644" i="1"/>
  <c r="AE630" i="1"/>
  <c r="AE625" i="1"/>
  <c r="AE503" i="1"/>
  <c r="AE629" i="1"/>
  <c r="AE634" i="1"/>
  <c r="AE611" i="1"/>
  <c r="AE627" i="1"/>
  <c r="AE654" i="1"/>
  <c r="AE665" i="1"/>
  <c r="AE638" i="1"/>
  <c r="AE661" i="1"/>
  <c r="AE622" i="1"/>
  <c r="AE674" i="1"/>
  <c r="AE652" i="1"/>
  <c r="AE623" i="1"/>
  <c r="AE675" i="1"/>
  <c r="AE543" i="2"/>
  <c r="AE544" i="2"/>
  <c r="AE574" i="2"/>
  <c r="AE557" i="2"/>
  <c r="AE667" i="1"/>
  <c r="AE637" i="1"/>
  <c r="AE653" i="1"/>
  <c r="AE498" i="1"/>
  <c r="AE673" i="1"/>
  <c r="AE598" i="1"/>
  <c r="AE516" i="1"/>
  <c r="AE501" i="1"/>
  <c r="AE633" i="1"/>
  <c r="AE645" i="1"/>
  <c r="AE556" i="1"/>
  <c r="AE555" i="1"/>
  <c r="AE508" i="1"/>
  <c r="AE642" i="1"/>
  <c r="AE538" i="1"/>
  <c r="AE605" i="1"/>
  <c r="AE657" i="1"/>
  <c r="AE496" i="1"/>
  <c r="AE615" i="1"/>
  <c r="AE505" i="1"/>
  <c r="AE574" i="1"/>
  <c r="AE603" i="1"/>
  <c r="AE536" i="2"/>
  <c r="AE565" i="2"/>
  <c r="AE573" i="2"/>
  <c r="AE549" i="2"/>
  <c r="AE547" i="2"/>
  <c r="AE571" i="2"/>
  <c r="AE537" i="2"/>
  <c r="AE563" i="2"/>
  <c r="AE564" i="2"/>
  <c r="AE496" i="2"/>
  <c r="AE554" i="2"/>
  <c r="AE568" i="2"/>
  <c r="AE572" i="2"/>
  <c r="AE579" i="2"/>
  <c r="AE560" i="2"/>
  <c r="AE477" i="2"/>
  <c r="AE556" i="2"/>
  <c r="AE486" i="2"/>
  <c r="AE493" i="2"/>
  <c r="AE561" i="2"/>
  <c r="AE567" i="2"/>
  <c r="AE538" i="2"/>
  <c r="V676" i="1"/>
  <c r="AB676" i="1"/>
  <c r="AD676" i="1"/>
  <c r="X676" i="1"/>
  <c r="AE531" i="1"/>
  <c r="AE545" i="1"/>
  <c r="AE549" i="1"/>
  <c r="AE575" i="1"/>
  <c r="AE526" i="1"/>
  <c r="AE564" i="1"/>
  <c r="AE525" i="1"/>
  <c r="AE535" i="1"/>
  <c r="AE553" i="1"/>
  <c r="AE600" i="1"/>
  <c r="AE565" i="1"/>
  <c r="AE502" i="1"/>
  <c r="AE522" i="1"/>
  <c r="AE579" i="1"/>
  <c r="AE558" i="1"/>
  <c r="AE589" i="1"/>
  <c r="AE527" i="1"/>
  <c r="AE523" i="1"/>
  <c r="AE591" i="1"/>
  <c r="AE582" i="1"/>
  <c r="AE595" i="1"/>
  <c r="AE515" i="1"/>
  <c r="AE550" i="1"/>
  <c r="AE597" i="1"/>
  <c r="AE532" i="1"/>
  <c r="AE534" i="1"/>
  <c r="AE580" i="1"/>
  <c r="AE541" i="1"/>
  <c r="AE542" i="1"/>
  <c r="AD601" i="1"/>
  <c r="AE577" i="1"/>
  <c r="AE571" i="1"/>
  <c r="AE567" i="1"/>
  <c r="AE588" i="1"/>
  <c r="AE599" i="1"/>
  <c r="AE557" i="1"/>
  <c r="AE500" i="1"/>
  <c r="AE499" i="1"/>
  <c r="AE576" i="1"/>
  <c r="AE521" i="1"/>
  <c r="AE517" i="1"/>
  <c r="AE570" i="1"/>
  <c r="AE529" i="1"/>
  <c r="AE519" i="1"/>
  <c r="AE520" i="1"/>
  <c r="AE511" i="1"/>
  <c r="AE497" i="1"/>
  <c r="Z676" i="1"/>
  <c r="AE602" i="1"/>
  <c r="AE583" i="1"/>
  <c r="AE594" i="1"/>
  <c r="AE593" i="1"/>
  <c r="AE513" i="1"/>
  <c r="AE585" i="1"/>
  <c r="AE551" i="1"/>
  <c r="AE518" i="1"/>
  <c r="AE524" i="1"/>
  <c r="AE596" i="1"/>
  <c r="AE559" i="1"/>
  <c r="AE533" i="2"/>
  <c r="AE500" i="2"/>
  <c r="AE531" i="2"/>
  <c r="AE503" i="2"/>
  <c r="AE535" i="2"/>
  <c r="AE468" i="2"/>
  <c r="AE470" i="2"/>
  <c r="AE473" i="2"/>
  <c r="AE459" i="2"/>
  <c r="AE498" i="2"/>
  <c r="AD581" i="2"/>
  <c r="AE534" i="2"/>
  <c r="AE516" i="2"/>
  <c r="AE490" i="2"/>
  <c r="Z581" i="2"/>
  <c r="AE540" i="2"/>
  <c r="AE522" i="2"/>
  <c r="AE479" i="2"/>
  <c r="AE515" i="2"/>
  <c r="AE510" i="2"/>
  <c r="AE481" i="2"/>
  <c r="AE512" i="2"/>
  <c r="AE460" i="2"/>
  <c r="AE475" i="2"/>
  <c r="AE14" i="3"/>
  <c r="AE16" i="3" s="1"/>
  <c r="Z16" i="3"/>
  <c r="AD539" i="2"/>
  <c r="AE476" i="2"/>
  <c r="AE450" i="2"/>
  <c r="AE489" i="2"/>
  <c r="AE497" i="2"/>
  <c r="AE478" i="2"/>
  <c r="AE484" i="2"/>
  <c r="AE499" i="2"/>
  <c r="AE480" i="2"/>
  <c r="V529" i="2"/>
  <c r="AE506" i="2"/>
  <c r="AE509" i="2"/>
  <c r="AE526" i="2"/>
  <c r="AE487" i="2"/>
  <c r="AE453" i="2"/>
  <c r="AE518" i="2"/>
  <c r="AE527" i="2"/>
  <c r="AE488" i="2"/>
  <c r="AE504" i="2"/>
  <c r="AE513" i="2"/>
  <c r="AE507" i="2"/>
  <c r="AE508" i="2"/>
  <c r="Z529" i="2"/>
  <c r="AE523" i="2"/>
  <c r="AE457" i="2"/>
  <c r="AE511" i="2"/>
  <c r="AA529" i="2"/>
  <c r="AE485" i="2"/>
  <c r="AE491" i="2"/>
  <c r="AD529" i="2"/>
  <c r="AE461" i="2"/>
  <c r="AE495" i="2"/>
  <c r="AE530" i="2"/>
  <c r="Z539" i="2"/>
  <c r="AB529" i="2"/>
  <c r="Z601" i="1"/>
  <c r="AE584" i="1"/>
  <c r="AE539" i="1"/>
  <c r="AE586" i="1"/>
  <c r="AE507" i="1"/>
  <c r="AE568" i="1"/>
  <c r="AE544" i="1"/>
  <c r="AE561" i="1"/>
  <c r="AE587" i="1"/>
  <c r="AE554" i="1"/>
  <c r="AE592" i="1"/>
  <c r="AE536" i="1"/>
  <c r="AE530" i="1"/>
  <c r="AE562" i="1"/>
  <c r="AE578" i="1"/>
  <c r="AE546" i="1"/>
  <c r="AE514" i="1"/>
  <c r="AE468" i="1"/>
  <c r="AE494" i="1" s="1"/>
  <c r="Z494" i="1"/>
  <c r="AE472" i="2"/>
  <c r="AE483" i="2"/>
  <c r="AE465" i="2"/>
  <c r="AE469" i="2"/>
  <c r="AE458" i="2"/>
  <c r="AE492" i="2"/>
  <c r="AE517" i="2"/>
  <c r="AE521" i="2"/>
  <c r="AE524" i="2"/>
  <c r="AE474" i="2"/>
  <c r="AE482" i="2"/>
  <c r="AE505" i="2"/>
  <c r="AE525" i="2"/>
  <c r="AE494" i="2"/>
  <c r="AD501" i="2"/>
  <c r="AE501" i="2" s="1"/>
  <c r="AE471" i="2"/>
  <c r="AD502" i="2"/>
  <c r="AE463" i="2"/>
  <c r="AE528" i="2"/>
  <c r="AE462" i="2"/>
  <c r="AE454" i="2"/>
  <c r="AE464" i="2"/>
  <c r="AE11" i="3"/>
  <c r="AE13" i="3" s="1"/>
  <c r="Z467" i="2"/>
  <c r="AE466" i="2"/>
  <c r="AD467" i="2"/>
  <c r="AE456" i="2"/>
  <c r="AE452" i="2"/>
  <c r="Z455" i="2"/>
  <c r="AE451" i="2"/>
  <c r="AD455" i="2"/>
  <c r="AE449" i="2"/>
  <c r="AE434" i="2"/>
  <c r="AE441" i="2"/>
  <c r="AE442" i="2" s="1"/>
  <c r="Z438" i="2"/>
  <c r="AE443" i="2"/>
  <c r="AE444" i="2" s="1"/>
  <c r="AE445" i="2"/>
  <c r="AE446" i="2" s="1"/>
  <c r="Z446" i="2"/>
  <c r="AE439" i="2"/>
  <c r="AE440" i="2" s="1"/>
  <c r="Z440" i="2"/>
  <c r="AE447" i="2"/>
  <c r="AE448" i="2" s="1"/>
  <c r="Z448" i="2"/>
  <c r="AE9" i="3"/>
  <c r="AE10" i="3" s="1"/>
  <c r="Z10" i="3"/>
  <c r="AE404" i="2"/>
  <c r="U401" i="2"/>
  <c r="T401" i="2"/>
  <c r="S401" i="2"/>
  <c r="AC400" i="2"/>
  <c r="AC401" i="2" s="1"/>
  <c r="AB400" i="2"/>
  <c r="AB401" i="2" s="1"/>
  <c r="AA400" i="2"/>
  <c r="AA401" i="2" s="1"/>
  <c r="Y400" i="2"/>
  <c r="Y401" i="2" s="1"/>
  <c r="X400" i="2"/>
  <c r="X401" i="2" s="1"/>
  <c r="W400" i="2"/>
  <c r="W401" i="2" s="1"/>
  <c r="V400" i="2"/>
  <c r="V401" i="2" s="1"/>
  <c r="AD520" i="2" l="1"/>
  <c r="AE676" i="1"/>
  <c r="AE601" i="1"/>
  <c r="AE581" i="2"/>
  <c r="AE539" i="2"/>
  <c r="AE529" i="2"/>
  <c r="AE502" i="2"/>
  <c r="AE520" i="2" s="1"/>
  <c r="AE467" i="2"/>
  <c r="AE438" i="2"/>
  <c r="AE455" i="2"/>
  <c r="Z400" i="2"/>
  <c r="Z401" i="2" s="1"/>
  <c r="AD400" i="2"/>
  <c r="AD401" i="2" s="1"/>
  <c r="T399" i="2"/>
  <c r="U399" i="2"/>
  <c r="W399" i="2"/>
  <c r="X399" i="2"/>
  <c r="Y399" i="2"/>
  <c r="AA399" i="2"/>
  <c r="AB399" i="2"/>
  <c r="AC399" i="2"/>
  <c r="S399" i="2"/>
  <c r="AD398" i="2"/>
  <c r="Z398" i="2"/>
  <c r="V398" i="2"/>
  <c r="AD397" i="2"/>
  <c r="Z397" i="2"/>
  <c r="V397" i="2"/>
  <c r="AD396" i="2"/>
  <c r="Z396" i="2"/>
  <c r="V396" i="2"/>
  <c r="AD395" i="2"/>
  <c r="Z395" i="2"/>
  <c r="V395" i="2"/>
  <c r="AD394" i="2"/>
  <c r="Z394" i="2"/>
  <c r="V394" i="2"/>
  <c r="AD393" i="2"/>
  <c r="Z393" i="2"/>
  <c r="V393" i="2"/>
  <c r="AD392" i="2"/>
  <c r="Z392" i="2"/>
  <c r="V392" i="2"/>
  <c r="AD391" i="2"/>
  <c r="Z391" i="2"/>
  <c r="V391" i="2"/>
  <c r="AD390" i="2"/>
  <c r="Z390" i="2"/>
  <c r="V390" i="2"/>
  <c r="AD389" i="2"/>
  <c r="Z389" i="2"/>
  <c r="V389" i="2"/>
  <c r="AD388" i="2"/>
  <c r="Z388" i="2"/>
  <c r="V388" i="2"/>
  <c r="AD387" i="2"/>
  <c r="Z387" i="2"/>
  <c r="V387" i="2"/>
  <c r="V328" i="2"/>
  <c r="Z328" i="2"/>
  <c r="AD328" i="2"/>
  <c r="V329" i="2"/>
  <c r="Z329" i="2"/>
  <c r="AD329" i="2"/>
  <c r="V330" i="2"/>
  <c r="Z330" i="2"/>
  <c r="AD330" i="2"/>
  <c r="V331" i="2"/>
  <c r="Z331" i="2"/>
  <c r="AD331" i="2"/>
  <c r="V332" i="2"/>
  <c r="Z332" i="2"/>
  <c r="AD332" i="2"/>
  <c r="V333" i="2"/>
  <c r="Z333" i="2"/>
  <c r="AD333" i="2"/>
  <c r="V334" i="2"/>
  <c r="Z334" i="2"/>
  <c r="AD334" i="2"/>
  <c r="V335" i="2"/>
  <c r="Z335" i="2"/>
  <c r="AD335" i="2"/>
  <c r="V336" i="2"/>
  <c r="Z336" i="2"/>
  <c r="AD336" i="2"/>
  <c r="V337" i="2"/>
  <c r="Z337" i="2"/>
  <c r="AD337" i="2"/>
  <c r="V338" i="2"/>
  <c r="Z338" i="2"/>
  <c r="AD338" i="2"/>
  <c r="V339" i="2"/>
  <c r="Z339" i="2"/>
  <c r="AD339" i="2"/>
  <c r="V340" i="2"/>
  <c r="Z340" i="2"/>
  <c r="AD340" i="2"/>
  <c r="V341" i="2"/>
  <c r="Z341" i="2"/>
  <c r="AD341" i="2"/>
  <c r="V342" i="2"/>
  <c r="Z342" i="2"/>
  <c r="AD342" i="2"/>
  <c r="V343" i="2"/>
  <c r="Z343" i="2"/>
  <c r="AD343" i="2"/>
  <c r="V344" i="2"/>
  <c r="Z344" i="2"/>
  <c r="AD344" i="2"/>
  <c r="V345" i="2"/>
  <c r="Z345" i="2"/>
  <c r="AD345" i="2"/>
  <c r="V346" i="2"/>
  <c r="Z346" i="2"/>
  <c r="AD346" i="2"/>
  <c r="V347" i="2"/>
  <c r="Z347" i="2"/>
  <c r="AD347" i="2"/>
  <c r="V348" i="2"/>
  <c r="Z348" i="2"/>
  <c r="AD348" i="2"/>
  <c r="V349" i="2"/>
  <c r="Z349" i="2"/>
  <c r="AD349" i="2"/>
  <c r="V350" i="2"/>
  <c r="Z350" i="2"/>
  <c r="AD350" i="2"/>
  <c r="V351" i="2"/>
  <c r="Z351" i="2"/>
  <c r="AD351" i="2"/>
  <c r="V352" i="2"/>
  <c r="Z352" i="2"/>
  <c r="AD352" i="2"/>
  <c r="V353" i="2"/>
  <c r="Z353" i="2"/>
  <c r="AD353" i="2"/>
  <c r="V354" i="2"/>
  <c r="Z354" i="2"/>
  <c r="AD354" i="2"/>
  <c r="V355" i="2"/>
  <c r="Z355" i="2"/>
  <c r="AD355" i="2"/>
  <c r="V356" i="2"/>
  <c r="Z356" i="2"/>
  <c r="AD356" i="2"/>
  <c r="V357" i="2"/>
  <c r="Z357" i="2"/>
  <c r="AD357" i="2"/>
  <c r="V358" i="2"/>
  <c r="Z358" i="2"/>
  <c r="AD358" i="2"/>
  <c r="V359" i="2"/>
  <c r="Z359" i="2"/>
  <c r="AD359" i="2"/>
  <c r="V360" i="2"/>
  <c r="Z360" i="2"/>
  <c r="AD360" i="2"/>
  <c r="V361" i="2"/>
  <c r="Z361" i="2"/>
  <c r="AD361" i="2"/>
  <c r="V362" i="2"/>
  <c r="Z362" i="2"/>
  <c r="AD362" i="2"/>
  <c r="V363" i="2"/>
  <c r="Z363" i="2"/>
  <c r="AD363" i="2"/>
  <c r="V364" i="2"/>
  <c r="Z364" i="2"/>
  <c r="AD364" i="2"/>
  <c r="V365" i="2"/>
  <c r="Z365" i="2"/>
  <c r="AD365" i="2"/>
  <c r="V366" i="2"/>
  <c r="Z366" i="2"/>
  <c r="AD366" i="2"/>
  <c r="V367" i="2"/>
  <c r="Z367" i="2"/>
  <c r="AD367" i="2"/>
  <c r="V368" i="2"/>
  <c r="Z368" i="2"/>
  <c r="AD368" i="2"/>
  <c r="V369" i="2"/>
  <c r="Z369" i="2"/>
  <c r="AD369" i="2"/>
  <c r="V370" i="2"/>
  <c r="Z370" i="2"/>
  <c r="AD370" i="2"/>
  <c r="V371" i="2"/>
  <c r="Z371" i="2"/>
  <c r="AD371" i="2"/>
  <c r="V372" i="2"/>
  <c r="Z372" i="2"/>
  <c r="AD372" i="2"/>
  <c r="V373" i="2"/>
  <c r="Z373" i="2"/>
  <c r="AD373" i="2"/>
  <c r="V374" i="2"/>
  <c r="Z374" i="2"/>
  <c r="AD374" i="2"/>
  <c r="V375" i="2"/>
  <c r="Z375" i="2"/>
  <c r="AD375" i="2"/>
  <c r="V376" i="2"/>
  <c r="Z376" i="2"/>
  <c r="AD376" i="2"/>
  <c r="V377" i="2"/>
  <c r="Z377" i="2"/>
  <c r="AD377" i="2"/>
  <c r="V378" i="2"/>
  <c r="Z378" i="2"/>
  <c r="AD378" i="2"/>
  <c r="V379" i="2"/>
  <c r="Z379" i="2"/>
  <c r="AD379" i="2"/>
  <c r="V380" i="2"/>
  <c r="Z380" i="2"/>
  <c r="AD380" i="2"/>
  <c r="V381" i="2"/>
  <c r="Z381" i="2"/>
  <c r="AD381" i="2"/>
  <c r="V382" i="2"/>
  <c r="Z382" i="2"/>
  <c r="AD382" i="2"/>
  <c r="V383" i="2"/>
  <c r="Z383" i="2"/>
  <c r="AD383" i="2"/>
  <c r="V384" i="2"/>
  <c r="Z384" i="2"/>
  <c r="AD384" i="2"/>
  <c r="V385" i="2"/>
  <c r="Z385" i="2"/>
  <c r="AD385" i="2"/>
  <c r="S386" i="2"/>
  <c r="U386" i="2"/>
  <c r="T386" i="2"/>
  <c r="V327" i="2"/>
  <c r="U467" i="1"/>
  <c r="T467" i="1"/>
  <c r="S467" i="1"/>
  <c r="V466" i="1"/>
  <c r="AD465" i="1"/>
  <c r="Z465" i="1"/>
  <c r="V465" i="1"/>
  <c r="V464" i="1"/>
  <c r="Z463" i="1"/>
  <c r="V463" i="1"/>
  <c r="Z462" i="1"/>
  <c r="V462" i="1"/>
  <c r="V461" i="1"/>
  <c r="AD460" i="1"/>
  <c r="V460" i="1"/>
  <c r="V459" i="1"/>
  <c r="V458" i="1"/>
  <c r="Z457" i="1"/>
  <c r="V457" i="1"/>
  <c r="AD456" i="1"/>
  <c r="V456" i="1"/>
  <c r="V455" i="1"/>
  <c r="V454" i="1"/>
  <c r="Z453" i="1"/>
  <c r="V453" i="1"/>
  <c r="AD452" i="1"/>
  <c r="V452" i="1"/>
  <c r="V451" i="1"/>
  <c r="V450" i="1"/>
  <c r="Z449" i="1"/>
  <c r="V449" i="1"/>
  <c r="AD448" i="1"/>
  <c r="V448" i="1"/>
  <c r="V447" i="1"/>
  <c r="V446" i="1"/>
  <c r="Z445" i="1"/>
  <c r="V445" i="1"/>
  <c r="AD444" i="1"/>
  <c r="V444" i="1"/>
  <c r="V443" i="1"/>
  <c r="V442" i="1"/>
  <c r="Z441" i="1"/>
  <c r="V441" i="1"/>
  <c r="AD440" i="1"/>
  <c r="V440" i="1"/>
  <c r="V439" i="1"/>
  <c r="V438" i="1"/>
  <c r="Z437" i="1"/>
  <c r="V437" i="1"/>
  <c r="AD436" i="1"/>
  <c r="V436" i="1"/>
  <c r="V435" i="1"/>
  <c r="V434" i="1"/>
  <c r="Z433" i="1"/>
  <c r="V433" i="1"/>
  <c r="AD432" i="1"/>
  <c r="V432" i="1"/>
  <c r="V431" i="1"/>
  <c r="V430" i="1"/>
  <c r="Z429" i="1"/>
  <c r="V429" i="1"/>
  <c r="AD428" i="1"/>
  <c r="V428" i="1"/>
  <c r="V427" i="1"/>
  <c r="X467" i="1"/>
  <c r="V426" i="1"/>
  <c r="AE383" i="2" l="1"/>
  <c r="AE465" i="1"/>
  <c r="AE343" i="2"/>
  <c r="AE393" i="2"/>
  <c r="AE400" i="2"/>
  <c r="AE401" i="2" s="1"/>
  <c r="AE389" i="2"/>
  <c r="AE397" i="2"/>
  <c r="AE392" i="2"/>
  <c r="AE354" i="2"/>
  <c r="V399" i="2"/>
  <c r="AE375" i="2"/>
  <c r="AE335" i="2"/>
  <c r="AD399" i="2"/>
  <c r="Z399" i="2"/>
  <c r="AE353" i="2"/>
  <c r="AE337" i="2"/>
  <c r="AE329" i="2"/>
  <c r="AE379" i="2"/>
  <c r="AE357" i="2"/>
  <c r="AE339" i="2"/>
  <c r="AE394" i="2"/>
  <c r="AE367" i="2"/>
  <c r="AE359" i="2"/>
  <c r="AE385" i="2"/>
  <c r="AE351" i="2"/>
  <c r="AE387" i="2"/>
  <c r="AE395" i="2"/>
  <c r="AE369" i="2"/>
  <c r="AE398" i="2"/>
  <c r="AE381" i="2"/>
  <c r="AE371" i="2"/>
  <c r="AE361" i="2"/>
  <c r="AE346" i="2"/>
  <c r="AE341" i="2"/>
  <c r="AE331" i="2"/>
  <c r="AE338" i="2"/>
  <c r="AE333" i="2"/>
  <c r="AE378" i="2"/>
  <c r="AE373" i="2"/>
  <c r="AE363" i="2"/>
  <c r="AE370" i="2"/>
  <c r="AE365" i="2"/>
  <c r="AE355" i="2"/>
  <c r="AE345" i="2"/>
  <c r="AE330" i="2"/>
  <c r="AE390" i="2"/>
  <c r="AE377" i="2"/>
  <c r="AE362" i="2"/>
  <c r="AE347" i="2"/>
  <c r="AE388" i="2"/>
  <c r="AE396" i="2"/>
  <c r="AE349" i="2"/>
  <c r="AE391" i="2"/>
  <c r="AE372" i="2"/>
  <c r="AE356" i="2"/>
  <c r="AE374" i="2"/>
  <c r="AE358" i="2"/>
  <c r="AE342" i="2"/>
  <c r="AE340" i="2"/>
  <c r="AE376" i="2"/>
  <c r="AE360" i="2"/>
  <c r="AE344" i="2"/>
  <c r="AE328" i="2"/>
  <c r="AE380" i="2"/>
  <c r="AE364" i="2"/>
  <c r="AE348" i="2"/>
  <c r="AE332" i="2"/>
  <c r="AE366" i="2"/>
  <c r="AE350" i="2"/>
  <c r="AE334" i="2"/>
  <c r="AE382" i="2"/>
  <c r="AE384" i="2"/>
  <c r="AE368" i="2"/>
  <c r="AE352" i="2"/>
  <c r="AE336" i="2"/>
  <c r="V386" i="2"/>
  <c r="W386" i="2"/>
  <c r="Y386" i="2"/>
  <c r="AB386" i="2"/>
  <c r="AA386" i="2"/>
  <c r="AC386" i="2"/>
  <c r="AD327" i="2"/>
  <c r="Z327" i="2"/>
  <c r="X386" i="2"/>
  <c r="AD427" i="1"/>
  <c r="AD435" i="1"/>
  <c r="AD443" i="1"/>
  <c r="AD451" i="1"/>
  <c r="AD459" i="1"/>
  <c r="Z431" i="1"/>
  <c r="Z439" i="1"/>
  <c r="Z447" i="1"/>
  <c r="Z455" i="1"/>
  <c r="Z430" i="1"/>
  <c r="AD433" i="1"/>
  <c r="AE433" i="1" s="1"/>
  <c r="Z438" i="1"/>
  <c r="AD441" i="1"/>
  <c r="AE441" i="1" s="1"/>
  <c r="Z446" i="1"/>
  <c r="AD449" i="1"/>
  <c r="AE449" i="1" s="1"/>
  <c r="Z454" i="1"/>
  <c r="AD457" i="1"/>
  <c r="AE457" i="1" s="1"/>
  <c r="Z461" i="1"/>
  <c r="AA467" i="1"/>
  <c r="Z456" i="1"/>
  <c r="AE456" i="1" s="1"/>
  <c r="AD434" i="1"/>
  <c r="AC467" i="1"/>
  <c r="AD464" i="1"/>
  <c r="Z432" i="1"/>
  <c r="AE432" i="1" s="1"/>
  <c r="Z440" i="1"/>
  <c r="AE440" i="1" s="1"/>
  <c r="AD426" i="1"/>
  <c r="AD442" i="1"/>
  <c r="AD458" i="1"/>
  <c r="AD466" i="1"/>
  <c r="V467" i="1"/>
  <c r="AD431" i="1"/>
  <c r="AD439" i="1"/>
  <c r="AD447" i="1"/>
  <c r="AD455" i="1"/>
  <c r="AD463" i="1"/>
  <c r="AE463" i="1" s="1"/>
  <c r="Z448" i="1"/>
  <c r="AE448" i="1" s="1"/>
  <c r="AD450" i="1"/>
  <c r="Z427" i="1"/>
  <c r="Z428" i="1"/>
  <c r="AE428" i="1" s="1"/>
  <c r="Z435" i="1"/>
  <c r="Z436" i="1"/>
  <c r="AE436" i="1" s="1"/>
  <c r="Z443" i="1"/>
  <c r="Z444" i="1"/>
  <c r="AE444" i="1" s="1"/>
  <c r="Z451" i="1"/>
  <c r="Z452" i="1"/>
  <c r="AE452" i="1" s="1"/>
  <c r="Z459" i="1"/>
  <c r="Z460" i="1"/>
  <c r="AE460" i="1" s="1"/>
  <c r="Y467" i="1"/>
  <c r="Z464" i="1"/>
  <c r="W467" i="1"/>
  <c r="AD429" i="1"/>
  <c r="AE429" i="1" s="1"/>
  <c r="AD430" i="1"/>
  <c r="Z434" i="1"/>
  <c r="AE434" i="1" s="1"/>
  <c r="AD437" i="1"/>
  <c r="AE437" i="1" s="1"/>
  <c r="AD438" i="1"/>
  <c r="Z442" i="1"/>
  <c r="AD445" i="1"/>
  <c r="AE445" i="1" s="1"/>
  <c r="AD446" i="1"/>
  <c r="Z450" i="1"/>
  <c r="AD453" i="1"/>
  <c r="AE453" i="1" s="1"/>
  <c r="AD454" i="1"/>
  <c r="Z458" i="1"/>
  <c r="AD461" i="1"/>
  <c r="AD462" i="1"/>
  <c r="AE462" i="1" s="1"/>
  <c r="Z466" i="1"/>
  <c r="Z426" i="1"/>
  <c r="AB467" i="1"/>
  <c r="AE443" i="1" l="1"/>
  <c r="AE438" i="1"/>
  <c r="AE464" i="1"/>
  <c r="AE466" i="1"/>
  <c r="AE431" i="1"/>
  <c r="AE458" i="1"/>
  <c r="AE459" i="1"/>
  <c r="AE450" i="1"/>
  <c r="AE461" i="1"/>
  <c r="AE399" i="2"/>
  <c r="AD386" i="2"/>
  <c r="Z386" i="2"/>
  <c r="AE327" i="2"/>
  <c r="AE386" i="2" s="1"/>
  <c r="AE442" i="1"/>
  <c r="AE435" i="1"/>
  <c r="AE447" i="1"/>
  <c r="AE427" i="1"/>
  <c r="AE455" i="1"/>
  <c r="AE451" i="1"/>
  <c r="AE454" i="1"/>
  <c r="AE439" i="1"/>
  <c r="AD467" i="1"/>
  <c r="AE446" i="1"/>
  <c r="AE430" i="1"/>
  <c r="AE426" i="1"/>
  <c r="Z467" i="1"/>
  <c r="AE467" i="1" l="1"/>
  <c r="S326" i="2" l="1"/>
  <c r="U326" i="2"/>
  <c r="T326" i="2"/>
  <c r="AC325" i="2"/>
  <c r="AB325" i="2"/>
  <c r="AA325" i="2"/>
  <c r="Y325" i="2"/>
  <c r="X325" i="2"/>
  <c r="W325" i="2"/>
  <c r="V325" i="2"/>
  <c r="AC324" i="2"/>
  <c r="AB324" i="2"/>
  <c r="AA324" i="2"/>
  <c r="Y324" i="2"/>
  <c r="X324" i="2"/>
  <c r="W324" i="2"/>
  <c r="V324" i="2"/>
  <c r="AC323" i="2"/>
  <c r="AB323" i="2"/>
  <c r="AA323" i="2"/>
  <c r="Y323" i="2"/>
  <c r="X323" i="2"/>
  <c r="W323" i="2"/>
  <c r="V323" i="2"/>
  <c r="AC322" i="2"/>
  <c r="AB322" i="2"/>
  <c r="AA322" i="2"/>
  <c r="Y322" i="2"/>
  <c r="X322" i="2"/>
  <c r="W322" i="2"/>
  <c r="V322" i="2"/>
  <c r="AC321" i="2"/>
  <c r="AB321" i="2"/>
  <c r="AA321" i="2"/>
  <c r="Y321" i="2"/>
  <c r="X321" i="2"/>
  <c r="W321" i="2"/>
  <c r="V321" i="2"/>
  <c r="AC320" i="2"/>
  <c r="AB320" i="2"/>
  <c r="AA320" i="2"/>
  <c r="Y320" i="2"/>
  <c r="X320" i="2"/>
  <c r="W320" i="2"/>
  <c r="V320" i="2"/>
  <c r="AC319" i="2"/>
  <c r="AB319" i="2"/>
  <c r="AA319" i="2"/>
  <c r="Y319" i="2"/>
  <c r="X319" i="2"/>
  <c r="W319" i="2"/>
  <c r="V319" i="2"/>
  <c r="AC318" i="2"/>
  <c r="AB318" i="2"/>
  <c r="AA318" i="2"/>
  <c r="Y318" i="2"/>
  <c r="X318" i="2"/>
  <c r="W318" i="2"/>
  <c r="V318" i="2"/>
  <c r="AC317" i="2"/>
  <c r="AB317" i="2"/>
  <c r="AA317" i="2"/>
  <c r="Y317" i="2"/>
  <c r="X317" i="2"/>
  <c r="W317" i="2"/>
  <c r="V317" i="2"/>
  <c r="AC316" i="2"/>
  <c r="AB316" i="2"/>
  <c r="AA316" i="2"/>
  <c r="Y316" i="2"/>
  <c r="X316" i="2"/>
  <c r="W316" i="2"/>
  <c r="V316" i="2"/>
  <c r="AC315" i="2"/>
  <c r="AB315" i="2"/>
  <c r="AA315" i="2"/>
  <c r="Y315" i="2"/>
  <c r="X315" i="2"/>
  <c r="W315" i="2"/>
  <c r="V315" i="2"/>
  <c r="AC314" i="2"/>
  <c r="AB314" i="2"/>
  <c r="AA314" i="2"/>
  <c r="Y314" i="2"/>
  <c r="X314" i="2"/>
  <c r="W314" i="2"/>
  <c r="V314" i="2"/>
  <c r="AC313" i="2"/>
  <c r="AB313" i="2"/>
  <c r="AA313" i="2"/>
  <c r="Y313" i="2"/>
  <c r="X313" i="2"/>
  <c r="W313" i="2"/>
  <c r="V313" i="2"/>
  <c r="AC312" i="2"/>
  <c r="AB312" i="2"/>
  <c r="AA312" i="2"/>
  <c r="Y312" i="2"/>
  <c r="X312" i="2"/>
  <c r="W312" i="2"/>
  <c r="V312" i="2"/>
  <c r="AC311" i="2"/>
  <c r="AB311" i="2"/>
  <c r="AA311" i="2"/>
  <c r="Y311" i="2"/>
  <c r="X311" i="2"/>
  <c r="W311" i="2"/>
  <c r="V311" i="2"/>
  <c r="AC310" i="2"/>
  <c r="AB310" i="2"/>
  <c r="AA310" i="2"/>
  <c r="Y310" i="2"/>
  <c r="X310" i="2"/>
  <c r="W310" i="2"/>
  <c r="V310" i="2"/>
  <c r="AC309" i="2"/>
  <c r="AB309" i="2"/>
  <c r="AA309" i="2"/>
  <c r="Y309" i="2"/>
  <c r="X309" i="2"/>
  <c r="W309" i="2"/>
  <c r="V309" i="2"/>
  <c r="AC308" i="2"/>
  <c r="AB308" i="2"/>
  <c r="AA308" i="2"/>
  <c r="Y308" i="2"/>
  <c r="X308" i="2"/>
  <c r="W308" i="2"/>
  <c r="V308" i="2"/>
  <c r="AC307" i="2"/>
  <c r="AB307" i="2"/>
  <c r="AA307" i="2"/>
  <c r="Y307" i="2"/>
  <c r="X307" i="2"/>
  <c r="W307" i="2"/>
  <c r="V307" i="2"/>
  <c r="AC306" i="2"/>
  <c r="AB306" i="2"/>
  <c r="AA306" i="2"/>
  <c r="Y306" i="2"/>
  <c r="X306" i="2"/>
  <c r="W306" i="2"/>
  <c r="V306" i="2"/>
  <c r="AC305" i="2"/>
  <c r="AB305" i="2"/>
  <c r="AA305" i="2"/>
  <c r="Y305" i="2"/>
  <c r="X305" i="2"/>
  <c r="W305" i="2"/>
  <c r="V305" i="2"/>
  <c r="AC304" i="2"/>
  <c r="AB304" i="2"/>
  <c r="AA304" i="2"/>
  <c r="Y304" i="2"/>
  <c r="X304" i="2"/>
  <c r="W304" i="2"/>
  <c r="V304" i="2"/>
  <c r="AC303" i="2"/>
  <c r="AB303" i="2"/>
  <c r="AA303" i="2"/>
  <c r="Y303" i="2"/>
  <c r="X303" i="2"/>
  <c r="W303" i="2"/>
  <c r="V303" i="2"/>
  <c r="AC302" i="2"/>
  <c r="AB302" i="2"/>
  <c r="AA302" i="2"/>
  <c r="Y302" i="2"/>
  <c r="X302" i="2"/>
  <c r="W302" i="2"/>
  <c r="V302" i="2"/>
  <c r="AC301" i="2"/>
  <c r="AB301" i="2"/>
  <c r="AA301" i="2"/>
  <c r="Y301" i="2"/>
  <c r="X301" i="2"/>
  <c r="W301" i="2"/>
  <c r="V301" i="2"/>
  <c r="AC300" i="2"/>
  <c r="AB300" i="2"/>
  <c r="AA300" i="2"/>
  <c r="Y300" i="2"/>
  <c r="X300" i="2"/>
  <c r="W300" i="2"/>
  <c r="V300" i="2"/>
  <c r="AC299" i="2"/>
  <c r="AB299" i="2"/>
  <c r="AA299" i="2"/>
  <c r="Y299" i="2"/>
  <c r="X299" i="2"/>
  <c r="W299" i="2"/>
  <c r="V299" i="2"/>
  <c r="AC298" i="2"/>
  <c r="AB298" i="2"/>
  <c r="AA298" i="2"/>
  <c r="Y298" i="2"/>
  <c r="X298" i="2"/>
  <c r="W298" i="2"/>
  <c r="V298" i="2"/>
  <c r="AC297" i="2"/>
  <c r="AB297" i="2"/>
  <c r="AA297" i="2"/>
  <c r="Y297" i="2"/>
  <c r="X297" i="2"/>
  <c r="W297" i="2"/>
  <c r="V297" i="2"/>
  <c r="AC296" i="2"/>
  <c r="AB296" i="2"/>
  <c r="AA296" i="2"/>
  <c r="Y296" i="2"/>
  <c r="X296" i="2"/>
  <c r="W296" i="2"/>
  <c r="V296" i="2"/>
  <c r="AC295" i="2"/>
  <c r="AB295" i="2"/>
  <c r="AA295" i="2"/>
  <c r="Y295" i="2"/>
  <c r="X295" i="2"/>
  <c r="W295" i="2"/>
  <c r="V295" i="2"/>
  <c r="AC294" i="2"/>
  <c r="AB294" i="2"/>
  <c r="AA294" i="2"/>
  <c r="Y294" i="2"/>
  <c r="X294" i="2"/>
  <c r="W294" i="2"/>
  <c r="V294" i="2"/>
  <c r="AC293" i="2"/>
  <c r="AB293" i="2"/>
  <c r="AA293" i="2"/>
  <c r="Y293" i="2"/>
  <c r="X293" i="2"/>
  <c r="W293" i="2"/>
  <c r="V293" i="2"/>
  <c r="AC292" i="2"/>
  <c r="AB292" i="2"/>
  <c r="AA292" i="2"/>
  <c r="Y292" i="2"/>
  <c r="X292" i="2"/>
  <c r="W292" i="2"/>
  <c r="V292" i="2"/>
  <c r="AC291" i="2"/>
  <c r="AB291" i="2"/>
  <c r="AA291" i="2"/>
  <c r="Y291" i="2"/>
  <c r="X291" i="2"/>
  <c r="W291" i="2"/>
  <c r="V291" i="2"/>
  <c r="AC290" i="2"/>
  <c r="AB290" i="2"/>
  <c r="AA290" i="2"/>
  <c r="Y290" i="2"/>
  <c r="X290" i="2"/>
  <c r="W290" i="2"/>
  <c r="V290" i="2"/>
  <c r="AC289" i="2"/>
  <c r="AB289" i="2"/>
  <c r="AA289" i="2"/>
  <c r="Y289" i="2"/>
  <c r="X289" i="2"/>
  <c r="W289" i="2"/>
  <c r="V289" i="2"/>
  <c r="AC288" i="2"/>
  <c r="AB288" i="2"/>
  <c r="AA288" i="2"/>
  <c r="Y288" i="2"/>
  <c r="X288" i="2"/>
  <c r="W288" i="2"/>
  <c r="V288" i="2"/>
  <c r="AC287" i="2"/>
  <c r="AB287" i="2"/>
  <c r="AA287" i="2"/>
  <c r="Y287" i="2"/>
  <c r="X287" i="2"/>
  <c r="W287" i="2"/>
  <c r="V287" i="2"/>
  <c r="AC286" i="2"/>
  <c r="AB286" i="2"/>
  <c r="AA286" i="2"/>
  <c r="Y286" i="2"/>
  <c r="X286" i="2"/>
  <c r="W286" i="2"/>
  <c r="V286" i="2"/>
  <c r="V323" i="1"/>
  <c r="W323" i="1"/>
  <c r="X323" i="1"/>
  <c r="Y323" i="1"/>
  <c r="AA323" i="1"/>
  <c r="AB323" i="1"/>
  <c r="AC323" i="1"/>
  <c r="V324" i="1"/>
  <c r="W324" i="1"/>
  <c r="X324" i="1"/>
  <c r="Y324" i="1"/>
  <c r="AA324" i="1"/>
  <c r="AB324" i="1"/>
  <c r="AC324" i="1"/>
  <c r="V325" i="1"/>
  <c r="W325" i="1"/>
  <c r="X325" i="1"/>
  <c r="Y325" i="1"/>
  <c r="AA325" i="1"/>
  <c r="AB325" i="1"/>
  <c r="AC325" i="1"/>
  <c r="V326" i="1"/>
  <c r="W326" i="1"/>
  <c r="X326" i="1"/>
  <c r="Y326" i="1"/>
  <c r="AA326" i="1"/>
  <c r="AB326" i="1"/>
  <c r="AC326" i="1"/>
  <c r="V327" i="1"/>
  <c r="W327" i="1"/>
  <c r="X327" i="1"/>
  <c r="Y327" i="1"/>
  <c r="AA327" i="1"/>
  <c r="AB327" i="1"/>
  <c r="AC327" i="1"/>
  <c r="V328" i="1"/>
  <c r="W328" i="1"/>
  <c r="X328" i="1"/>
  <c r="Y328" i="1"/>
  <c r="AA328" i="1"/>
  <c r="AB328" i="1"/>
  <c r="AC328" i="1"/>
  <c r="V329" i="1"/>
  <c r="W329" i="1"/>
  <c r="X329" i="1"/>
  <c r="Y329" i="1"/>
  <c r="AA329" i="1"/>
  <c r="AB329" i="1"/>
  <c r="AC329" i="1"/>
  <c r="V330" i="1"/>
  <c r="W330" i="1"/>
  <c r="X330" i="1"/>
  <c r="Y330" i="1"/>
  <c r="AA330" i="1"/>
  <c r="AB330" i="1"/>
  <c r="AC330" i="1"/>
  <c r="V331" i="1"/>
  <c r="W331" i="1"/>
  <c r="X331" i="1"/>
  <c r="Y331" i="1"/>
  <c r="AA331" i="1"/>
  <c r="AB331" i="1"/>
  <c r="AC331" i="1"/>
  <c r="V332" i="1"/>
  <c r="W332" i="1"/>
  <c r="X332" i="1"/>
  <c r="Y332" i="1"/>
  <c r="AA332" i="1"/>
  <c r="AB332" i="1"/>
  <c r="AC332" i="1"/>
  <c r="V333" i="1"/>
  <c r="W333" i="1"/>
  <c r="X333" i="1"/>
  <c r="Y333" i="1"/>
  <c r="AA333" i="1"/>
  <c r="AB333" i="1"/>
  <c r="AC333" i="1"/>
  <c r="V334" i="1"/>
  <c r="W334" i="1"/>
  <c r="X334" i="1"/>
  <c r="Y334" i="1"/>
  <c r="AA334" i="1"/>
  <c r="AB334" i="1"/>
  <c r="AC334" i="1"/>
  <c r="V335" i="1"/>
  <c r="W335" i="1"/>
  <c r="X335" i="1"/>
  <c r="Y335" i="1"/>
  <c r="AA335" i="1"/>
  <c r="AB335" i="1"/>
  <c r="AC335" i="1"/>
  <c r="V336" i="1"/>
  <c r="W336" i="1"/>
  <c r="X336" i="1"/>
  <c r="Y336" i="1"/>
  <c r="AA336" i="1"/>
  <c r="AB336" i="1"/>
  <c r="AC336" i="1"/>
  <c r="V337" i="1"/>
  <c r="W337" i="1"/>
  <c r="X337" i="1"/>
  <c r="Y337" i="1"/>
  <c r="AA337" i="1"/>
  <c r="AB337" i="1"/>
  <c r="AC337" i="1"/>
  <c r="V338" i="1"/>
  <c r="W338" i="1"/>
  <c r="X338" i="1"/>
  <c r="Y338" i="1"/>
  <c r="AA338" i="1"/>
  <c r="AB338" i="1"/>
  <c r="AC338" i="1"/>
  <c r="V339" i="1"/>
  <c r="W339" i="1"/>
  <c r="X339" i="1"/>
  <c r="Y339" i="1"/>
  <c r="AA339" i="1"/>
  <c r="AB339" i="1"/>
  <c r="AC339" i="1"/>
  <c r="V340" i="1"/>
  <c r="W340" i="1"/>
  <c r="X340" i="1"/>
  <c r="Y340" i="1"/>
  <c r="AA340" i="1"/>
  <c r="AB340" i="1"/>
  <c r="AC340" i="1"/>
  <c r="V341" i="1"/>
  <c r="W341" i="1"/>
  <c r="X341" i="1"/>
  <c r="Y341" i="1"/>
  <c r="AA341" i="1"/>
  <c r="AB341" i="1"/>
  <c r="AC341" i="1"/>
  <c r="V342" i="1"/>
  <c r="W342" i="1"/>
  <c r="X342" i="1"/>
  <c r="Y342" i="1"/>
  <c r="AA342" i="1"/>
  <c r="AB342" i="1"/>
  <c r="AC342" i="1"/>
  <c r="V343" i="1"/>
  <c r="W343" i="1"/>
  <c r="X343" i="1"/>
  <c r="Y343" i="1"/>
  <c r="AA343" i="1"/>
  <c r="AB343" i="1"/>
  <c r="AC343" i="1"/>
  <c r="V344" i="1"/>
  <c r="W344" i="1"/>
  <c r="X344" i="1"/>
  <c r="Y344" i="1"/>
  <c r="AA344" i="1"/>
  <c r="AB344" i="1"/>
  <c r="AC344" i="1"/>
  <c r="V345" i="1"/>
  <c r="W345" i="1"/>
  <c r="X345" i="1"/>
  <c r="Y345" i="1"/>
  <c r="AA345" i="1"/>
  <c r="AB345" i="1"/>
  <c r="AC345" i="1"/>
  <c r="V346" i="1"/>
  <c r="W346" i="1"/>
  <c r="X346" i="1"/>
  <c r="Y346" i="1"/>
  <c r="AA346" i="1"/>
  <c r="AB346" i="1"/>
  <c r="AC346" i="1"/>
  <c r="V347" i="1"/>
  <c r="W347" i="1"/>
  <c r="X347" i="1"/>
  <c r="Y347" i="1"/>
  <c r="AA347" i="1"/>
  <c r="AB347" i="1"/>
  <c r="AC347" i="1"/>
  <c r="V348" i="1"/>
  <c r="W348" i="1"/>
  <c r="X348" i="1"/>
  <c r="Y348" i="1"/>
  <c r="AA348" i="1"/>
  <c r="AB348" i="1"/>
  <c r="AC348" i="1"/>
  <c r="V349" i="1"/>
  <c r="W349" i="1"/>
  <c r="X349" i="1"/>
  <c r="Y349" i="1"/>
  <c r="AA349" i="1"/>
  <c r="AB349" i="1"/>
  <c r="AC349" i="1"/>
  <c r="V350" i="1"/>
  <c r="W350" i="1"/>
  <c r="X350" i="1"/>
  <c r="Y350" i="1"/>
  <c r="AA350" i="1"/>
  <c r="AB350" i="1"/>
  <c r="AC350" i="1"/>
  <c r="V351" i="1"/>
  <c r="W351" i="1"/>
  <c r="X351" i="1"/>
  <c r="Y351" i="1"/>
  <c r="AA351" i="1"/>
  <c r="AB351" i="1"/>
  <c r="AC351" i="1"/>
  <c r="V352" i="1"/>
  <c r="W352" i="1"/>
  <c r="X352" i="1"/>
  <c r="Y352" i="1"/>
  <c r="AA352" i="1"/>
  <c r="AB352" i="1"/>
  <c r="AC352" i="1"/>
  <c r="V353" i="1"/>
  <c r="W353" i="1"/>
  <c r="X353" i="1"/>
  <c r="Y353" i="1"/>
  <c r="AA353" i="1"/>
  <c r="AB353" i="1"/>
  <c r="AC353" i="1"/>
  <c r="V354" i="1"/>
  <c r="W354" i="1"/>
  <c r="X354" i="1"/>
  <c r="Y354" i="1"/>
  <c r="AA354" i="1"/>
  <c r="AB354" i="1"/>
  <c r="AC354" i="1"/>
  <c r="V355" i="1"/>
  <c r="W355" i="1"/>
  <c r="X355" i="1"/>
  <c r="Y355" i="1"/>
  <c r="AA355" i="1"/>
  <c r="AB355" i="1"/>
  <c r="AC355" i="1"/>
  <c r="V356" i="1"/>
  <c r="W356" i="1"/>
  <c r="X356" i="1"/>
  <c r="Y356" i="1"/>
  <c r="AA356" i="1"/>
  <c r="AB356" i="1"/>
  <c r="AC356" i="1"/>
  <c r="V357" i="1"/>
  <c r="W357" i="1"/>
  <c r="X357" i="1"/>
  <c r="Y357" i="1"/>
  <c r="AA357" i="1"/>
  <c r="AB357" i="1"/>
  <c r="AC357" i="1"/>
  <c r="V358" i="1"/>
  <c r="W358" i="1"/>
  <c r="X358" i="1"/>
  <c r="Y358" i="1"/>
  <c r="AA358" i="1"/>
  <c r="AB358" i="1"/>
  <c r="AC358" i="1"/>
  <c r="V359" i="1"/>
  <c r="W359" i="1"/>
  <c r="X359" i="1"/>
  <c r="Y359" i="1"/>
  <c r="AA359" i="1"/>
  <c r="AB359" i="1"/>
  <c r="AC359" i="1"/>
  <c r="V360" i="1"/>
  <c r="W360" i="1"/>
  <c r="X360" i="1"/>
  <c r="Y360" i="1"/>
  <c r="AA360" i="1"/>
  <c r="AB360" i="1"/>
  <c r="AC360" i="1"/>
  <c r="V361" i="1"/>
  <c r="W361" i="1"/>
  <c r="X361" i="1"/>
  <c r="Y361" i="1"/>
  <c r="AA361" i="1"/>
  <c r="AB361" i="1"/>
  <c r="AC361" i="1"/>
  <c r="V362" i="1"/>
  <c r="W362" i="1"/>
  <c r="X362" i="1"/>
  <c r="Y362" i="1"/>
  <c r="AA362" i="1"/>
  <c r="AB362" i="1"/>
  <c r="AC362" i="1"/>
  <c r="V363" i="1"/>
  <c r="W363" i="1"/>
  <c r="X363" i="1"/>
  <c r="Y363" i="1"/>
  <c r="AA363" i="1"/>
  <c r="AB363" i="1"/>
  <c r="AC363" i="1"/>
  <c r="V364" i="1"/>
  <c r="W364" i="1"/>
  <c r="X364" i="1"/>
  <c r="Y364" i="1"/>
  <c r="AA364" i="1"/>
  <c r="AB364" i="1"/>
  <c r="AC364" i="1"/>
  <c r="V365" i="1"/>
  <c r="W365" i="1"/>
  <c r="X365" i="1"/>
  <c r="Y365" i="1"/>
  <c r="AA365" i="1"/>
  <c r="AB365" i="1"/>
  <c r="AC365" i="1"/>
  <c r="V366" i="1"/>
  <c r="W366" i="1"/>
  <c r="X366" i="1"/>
  <c r="Y366" i="1"/>
  <c r="AA366" i="1"/>
  <c r="AB366" i="1"/>
  <c r="AC366" i="1"/>
  <c r="V367" i="1"/>
  <c r="W367" i="1"/>
  <c r="X367" i="1"/>
  <c r="Y367" i="1"/>
  <c r="AA367" i="1"/>
  <c r="AB367" i="1"/>
  <c r="AC367" i="1"/>
  <c r="V368" i="1"/>
  <c r="W368" i="1"/>
  <c r="X368" i="1"/>
  <c r="Y368" i="1"/>
  <c r="AA368" i="1"/>
  <c r="AB368" i="1"/>
  <c r="AC368" i="1"/>
  <c r="V369" i="1"/>
  <c r="W369" i="1"/>
  <c r="X369" i="1"/>
  <c r="Y369" i="1"/>
  <c r="AA369" i="1"/>
  <c r="AB369" i="1"/>
  <c r="AC369" i="1"/>
  <c r="V370" i="1"/>
  <c r="W370" i="1"/>
  <c r="X370" i="1"/>
  <c r="Y370" i="1"/>
  <c r="AA370" i="1"/>
  <c r="AB370" i="1"/>
  <c r="AC370" i="1"/>
  <c r="V371" i="1"/>
  <c r="W371" i="1"/>
  <c r="X371" i="1"/>
  <c r="Y371" i="1"/>
  <c r="AA371" i="1"/>
  <c r="AB371" i="1"/>
  <c r="AC371" i="1"/>
  <c r="V372" i="1"/>
  <c r="W372" i="1"/>
  <c r="X372" i="1"/>
  <c r="Y372" i="1"/>
  <c r="AA372" i="1"/>
  <c r="AB372" i="1"/>
  <c r="AC372" i="1"/>
  <c r="V373" i="1"/>
  <c r="W373" i="1"/>
  <c r="X373" i="1"/>
  <c r="Y373" i="1"/>
  <c r="AA373" i="1"/>
  <c r="AB373" i="1"/>
  <c r="AC373" i="1"/>
  <c r="V374" i="1"/>
  <c r="W374" i="1"/>
  <c r="X374" i="1"/>
  <c r="Y374" i="1"/>
  <c r="AA374" i="1"/>
  <c r="AB374" i="1"/>
  <c r="AC374" i="1"/>
  <c r="V375" i="1"/>
  <c r="W375" i="1"/>
  <c r="X375" i="1"/>
  <c r="Y375" i="1"/>
  <c r="AA375" i="1"/>
  <c r="AB375" i="1"/>
  <c r="AC375" i="1"/>
  <c r="V376" i="1"/>
  <c r="W376" i="1"/>
  <c r="X376" i="1"/>
  <c r="Y376" i="1"/>
  <c r="AA376" i="1"/>
  <c r="AB376" i="1"/>
  <c r="AC376" i="1"/>
  <c r="V377" i="1"/>
  <c r="W377" i="1"/>
  <c r="X377" i="1"/>
  <c r="Y377" i="1"/>
  <c r="AA377" i="1"/>
  <c r="AB377" i="1"/>
  <c r="AC377" i="1"/>
  <c r="V378" i="1"/>
  <c r="W378" i="1"/>
  <c r="X378" i="1"/>
  <c r="Y378" i="1"/>
  <c r="AA378" i="1"/>
  <c r="AB378" i="1"/>
  <c r="AC378" i="1"/>
  <c r="V379" i="1"/>
  <c r="W379" i="1"/>
  <c r="X379" i="1"/>
  <c r="Y379" i="1"/>
  <c r="AA379" i="1"/>
  <c r="AB379" i="1"/>
  <c r="AC379" i="1"/>
  <c r="V380" i="1"/>
  <c r="W380" i="1"/>
  <c r="X380" i="1"/>
  <c r="Y380" i="1"/>
  <c r="AA380" i="1"/>
  <c r="AB380" i="1"/>
  <c r="AC380" i="1"/>
  <c r="V381" i="1"/>
  <c r="W381" i="1"/>
  <c r="X381" i="1"/>
  <c r="Y381" i="1"/>
  <c r="AA381" i="1"/>
  <c r="AB381" i="1"/>
  <c r="AC381" i="1"/>
  <c r="V382" i="1"/>
  <c r="W382" i="1"/>
  <c r="X382" i="1"/>
  <c r="Y382" i="1"/>
  <c r="AA382" i="1"/>
  <c r="AB382" i="1"/>
  <c r="AC382" i="1"/>
  <c r="V383" i="1"/>
  <c r="W383" i="1"/>
  <c r="X383" i="1"/>
  <c r="Y383" i="1"/>
  <c r="AA383" i="1"/>
  <c r="AB383" i="1"/>
  <c r="AC383" i="1"/>
  <c r="V384" i="1"/>
  <c r="W384" i="1"/>
  <c r="X384" i="1"/>
  <c r="Y384" i="1"/>
  <c r="AA384" i="1"/>
  <c r="AB384" i="1"/>
  <c r="AC384" i="1"/>
  <c r="V385" i="1"/>
  <c r="W385" i="1"/>
  <c r="X385" i="1"/>
  <c r="Y385" i="1"/>
  <c r="AA385" i="1"/>
  <c r="AB385" i="1"/>
  <c r="AC385" i="1"/>
  <c r="V386" i="1"/>
  <c r="W386" i="1"/>
  <c r="X386" i="1"/>
  <c r="Y386" i="1"/>
  <c r="AA386" i="1"/>
  <c r="AB386" i="1"/>
  <c r="AC386" i="1"/>
  <c r="V387" i="1"/>
  <c r="W387" i="1"/>
  <c r="X387" i="1"/>
  <c r="Y387" i="1"/>
  <c r="AA387" i="1"/>
  <c r="AB387" i="1"/>
  <c r="AC387" i="1"/>
  <c r="V388" i="1"/>
  <c r="W388" i="1"/>
  <c r="X388" i="1"/>
  <c r="Y388" i="1"/>
  <c r="AA388" i="1"/>
  <c r="AB388" i="1"/>
  <c r="AC388" i="1"/>
  <c r="V389" i="1"/>
  <c r="W389" i="1"/>
  <c r="X389" i="1"/>
  <c r="Y389" i="1"/>
  <c r="AA389" i="1"/>
  <c r="AB389" i="1"/>
  <c r="AC389" i="1"/>
  <c r="V390" i="1"/>
  <c r="W390" i="1"/>
  <c r="X390" i="1"/>
  <c r="Y390" i="1"/>
  <c r="AA390" i="1"/>
  <c r="AB390" i="1"/>
  <c r="AC390" i="1"/>
  <c r="V391" i="1"/>
  <c r="W391" i="1"/>
  <c r="X391" i="1"/>
  <c r="Y391" i="1"/>
  <c r="AA391" i="1"/>
  <c r="AB391" i="1"/>
  <c r="AC391" i="1"/>
  <c r="V392" i="1"/>
  <c r="W392" i="1"/>
  <c r="X392" i="1"/>
  <c r="Y392" i="1"/>
  <c r="AA392" i="1"/>
  <c r="AB392" i="1"/>
  <c r="AC392" i="1"/>
  <c r="V393" i="1"/>
  <c r="W393" i="1"/>
  <c r="X393" i="1"/>
  <c r="Y393" i="1"/>
  <c r="AA393" i="1"/>
  <c r="AB393" i="1"/>
  <c r="AC393" i="1"/>
  <c r="V394" i="1"/>
  <c r="W394" i="1"/>
  <c r="X394" i="1"/>
  <c r="Y394" i="1"/>
  <c r="AA394" i="1"/>
  <c r="AB394" i="1"/>
  <c r="AC394" i="1"/>
  <c r="V395" i="1"/>
  <c r="W395" i="1"/>
  <c r="X395" i="1"/>
  <c r="Y395" i="1"/>
  <c r="AA395" i="1"/>
  <c r="AB395" i="1"/>
  <c r="AC395" i="1"/>
  <c r="V396" i="1"/>
  <c r="W396" i="1"/>
  <c r="X396" i="1"/>
  <c r="Y396" i="1"/>
  <c r="AA396" i="1"/>
  <c r="AB396" i="1"/>
  <c r="AC396" i="1"/>
  <c r="V397" i="1"/>
  <c r="W397" i="1"/>
  <c r="X397" i="1"/>
  <c r="Y397" i="1"/>
  <c r="AA397" i="1"/>
  <c r="AB397" i="1"/>
  <c r="AC397" i="1"/>
  <c r="V398" i="1"/>
  <c r="W398" i="1"/>
  <c r="X398" i="1"/>
  <c r="Y398" i="1"/>
  <c r="AA398" i="1"/>
  <c r="AB398" i="1"/>
  <c r="AC398" i="1"/>
  <c r="V399" i="1"/>
  <c r="W399" i="1"/>
  <c r="X399" i="1"/>
  <c r="Y399" i="1"/>
  <c r="AA399" i="1"/>
  <c r="AB399" i="1"/>
  <c r="AC399" i="1"/>
  <c r="V400" i="1"/>
  <c r="W400" i="1"/>
  <c r="X400" i="1"/>
  <c r="Y400" i="1"/>
  <c r="AA400" i="1"/>
  <c r="AB400" i="1"/>
  <c r="AC400" i="1"/>
  <c r="V401" i="1"/>
  <c r="W401" i="1"/>
  <c r="X401" i="1"/>
  <c r="Y401" i="1"/>
  <c r="AA401" i="1"/>
  <c r="AB401" i="1"/>
  <c r="AC401" i="1"/>
  <c r="V402" i="1"/>
  <c r="W402" i="1"/>
  <c r="X402" i="1"/>
  <c r="Y402" i="1"/>
  <c r="AA402" i="1"/>
  <c r="AB402" i="1"/>
  <c r="AC402" i="1"/>
  <c r="V403" i="1"/>
  <c r="W403" i="1"/>
  <c r="X403" i="1"/>
  <c r="Y403" i="1"/>
  <c r="AA403" i="1"/>
  <c r="AB403" i="1"/>
  <c r="AC403" i="1"/>
  <c r="V404" i="1"/>
  <c r="W404" i="1"/>
  <c r="X404" i="1"/>
  <c r="Y404" i="1"/>
  <c r="AA404" i="1"/>
  <c r="AB404" i="1"/>
  <c r="AC404" i="1"/>
  <c r="V405" i="1"/>
  <c r="W405" i="1"/>
  <c r="X405" i="1"/>
  <c r="Y405" i="1"/>
  <c r="AA405" i="1"/>
  <c r="AB405" i="1"/>
  <c r="AC405" i="1"/>
  <c r="V406" i="1"/>
  <c r="W406" i="1"/>
  <c r="X406" i="1"/>
  <c r="Y406" i="1"/>
  <c r="AA406" i="1"/>
  <c r="AB406" i="1"/>
  <c r="AC406" i="1"/>
  <c r="V407" i="1"/>
  <c r="W407" i="1"/>
  <c r="X407" i="1"/>
  <c r="Y407" i="1"/>
  <c r="AA407" i="1"/>
  <c r="AB407" i="1"/>
  <c r="AC407" i="1"/>
  <c r="V408" i="1"/>
  <c r="W408" i="1"/>
  <c r="X408" i="1"/>
  <c r="Y408" i="1"/>
  <c r="AA408" i="1"/>
  <c r="AB408" i="1"/>
  <c r="AC408" i="1"/>
  <c r="V409" i="1"/>
  <c r="W409" i="1"/>
  <c r="X409" i="1"/>
  <c r="Y409" i="1"/>
  <c r="AA409" i="1"/>
  <c r="AB409" i="1"/>
  <c r="AC409" i="1"/>
  <c r="V410" i="1"/>
  <c r="W410" i="1"/>
  <c r="X410" i="1"/>
  <c r="Y410" i="1"/>
  <c r="AA410" i="1"/>
  <c r="AB410" i="1"/>
  <c r="AC410" i="1"/>
  <c r="V411" i="1"/>
  <c r="W411" i="1"/>
  <c r="X411" i="1"/>
  <c r="Y411" i="1"/>
  <c r="AA411" i="1"/>
  <c r="AB411" i="1"/>
  <c r="AC411" i="1"/>
  <c r="V412" i="1"/>
  <c r="W412" i="1"/>
  <c r="X412" i="1"/>
  <c r="Y412" i="1"/>
  <c r="AA412" i="1"/>
  <c r="AB412" i="1"/>
  <c r="AC412" i="1"/>
  <c r="V413" i="1"/>
  <c r="W413" i="1"/>
  <c r="X413" i="1"/>
  <c r="Y413" i="1"/>
  <c r="AA413" i="1"/>
  <c r="AB413" i="1"/>
  <c r="AC413" i="1"/>
  <c r="V414" i="1"/>
  <c r="W414" i="1"/>
  <c r="X414" i="1"/>
  <c r="Y414" i="1"/>
  <c r="AA414" i="1"/>
  <c r="AB414" i="1"/>
  <c r="AC414" i="1"/>
  <c r="V415" i="1"/>
  <c r="W415" i="1"/>
  <c r="X415" i="1"/>
  <c r="Y415" i="1"/>
  <c r="AA415" i="1"/>
  <c r="AB415" i="1"/>
  <c r="AC415" i="1"/>
  <c r="V416" i="1"/>
  <c r="W416" i="1"/>
  <c r="X416" i="1"/>
  <c r="Y416" i="1"/>
  <c r="AA416" i="1"/>
  <c r="AB416" i="1"/>
  <c r="AC416" i="1"/>
  <c r="V417" i="1"/>
  <c r="W417" i="1"/>
  <c r="X417" i="1"/>
  <c r="Y417" i="1"/>
  <c r="AA417" i="1"/>
  <c r="AB417" i="1"/>
  <c r="AC417" i="1"/>
  <c r="V418" i="1"/>
  <c r="W418" i="1"/>
  <c r="X418" i="1"/>
  <c r="Y418" i="1"/>
  <c r="AA418" i="1"/>
  <c r="AB418" i="1"/>
  <c r="AC418" i="1"/>
  <c r="V419" i="1"/>
  <c r="W419" i="1"/>
  <c r="X419" i="1"/>
  <c r="Y419" i="1"/>
  <c r="AA419" i="1"/>
  <c r="AB419" i="1"/>
  <c r="AC419" i="1"/>
  <c r="V420" i="1"/>
  <c r="W420" i="1"/>
  <c r="X420" i="1"/>
  <c r="Y420" i="1"/>
  <c r="AA420" i="1"/>
  <c r="AB420" i="1"/>
  <c r="AC420" i="1"/>
  <c r="V421" i="1"/>
  <c r="W421" i="1"/>
  <c r="X421" i="1"/>
  <c r="Y421" i="1"/>
  <c r="AA421" i="1"/>
  <c r="AB421" i="1"/>
  <c r="AC421" i="1"/>
  <c r="V422" i="1"/>
  <c r="W422" i="1"/>
  <c r="X422" i="1"/>
  <c r="Y422" i="1"/>
  <c r="AA422" i="1"/>
  <c r="AB422" i="1"/>
  <c r="AC422" i="1"/>
  <c r="V423" i="1"/>
  <c r="W423" i="1"/>
  <c r="X423" i="1"/>
  <c r="Y423" i="1"/>
  <c r="AA423" i="1"/>
  <c r="AB423" i="1"/>
  <c r="AC423" i="1"/>
  <c r="V424" i="1"/>
  <c r="W424" i="1"/>
  <c r="X424" i="1"/>
  <c r="Y424" i="1"/>
  <c r="AA424" i="1"/>
  <c r="AB424" i="1"/>
  <c r="AC424" i="1"/>
  <c r="U425" i="1"/>
  <c r="S425" i="1"/>
  <c r="AC322" i="1"/>
  <c r="AB322" i="1"/>
  <c r="AA322" i="1"/>
  <c r="Y322" i="1"/>
  <c r="W322" i="1"/>
  <c r="T285" i="2"/>
  <c r="U285" i="2"/>
  <c r="S285" i="2"/>
  <c r="AC284" i="2"/>
  <c r="AC285" i="2" s="1"/>
  <c r="AB284" i="2"/>
  <c r="AB285" i="2" s="1"/>
  <c r="AA284" i="2"/>
  <c r="AA285" i="2" s="1"/>
  <c r="Y284" i="2"/>
  <c r="Y285" i="2" s="1"/>
  <c r="X284" i="2"/>
  <c r="X285" i="2" s="1"/>
  <c r="W284" i="2"/>
  <c r="W285" i="2" s="1"/>
  <c r="V284" i="2"/>
  <c r="V285" i="2" s="1"/>
  <c r="AB259" i="2"/>
  <c r="AC259" i="2"/>
  <c r="AB260" i="2"/>
  <c r="AC260" i="2"/>
  <c r="AB261" i="2"/>
  <c r="AC261" i="2"/>
  <c r="AB262" i="2"/>
  <c r="AC262" i="2"/>
  <c r="AB263" i="2"/>
  <c r="AC263" i="2"/>
  <c r="AB264" i="2"/>
  <c r="AC264" i="2"/>
  <c r="AB265" i="2"/>
  <c r="AC265" i="2"/>
  <c r="AB266" i="2"/>
  <c r="AC266" i="2"/>
  <c r="AB267" i="2"/>
  <c r="AC267" i="2"/>
  <c r="AB268" i="2"/>
  <c r="AC268" i="2"/>
  <c r="AB269" i="2"/>
  <c r="AC269" i="2"/>
  <c r="AB270" i="2"/>
  <c r="AC270" i="2"/>
  <c r="AB271" i="2"/>
  <c r="AC271" i="2"/>
  <c r="AB272" i="2"/>
  <c r="AC272" i="2"/>
  <c r="AB273" i="2"/>
  <c r="AC273" i="2"/>
  <c r="AB274" i="2"/>
  <c r="AC274" i="2"/>
  <c r="AB275" i="2"/>
  <c r="AC275" i="2"/>
  <c r="AB276" i="2"/>
  <c r="AC276" i="2"/>
  <c r="AB277" i="2"/>
  <c r="AC277" i="2"/>
  <c r="AB278" i="2"/>
  <c r="AC278" i="2"/>
  <c r="AB279" i="2"/>
  <c r="AC279" i="2"/>
  <c r="AB280" i="2"/>
  <c r="AC280" i="2"/>
  <c r="AB281" i="2"/>
  <c r="AC281" i="2"/>
  <c r="AB282" i="2"/>
  <c r="AC282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59" i="2"/>
  <c r="U283" i="2"/>
  <c r="T283" i="2"/>
  <c r="S283" i="2"/>
  <c r="Y282" i="2"/>
  <c r="X282" i="2"/>
  <c r="W282" i="2"/>
  <c r="V282" i="2"/>
  <c r="Y281" i="2"/>
  <c r="X281" i="2"/>
  <c r="W281" i="2"/>
  <c r="V281" i="2"/>
  <c r="Y280" i="2"/>
  <c r="X280" i="2"/>
  <c r="W280" i="2"/>
  <c r="V280" i="2"/>
  <c r="Y279" i="2"/>
  <c r="X279" i="2"/>
  <c r="W279" i="2"/>
  <c r="V279" i="2"/>
  <c r="Y278" i="2"/>
  <c r="X278" i="2"/>
  <c r="W278" i="2"/>
  <c r="V278" i="2"/>
  <c r="Y277" i="2"/>
  <c r="X277" i="2"/>
  <c r="W277" i="2"/>
  <c r="V277" i="2"/>
  <c r="Y276" i="2"/>
  <c r="X276" i="2"/>
  <c r="W276" i="2"/>
  <c r="V276" i="2"/>
  <c r="Y275" i="2"/>
  <c r="X275" i="2"/>
  <c r="W275" i="2"/>
  <c r="V275" i="2"/>
  <c r="Y274" i="2"/>
  <c r="X274" i="2"/>
  <c r="W274" i="2"/>
  <c r="V274" i="2"/>
  <c r="Y273" i="2"/>
  <c r="X273" i="2"/>
  <c r="W273" i="2"/>
  <c r="V273" i="2"/>
  <c r="Y272" i="2"/>
  <c r="X272" i="2"/>
  <c r="W272" i="2"/>
  <c r="V272" i="2"/>
  <c r="Y271" i="2"/>
  <c r="X271" i="2"/>
  <c r="W271" i="2"/>
  <c r="V271" i="2"/>
  <c r="Y270" i="2"/>
  <c r="X270" i="2"/>
  <c r="W270" i="2"/>
  <c r="V270" i="2"/>
  <c r="Y269" i="2"/>
  <c r="X269" i="2"/>
  <c r="W269" i="2"/>
  <c r="V269" i="2"/>
  <c r="Y268" i="2"/>
  <c r="X268" i="2"/>
  <c r="W268" i="2"/>
  <c r="V268" i="2"/>
  <c r="Y267" i="2"/>
  <c r="X267" i="2"/>
  <c r="W267" i="2"/>
  <c r="V267" i="2"/>
  <c r="Y266" i="2"/>
  <c r="X266" i="2"/>
  <c r="W266" i="2"/>
  <c r="V266" i="2"/>
  <c r="Y265" i="2"/>
  <c r="X265" i="2"/>
  <c r="W265" i="2"/>
  <c r="V265" i="2"/>
  <c r="Y264" i="2"/>
  <c r="X264" i="2"/>
  <c r="W264" i="2"/>
  <c r="V264" i="2"/>
  <c r="Y263" i="2"/>
  <c r="X263" i="2"/>
  <c r="W263" i="2"/>
  <c r="V263" i="2"/>
  <c r="Y262" i="2"/>
  <c r="X262" i="2"/>
  <c r="W262" i="2"/>
  <c r="V262" i="2"/>
  <c r="Y261" i="2"/>
  <c r="X261" i="2"/>
  <c r="W261" i="2"/>
  <c r="V261" i="2"/>
  <c r="Y260" i="2"/>
  <c r="X260" i="2"/>
  <c r="W260" i="2"/>
  <c r="V260" i="2"/>
  <c r="Y259" i="2"/>
  <c r="X259" i="2"/>
  <c r="W259" i="2"/>
  <c r="V259" i="2"/>
  <c r="AD410" i="1" l="1"/>
  <c r="AD378" i="1"/>
  <c r="AD370" i="1"/>
  <c r="AD323" i="1"/>
  <c r="AD420" i="1"/>
  <c r="Z417" i="1"/>
  <c r="AD412" i="1"/>
  <c r="Z409" i="1"/>
  <c r="AD404" i="1"/>
  <c r="Z401" i="1"/>
  <c r="AD398" i="1"/>
  <c r="AD396" i="1"/>
  <c r="Z393" i="1"/>
  <c r="AD388" i="1"/>
  <c r="Z385" i="1"/>
  <c r="AD380" i="1"/>
  <c r="Z377" i="1"/>
  <c r="AD372" i="1"/>
  <c r="Z369" i="1"/>
  <c r="AD364" i="1"/>
  <c r="Z361" i="1"/>
  <c r="AD356" i="1"/>
  <c r="Z353" i="1"/>
  <c r="AD350" i="1"/>
  <c r="AD348" i="1"/>
  <c r="Z345" i="1"/>
  <c r="AD340" i="1"/>
  <c r="Z337" i="1"/>
  <c r="AD332" i="1"/>
  <c r="Z329" i="1"/>
  <c r="AD324" i="1"/>
  <c r="AD402" i="1"/>
  <c r="AD415" i="1"/>
  <c r="AD399" i="1"/>
  <c r="AD359" i="1"/>
  <c r="Z400" i="1"/>
  <c r="Z392" i="1"/>
  <c r="AD330" i="1"/>
  <c r="Z420" i="1"/>
  <c r="Z328" i="1"/>
  <c r="AD423" i="1"/>
  <c r="AD407" i="1"/>
  <c r="Z269" i="2"/>
  <c r="Z273" i="2"/>
  <c r="Z277" i="2"/>
  <c r="Z281" i="2"/>
  <c r="Z301" i="2"/>
  <c r="Z317" i="2"/>
  <c r="AD295" i="2"/>
  <c r="AD311" i="2"/>
  <c r="AD319" i="2"/>
  <c r="Z284" i="2"/>
  <c r="Z285" i="2" s="1"/>
  <c r="Z306" i="2"/>
  <c r="AD309" i="2"/>
  <c r="AD268" i="2"/>
  <c r="AD323" i="2"/>
  <c r="Z303" i="2"/>
  <c r="Z311" i="2"/>
  <c r="AD297" i="2"/>
  <c r="AD313" i="2"/>
  <c r="AD389" i="1"/>
  <c r="AD382" i="1"/>
  <c r="AD381" i="1"/>
  <c r="AD374" i="1"/>
  <c r="AD373" i="1"/>
  <c r="AD365" i="1"/>
  <c r="Z323" i="1"/>
  <c r="AD391" i="1"/>
  <c r="AD383" i="1"/>
  <c r="AD375" i="1"/>
  <c r="AD367" i="1"/>
  <c r="AD351" i="1"/>
  <c r="AD343" i="1"/>
  <c r="AD335" i="1"/>
  <c r="Z332" i="1"/>
  <c r="AD327" i="1"/>
  <c r="Z368" i="1"/>
  <c r="Z360" i="1"/>
  <c r="AD422" i="1"/>
  <c r="AD421" i="1"/>
  <c r="Z418" i="1"/>
  <c r="AD414" i="1"/>
  <c r="AD413" i="1"/>
  <c r="Z410" i="1"/>
  <c r="AD406" i="1"/>
  <c r="AD405" i="1"/>
  <c r="Z402" i="1"/>
  <c r="AD397" i="1"/>
  <c r="Z396" i="1"/>
  <c r="Z394" i="1"/>
  <c r="Z388" i="1"/>
  <c r="Z386" i="1"/>
  <c r="Z378" i="1"/>
  <c r="Z370" i="1"/>
  <c r="Z364" i="1"/>
  <c r="Z362" i="1"/>
  <c r="AD358" i="1"/>
  <c r="AD357" i="1"/>
  <c r="Z354" i="1"/>
  <c r="AD349" i="1"/>
  <c r="Z348" i="1"/>
  <c r="Z346" i="1"/>
  <c r="AD342" i="1"/>
  <c r="AD341" i="1"/>
  <c r="Z338" i="1"/>
  <c r="AD334" i="1"/>
  <c r="AD333" i="1"/>
  <c r="Z330" i="1"/>
  <c r="AD325" i="1"/>
  <c r="Z419" i="1"/>
  <c r="Z412" i="1"/>
  <c r="AE412" i="1" s="1"/>
  <c r="Z411" i="1"/>
  <c r="Z404" i="1"/>
  <c r="Z403" i="1"/>
  <c r="Z395" i="1"/>
  <c r="Z387" i="1"/>
  <c r="Z380" i="1"/>
  <c r="Z379" i="1"/>
  <c r="Z372" i="1"/>
  <c r="Z371" i="1"/>
  <c r="Z363" i="1"/>
  <c r="Z356" i="1"/>
  <c r="Z355" i="1"/>
  <c r="Z347" i="1"/>
  <c r="Z340" i="1"/>
  <c r="Z339" i="1"/>
  <c r="Z331" i="1"/>
  <c r="Z324" i="1"/>
  <c r="AE324" i="1" s="1"/>
  <c r="AD424" i="1"/>
  <c r="Z421" i="1"/>
  <c r="AD418" i="1"/>
  <c r="AD416" i="1"/>
  <c r="Z413" i="1"/>
  <c r="AD408" i="1"/>
  <c r="Z405" i="1"/>
  <c r="AD400" i="1"/>
  <c r="AE400" i="1" s="1"/>
  <c r="Z397" i="1"/>
  <c r="AD394" i="1"/>
  <c r="AD392" i="1"/>
  <c r="Z389" i="1"/>
  <c r="AD386" i="1"/>
  <c r="AD384" i="1"/>
  <c r="Z381" i="1"/>
  <c r="AD376" i="1"/>
  <c r="Z373" i="1"/>
  <c r="AD368" i="1"/>
  <c r="Z365" i="1"/>
  <c r="AD362" i="1"/>
  <c r="AD360" i="1"/>
  <c r="Z357" i="1"/>
  <c r="AD354" i="1"/>
  <c r="AD352" i="1"/>
  <c r="Z349" i="1"/>
  <c r="AD346" i="1"/>
  <c r="AD344" i="1"/>
  <c r="Z341" i="1"/>
  <c r="AD338" i="1"/>
  <c r="AD336" i="1"/>
  <c r="Z333" i="1"/>
  <c r="AD328" i="1"/>
  <c r="Z325" i="1"/>
  <c r="Z422" i="1"/>
  <c r="AD417" i="1"/>
  <c r="Z414" i="1"/>
  <c r="AD409" i="1"/>
  <c r="Z406" i="1"/>
  <c r="AD401" i="1"/>
  <c r="Z398" i="1"/>
  <c r="AD393" i="1"/>
  <c r="Z390" i="1"/>
  <c r="AD385" i="1"/>
  <c r="Z382" i="1"/>
  <c r="AD377" i="1"/>
  <c r="Z374" i="1"/>
  <c r="AD369" i="1"/>
  <c r="Z366" i="1"/>
  <c r="AD361" i="1"/>
  <c r="Z358" i="1"/>
  <c r="AD353" i="1"/>
  <c r="Z350" i="1"/>
  <c r="AD345" i="1"/>
  <c r="Z342" i="1"/>
  <c r="AD337" i="1"/>
  <c r="Z334" i="1"/>
  <c r="AD329" i="1"/>
  <c r="Z326" i="1"/>
  <c r="Z424" i="1"/>
  <c r="Z423" i="1"/>
  <c r="Z416" i="1"/>
  <c r="Z415" i="1"/>
  <c r="Z407" i="1"/>
  <c r="Z399" i="1"/>
  <c r="AE399" i="1" s="1"/>
  <c r="Z391" i="1"/>
  <c r="Z384" i="1"/>
  <c r="Z383" i="1"/>
  <c r="Z375" i="1"/>
  <c r="Z367" i="1"/>
  <c r="Z359" i="1"/>
  <c r="Z351" i="1"/>
  <c r="Z343" i="1"/>
  <c r="AE343" i="1" s="1"/>
  <c r="Z336" i="1"/>
  <c r="Z335" i="1"/>
  <c r="Z327" i="1"/>
  <c r="AD419" i="1"/>
  <c r="AD411" i="1"/>
  <c r="Z408" i="1"/>
  <c r="AD403" i="1"/>
  <c r="AD395" i="1"/>
  <c r="AD387" i="1"/>
  <c r="AD379" i="1"/>
  <c r="Z376" i="1"/>
  <c r="AD371" i="1"/>
  <c r="AD363" i="1"/>
  <c r="AD355" i="1"/>
  <c r="Z352" i="1"/>
  <c r="AD347" i="1"/>
  <c r="Z344" i="1"/>
  <c r="AD339" i="1"/>
  <c r="AD331" i="1"/>
  <c r="AD390" i="1"/>
  <c r="AD366" i="1"/>
  <c r="AD326" i="1"/>
  <c r="AD287" i="2"/>
  <c r="Z293" i="2"/>
  <c r="AD302" i="2"/>
  <c r="AD303" i="2"/>
  <c r="Z309" i="2"/>
  <c r="AD310" i="2"/>
  <c r="Z315" i="2"/>
  <c r="AD320" i="2"/>
  <c r="AD291" i="2"/>
  <c r="Z296" i="2"/>
  <c r="Z305" i="2"/>
  <c r="AD308" i="2"/>
  <c r="Z313" i="2"/>
  <c r="Z314" i="2"/>
  <c r="Z287" i="2"/>
  <c r="AD290" i="2"/>
  <c r="Z295" i="2"/>
  <c r="AD307" i="2"/>
  <c r="Z321" i="2"/>
  <c r="AD324" i="2"/>
  <c r="AD325" i="2"/>
  <c r="AD304" i="2"/>
  <c r="Z289" i="2"/>
  <c r="V326" i="2"/>
  <c r="AD292" i="2"/>
  <c r="Z297" i="2"/>
  <c r="Z325" i="2"/>
  <c r="AD299" i="2"/>
  <c r="Z286" i="2"/>
  <c r="AD288" i="2"/>
  <c r="AD315" i="2"/>
  <c r="AE315" i="2" s="1"/>
  <c r="Z288" i="2"/>
  <c r="Z290" i="2"/>
  <c r="AD294" i="2"/>
  <c r="AD296" i="2"/>
  <c r="Z304" i="2"/>
  <c r="AD312" i="2"/>
  <c r="Z319" i="2"/>
  <c r="Z320" i="2"/>
  <c r="Z322" i="2"/>
  <c r="W326" i="2"/>
  <c r="AD293" i="2"/>
  <c r="Z299" i="2"/>
  <c r="Z300" i="2"/>
  <c r="Z302" i="2"/>
  <c r="AD306" i="2"/>
  <c r="Z316" i="2"/>
  <c r="Z318" i="2"/>
  <c r="AD322" i="2"/>
  <c r="Y326" i="2"/>
  <c r="AD289" i="2"/>
  <c r="Z298" i="2"/>
  <c r="AD305" i="2"/>
  <c r="AD321" i="2"/>
  <c r="AD272" i="2"/>
  <c r="AD260" i="2"/>
  <c r="AA326" i="2"/>
  <c r="Z312" i="2"/>
  <c r="AD318" i="2"/>
  <c r="AB326" i="2"/>
  <c r="Z294" i="2"/>
  <c r="AD301" i="2"/>
  <c r="Z310" i="2"/>
  <c r="AD317" i="2"/>
  <c r="AC326" i="2"/>
  <c r="Z291" i="2"/>
  <c r="Z292" i="2"/>
  <c r="AD298" i="2"/>
  <c r="AD300" i="2"/>
  <c r="Z307" i="2"/>
  <c r="Z308" i="2"/>
  <c r="AD314" i="2"/>
  <c r="AD316" i="2"/>
  <c r="Z323" i="2"/>
  <c r="Z324" i="2"/>
  <c r="X326" i="2"/>
  <c r="AD286" i="2"/>
  <c r="Z261" i="2"/>
  <c r="Z265" i="2"/>
  <c r="T425" i="1"/>
  <c r="V322" i="1"/>
  <c r="X322" i="1"/>
  <c r="Z322" i="1" s="1"/>
  <c r="AC425" i="1"/>
  <c r="AD322" i="1"/>
  <c r="W425" i="1"/>
  <c r="Y425" i="1"/>
  <c r="AA425" i="1"/>
  <c r="AD284" i="2"/>
  <c r="Z262" i="2"/>
  <c r="Z264" i="2"/>
  <c r="Z266" i="2"/>
  <c r="Z270" i="2"/>
  <c r="Z272" i="2"/>
  <c r="Z274" i="2"/>
  <c r="Z278" i="2"/>
  <c r="Z280" i="2"/>
  <c r="Z282" i="2"/>
  <c r="AD275" i="2"/>
  <c r="AD267" i="2"/>
  <c r="AD276" i="2"/>
  <c r="AD274" i="2"/>
  <c r="AD266" i="2"/>
  <c r="AD282" i="2"/>
  <c r="AD280" i="2"/>
  <c r="AD264" i="2"/>
  <c r="V283" i="2"/>
  <c r="Z267" i="2"/>
  <c r="AA283" i="2"/>
  <c r="AD269" i="2"/>
  <c r="Y283" i="2"/>
  <c r="Z275" i="2"/>
  <c r="AD261" i="2"/>
  <c r="AB283" i="2"/>
  <c r="Z263" i="2"/>
  <c r="Z271" i="2"/>
  <c r="Z279" i="2"/>
  <c r="Z260" i="2"/>
  <c r="AD263" i="2"/>
  <c r="AD265" i="2"/>
  <c r="Z268" i="2"/>
  <c r="AD271" i="2"/>
  <c r="AD273" i="2"/>
  <c r="Z276" i="2"/>
  <c r="AD279" i="2"/>
  <c r="AD281" i="2"/>
  <c r="AD277" i="2"/>
  <c r="AC283" i="2"/>
  <c r="X283" i="2"/>
  <c r="AD262" i="2"/>
  <c r="AD270" i="2"/>
  <c r="AD278" i="2"/>
  <c r="Z259" i="2"/>
  <c r="W283" i="2"/>
  <c r="AD259" i="2"/>
  <c r="V206" i="2"/>
  <c r="W206" i="2"/>
  <c r="X206" i="2"/>
  <c r="Y206" i="2"/>
  <c r="AA206" i="2"/>
  <c r="AB206" i="2"/>
  <c r="AC206" i="2"/>
  <c r="V207" i="2"/>
  <c r="W207" i="2"/>
  <c r="X207" i="2"/>
  <c r="Y207" i="2"/>
  <c r="AA207" i="2"/>
  <c r="AB207" i="2"/>
  <c r="AC207" i="2"/>
  <c r="V208" i="2"/>
  <c r="W208" i="2"/>
  <c r="X208" i="2"/>
  <c r="Y208" i="2"/>
  <c r="AA208" i="2"/>
  <c r="AB208" i="2"/>
  <c r="AC208" i="2"/>
  <c r="V209" i="2"/>
  <c r="W209" i="2"/>
  <c r="X209" i="2"/>
  <c r="Y209" i="2"/>
  <c r="AA209" i="2"/>
  <c r="AB209" i="2"/>
  <c r="AC209" i="2"/>
  <c r="V210" i="2"/>
  <c r="W210" i="2"/>
  <c r="X210" i="2"/>
  <c r="Y210" i="2"/>
  <c r="AA210" i="2"/>
  <c r="AB210" i="2"/>
  <c r="AC210" i="2"/>
  <c r="V211" i="2"/>
  <c r="W211" i="2"/>
  <c r="X211" i="2"/>
  <c r="Y211" i="2"/>
  <c r="AA211" i="2"/>
  <c r="AB211" i="2"/>
  <c r="AC211" i="2"/>
  <c r="V212" i="2"/>
  <c r="W212" i="2"/>
  <c r="X212" i="2"/>
  <c r="Y212" i="2"/>
  <c r="AA212" i="2"/>
  <c r="AB212" i="2"/>
  <c r="AC212" i="2"/>
  <c r="V213" i="2"/>
  <c r="W213" i="2"/>
  <c r="X213" i="2"/>
  <c r="Y213" i="2"/>
  <c r="AA213" i="2"/>
  <c r="AB213" i="2"/>
  <c r="AC213" i="2"/>
  <c r="V214" i="2"/>
  <c r="W214" i="2"/>
  <c r="X214" i="2"/>
  <c r="Y214" i="2"/>
  <c r="AA214" i="2"/>
  <c r="AB214" i="2"/>
  <c r="AC214" i="2"/>
  <c r="V215" i="2"/>
  <c r="W215" i="2"/>
  <c r="X215" i="2"/>
  <c r="Y215" i="2"/>
  <c r="AA215" i="2"/>
  <c r="AB215" i="2"/>
  <c r="AC215" i="2"/>
  <c r="V216" i="2"/>
  <c r="W216" i="2"/>
  <c r="X216" i="2"/>
  <c r="Y216" i="2"/>
  <c r="AA216" i="2"/>
  <c r="AB216" i="2"/>
  <c r="AC216" i="2"/>
  <c r="V217" i="2"/>
  <c r="W217" i="2"/>
  <c r="X217" i="2"/>
  <c r="Y217" i="2"/>
  <c r="AA217" i="2"/>
  <c r="AB217" i="2"/>
  <c r="AC217" i="2"/>
  <c r="V218" i="2"/>
  <c r="W218" i="2"/>
  <c r="X218" i="2"/>
  <c r="Y218" i="2"/>
  <c r="AA218" i="2"/>
  <c r="AB218" i="2"/>
  <c r="AC218" i="2"/>
  <c r="V219" i="2"/>
  <c r="W219" i="2"/>
  <c r="X219" i="2"/>
  <c r="Y219" i="2"/>
  <c r="AA219" i="2"/>
  <c r="AB219" i="2"/>
  <c r="AC219" i="2"/>
  <c r="V220" i="2"/>
  <c r="W220" i="2"/>
  <c r="X220" i="2"/>
  <c r="Y220" i="2"/>
  <c r="AA220" i="2"/>
  <c r="AB220" i="2"/>
  <c r="AC220" i="2"/>
  <c r="V221" i="2"/>
  <c r="W221" i="2"/>
  <c r="X221" i="2"/>
  <c r="Y221" i="2"/>
  <c r="AA221" i="2"/>
  <c r="AB221" i="2"/>
  <c r="AC221" i="2"/>
  <c r="V222" i="2"/>
  <c r="W222" i="2"/>
  <c r="X222" i="2"/>
  <c r="Y222" i="2"/>
  <c r="AA222" i="2"/>
  <c r="AB222" i="2"/>
  <c r="AC222" i="2"/>
  <c r="V223" i="2"/>
  <c r="W223" i="2"/>
  <c r="X223" i="2"/>
  <c r="Y223" i="2"/>
  <c r="AA223" i="2"/>
  <c r="AB223" i="2"/>
  <c r="AC223" i="2"/>
  <c r="V224" i="2"/>
  <c r="W224" i="2"/>
  <c r="X224" i="2"/>
  <c r="Y224" i="2"/>
  <c r="AA224" i="2"/>
  <c r="AB224" i="2"/>
  <c r="AC224" i="2"/>
  <c r="V225" i="2"/>
  <c r="W225" i="2"/>
  <c r="X225" i="2"/>
  <c r="Y225" i="2"/>
  <c r="AA225" i="2"/>
  <c r="AB225" i="2"/>
  <c r="AC225" i="2"/>
  <c r="V226" i="2"/>
  <c r="W226" i="2"/>
  <c r="X226" i="2"/>
  <c r="Y226" i="2"/>
  <c r="AA226" i="2"/>
  <c r="AB226" i="2"/>
  <c r="AC226" i="2"/>
  <c r="V227" i="2"/>
  <c r="W227" i="2"/>
  <c r="X227" i="2"/>
  <c r="Y227" i="2"/>
  <c r="AA227" i="2"/>
  <c r="AB227" i="2"/>
  <c r="AC227" i="2"/>
  <c r="V228" i="2"/>
  <c r="W228" i="2"/>
  <c r="X228" i="2"/>
  <c r="Y228" i="2"/>
  <c r="AA228" i="2"/>
  <c r="AB228" i="2"/>
  <c r="AC228" i="2"/>
  <c r="V229" i="2"/>
  <c r="W229" i="2"/>
  <c r="X229" i="2"/>
  <c r="Y229" i="2"/>
  <c r="AA229" i="2"/>
  <c r="AB229" i="2"/>
  <c r="AC229" i="2"/>
  <c r="V230" i="2"/>
  <c r="W230" i="2"/>
  <c r="X230" i="2"/>
  <c r="Y230" i="2"/>
  <c r="AA230" i="2"/>
  <c r="AB230" i="2"/>
  <c r="AC230" i="2"/>
  <c r="V231" i="2"/>
  <c r="W231" i="2"/>
  <c r="X231" i="2"/>
  <c r="Y231" i="2"/>
  <c r="AA231" i="2"/>
  <c r="AB231" i="2"/>
  <c r="AC231" i="2"/>
  <c r="V232" i="2"/>
  <c r="W232" i="2"/>
  <c r="X232" i="2"/>
  <c r="Y232" i="2"/>
  <c r="AA232" i="2"/>
  <c r="AB232" i="2"/>
  <c r="AC232" i="2"/>
  <c r="V233" i="2"/>
  <c r="W233" i="2"/>
  <c r="X233" i="2"/>
  <c r="Y233" i="2"/>
  <c r="AA233" i="2"/>
  <c r="AB233" i="2"/>
  <c r="AC233" i="2"/>
  <c r="V234" i="2"/>
  <c r="W234" i="2"/>
  <c r="X234" i="2"/>
  <c r="Y234" i="2"/>
  <c r="AA234" i="2"/>
  <c r="AB234" i="2"/>
  <c r="AC234" i="2"/>
  <c r="V235" i="2"/>
  <c r="W235" i="2"/>
  <c r="X235" i="2"/>
  <c r="Y235" i="2"/>
  <c r="AA235" i="2"/>
  <c r="AB235" i="2"/>
  <c r="AC235" i="2"/>
  <c r="V236" i="2"/>
  <c r="W236" i="2"/>
  <c r="X236" i="2"/>
  <c r="Y236" i="2"/>
  <c r="AA236" i="2"/>
  <c r="AB236" i="2"/>
  <c r="AC236" i="2"/>
  <c r="V237" i="2"/>
  <c r="W237" i="2"/>
  <c r="X237" i="2"/>
  <c r="Y237" i="2"/>
  <c r="AA237" i="2"/>
  <c r="AB237" i="2"/>
  <c r="AC237" i="2"/>
  <c r="V238" i="2"/>
  <c r="W238" i="2"/>
  <c r="X238" i="2"/>
  <c r="Y238" i="2"/>
  <c r="AA238" i="2"/>
  <c r="AB238" i="2"/>
  <c r="AC238" i="2"/>
  <c r="V239" i="2"/>
  <c r="W239" i="2"/>
  <c r="X239" i="2"/>
  <c r="Y239" i="2"/>
  <c r="AA239" i="2"/>
  <c r="AB239" i="2"/>
  <c r="AC239" i="2"/>
  <c r="V240" i="2"/>
  <c r="W240" i="2"/>
  <c r="X240" i="2"/>
  <c r="Y240" i="2"/>
  <c r="AA240" i="2"/>
  <c r="AB240" i="2"/>
  <c r="AC240" i="2"/>
  <c r="V241" i="2"/>
  <c r="W241" i="2"/>
  <c r="X241" i="2"/>
  <c r="Y241" i="2"/>
  <c r="AA241" i="2"/>
  <c r="AB241" i="2"/>
  <c r="AC241" i="2"/>
  <c r="V242" i="2"/>
  <c r="W242" i="2"/>
  <c r="X242" i="2"/>
  <c r="Y242" i="2"/>
  <c r="AA242" i="2"/>
  <c r="AB242" i="2"/>
  <c r="AC242" i="2"/>
  <c r="V243" i="2"/>
  <c r="W243" i="2"/>
  <c r="X243" i="2"/>
  <c r="Y243" i="2"/>
  <c r="AA243" i="2"/>
  <c r="AB243" i="2"/>
  <c r="AC243" i="2"/>
  <c r="V244" i="2"/>
  <c r="W244" i="2"/>
  <c r="X244" i="2"/>
  <c r="Y244" i="2"/>
  <c r="AA244" i="2"/>
  <c r="AB244" i="2"/>
  <c r="AC244" i="2"/>
  <c r="V245" i="2"/>
  <c r="W245" i="2"/>
  <c r="X245" i="2"/>
  <c r="Y245" i="2"/>
  <c r="AA245" i="2"/>
  <c r="AB245" i="2"/>
  <c r="AC245" i="2"/>
  <c r="V246" i="2"/>
  <c r="W246" i="2"/>
  <c r="X246" i="2"/>
  <c r="Y246" i="2"/>
  <c r="AA246" i="2"/>
  <c r="AB246" i="2"/>
  <c r="AC246" i="2"/>
  <c r="V247" i="2"/>
  <c r="W247" i="2"/>
  <c r="X247" i="2"/>
  <c r="Y247" i="2"/>
  <c r="AA247" i="2"/>
  <c r="AB247" i="2"/>
  <c r="AC247" i="2"/>
  <c r="V248" i="2"/>
  <c r="W248" i="2"/>
  <c r="X248" i="2"/>
  <c r="Y248" i="2"/>
  <c r="AA248" i="2"/>
  <c r="AB248" i="2"/>
  <c r="AC248" i="2"/>
  <c r="V249" i="2"/>
  <c r="W249" i="2"/>
  <c r="X249" i="2"/>
  <c r="Y249" i="2"/>
  <c r="AA249" i="2"/>
  <c r="AB249" i="2"/>
  <c r="AC249" i="2"/>
  <c r="V250" i="2"/>
  <c r="W250" i="2"/>
  <c r="X250" i="2"/>
  <c r="Y250" i="2"/>
  <c r="AA250" i="2"/>
  <c r="AB250" i="2"/>
  <c r="AC250" i="2"/>
  <c r="V251" i="2"/>
  <c r="W251" i="2"/>
  <c r="X251" i="2"/>
  <c r="Y251" i="2"/>
  <c r="AA251" i="2"/>
  <c r="AB251" i="2"/>
  <c r="AC251" i="2"/>
  <c r="V252" i="2"/>
  <c r="W252" i="2"/>
  <c r="X252" i="2"/>
  <c r="Y252" i="2"/>
  <c r="AA252" i="2"/>
  <c r="AB252" i="2"/>
  <c r="AC252" i="2"/>
  <c r="AB205" i="2"/>
  <c r="AC205" i="2"/>
  <c r="AA205" i="2"/>
  <c r="Y205" i="2"/>
  <c r="X205" i="2"/>
  <c r="W205" i="2"/>
  <c r="V205" i="2"/>
  <c r="V320" i="1"/>
  <c r="W320" i="1"/>
  <c r="X320" i="1"/>
  <c r="Y320" i="1"/>
  <c r="AA320" i="1"/>
  <c r="AB320" i="1"/>
  <c r="AC320" i="1"/>
  <c r="V236" i="1"/>
  <c r="W236" i="1"/>
  <c r="X236" i="1"/>
  <c r="Y236" i="1"/>
  <c r="AA236" i="1"/>
  <c r="AB236" i="1"/>
  <c r="AC236" i="1"/>
  <c r="V237" i="1"/>
  <c r="W237" i="1"/>
  <c r="X237" i="1"/>
  <c r="Y237" i="1"/>
  <c r="AA237" i="1"/>
  <c r="AB237" i="1"/>
  <c r="AC237" i="1"/>
  <c r="V238" i="1"/>
  <c r="W238" i="1"/>
  <c r="X238" i="1"/>
  <c r="Y238" i="1"/>
  <c r="AA238" i="1"/>
  <c r="AB238" i="1"/>
  <c r="AC238" i="1"/>
  <c r="V239" i="1"/>
  <c r="W239" i="1"/>
  <c r="X239" i="1"/>
  <c r="Y239" i="1"/>
  <c r="AA239" i="1"/>
  <c r="AB239" i="1"/>
  <c r="AC239" i="1"/>
  <c r="V240" i="1"/>
  <c r="W240" i="1"/>
  <c r="X240" i="1"/>
  <c r="Y240" i="1"/>
  <c r="AA240" i="1"/>
  <c r="AB240" i="1"/>
  <c r="AC240" i="1"/>
  <c r="V241" i="1"/>
  <c r="W241" i="1"/>
  <c r="X241" i="1"/>
  <c r="Y241" i="1"/>
  <c r="AA241" i="1"/>
  <c r="AB241" i="1"/>
  <c r="AC241" i="1"/>
  <c r="V242" i="1"/>
  <c r="W242" i="1"/>
  <c r="X242" i="1"/>
  <c r="Y242" i="1"/>
  <c r="AA242" i="1"/>
  <c r="AB242" i="1"/>
  <c r="AC242" i="1"/>
  <c r="V243" i="1"/>
  <c r="W243" i="1"/>
  <c r="X243" i="1"/>
  <c r="Y243" i="1"/>
  <c r="AA243" i="1"/>
  <c r="AB243" i="1"/>
  <c r="AC243" i="1"/>
  <c r="V244" i="1"/>
  <c r="W244" i="1"/>
  <c r="X244" i="1"/>
  <c r="Y244" i="1"/>
  <c r="AA244" i="1"/>
  <c r="AB244" i="1"/>
  <c r="AC244" i="1"/>
  <c r="V245" i="1"/>
  <c r="W245" i="1"/>
  <c r="X245" i="1"/>
  <c r="Y245" i="1"/>
  <c r="AA245" i="1"/>
  <c r="AB245" i="1"/>
  <c r="AC245" i="1"/>
  <c r="V246" i="1"/>
  <c r="W246" i="1"/>
  <c r="X246" i="1"/>
  <c r="Y246" i="1"/>
  <c r="AA246" i="1"/>
  <c r="AB246" i="1"/>
  <c r="AC246" i="1"/>
  <c r="V247" i="1"/>
  <c r="W247" i="1"/>
  <c r="X247" i="1"/>
  <c r="Y247" i="1"/>
  <c r="AA247" i="1"/>
  <c r="AB247" i="1"/>
  <c r="AC247" i="1"/>
  <c r="V248" i="1"/>
  <c r="W248" i="1"/>
  <c r="X248" i="1"/>
  <c r="Y248" i="1"/>
  <c r="AA248" i="1"/>
  <c r="AB248" i="1"/>
  <c r="AC248" i="1"/>
  <c r="V249" i="1"/>
  <c r="W249" i="1"/>
  <c r="X249" i="1"/>
  <c r="Y249" i="1"/>
  <c r="AA249" i="1"/>
  <c r="AB249" i="1"/>
  <c r="AC249" i="1"/>
  <c r="V250" i="1"/>
  <c r="W250" i="1"/>
  <c r="X250" i="1"/>
  <c r="Y250" i="1"/>
  <c r="AA250" i="1"/>
  <c r="AB250" i="1"/>
  <c r="AC250" i="1"/>
  <c r="V251" i="1"/>
  <c r="W251" i="1"/>
  <c r="X251" i="1"/>
  <c r="Y251" i="1"/>
  <c r="AA251" i="1"/>
  <c r="AB251" i="1"/>
  <c r="AC251" i="1"/>
  <c r="V252" i="1"/>
  <c r="W252" i="1"/>
  <c r="X252" i="1"/>
  <c r="Y252" i="1"/>
  <c r="AA252" i="1"/>
  <c r="AB252" i="1"/>
  <c r="AC252" i="1"/>
  <c r="V253" i="1"/>
  <c r="W253" i="1"/>
  <c r="X253" i="1"/>
  <c r="Y253" i="1"/>
  <c r="AA253" i="1"/>
  <c r="AB253" i="1"/>
  <c r="AC253" i="1"/>
  <c r="V254" i="1"/>
  <c r="W254" i="1"/>
  <c r="X254" i="1"/>
  <c r="Y254" i="1"/>
  <c r="AA254" i="1"/>
  <c r="AB254" i="1"/>
  <c r="AC254" i="1"/>
  <c r="V255" i="1"/>
  <c r="W255" i="1"/>
  <c r="X255" i="1"/>
  <c r="Y255" i="1"/>
  <c r="AA255" i="1"/>
  <c r="AB255" i="1"/>
  <c r="AC255" i="1"/>
  <c r="V256" i="1"/>
  <c r="W256" i="1"/>
  <c r="X256" i="1"/>
  <c r="Y256" i="1"/>
  <c r="AA256" i="1"/>
  <c r="AB256" i="1"/>
  <c r="AC256" i="1"/>
  <c r="V257" i="1"/>
  <c r="W257" i="1"/>
  <c r="X257" i="1"/>
  <c r="Y257" i="1"/>
  <c r="AA257" i="1"/>
  <c r="AB257" i="1"/>
  <c r="AC257" i="1"/>
  <c r="V258" i="1"/>
  <c r="W258" i="1"/>
  <c r="X258" i="1"/>
  <c r="Y258" i="1"/>
  <c r="AA258" i="1"/>
  <c r="AB258" i="1"/>
  <c r="AC258" i="1"/>
  <c r="V259" i="1"/>
  <c r="W259" i="1"/>
  <c r="X259" i="1"/>
  <c r="Y259" i="1"/>
  <c r="AA259" i="1"/>
  <c r="AB259" i="1"/>
  <c r="AC259" i="1"/>
  <c r="V260" i="1"/>
  <c r="W260" i="1"/>
  <c r="X260" i="1"/>
  <c r="Y260" i="1"/>
  <c r="AA260" i="1"/>
  <c r="AB260" i="1"/>
  <c r="AC260" i="1"/>
  <c r="V261" i="1"/>
  <c r="W261" i="1"/>
  <c r="X261" i="1"/>
  <c r="Y261" i="1"/>
  <c r="AA261" i="1"/>
  <c r="AB261" i="1"/>
  <c r="AC261" i="1"/>
  <c r="V262" i="1"/>
  <c r="W262" i="1"/>
  <c r="X262" i="1"/>
  <c r="Y262" i="1"/>
  <c r="AA262" i="1"/>
  <c r="AB262" i="1"/>
  <c r="AC262" i="1"/>
  <c r="V263" i="1"/>
  <c r="W263" i="1"/>
  <c r="X263" i="1"/>
  <c r="Y263" i="1"/>
  <c r="AA263" i="1"/>
  <c r="AB263" i="1"/>
  <c r="AC263" i="1"/>
  <c r="V264" i="1"/>
  <c r="W264" i="1"/>
  <c r="X264" i="1"/>
  <c r="Y264" i="1"/>
  <c r="AA264" i="1"/>
  <c r="AB264" i="1"/>
  <c r="AC264" i="1"/>
  <c r="V265" i="1"/>
  <c r="W265" i="1"/>
  <c r="X265" i="1"/>
  <c r="Y265" i="1"/>
  <c r="AA265" i="1"/>
  <c r="AB265" i="1"/>
  <c r="AC265" i="1"/>
  <c r="V266" i="1"/>
  <c r="W266" i="1"/>
  <c r="X266" i="1"/>
  <c r="Y266" i="1"/>
  <c r="AA266" i="1"/>
  <c r="AB266" i="1"/>
  <c r="AC266" i="1"/>
  <c r="V267" i="1"/>
  <c r="W267" i="1"/>
  <c r="X267" i="1"/>
  <c r="Y267" i="1"/>
  <c r="AA267" i="1"/>
  <c r="AB267" i="1"/>
  <c r="AC267" i="1"/>
  <c r="V268" i="1"/>
  <c r="W268" i="1"/>
  <c r="X268" i="1"/>
  <c r="Y268" i="1"/>
  <c r="AA268" i="1"/>
  <c r="AB268" i="1"/>
  <c r="AC268" i="1"/>
  <c r="V269" i="1"/>
  <c r="W269" i="1"/>
  <c r="X269" i="1"/>
  <c r="Y269" i="1"/>
  <c r="AA269" i="1"/>
  <c r="AB269" i="1"/>
  <c r="AC269" i="1"/>
  <c r="V270" i="1"/>
  <c r="W270" i="1"/>
  <c r="X270" i="1"/>
  <c r="Y270" i="1"/>
  <c r="AA270" i="1"/>
  <c r="AB270" i="1"/>
  <c r="AC270" i="1"/>
  <c r="V271" i="1"/>
  <c r="W271" i="1"/>
  <c r="X271" i="1"/>
  <c r="Y271" i="1"/>
  <c r="AA271" i="1"/>
  <c r="AB271" i="1"/>
  <c r="AC271" i="1"/>
  <c r="V272" i="1"/>
  <c r="W272" i="1"/>
  <c r="X272" i="1"/>
  <c r="Y272" i="1"/>
  <c r="AA272" i="1"/>
  <c r="AB272" i="1"/>
  <c r="AC272" i="1"/>
  <c r="V273" i="1"/>
  <c r="W273" i="1"/>
  <c r="X273" i="1"/>
  <c r="Y273" i="1"/>
  <c r="AA273" i="1"/>
  <c r="AB273" i="1"/>
  <c r="AC273" i="1"/>
  <c r="V274" i="1"/>
  <c r="W274" i="1"/>
  <c r="X274" i="1"/>
  <c r="Y274" i="1"/>
  <c r="AA274" i="1"/>
  <c r="AB274" i="1"/>
  <c r="AC274" i="1"/>
  <c r="V275" i="1"/>
  <c r="W275" i="1"/>
  <c r="X275" i="1"/>
  <c r="Y275" i="1"/>
  <c r="AA275" i="1"/>
  <c r="AB275" i="1"/>
  <c r="AC275" i="1"/>
  <c r="V276" i="1"/>
  <c r="W276" i="1"/>
  <c r="X276" i="1"/>
  <c r="Y276" i="1"/>
  <c r="AA276" i="1"/>
  <c r="AB276" i="1"/>
  <c r="AC276" i="1"/>
  <c r="V277" i="1"/>
  <c r="W277" i="1"/>
  <c r="X277" i="1"/>
  <c r="Y277" i="1"/>
  <c r="AA277" i="1"/>
  <c r="AB277" i="1"/>
  <c r="AC277" i="1"/>
  <c r="V278" i="1"/>
  <c r="W278" i="1"/>
  <c r="X278" i="1"/>
  <c r="Y278" i="1"/>
  <c r="AA278" i="1"/>
  <c r="AB278" i="1"/>
  <c r="AC278" i="1"/>
  <c r="V279" i="1"/>
  <c r="W279" i="1"/>
  <c r="X279" i="1"/>
  <c r="Y279" i="1"/>
  <c r="AA279" i="1"/>
  <c r="AB279" i="1"/>
  <c r="AC279" i="1"/>
  <c r="V280" i="1"/>
  <c r="W280" i="1"/>
  <c r="X280" i="1"/>
  <c r="Y280" i="1"/>
  <c r="AA280" i="1"/>
  <c r="AB280" i="1"/>
  <c r="AC280" i="1"/>
  <c r="V281" i="1"/>
  <c r="W281" i="1"/>
  <c r="X281" i="1"/>
  <c r="Y281" i="1"/>
  <c r="AA281" i="1"/>
  <c r="AB281" i="1"/>
  <c r="AC281" i="1"/>
  <c r="V282" i="1"/>
  <c r="W282" i="1"/>
  <c r="X282" i="1"/>
  <c r="Y282" i="1"/>
  <c r="AA282" i="1"/>
  <c r="AB282" i="1"/>
  <c r="AC282" i="1"/>
  <c r="V283" i="1"/>
  <c r="W283" i="1"/>
  <c r="X283" i="1"/>
  <c r="Y283" i="1"/>
  <c r="AA283" i="1"/>
  <c r="AB283" i="1"/>
  <c r="AC283" i="1"/>
  <c r="V284" i="1"/>
  <c r="W284" i="1"/>
  <c r="X284" i="1"/>
  <c r="Y284" i="1"/>
  <c r="AA284" i="1"/>
  <c r="AB284" i="1"/>
  <c r="AC284" i="1"/>
  <c r="V285" i="1"/>
  <c r="W285" i="1"/>
  <c r="X285" i="1"/>
  <c r="Y285" i="1"/>
  <c r="AA285" i="1"/>
  <c r="AB285" i="1"/>
  <c r="AC285" i="1"/>
  <c r="V286" i="1"/>
  <c r="W286" i="1"/>
  <c r="X286" i="1"/>
  <c r="Y286" i="1"/>
  <c r="AA286" i="1"/>
  <c r="AB286" i="1"/>
  <c r="AC286" i="1"/>
  <c r="V287" i="1"/>
  <c r="W287" i="1"/>
  <c r="X287" i="1"/>
  <c r="Y287" i="1"/>
  <c r="AA287" i="1"/>
  <c r="AB287" i="1"/>
  <c r="AC287" i="1"/>
  <c r="V288" i="1"/>
  <c r="W288" i="1"/>
  <c r="X288" i="1"/>
  <c r="Y288" i="1"/>
  <c r="AA288" i="1"/>
  <c r="AB288" i="1"/>
  <c r="AC288" i="1"/>
  <c r="V289" i="1"/>
  <c r="W289" i="1"/>
  <c r="X289" i="1"/>
  <c r="Y289" i="1"/>
  <c r="AA289" i="1"/>
  <c r="AB289" i="1"/>
  <c r="AC289" i="1"/>
  <c r="V290" i="1"/>
  <c r="W290" i="1"/>
  <c r="X290" i="1"/>
  <c r="Y290" i="1"/>
  <c r="AA290" i="1"/>
  <c r="AB290" i="1"/>
  <c r="AC290" i="1"/>
  <c r="V291" i="1"/>
  <c r="W291" i="1"/>
  <c r="X291" i="1"/>
  <c r="Y291" i="1"/>
  <c r="AA291" i="1"/>
  <c r="AB291" i="1"/>
  <c r="AC291" i="1"/>
  <c r="V292" i="1"/>
  <c r="W292" i="1"/>
  <c r="X292" i="1"/>
  <c r="Y292" i="1"/>
  <c r="AA292" i="1"/>
  <c r="AB292" i="1"/>
  <c r="AC292" i="1"/>
  <c r="V293" i="1"/>
  <c r="W293" i="1"/>
  <c r="X293" i="1"/>
  <c r="Y293" i="1"/>
  <c r="AA293" i="1"/>
  <c r="AB293" i="1"/>
  <c r="AC293" i="1"/>
  <c r="V294" i="1"/>
  <c r="W294" i="1"/>
  <c r="X294" i="1"/>
  <c r="Y294" i="1"/>
  <c r="AA294" i="1"/>
  <c r="AB294" i="1"/>
  <c r="AC294" i="1"/>
  <c r="V295" i="1"/>
  <c r="W295" i="1"/>
  <c r="X295" i="1"/>
  <c r="Y295" i="1"/>
  <c r="AA295" i="1"/>
  <c r="AB295" i="1"/>
  <c r="AC295" i="1"/>
  <c r="V296" i="1"/>
  <c r="W296" i="1"/>
  <c r="X296" i="1"/>
  <c r="Y296" i="1"/>
  <c r="AA296" i="1"/>
  <c r="AB296" i="1"/>
  <c r="AC296" i="1"/>
  <c r="V297" i="1"/>
  <c r="W297" i="1"/>
  <c r="X297" i="1"/>
  <c r="Y297" i="1"/>
  <c r="AA297" i="1"/>
  <c r="AB297" i="1"/>
  <c r="AC297" i="1"/>
  <c r="V298" i="1"/>
  <c r="W298" i="1"/>
  <c r="X298" i="1"/>
  <c r="Y298" i="1"/>
  <c r="AA298" i="1"/>
  <c r="AB298" i="1"/>
  <c r="AC298" i="1"/>
  <c r="V299" i="1"/>
  <c r="W299" i="1"/>
  <c r="X299" i="1"/>
  <c r="Y299" i="1"/>
  <c r="AA299" i="1"/>
  <c r="AB299" i="1"/>
  <c r="AC299" i="1"/>
  <c r="V300" i="1"/>
  <c r="W300" i="1"/>
  <c r="X300" i="1"/>
  <c r="Y300" i="1"/>
  <c r="AA300" i="1"/>
  <c r="AB300" i="1"/>
  <c r="AC300" i="1"/>
  <c r="V301" i="1"/>
  <c r="W301" i="1"/>
  <c r="X301" i="1"/>
  <c r="Y301" i="1"/>
  <c r="AA301" i="1"/>
  <c r="AB301" i="1"/>
  <c r="AC301" i="1"/>
  <c r="V302" i="1"/>
  <c r="W302" i="1"/>
  <c r="X302" i="1"/>
  <c r="Y302" i="1"/>
  <c r="AA302" i="1"/>
  <c r="AB302" i="1"/>
  <c r="AC302" i="1"/>
  <c r="V303" i="1"/>
  <c r="W303" i="1"/>
  <c r="X303" i="1"/>
  <c r="Y303" i="1"/>
  <c r="AA303" i="1"/>
  <c r="AB303" i="1"/>
  <c r="AC303" i="1"/>
  <c r="V304" i="1"/>
  <c r="W304" i="1"/>
  <c r="X304" i="1"/>
  <c r="Y304" i="1"/>
  <c r="AA304" i="1"/>
  <c r="AB304" i="1"/>
  <c r="AC304" i="1"/>
  <c r="V305" i="1"/>
  <c r="W305" i="1"/>
  <c r="X305" i="1"/>
  <c r="Y305" i="1"/>
  <c r="AA305" i="1"/>
  <c r="AB305" i="1"/>
  <c r="AC305" i="1"/>
  <c r="V306" i="1"/>
  <c r="W306" i="1"/>
  <c r="X306" i="1"/>
  <c r="Y306" i="1"/>
  <c r="AA306" i="1"/>
  <c r="AB306" i="1"/>
  <c r="AC306" i="1"/>
  <c r="V307" i="1"/>
  <c r="W307" i="1"/>
  <c r="X307" i="1"/>
  <c r="Y307" i="1"/>
  <c r="AA307" i="1"/>
  <c r="AB307" i="1"/>
  <c r="AC307" i="1"/>
  <c r="V308" i="1"/>
  <c r="W308" i="1"/>
  <c r="X308" i="1"/>
  <c r="Y308" i="1"/>
  <c r="AA308" i="1"/>
  <c r="AB308" i="1"/>
  <c r="AC308" i="1"/>
  <c r="V309" i="1"/>
  <c r="W309" i="1"/>
  <c r="X309" i="1"/>
  <c r="Y309" i="1"/>
  <c r="AA309" i="1"/>
  <c r="AB309" i="1"/>
  <c r="AC309" i="1"/>
  <c r="V310" i="1"/>
  <c r="W310" i="1"/>
  <c r="X310" i="1"/>
  <c r="Y310" i="1"/>
  <c r="AA310" i="1"/>
  <c r="AB310" i="1"/>
  <c r="AC310" i="1"/>
  <c r="V311" i="1"/>
  <c r="W311" i="1"/>
  <c r="X311" i="1"/>
  <c r="Y311" i="1"/>
  <c r="AA311" i="1"/>
  <c r="AB311" i="1"/>
  <c r="AC311" i="1"/>
  <c r="V312" i="1"/>
  <c r="W312" i="1"/>
  <c r="X312" i="1"/>
  <c r="Y312" i="1"/>
  <c r="AA312" i="1"/>
  <c r="AB312" i="1"/>
  <c r="AC312" i="1"/>
  <c r="V313" i="1"/>
  <c r="W313" i="1"/>
  <c r="X313" i="1"/>
  <c r="Y313" i="1"/>
  <c r="AA313" i="1"/>
  <c r="AB313" i="1"/>
  <c r="AC313" i="1"/>
  <c r="V314" i="1"/>
  <c r="W314" i="1"/>
  <c r="X314" i="1"/>
  <c r="Y314" i="1"/>
  <c r="AA314" i="1"/>
  <c r="AB314" i="1"/>
  <c r="AC314" i="1"/>
  <c r="V315" i="1"/>
  <c r="W315" i="1"/>
  <c r="X315" i="1"/>
  <c r="Y315" i="1"/>
  <c r="AA315" i="1"/>
  <c r="AB315" i="1"/>
  <c r="AC315" i="1"/>
  <c r="V316" i="1"/>
  <c r="W316" i="1"/>
  <c r="X316" i="1"/>
  <c r="Y316" i="1"/>
  <c r="AA316" i="1"/>
  <c r="AB316" i="1"/>
  <c r="AC316" i="1"/>
  <c r="V317" i="1"/>
  <c r="W317" i="1"/>
  <c r="X317" i="1"/>
  <c r="Y317" i="1"/>
  <c r="AA317" i="1"/>
  <c r="AB317" i="1"/>
  <c r="AC317" i="1"/>
  <c r="V318" i="1"/>
  <c r="W318" i="1"/>
  <c r="X318" i="1"/>
  <c r="Y318" i="1"/>
  <c r="AA318" i="1"/>
  <c r="AB318" i="1"/>
  <c r="AC318" i="1"/>
  <c r="V319" i="1"/>
  <c r="W319" i="1"/>
  <c r="X319" i="1"/>
  <c r="Y319" i="1"/>
  <c r="AA319" i="1"/>
  <c r="AB319" i="1"/>
  <c r="AC319" i="1"/>
  <c r="AB235" i="1"/>
  <c r="AC235" i="1"/>
  <c r="AA235" i="1"/>
  <c r="U321" i="1"/>
  <c r="S321" i="1"/>
  <c r="Y235" i="1"/>
  <c r="X235" i="1"/>
  <c r="W235" i="1"/>
  <c r="V235" i="1"/>
  <c r="T190" i="1"/>
  <c r="U190" i="1"/>
  <c r="S190" i="1"/>
  <c r="T204" i="2"/>
  <c r="U204" i="2"/>
  <c r="AA204" i="2"/>
  <c r="AB204" i="2"/>
  <c r="AC204" i="2"/>
  <c r="S204" i="2"/>
  <c r="AD203" i="2"/>
  <c r="Y203" i="2"/>
  <c r="X203" i="2"/>
  <c r="W203" i="2"/>
  <c r="V203" i="2"/>
  <c r="AD202" i="2"/>
  <c r="Y202" i="2"/>
  <c r="X202" i="2"/>
  <c r="W202" i="2"/>
  <c r="V202" i="2"/>
  <c r="U8" i="3"/>
  <c r="T8" i="3"/>
  <c r="S8" i="3"/>
  <c r="AC8" i="3"/>
  <c r="AB8" i="3"/>
  <c r="AA8" i="3"/>
  <c r="Y7" i="3"/>
  <c r="Y8" i="3" s="1"/>
  <c r="X7" i="3"/>
  <c r="X8" i="3" s="1"/>
  <c r="W7" i="3"/>
  <c r="Z7" i="3" s="1"/>
  <c r="V7" i="3"/>
  <c r="V8" i="3" s="1"/>
  <c r="V161" i="2"/>
  <c r="W161" i="2"/>
  <c r="X161" i="2"/>
  <c r="Y161" i="2"/>
  <c r="AD161" i="2"/>
  <c r="V162" i="2"/>
  <c r="W162" i="2"/>
  <c r="X162" i="2"/>
  <c r="Y162" i="2"/>
  <c r="AD162" i="2"/>
  <c r="V163" i="2"/>
  <c r="W163" i="2"/>
  <c r="X163" i="2"/>
  <c r="Y163" i="2"/>
  <c r="AD163" i="2"/>
  <c r="V164" i="2"/>
  <c r="W164" i="2"/>
  <c r="X164" i="2"/>
  <c r="Y164" i="2"/>
  <c r="AD164" i="2"/>
  <c r="V165" i="2"/>
  <c r="W165" i="2"/>
  <c r="X165" i="2"/>
  <c r="Y165" i="2"/>
  <c r="AD165" i="2"/>
  <c r="V166" i="2"/>
  <c r="W166" i="2"/>
  <c r="X166" i="2"/>
  <c r="Y166" i="2"/>
  <c r="AD166" i="2"/>
  <c r="V167" i="2"/>
  <c r="W167" i="2"/>
  <c r="X167" i="2"/>
  <c r="Y167" i="2"/>
  <c r="AD167" i="2"/>
  <c r="V168" i="2"/>
  <c r="W168" i="2"/>
  <c r="X168" i="2"/>
  <c r="Y168" i="2"/>
  <c r="AD168" i="2"/>
  <c r="V169" i="2"/>
  <c r="W169" i="2"/>
  <c r="X169" i="2"/>
  <c r="Y169" i="2"/>
  <c r="AD169" i="2"/>
  <c r="V170" i="2"/>
  <c r="W170" i="2"/>
  <c r="X170" i="2"/>
  <c r="Y170" i="2"/>
  <c r="AD170" i="2"/>
  <c r="V171" i="2"/>
  <c r="W171" i="2"/>
  <c r="X171" i="2"/>
  <c r="Y171" i="2"/>
  <c r="AD171" i="2"/>
  <c r="V172" i="2"/>
  <c r="W172" i="2"/>
  <c r="X172" i="2"/>
  <c r="Y172" i="2"/>
  <c r="AD172" i="2"/>
  <c r="V173" i="2"/>
  <c r="W173" i="2"/>
  <c r="X173" i="2"/>
  <c r="Y173" i="2"/>
  <c r="AD173" i="2"/>
  <c r="V174" i="2"/>
  <c r="W174" i="2"/>
  <c r="X174" i="2"/>
  <c r="Y174" i="2"/>
  <c r="AD174" i="2"/>
  <c r="V175" i="2"/>
  <c r="W175" i="2"/>
  <c r="X175" i="2"/>
  <c r="Y175" i="2"/>
  <c r="AD175" i="2"/>
  <c r="V176" i="2"/>
  <c r="W176" i="2"/>
  <c r="X176" i="2"/>
  <c r="Y176" i="2"/>
  <c r="AD176" i="2"/>
  <c r="V177" i="2"/>
  <c r="W177" i="2"/>
  <c r="X177" i="2"/>
  <c r="Y177" i="2"/>
  <c r="AD177" i="2"/>
  <c r="V178" i="2"/>
  <c r="W178" i="2"/>
  <c r="X178" i="2"/>
  <c r="Y178" i="2"/>
  <c r="AD178" i="2"/>
  <c r="V179" i="2"/>
  <c r="W179" i="2"/>
  <c r="X179" i="2"/>
  <c r="Y179" i="2"/>
  <c r="AD179" i="2"/>
  <c r="V180" i="2"/>
  <c r="W180" i="2"/>
  <c r="X180" i="2"/>
  <c r="Y180" i="2"/>
  <c r="AD180" i="2"/>
  <c r="V181" i="2"/>
  <c r="W181" i="2"/>
  <c r="X181" i="2"/>
  <c r="Y181" i="2"/>
  <c r="AD181" i="2"/>
  <c r="V182" i="2"/>
  <c r="W182" i="2"/>
  <c r="X182" i="2"/>
  <c r="Y182" i="2"/>
  <c r="AD182" i="2"/>
  <c r="V183" i="2"/>
  <c r="W183" i="2"/>
  <c r="X183" i="2"/>
  <c r="Y183" i="2"/>
  <c r="AD183" i="2"/>
  <c r="V184" i="2"/>
  <c r="W184" i="2"/>
  <c r="X184" i="2"/>
  <c r="Y184" i="2"/>
  <c r="AD184" i="2"/>
  <c r="V185" i="2"/>
  <c r="W185" i="2"/>
  <c r="X185" i="2"/>
  <c r="Y185" i="2"/>
  <c r="AD185" i="2"/>
  <c r="V186" i="2"/>
  <c r="W186" i="2"/>
  <c r="X186" i="2"/>
  <c r="Y186" i="2"/>
  <c r="AD186" i="2"/>
  <c r="V187" i="2"/>
  <c r="W187" i="2"/>
  <c r="X187" i="2"/>
  <c r="Y187" i="2"/>
  <c r="AD187" i="2"/>
  <c r="V188" i="2"/>
  <c r="W188" i="2"/>
  <c r="X188" i="2"/>
  <c r="Y188" i="2"/>
  <c r="AD188" i="2"/>
  <c r="V189" i="2"/>
  <c r="W189" i="2"/>
  <c r="X189" i="2"/>
  <c r="Y189" i="2"/>
  <c r="AD189" i="2"/>
  <c r="V190" i="2"/>
  <c r="W190" i="2"/>
  <c r="X190" i="2"/>
  <c r="Y190" i="2"/>
  <c r="AD190" i="2"/>
  <c r="V191" i="2"/>
  <c r="W191" i="2"/>
  <c r="X191" i="2"/>
  <c r="Y191" i="2"/>
  <c r="AD191" i="2"/>
  <c r="V192" i="2"/>
  <c r="W192" i="2"/>
  <c r="X192" i="2"/>
  <c r="Y192" i="2"/>
  <c r="AD192" i="2"/>
  <c r="V193" i="2"/>
  <c r="W193" i="2"/>
  <c r="X193" i="2"/>
  <c r="Y193" i="2"/>
  <c r="AD193" i="2"/>
  <c r="V194" i="2"/>
  <c r="W194" i="2"/>
  <c r="X194" i="2"/>
  <c r="Y194" i="2"/>
  <c r="AD194" i="2"/>
  <c r="V195" i="2"/>
  <c r="W195" i="2"/>
  <c r="X195" i="2"/>
  <c r="Y195" i="2"/>
  <c r="AD195" i="2"/>
  <c r="V196" i="2"/>
  <c r="W196" i="2"/>
  <c r="X196" i="2"/>
  <c r="Y196" i="2"/>
  <c r="AD196" i="2"/>
  <c r="V197" i="2"/>
  <c r="W197" i="2"/>
  <c r="X197" i="2"/>
  <c r="Y197" i="2"/>
  <c r="AD197" i="2"/>
  <c r="V198" i="2"/>
  <c r="W198" i="2"/>
  <c r="X198" i="2"/>
  <c r="Y198" i="2"/>
  <c r="AD198" i="2"/>
  <c r="V199" i="2"/>
  <c r="W199" i="2"/>
  <c r="X199" i="2"/>
  <c r="Y199" i="2"/>
  <c r="AD199" i="2"/>
  <c r="V200" i="2"/>
  <c r="W200" i="2"/>
  <c r="X200" i="2"/>
  <c r="Y200" i="2"/>
  <c r="AD200" i="2"/>
  <c r="S201" i="2"/>
  <c r="U201" i="2"/>
  <c r="T201" i="2"/>
  <c r="Y160" i="2"/>
  <c r="X160" i="2"/>
  <c r="W160" i="2"/>
  <c r="V160" i="2"/>
  <c r="S234" i="1"/>
  <c r="AD196" i="1"/>
  <c r="V198" i="1"/>
  <c r="V199" i="1"/>
  <c r="V204" i="1"/>
  <c r="X205" i="1"/>
  <c r="V207" i="1"/>
  <c r="V215" i="1"/>
  <c r="X220" i="1"/>
  <c r="X221" i="1"/>
  <c r="V223" i="1"/>
  <c r="V228" i="1"/>
  <c r="V229" i="1"/>
  <c r="V231" i="1"/>
  <c r="U234" i="1"/>
  <c r="AD233" i="1"/>
  <c r="Y233" i="1"/>
  <c r="X233" i="1"/>
  <c r="W233" i="1"/>
  <c r="V233" i="1"/>
  <c r="Y232" i="1"/>
  <c r="X232" i="1"/>
  <c r="W232" i="1"/>
  <c r="V232" i="1"/>
  <c r="Y231" i="1"/>
  <c r="W231" i="1"/>
  <c r="Y230" i="1"/>
  <c r="W230" i="1"/>
  <c r="Y229" i="1"/>
  <c r="W229" i="1"/>
  <c r="Y228" i="1"/>
  <c r="W228" i="1"/>
  <c r="Y227" i="1"/>
  <c r="X227" i="1"/>
  <c r="W227" i="1"/>
  <c r="V227" i="1"/>
  <c r="Y226" i="1"/>
  <c r="X226" i="1"/>
  <c r="W226" i="1"/>
  <c r="V226" i="1"/>
  <c r="Y225" i="1"/>
  <c r="X225" i="1"/>
  <c r="W225" i="1"/>
  <c r="V225" i="1"/>
  <c r="AD224" i="1"/>
  <c r="Y224" i="1"/>
  <c r="X224" i="1"/>
  <c r="W224" i="1"/>
  <c r="V224" i="1"/>
  <c r="Y223" i="1"/>
  <c r="W223" i="1"/>
  <c r="Y222" i="1"/>
  <c r="W222" i="1"/>
  <c r="V222" i="1"/>
  <c r="Y221" i="1"/>
  <c r="W221" i="1"/>
  <c r="Y220" i="1"/>
  <c r="W220" i="1"/>
  <c r="Y219" i="1"/>
  <c r="X219" i="1"/>
  <c r="W219" i="1"/>
  <c r="V219" i="1"/>
  <c r="Y218" i="1"/>
  <c r="X218" i="1"/>
  <c r="W218" i="1"/>
  <c r="V218" i="1"/>
  <c r="Y217" i="1"/>
  <c r="X217" i="1"/>
  <c r="W217" i="1"/>
  <c r="V217" i="1"/>
  <c r="Y216" i="1"/>
  <c r="X216" i="1"/>
  <c r="W216" i="1"/>
  <c r="V216" i="1"/>
  <c r="Y215" i="1"/>
  <c r="W215" i="1"/>
  <c r="Y214" i="1"/>
  <c r="W214" i="1"/>
  <c r="Y213" i="1"/>
  <c r="X213" i="1"/>
  <c r="W213" i="1"/>
  <c r="Y212" i="1"/>
  <c r="X212" i="1"/>
  <c r="W212" i="1"/>
  <c r="Y211" i="1"/>
  <c r="X211" i="1"/>
  <c r="W211" i="1"/>
  <c r="V211" i="1"/>
  <c r="Y210" i="1"/>
  <c r="X210" i="1"/>
  <c r="W210" i="1"/>
  <c r="V210" i="1"/>
  <c r="Y209" i="1"/>
  <c r="X209" i="1"/>
  <c r="W209" i="1"/>
  <c r="V209" i="1"/>
  <c r="Y208" i="1"/>
  <c r="X208" i="1"/>
  <c r="W208" i="1"/>
  <c r="V208" i="1"/>
  <c r="Y207" i="1"/>
  <c r="W207" i="1"/>
  <c r="Y206" i="1"/>
  <c r="W206" i="1"/>
  <c r="V206" i="1"/>
  <c r="Y205" i="1"/>
  <c r="W205" i="1"/>
  <c r="Y204" i="1"/>
  <c r="X204" i="1"/>
  <c r="W204" i="1"/>
  <c r="Y203" i="1"/>
  <c r="X203" i="1"/>
  <c r="W203" i="1"/>
  <c r="V203" i="1"/>
  <c r="Y202" i="1"/>
  <c r="X202" i="1"/>
  <c r="W202" i="1"/>
  <c r="V202" i="1"/>
  <c r="Y201" i="1"/>
  <c r="X201" i="1"/>
  <c r="W201" i="1"/>
  <c r="V201" i="1"/>
  <c r="Y200" i="1"/>
  <c r="X200" i="1"/>
  <c r="W200" i="1"/>
  <c r="V200" i="1"/>
  <c r="Y199" i="1"/>
  <c r="W199" i="1"/>
  <c r="Y198" i="1"/>
  <c r="X198" i="1"/>
  <c r="W198" i="1"/>
  <c r="Y197" i="1"/>
  <c r="X197" i="1"/>
  <c r="W197" i="1"/>
  <c r="Y196" i="1"/>
  <c r="X196" i="1"/>
  <c r="W196" i="1"/>
  <c r="V196" i="1"/>
  <c r="Y195" i="1"/>
  <c r="X195" i="1"/>
  <c r="W195" i="1"/>
  <c r="V195" i="1"/>
  <c r="Y194" i="1"/>
  <c r="X194" i="1"/>
  <c r="W194" i="1"/>
  <c r="V194" i="1"/>
  <c r="Y193" i="1"/>
  <c r="X193" i="1"/>
  <c r="W193" i="1"/>
  <c r="V193" i="1"/>
  <c r="Y192" i="1"/>
  <c r="X192" i="1"/>
  <c r="W192" i="1"/>
  <c r="V192" i="1"/>
  <c r="AC234" i="1"/>
  <c r="Y191" i="1"/>
  <c r="X191" i="1"/>
  <c r="W191" i="1"/>
  <c r="AB128" i="2"/>
  <c r="AC128" i="2"/>
  <c r="AB129" i="2"/>
  <c r="AC129" i="2"/>
  <c r="AB130" i="2"/>
  <c r="AC130" i="2"/>
  <c r="AB131" i="2"/>
  <c r="AC131" i="2"/>
  <c r="AB132" i="2"/>
  <c r="AC132" i="2"/>
  <c r="AB133" i="2"/>
  <c r="AC133" i="2"/>
  <c r="AB134" i="2"/>
  <c r="AC134" i="2"/>
  <c r="AB135" i="2"/>
  <c r="AC135" i="2"/>
  <c r="AB136" i="2"/>
  <c r="AC136" i="2"/>
  <c r="AB137" i="2"/>
  <c r="AC137" i="2"/>
  <c r="AB138" i="2"/>
  <c r="AC138" i="2"/>
  <c r="AB139" i="2"/>
  <c r="AC139" i="2"/>
  <c r="AB140" i="2"/>
  <c r="AC140" i="2"/>
  <c r="AB141" i="2"/>
  <c r="AC141" i="2"/>
  <c r="AB142" i="2"/>
  <c r="AC142" i="2"/>
  <c r="AB143" i="2"/>
  <c r="AC143" i="2"/>
  <c r="AB144" i="2"/>
  <c r="AC144" i="2"/>
  <c r="AB145" i="2"/>
  <c r="AC145" i="2"/>
  <c r="AB146" i="2"/>
  <c r="AC146" i="2"/>
  <c r="AB147" i="2"/>
  <c r="AC147" i="2"/>
  <c r="AB148" i="2"/>
  <c r="AC148" i="2"/>
  <c r="AB149" i="2"/>
  <c r="AC149" i="2"/>
  <c r="AB150" i="2"/>
  <c r="AC150" i="2"/>
  <c r="AB151" i="2"/>
  <c r="AC151" i="2"/>
  <c r="AB152" i="2"/>
  <c r="AC152" i="2"/>
  <c r="AB153" i="2"/>
  <c r="AC153" i="2"/>
  <c r="AB154" i="2"/>
  <c r="AC154" i="2"/>
  <c r="AB155" i="2"/>
  <c r="AC155" i="2"/>
  <c r="AB156" i="2"/>
  <c r="AC156" i="2"/>
  <c r="AB157" i="2"/>
  <c r="AC157" i="2"/>
  <c r="AB158" i="2"/>
  <c r="AC15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28" i="2"/>
  <c r="V189" i="1"/>
  <c r="W189" i="1"/>
  <c r="X189" i="1"/>
  <c r="Y189" i="1"/>
  <c r="AA189" i="1"/>
  <c r="AB189" i="1"/>
  <c r="AC189" i="1"/>
  <c r="U159" i="2"/>
  <c r="T159" i="2"/>
  <c r="S159" i="2"/>
  <c r="Y158" i="2"/>
  <c r="X158" i="2"/>
  <c r="W158" i="2"/>
  <c r="V158" i="2"/>
  <c r="Y157" i="2"/>
  <c r="X157" i="2"/>
  <c r="W157" i="2"/>
  <c r="V157" i="2"/>
  <c r="Y156" i="2"/>
  <c r="X156" i="2"/>
  <c r="W156" i="2"/>
  <c r="V156" i="2"/>
  <c r="Y155" i="2"/>
  <c r="X155" i="2"/>
  <c r="W155" i="2"/>
  <c r="V155" i="2"/>
  <c r="Y154" i="2"/>
  <c r="X154" i="2"/>
  <c r="W154" i="2"/>
  <c r="V154" i="2"/>
  <c r="Y153" i="2"/>
  <c r="X153" i="2"/>
  <c r="W153" i="2"/>
  <c r="V153" i="2"/>
  <c r="Y152" i="2"/>
  <c r="X152" i="2"/>
  <c r="W152" i="2"/>
  <c r="V152" i="2"/>
  <c r="Y151" i="2"/>
  <c r="X151" i="2"/>
  <c r="W151" i="2"/>
  <c r="V151" i="2"/>
  <c r="Y150" i="2"/>
  <c r="X150" i="2"/>
  <c r="W150" i="2"/>
  <c r="V150" i="2"/>
  <c r="Y149" i="2"/>
  <c r="X149" i="2"/>
  <c r="W149" i="2"/>
  <c r="V149" i="2"/>
  <c r="Y148" i="2"/>
  <c r="X148" i="2"/>
  <c r="W148" i="2"/>
  <c r="V148" i="2"/>
  <c r="Y147" i="2"/>
  <c r="X147" i="2"/>
  <c r="W147" i="2"/>
  <c r="V147" i="2"/>
  <c r="Y146" i="2"/>
  <c r="X146" i="2"/>
  <c r="W146" i="2"/>
  <c r="V146" i="2"/>
  <c r="Y145" i="2"/>
  <c r="X145" i="2"/>
  <c r="W145" i="2"/>
  <c r="V145" i="2"/>
  <c r="Y144" i="2"/>
  <c r="X144" i="2"/>
  <c r="W144" i="2"/>
  <c r="V144" i="2"/>
  <c r="Y143" i="2"/>
  <c r="X143" i="2"/>
  <c r="W143" i="2"/>
  <c r="V143" i="2"/>
  <c r="Y142" i="2"/>
  <c r="X142" i="2"/>
  <c r="W142" i="2"/>
  <c r="V142" i="2"/>
  <c r="Y141" i="2"/>
  <c r="X141" i="2"/>
  <c r="W141" i="2"/>
  <c r="V141" i="2"/>
  <c r="Y140" i="2"/>
  <c r="X140" i="2"/>
  <c r="W140" i="2"/>
  <c r="V140" i="2"/>
  <c r="Y139" i="2"/>
  <c r="X139" i="2"/>
  <c r="W139" i="2"/>
  <c r="V139" i="2"/>
  <c r="Y138" i="2"/>
  <c r="X138" i="2"/>
  <c r="W138" i="2"/>
  <c r="V138" i="2"/>
  <c r="Y137" i="2"/>
  <c r="X137" i="2"/>
  <c r="W137" i="2"/>
  <c r="V137" i="2"/>
  <c r="Y136" i="2"/>
  <c r="X136" i="2"/>
  <c r="W136" i="2"/>
  <c r="V136" i="2"/>
  <c r="Y135" i="2"/>
  <c r="X135" i="2"/>
  <c r="W135" i="2"/>
  <c r="V135" i="2"/>
  <c r="Y134" i="2"/>
  <c r="X134" i="2"/>
  <c r="W134" i="2"/>
  <c r="V134" i="2"/>
  <c r="Y133" i="2"/>
  <c r="X133" i="2"/>
  <c r="W133" i="2"/>
  <c r="V133" i="2"/>
  <c r="Y132" i="2"/>
  <c r="X132" i="2"/>
  <c r="W132" i="2"/>
  <c r="V132" i="2"/>
  <c r="Y131" i="2"/>
  <c r="X131" i="2"/>
  <c r="W131" i="2"/>
  <c r="V131" i="2"/>
  <c r="Y130" i="2"/>
  <c r="X130" i="2"/>
  <c r="W130" i="2"/>
  <c r="V130" i="2"/>
  <c r="Y129" i="2"/>
  <c r="X129" i="2"/>
  <c r="W129" i="2"/>
  <c r="V129" i="2"/>
  <c r="Y128" i="2"/>
  <c r="X128" i="2"/>
  <c r="W128" i="2"/>
  <c r="V128" i="2"/>
  <c r="AA140" i="1"/>
  <c r="AB140" i="1"/>
  <c r="AC140" i="1"/>
  <c r="AA141" i="1"/>
  <c r="AB141" i="1"/>
  <c r="AC141" i="1"/>
  <c r="AA142" i="1"/>
  <c r="AB142" i="1"/>
  <c r="AC142" i="1"/>
  <c r="AA143" i="1"/>
  <c r="AB143" i="1"/>
  <c r="AC143" i="1"/>
  <c r="AA144" i="1"/>
  <c r="AB144" i="1"/>
  <c r="AC144" i="1"/>
  <c r="AA145" i="1"/>
  <c r="AB145" i="1"/>
  <c r="AC145" i="1"/>
  <c r="AA146" i="1"/>
  <c r="AB146" i="1"/>
  <c r="AC146" i="1"/>
  <c r="AA147" i="1"/>
  <c r="AB147" i="1"/>
  <c r="AC147" i="1"/>
  <c r="AA148" i="1"/>
  <c r="AB148" i="1"/>
  <c r="AC148" i="1"/>
  <c r="AA149" i="1"/>
  <c r="AB149" i="1"/>
  <c r="AC149" i="1"/>
  <c r="AA150" i="1"/>
  <c r="AB150" i="1"/>
  <c r="AC150" i="1"/>
  <c r="AA151" i="1"/>
  <c r="AB151" i="1"/>
  <c r="AC151" i="1"/>
  <c r="AA152" i="1"/>
  <c r="AB152" i="1"/>
  <c r="AC152" i="1"/>
  <c r="AA153" i="1"/>
  <c r="AB153" i="1"/>
  <c r="AC153" i="1"/>
  <c r="AA154" i="1"/>
  <c r="AB154" i="1"/>
  <c r="AC154" i="1"/>
  <c r="AA155" i="1"/>
  <c r="AB155" i="1"/>
  <c r="AC155" i="1"/>
  <c r="AA156" i="1"/>
  <c r="AB156" i="1"/>
  <c r="AC156" i="1"/>
  <c r="AA157" i="1"/>
  <c r="AB157" i="1"/>
  <c r="AC157" i="1"/>
  <c r="AA158" i="1"/>
  <c r="AB158" i="1"/>
  <c r="AC158" i="1"/>
  <c r="AA159" i="1"/>
  <c r="AB159" i="1"/>
  <c r="AC159" i="1"/>
  <c r="AA160" i="1"/>
  <c r="AB160" i="1"/>
  <c r="AC160" i="1"/>
  <c r="AA161" i="1"/>
  <c r="AB161" i="1"/>
  <c r="AC161" i="1"/>
  <c r="AA162" i="1"/>
  <c r="AB162" i="1"/>
  <c r="AC162" i="1"/>
  <c r="AA163" i="1"/>
  <c r="AB163" i="1"/>
  <c r="AC163" i="1"/>
  <c r="AA164" i="1"/>
  <c r="AB164" i="1"/>
  <c r="AC164" i="1"/>
  <c r="AA165" i="1"/>
  <c r="AB165" i="1"/>
  <c r="AC165" i="1"/>
  <c r="AA166" i="1"/>
  <c r="AB166" i="1"/>
  <c r="AC166" i="1"/>
  <c r="AA167" i="1"/>
  <c r="AB167" i="1"/>
  <c r="AC167" i="1"/>
  <c r="AA168" i="1"/>
  <c r="AB168" i="1"/>
  <c r="AC168" i="1"/>
  <c r="AA169" i="1"/>
  <c r="AB169" i="1"/>
  <c r="AC169" i="1"/>
  <c r="AA170" i="1"/>
  <c r="AB170" i="1"/>
  <c r="AC170" i="1"/>
  <c r="AA171" i="1"/>
  <c r="AB171" i="1"/>
  <c r="AC171" i="1"/>
  <c r="AA172" i="1"/>
  <c r="AB172" i="1"/>
  <c r="AC172" i="1"/>
  <c r="AA173" i="1"/>
  <c r="AB173" i="1"/>
  <c r="AC173" i="1"/>
  <c r="AA174" i="1"/>
  <c r="AB174" i="1"/>
  <c r="AC174" i="1"/>
  <c r="AA175" i="1"/>
  <c r="AB175" i="1"/>
  <c r="AC175" i="1"/>
  <c r="AA176" i="1"/>
  <c r="AB176" i="1"/>
  <c r="AC176" i="1"/>
  <c r="AA177" i="1"/>
  <c r="AB177" i="1"/>
  <c r="AC177" i="1"/>
  <c r="AA178" i="1"/>
  <c r="AB178" i="1"/>
  <c r="AC178" i="1"/>
  <c r="AA179" i="1"/>
  <c r="AB179" i="1"/>
  <c r="AC179" i="1"/>
  <c r="AA180" i="1"/>
  <c r="AB180" i="1"/>
  <c r="AC180" i="1"/>
  <c r="AA181" i="1"/>
  <c r="AB181" i="1"/>
  <c r="AC181" i="1"/>
  <c r="AA182" i="1"/>
  <c r="AB182" i="1"/>
  <c r="AC182" i="1"/>
  <c r="AA183" i="1"/>
  <c r="AB183" i="1"/>
  <c r="AC183" i="1"/>
  <c r="AA184" i="1"/>
  <c r="AB184" i="1"/>
  <c r="AC184" i="1"/>
  <c r="AA185" i="1"/>
  <c r="AB185" i="1"/>
  <c r="AC185" i="1"/>
  <c r="AA186" i="1"/>
  <c r="AB186" i="1"/>
  <c r="AC186" i="1"/>
  <c r="AA187" i="1"/>
  <c r="AB187" i="1"/>
  <c r="AC187" i="1"/>
  <c r="AA188" i="1"/>
  <c r="AB188" i="1"/>
  <c r="AC188" i="1"/>
  <c r="AB139" i="1"/>
  <c r="AC139" i="1"/>
  <c r="AA139" i="1"/>
  <c r="Y188" i="1"/>
  <c r="X188" i="1"/>
  <c r="W188" i="1"/>
  <c r="V188" i="1"/>
  <c r="Y187" i="1"/>
  <c r="X187" i="1"/>
  <c r="W187" i="1"/>
  <c r="V187" i="1"/>
  <c r="Y186" i="1"/>
  <c r="X186" i="1"/>
  <c r="W186" i="1"/>
  <c r="V186" i="1"/>
  <c r="Y185" i="1"/>
  <c r="X185" i="1"/>
  <c r="W185" i="1"/>
  <c r="V185" i="1"/>
  <c r="Y184" i="1"/>
  <c r="X184" i="1"/>
  <c r="W184" i="1"/>
  <c r="V184" i="1"/>
  <c r="Y183" i="1"/>
  <c r="X183" i="1"/>
  <c r="W183" i="1"/>
  <c r="V183" i="1"/>
  <c r="Y182" i="1"/>
  <c r="X182" i="1"/>
  <c r="W182" i="1"/>
  <c r="V182" i="1"/>
  <c r="Y181" i="1"/>
  <c r="X181" i="1"/>
  <c r="W181" i="1"/>
  <c r="V181" i="1"/>
  <c r="Y180" i="1"/>
  <c r="X180" i="1"/>
  <c r="W180" i="1"/>
  <c r="V180" i="1"/>
  <c r="Y179" i="1"/>
  <c r="X179" i="1"/>
  <c r="W179" i="1"/>
  <c r="V179" i="1"/>
  <c r="Y178" i="1"/>
  <c r="X178" i="1"/>
  <c r="W178" i="1"/>
  <c r="V178" i="1"/>
  <c r="Y177" i="1"/>
  <c r="X177" i="1"/>
  <c r="W177" i="1"/>
  <c r="V177" i="1"/>
  <c r="Y176" i="1"/>
  <c r="X176" i="1"/>
  <c r="W176" i="1"/>
  <c r="V176" i="1"/>
  <c r="Y175" i="1"/>
  <c r="X175" i="1"/>
  <c r="W175" i="1"/>
  <c r="V175" i="1"/>
  <c r="Y174" i="1"/>
  <c r="X174" i="1"/>
  <c r="W174" i="1"/>
  <c r="V174" i="1"/>
  <c r="Y173" i="1"/>
  <c r="X173" i="1"/>
  <c r="W173" i="1"/>
  <c r="V173" i="1"/>
  <c r="Y172" i="1"/>
  <c r="X172" i="1"/>
  <c r="W172" i="1"/>
  <c r="V172" i="1"/>
  <c r="Y171" i="1"/>
  <c r="X171" i="1"/>
  <c r="W171" i="1"/>
  <c r="V171" i="1"/>
  <c r="Y170" i="1"/>
  <c r="X170" i="1"/>
  <c r="W170" i="1"/>
  <c r="V170" i="1"/>
  <c r="Y169" i="1"/>
  <c r="X169" i="1"/>
  <c r="W169" i="1"/>
  <c r="V169" i="1"/>
  <c r="Y168" i="1"/>
  <c r="X168" i="1"/>
  <c r="W168" i="1"/>
  <c r="V168" i="1"/>
  <c r="Y167" i="1"/>
  <c r="X167" i="1"/>
  <c r="W167" i="1"/>
  <c r="V167" i="1"/>
  <c r="Y166" i="1"/>
  <c r="X166" i="1"/>
  <c r="W166" i="1"/>
  <c r="V166" i="1"/>
  <c r="Y165" i="1"/>
  <c r="X165" i="1"/>
  <c r="W165" i="1"/>
  <c r="V165" i="1"/>
  <c r="Y164" i="1"/>
  <c r="X164" i="1"/>
  <c r="W164" i="1"/>
  <c r="V164" i="1"/>
  <c r="Y163" i="1"/>
  <c r="X163" i="1"/>
  <c r="W163" i="1"/>
  <c r="V163" i="1"/>
  <c r="Y162" i="1"/>
  <c r="X162" i="1"/>
  <c r="W162" i="1"/>
  <c r="V162" i="1"/>
  <c r="Y161" i="1"/>
  <c r="X161" i="1"/>
  <c r="W161" i="1"/>
  <c r="V161" i="1"/>
  <c r="Y160" i="1"/>
  <c r="X160" i="1"/>
  <c r="W160" i="1"/>
  <c r="V160" i="1"/>
  <c r="Y159" i="1"/>
  <c r="X159" i="1"/>
  <c r="W159" i="1"/>
  <c r="V159" i="1"/>
  <c r="Y158" i="1"/>
  <c r="X158" i="1"/>
  <c r="W158" i="1"/>
  <c r="V158" i="1"/>
  <c r="Y157" i="1"/>
  <c r="X157" i="1"/>
  <c r="W157" i="1"/>
  <c r="V157" i="1"/>
  <c r="Y156" i="1"/>
  <c r="X156" i="1"/>
  <c r="W156" i="1"/>
  <c r="V156" i="1"/>
  <c r="Y155" i="1"/>
  <c r="X155" i="1"/>
  <c r="W155" i="1"/>
  <c r="V155" i="1"/>
  <c r="Y154" i="1"/>
  <c r="X154" i="1"/>
  <c r="W154" i="1"/>
  <c r="V154" i="1"/>
  <c r="Y153" i="1"/>
  <c r="X153" i="1"/>
  <c r="W153" i="1"/>
  <c r="V153" i="1"/>
  <c r="Y152" i="1"/>
  <c r="X152" i="1"/>
  <c r="W152" i="1"/>
  <c r="V152" i="1"/>
  <c r="Y151" i="1"/>
  <c r="X151" i="1"/>
  <c r="W151" i="1"/>
  <c r="V151" i="1"/>
  <c r="Y150" i="1"/>
  <c r="X150" i="1"/>
  <c r="W150" i="1"/>
  <c r="V150" i="1"/>
  <c r="Y149" i="1"/>
  <c r="X149" i="1"/>
  <c r="W149" i="1"/>
  <c r="V149" i="1"/>
  <c r="Y148" i="1"/>
  <c r="X148" i="1"/>
  <c r="W148" i="1"/>
  <c r="V148" i="1"/>
  <c r="Y147" i="1"/>
  <c r="X147" i="1"/>
  <c r="W147" i="1"/>
  <c r="V147" i="1"/>
  <c r="Y146" i="1"/>
  <c r="X146" i="1"/>
  <c r="W146" i="1"/>
  <c r="V146" i="1"/>
  <c r="Y145" i="1"/>
  <c r="X145" i="1"/>
  <c r="W145" i="1"/>
  <c r="V145" i="1"/>
  <c r="Y144" i="1"/>
  <c r="X144" i="1"/>
  <c r="W144" i="1"/>
  <c r="V144" i="1"/>
  <c r="Y143" i="1"/>
  <c r="X143" i="1"/>
  <c r="W143" i="1"/>
  <c r="V143" i="1"/>
  <c r="Y142" i="1"/>
  <c r="X142" i="1"/>
  <c r="W142" i="1"/>
  <c r="V142" i="1"/>
  <c r="Y141" i="1"/>
  <c r="X141" i="1"/>
  <c r="W141" i="1"/>
  <c r="V141" i="1"/>
  <c r="Y140" i="1"/>
  <c r="X140" i="1"/>
  <c r="W140" i="1"/>
  <c r="V140" i="1"/>
  <c r="Y139" i="1"/>
  <c r="X139" i="1"/>
  <c r="W139" i="1"/>
  <c r="V139" i="1"/>
  <c r="AE408" i="1" l="1"/>
  <c r="AE267" i="2"/>
  <c r="AE373" i="1"/>
  <c r="AE311" i="2"/>
  <c r="AE404" i="1"/>
  <c r="AE337" i="1"/>
  <c r="AE364" i="1"/>
  <c r="AE293" i="2"/>
  <c r="AE277" i="2"/>
  <c r="AE370" i="1"/>
  <c r="AE416" i="1"/>
  <c r="AE327" i="1"/>
  <c r="AA254" i="2"/>
  <c r="AB254" i="2"/>
  <c r="V254" i="2"/>
  <c r="W254" i="2"/>
  <c r="AC254" i="2"/>
  <c r="X254" i="2"/>
  <c r="Y254" i="2"/>
  <c r="AD133" i="2"/>
  <c r="AE360" i="1"/>
  <c r="AE375" i="1"/>
  <c r="AE334" i="1"/>
  <c r="AE407" i="1"/>
  <c r="AE401" i="1"/>
  <c r="AE372" i="1"/>
  <c r="AE345" i="1"/>
  <c r="AE378" i="1"/>
  <c r="AE414" i="1"/>
  <c r="AE410" i="1"/>
  <c r="AE350" i="1"/>
  <c r="AE420" i="1"/>
  <c r="AE417" i="1"/>
  <c r="AE391" i="1"/>
  <c r="AE329" i="1"/>
  <c r="AE323" i="2"/>
  <c r="AE307" i="2"/>
  <c r="AE367" i="1"/>
  <c r="AE380" i="1"/>
  <c r="AE389" i="1"/>
  <c r="AE388" i="1"/>
  <c r="AE356" i="1"/>
  <c r="AE352" i="1"/>
  <c r="AE351" i="1"/>
  <c r="AE402" i="1"/>
  <c r="AE342" i="1"/>
  <c r="AE374" i="1"/>
  <c r="AE406" i="1"/>
  <c r="AE366" i="1"/>
  <c r="AE409" i="1"/>
  <c r="AE376" i="1"/>
  <c r="AE383" i="1"/>
  <c r="AE353" i="1"/>
  <c r="AE385" i="1"/>
  <c r="AE392" i="1"/>
  <c r="AE332" i="1"/>
  <c r="AE323" i="1"/>
  <c r="AE340" i="1"/>
  <c r="AE398" i="1"/>
  <c r="Z276" i="1"/>
  <c r="AE361" i="1"/>
  <c r="AE393" i="1"/>
  <c r="AE396" i="1"/>
  <c r="AE423" i="1"/>
  <c r="AE377" i="1"/>
  <c r="AE358" i="1"/>
  <c r="Z277" i="1"/>
  <c r="AE369" i="1"/>
  <c r="AE359" i="1"/>
  <c r="AE415" i="1"/>
  <c r="AE382" i="1"/>
  <c r="AE413" i="1"/>
  <c r="AE348" i="1"/>
  <c r="AE319" i="2"/>
  <c r="AE269" i="2"/>
  <c r="AE313" i="2"/>
  <c r="AE273" i="2"/>
  <c r="AE320" i="2"/>
  <c r="AE301" i="2"/>
  <c r="AE276" i="2"/>
  <c r="AE347" i="1"/>
  <c r="AE333" i="1"/>
  <c r="AE381" i="1"/>
  <c r="AE405" i="1"/>
  <c r="AE341" i="1"/>
  <c r="AE421" i="1"/>
  <c r="AE328" i="1"/>
  <c r="AE330" i="1"/>
  <c r="AE386" i="1"/>
  <c r="Z240" i="1"/>
  <c r="AD320" i="1"/>
  <c r="AD305" i="1"/>
  <c r="Z244" i="1"/>
  <c r="Z236" i="1"/>
  <c r="AE384" i="1"/>
  <c r="AE390" i="1"/>
  <c r="AE422" i="1"/>
  <c r="AE368" i="1"/>
  <c r="W190" i="1"/>
  <c r="AE336" i="1"/>
  <c r="AE325" i="1"/>
  <c r="AE397" i="1"/>
  <c r="AE357" i="1"/>
  <c r="W8" i="3"/>
  <c r="AE317" i="2"/>
  <c r="AE281" i="2"/>
  <c r="AE260" i="2"/>
  <c r="Z280" i="1"/>
  <c r="AD268" i="1"/>
  <c r="Z249" i="1"/>
  <c r="AE314" i="2"/>
  <c r="AE312" i="2"/>
  <c r="AE310" i="2"/>
  <c r="AE324" i="2"/>
  <c r="AE299" i="2"/>
  <c r="AE309" i="2"/>
  <c r="AE266" i="2"/>
  <c r="AE295" i="2"/>
  <c r="AE294" i="2"/>
  <c r="AE292" i="2"/>
  <c r="AE318" i="2"/>
  <c r="AE291" i="2"/>
  <c r="AE305" i="2"/>
  <c r="AE306" i="2"/>
  <c r="AE287" i="2"/>
  <c r="AE302" i="2"/>
  <c r="AE272" i="2"/>
  <c r="AE303" i="2"/>
  <c r="AE298" i="2"/>
  <c r="Z227" i="2"/>
  <c r="AE278" i="2"/>
  <c r="AE274" i="2"/>
  <c r="AE308" i="2"/>
  <c r="Z202" i="2"/>
  <c r="AE202" i="2" s="1"/>
  <c r="AE297" i="2"/>
  <c r="AE268" i="2"/>
  <c r="AE264" i="2"/>
  <c r="Z272" i="1"/>
  <c r="AE424" i="1"/>
  <c r="AE344" i="1"/>
  <c r="AE365" i="1"/>
  <c r="AE387" i="1"/>
  <c r="AE349" i="1"/>
  <c r="AD301" i="1"/>
  <c r="Z241" i="1"/>
  <c r="AE335" i="1"/>
  <c r="AD272" i="1"/>
  <c r="Z269" i="1"/>
  <c r="Z316" i="1"/>
  <c r="Z308" i="1"/>
  <c r="Z292" i="1"/>
  <c r="Z284" i="1"/>
  <c r="AD244" i="1"/>
  <c r="AE326" i="1"/>
  <c r="AE355" i="1"/>
  <c r="AE395" i="1"/>
  <c r="AE354" i="1"/>
  <c r="Z317" i="1"/>
  <c r="Z309" i="1"/>
  <c r="Z293" i="1"/>
  <c r="Z260" i="1"/>
  <c r="AD246" i="1"/>
  <c r="AD245" i="1"/>
  <c r="AD238" i="1"/>
  <c r="AE403" i="1"/>
  <c r="AE394" i="1"/>
  <c r="Z302" i="1"/>
  <c r="Z294" i="1"/>
  <c r="Z261" i="1"/>
  <c r="AE363" i="1"/>
  <c r="AE338" i="1"/>
  <c r="AE418" i="1"/>
  <c r="AE371" i="1"/>
  <c r="AE411" i="1"/>
  <c r="AE362" i="1"/>
  <c r="Z313" i="1"/>
  <c r="AD291" i="1"/>
  <c r="Z289" i="1"/>
  <c r="AD283" i="1"/>
  <c r="Z245" i="1"/>
  <c r="AE331" i="1"/>
  <c r="AD316" i="1"/>
  <c r="AD300" i="1"/>
  <c r="AD292" i="1"/>
  <c r="Z281" i="1"/>
  <c r="AD251" i="1"/>
  <c r="AD242" i="1"/>
  <c r="AE339" i="1"/>
  <c r="AE379" i="1"/>
  <c r="AE419" i="1"/>
  <c r="AE346" i="1"/>
  <c r="Z298" i="1"/>
  <c r="AD293" i="1"/>
  <c r="AD249" i="2"/>
  <c r="Z223" i="2"/>
  <c r="Z207" i="2"/>
  <c r="AE296" i="2"/>
  <c r="Z178" i="2"/>
  <c r="AE178" i="2" s="1"/>
  <c r="AE265" i="2"/>
  <c r="AE282" i="2"/>
  <c r="AE290" i="2"/>
  <c r="AD229" i="2"/>
  <c r="AE321" i="2"/>
  <c r="AE322" i="2"/>
  <c r="AE325" i="2"/>
  <c r="AE304" i="2"/>
  <c r="Z326" i="2"/>
  <c r="AE289" i="2"/>
  <c r="AE288" i="2"/>
  <c r="AE316" i="2"/>
  <c r="AD233" i="2"/>
  <c r="Z239" i="2"/>
  <c r="Z211" i="2"/>
  <c r="AE275" i="2"/>
  <c r="AD326" i="2"/>
  <c r="AE300" i="2"/>
  <c r="Z231" i="2"/>
  <c r="AE270" i="2"/>
  <c r="AD217" i="2"/>
  <c r="AE271" i="2"/>
  <c r="Z197" i="2"/>
  <c r="AE197" i="2" s="1"/>
  <c r="Z181" i="2"/>
  <c r="AE181" i="2" s="1"/>
  <c r="Z165" i="2"/>
  <c r="AE165" i="2" s="1"/>
  <c r="Y204" i="2"/>
  <c r="AD205" i="2"/>
  <c r="AE284" i="2"/>
  <c r="AE285" i="2" s="1"/>
  <c r="AD285" i="2"/>
  <c r="AE286" i="2"/>
  <c r="AB425" i="1"/>
  <c r="V425" i="1"/>
  <c r="AE322" i="1"/>
  <c r="X425" i="1"/>
  <c r="AD317" i="1"/>
  <c r="AD306" i="1"/>
  <c r="AD288" i="1"/>
  <c r="Z285" i="1"/>
  <c r="AD269" i="1"/>
  <c r="AD262" i="1"/>
  <c r="AD261" i="1"/>
  <c r="AD260" i="1"/>
  <c r="Z256" i="1"/>
  <c r="Z247" i="1"/>
  <c r="AD240" i="1"/>
  <c r="Z237" i="1"/>
  <c r="AD309" i="1"/>
  <c r="AD308" i="1"/>
  <c r="AD307" i="1"/>
  <c r="Z305" i="1"/>
  <c r="Z304" i="1"/>
  <c r="Z297" i="1"/>
  <c r="Z296" i="1"/>
  <c r="AD289" i="1"/>
  <c r="Z286" i="1"/>
  <c r="Z257" i="1"/>
  <c r="Z248" i="1"/>
  <c r="AD241" i="1"/>
  <c r="Z288" i="1"/>
  <c r="AD271" i="1"/>
  <c r="Z268" i="1"/>
  <c r="AD254" i="1"/>
  <c r="AD253" i="1"/>
  <c r="Z250" i="1"/>
  <c r="AD425" i="1"/>
  <c r="Z318" i="1"/>
  <c r="AD284" i="1"/>
  <c r="AD273" i="1"/>
  <c r="Z270" i="1"/>
  <c r="Z262" i="1"/>
  <c r="Z252" i="1"/>
  <c r="AD236" i="1"/>
  <c r="AD235" i="1"/>
  <c r="Z300" i="1"/>
  <c r="AD285" i="1"/>
  <c r="Z253" i="1"/>
  <c r="Z312" i="1"/>
  <c r="AD304" i="1"/>
  <c r="Z301" i="1"/>
  <c r="AD277" i="1"/>
  <c r="AD276" i="1"/>
  <c r="AD275" i="1"/>
  <c r="Z273" i="1"/>
  <c r="AD267" i="1"/>
  <c r="Z265" i="1"/>
  <c r="Z264" i="1"/>
  <c r="AD258" i="1"/>
  <c r="Z254" i="1"/>
  <c r="Z320" i="1"/>
  <c r="Z287" i="1"/>
  <c r="AD278" i="1"/>
  <c r="Z271" i="1"/>
  <c r="AE271" i="1" s="1"/>
  <c r="AD313" i="1"/>
  <c r="AD312" i="1"/>
  <c r="AD311" i="1"/>
  <c r="Z306" i="1"/>
  <c r="AD297" i="1"/>
  <c r="AD296" i="1"/>
  <c r="AD295" i="1"/>
  <c r="Z290" i="1"/>
  <c r="AD281" i="1"/>
  <c r="AD280" i="1"/>
  <c r="AD279" i="1"/>
  <c r="Z274" i="1"/>
  <c r="AD265" i="1"/>
  <c r="AD264" i="1"/>
  <c r="Z258" i="1"/>
  <c r="AD250" i="1"/>
  <c r="AD249" i="1"/>
  <c r="AD248" i="1"/>
  <c r="Z425" i="1"/>
  <c r="Z319" i="1"/>
  <c r="AD314" i="1"/>
  <c r="Z307" i="1"/>
  <c r="AD298" i="1"/>
  <c r="Z291" i="1"/>
  <c r="AD282" i="1"/>
  <c r="Z275" i="1"/>
  <c r="AD266" i="1"/>
  <c r="Z259" i="1"/>
  <c r="AD294" i="1"/>
  <c r="AD263" i="1"/>
  <c r="AD315" i="1"/>
  <c r="Z310" i="1"/>
  <c r="AD299" i="1"/>
  <c r="Z278" i="1"/>
  <c r="AD252" i="1"/>
  <c r="AE252" i="1" s="1"/>
  <c r="Z303" i="1"/>
  <c r="Z255" i="1"/>
  <c r="AD318" i="1"/>
  <c r="Z311" i="1"/>
  <c r="AD302" i="1"/>
  <c r="Z295" i="1"/>
  <c r="AD286" i="1"/>
  <c r="Z279" i="1"/>
  <c r="AE279" i="1" s="1"/>
  <c r="AD270" i="1"/>
  <c r="Z263" i="1"/>
  <c r="AD255" i="1"/>
  <c r="AD239" i="1"/>
  <c r="AD247" i="1"/>
  <c r="AD319" i="1"/>
  <c r="Z314" i="1"/>
  <c r="AD303" i="1"/>
  <c r="AD287" i="1"/>
  <c r="Z282" i="1"/>
  <c r="Z266" i="1"/>
  <c r="AD257" i="1"/>
  <c r="AD256" i="1"/>
  <c r="AD310" i="1"/>
  <c r="Z315" i="1"/>
  <c r="Z299" i="1"/>
  <c r="AD290" i="1"/>
  <c r="Z283" i="1"/>
  <c r="AD274" i="1"/>
  <c r="Z267" i="1"/>
  <c r="AD259" i="1"/>
  <c r="Z251" i="1"/>
  <c r="AD243" i="1"/>
  <c r="AA321" i="1"/>
  <c r="Z246" i="1"/>
  <c r="Z243" i="1"/>
  <c r="Z242" i="1"/>
  <c r="Z239" i="1"/>
  <c r="Z238" i="1"/>
  <c r="AD245" i="2"/>
  <c r="Z243" i="2"/>
  <c r="AE262" i="2"/>
  <c r="AE261" i="2"/>
  <c r="AD213" i="2"/>
  <c r="AE280" i="2"/>
  <c r="AE263" i="2"/>
  <c r="AE279" i="2"/>
  <c r="AE259" i="2"/>
  <c r="AD238" i="2"/>
  <c r="AD208" i="2"/>
  <c r="Z250" i="2"/>
  <c r="Z248" i="2"/>
  <c r="AD241" i="2"/>
  <c r="Z216" i="2"/>
  <c r="AD209" i="2"/>
  <c r="Z232" i="2"/>
  <c r="AD237" i="2"/>
  <c r="AD240" i="2"/>
  <c r="Z235" i="2"/>
  <c r="AD206" i="2"/>
  <c r="Z247" i="2"/>
  <c r="Z215" i="2"/>
  <c r="AD283" i="2"/>
  <c r="AD221" i="2"/>
  <c r="Z283" i="2"/>
  <c r="Z234" i="2"/>
  <c r="AD225" i="2"/>
  <c r="AD239" i="2"/>
  <c r="AD207" i="2"/>
  <c r="Z251" i="2"/>
  <c r="AD224" i="2"/>
  <c r="AD223" i="2"/>
  <c r="AD222" i="2"/>
  <c r="Z219" i="2"/>
  <c r="Z249" i="2"/>
  <c r="Z233" i="2"/>
  <c r="Z218" i="2"/>
  <c r="Z217" i="2"/>
  <c r="Z252" i="2"/>
  <c r="AD244" i="2"/>
  <c r="AD243" i="2"/>
  <c r="AE243" i="2" s="1"/>
  <c r="AD242" i="2"/>
  <c r="Z238" i="2"/>
  <c r="Z236" i="2"/>
  <c r="AD228" i="2"/>
  <c r="AD227" i="2"/>
  <c r="AD226" i="2"/>
  <c r="Z222" i="2"/>
  <c r="Z220" i="2"/>
  <c r="AD212" i="2"/>
  <c r="AD211" i="2"/>
  <c r="AD210" i="2"/>
  <c r="Z206" i="2"/>
  <c r="Z237" i="2"/>
  <c r="Z221" i="2"/>
  <c r="AD248" i="2"/>
  <c r="AD247" i="2"/>
  <c r="AD246" i="2"/>
  <c r="Z242" i="2"/>
  <c r="Z240" i="2"/>
  <c r="AD232" i="2"/>
  <c r="AD231" i="2"/>
  <c r="AD230" i="2"/>
  <c r="Z226" i="2"/>
  <c r="Z224" i="2"/>
  <c r="AD216" i="2"/>
  <c r="AD215" i="2"/>
  <c r="AD214" i="2"/>
  <c r="Z210" i="2"/>
  <c r="Z208" i="2"/>
  <c r="Z241" i="2"/>
  <c r="Z225" i="2"/>
  <c r="Z209" i="2"/>
  <c r="AD252" i="2"/>
  <c r="AD251" i="2"/>
  <c r="AD250" i="2"/>
  <c r="Z246" i="2"/>
  <c r="Z244" i="2"/>
  <c r="AD236" i="2"/>
  <c r="AD235" i="2"/>
  <c r="AD234" i="2"/>
  <c r="Z230" i="2"/>
  <c r="Z228" i="2"/>
  <c r="AD220" i="2"/>
  <c r="AD219" i="2"/>
  <c r="AD218" i="2"/>
  <c r="Z214" i="2"/>
  <c r="Z212" i="2"/>
  <c r="Z245" i="2"/>
  <c r="Z229" i="2"/>
  <c r="Z213" i="2"/>
  <c r="AD204" i="2"/>
  <c r="X204" i="2"/>
  <c r="Z205" i="2"/>
  <c r="Z190" i="2"/>
  <c r="AE190" i="2" s="1"/>
  <c r="Z182" i="2"/>
  <c r="AE182" i="2" s="1"/>
  <c r="V204" i="2"/>
  <c r="Z193" i="2"/>
  <c r="AE193" i="2" s="1"/>
  <c r="Z203" i="2"/>
  <c r="Z172" i="2"/>
  <c r="AE172" i="2" s="1"/>
  <c r="AD149" i="2"/>
  <c r="Z164" i="2"/>
  <c r="AE164" i="2" s="1"/>
  <c r="Z170" i="2"/>
  <c r="AE170" i="2" s="1"/>
  <c r="Z162" i="2"/>
  <c r="AE162" i="2" s="1"/>
  <c r="Z198" i="2"/>
  <c r="AE198" i="2" s="1"/>
  <c r="Z195" i="2"/>
  <c r="AE195" i="2" s="1"/>
  <c r="Z196" i="2"/>
  <c r="AE196" i="2" s="1"/>
  <c r="Z188" i="2"/>
  <c r="AE188" i="2" s="1"/>
  <c r="AD157" i="2"/>
  <c r="AD141" i="2"/>
  <c r="Z199" i="2"/>
  <c r="AE199" i="2" s="1"/>
  <c r="Z194" i="2"/>
  <c r="AE194" i="2" s="1"/>
  <c r="Z167" i="2"/>
  <c r="AE167" i="2" s="1"/>
  <c r="Z186" i="2"/>
  <c r="AE186" i="2" s="1"/>
  <c r="Z179" i="2"/>
  <c r="AE179" i="2" s="1"/>
  <c r="Z174" i="2"/>
  <c r="AE174" i="2" s="1"/>
  <c r="Z171" i="2"/>
  <c r="AE171" i="2" s="1"/>
  <c r="Z166" i="2"/>
  <c r="AE166" i="2" s="1"/>
  <c r="Z163" i="2"/>
  <c r="AE163" i="2" s="1"/>
  <c r="W204" i="2"/>
  <c r="AC321" i="1"/>
  <c r="AB321" i="1"/>
  <c r="AD237" i="1"/>
  <c r="T321" i="1"/>
  <c r="Y321" i="1"/>
  <c r="V190" i="1"/>
  <c r="AB190" i="1"/>
  <c r="Y190" i="1"/>
  <c r="W321" i="1"/>
  <c r="AC190" i="1"/>
  <c r="AA190" i="1"/>
  <c r="X190" i="1"/>
  <c r="Z235" i="1"/>
  <c r="X321" i="1"/>
  <c r="AD156" i="1"/>
  <c r="Z198" i="1"/>
  <c r="AD160" i="1"/>
  <c r="AD152" i="1"/>
  <c r="AD144" i="1"/>
  <c r="Z140" i="1"/>
  <c r="AD155" i="1"/>
  <c r="AD189" i="1"/>
  <c r="Z202" i="1"/>
  <c r="Z212" i="1"/>
  <c r="AD147" i="1"/>
  <c r="Z184" i="2"/>
  <c r="AE184" i="2" s="1"/>
  <c r="Z175" i="2"/>
  <c r="AE175" i="2" s="1"/>
  <c r="Z161" i="2"/>
  <c r="AE161" i="2" s="1"/>
  <c r="Z187" i="2"/>
  <c r="AE187" i="2" s="1"/>
  <c r="Z173" i="2"/>
  <c r="AE173" i="2" s="1"/>
  <c r="Z185" i="2"/>
  <c r="AE185" i="2" s="1"/>
  <c r="Z176" i="2"/>
  <c r="AE176" i="2" s="1"/>
  <c r="AD153" i="2"/>
  <c r="AD145" i="2"/>
  <c r="AD129" i="2"/>
  <c r="AD137" i="2"/>
  <c r="Z191" i="2"/>
  <c r="AE191" i="2" s="1"/>
  <c r="Z177" i="2"/>
  <c r="AE177" i="2" s="1"/>
  <c r="Z168" i="2"/>
  <c r="AE168" i="2" s="1"/>
  <c r="Z200" i="2"/>
  <c r="AE200" i="2" s="1"/>
  <c r="Z189" i="2"/>
  <c r="AE189" i="2" s="1"/>
  <c r="Z192" i="2"/>
  <c r="AE192" i="2" s="1"/>
  <c r="Z183" i="2"/>
  <c r="AE183" i="2" s="1"/>
  <c r="Z180" i="2"/>
  <c r="AE180" i="2" s="1"/>
  <c r="Z169" i="2"/>
  <c r="AE169" i="2" s="1"/>
  <c r="Z8" i="3"/>
  <c r="AD7" i="3"/>
  <c r="AD8" i="3" s="1"/>
  <c r="Z160" i="2"/>
  <c r="X201" i="2"/>
  <c r="AD158" i="2"/>
  <c r="AD150" i="2"/>
  <c r="AD142" i="2"/>
  <c r="AD134" i="2"/>
  <c r="AD160" i="2"/>
  <c r="Z147" i="2"/>
  <c r="AD156" i="2"/>
  <c r="AD148" i="2"/>
  <c r="AD140" i="2"/>
  <c r="AD132" i="2"/>
  <c r="Z149" i="2"/>
  <c r="V201" i="2"/>
  <c r="AD155" i="2"/>
  <c r="AD139" i="2"/>
  <c r="AD131" i="2"/>
  <c r="W201" i="2"/>
  <c r="AB201" i="2"/>
  <c r="AC159" i="2"/>
  <c r="AD147" i="2"/>
  <c r="Y201" i="2"/>
  <c r="AB159" i="2"/>
  <c r="AC201" i="2"/>
  <c r="Z141" i="2"/>
  <c r="AA201" i="2"/>
  <c r="AD152" i="2"/>
  <c r="AD144" i="2"/>
  <c r="AD136" i="2"/>
  <c r="AD154" i="2"/>
  <c r="AD146" i="2"/>
  <c r="AD138" i="2"/>
  <c r="AD130" i="2"/>
  <c r="Z133" i="2"/>
  <c r="AE133" i="2" s="1"/>
  <c r="Z151" i="2"/>
  <c r="Z137" i="2"/>
  <c r="Z139" i="2"/>
  <c r="Z148" i="2"/>
  <c r="Z132" i="2"/>
  <c r="Z157" i="2"/>
  <c r="V197" i="1"/>
  <c r="V213" i="1"/>
  <c r="X229" i="1"/>
  <c r="Z229" i="1" s="1"/>
  <c r="AD192" i="1"/>
  <c r="Z196" i="1"/>
  <c r="AE196" i="1" s="1"/>
  <c r="Z197" i="1"/>
  <c r="V212" i="1"/>
  <c r="X228" i="1"/>
  <c r="Z228" i="1" s="1"/>
  <c r="V220" i="1"/>
  <c r="AD228" i="1"/>
  <c r="V221" i="1"/>
  <c r="AD229" i="1"/>
  <c r="X199" i="1"/>
  <c r="Z199" i="1" s="1"/>
  <c r="V205" i="1"/>
  <c r="Z210" i="1"/>
  <c r="V230" i="1"/>
  <c r="V214" i="1"/>
  <c r="X207" i="1"/>
  <c r="X231" i="1"/>
  <c r="Z231" i="1" s="1"/>
  <c r="X206" i="1"/>
  <c r="Z206" i="1" s="1"/>
  <c r="X214" i="1"/>
  <c r="Z214" i="1" s="1"/>
  <c r="X222" i="1"/>
  <c r="Z222" i="1" s="1"/>
  <c r="X230" i="1"/>
  <c r="Z230" i="1" s="1"/>
  <c r="AD199" i="1"/>
  <c r="AD215" i="1"/>
  <c r="AD223" i="1"/>
  <c r="AD231" i="1"/>
  <c r="Z218" i="1"/>
  <c r="X215" i="1"/>
  <c r="Z215" i="1" s="1"/>
  <c r="X223" i="1"/>
  <c r="Z223" i="1" s="1"/>
  <c r="Z225" i="1"/>
  <c r="T234" i="1"/>
  <c r="AD203" i="1"/>
  <c r="Z208" i="1"/>
  <c r="AD219" i="1"/>
  <c r="Z224" i="1"/>
  <c r="AE224" i="1" s="1"/>
  <c r="AD191" i="1"/>
  <c r="V191" i="1"/>
  <c r="AD208" i="1"/>
  <c r="Z213" i="1"/>
  <c r="Z192" i="1"/>
  <c r="Z193" i="1"/>
  <c r="AD232" i="1"/>
  <c r="Z209" i="1"/>
  <c r="AD212" i="1"/>
  <c r="Z226" i="1"/>
  <c r="AD216" i="1"/>
  <c r="AD204" i="1"/>
  <c r="AD200" i="1"/>
  <c r="AD220" i="1"/>
  <c r="Z194" i="1"/>
  <c r="Z148" i="1"/>
  <c r="Z195" i="1"/>
  <c r="AD201" i="1"/>
  <c r="AD202" i="1"/>
  <c r="Z211" i="1"/>
  <c r="AD217" i="1"/>
  <c r="AD218" i="1"/>
  <c r="Z227" i="1"/>
  <c r="AD183" i="1"/>
  <c r="AD175" i="1"/>
  <c r="AD140" i="1"/>
  <c r="W234" i="1"/>
  <c r="AD197" i="1"/>
  <c r="AD198" i="1"/>
  <c r="Z207" i="1"/>
  <c r="AD213" i="1"/>
  <c r="AD214" i="1"/>
  <c r="AD230" i="1"/>
  <c r="AD195" i="1"/>
  <c r="Z204" i="1"/>
  <c r="Z205" i="1"/>
  <c r="AD211" i="1"/>
  <c r="Z220" i="1"/>
  <c r="Z221" i="1"/>
  <c r="AD227" i="1"/>
  <c r="Y234" i="1"/>
  <c r="AD193" i="1"/>
  <c r="AD194" i="1"/>
  <c r="Z203" i="1"/>
  <c r="AD209" i="1"/>
  <c r="AD210" i="1"/>
  <c r="Z219" i="1"/>
  <c r="AD225" i="1"/>
  <c r="AD226" i="1"/>
  <c r="AD163" i="1"/>
  <c r="Z200" i="1"/>
  <c r="Z201" i="1"/>
  <c r="AD207" i="1"/>
  <c r="Z216" i="1"/>
  <c r="Z217" i="1"/>
  <c r="Z232" i="1"/>
  <c r="Z233" i="1"/>
  <c r="AE233" i="1" s="1"/>
  <c r="Z161" i="1"/>
  <c r="Z173" i="1"/>
  <c r="Z187" i="1"/>
  <c r="AD205" i="1"/>
  <c r="AD206" i="1"/>
  <c r="AD221" i="1"/>
  <c r="AD222" i="1"/>
  <c r="Z142" i="1"/>
  <c r="Z191" i="1"/>
  <c r="Z157" i="1"/>
  <c r="AD184" i="1"/>
  <c r="AD176" i="1"/>
  <c r="AD168" i="1"/>
  <c r="AA234" i="1"/>
  <c r="AD181" i="1"/>
  <c r="AD173" i="1"/>
  <c r="AD167" i="1"/>
  <c r="AD165" i="1"/>
  <c r="AD162" i="1"/>
  <c r="AD157" i="1"/>
  <c r="AD154" i="1"/>
  <c r="AD149" i="1"/>
  <c r="AD146" i="1"/>
  <c r="AD141" i="1"/>
  <c r="Z156" i="1"/>
  <c r="Z158" i="1"/>
  <c r="Z189" i="1"/>
  <c r="Z145" i="1"/>
  <c r="AD164" i="1"/>
  <c r="AD148" i="1"/>
  <c r="Z166" i="1"/>
  <c r="Z172" i="1"/>
  <c r="Z174" i="1"/>
  <c r="Z186" i="1"/>
  <c r="AD182" i="1"/>
  <c r="AD174" i="1"/>
  <c r="AD166" i="1"/>
  <c r="AD151" i="2"/>
  <c r="AD143" i="2"/>
  <c r="AD135" i="2"/>
  <c r="AA159" i="2"/>
  <c r="AD128" i="2"/>
  <c r="Z135" i="2"/>
  <c r="Z156" i="2"/>
  <c r="AE156" i="2" s="1"/>
  <c r="Z155" i="2"/>
  <c r="W159" i="2"/>
  <c r="Z131" i="2"/>
  <c r="Z134" i="2"/>
  <c r="Z145" i="2"/>
  <c r="Y159" i="2"/>
  <c r="Z130" i="2"/>
  <c r="Z136" i="2"/>
  <c r="Z142" i="2"/>
  <c r="Z144" i="2"/>
  <c r="Z153" i="2"/>
  <c r="Z138" i="2"/>
  <c r="Z150" i="2"/>
  <c r="Z146" i="2"/>
  <c r="Z152" i="2"/>
  <c r="Z129" i="2"/>
  <c r="Z158" i="2"/>
  <c r="V159" i="2"/>
  <c r="Z140" i="2"/>
  <c r="Z143" i="2"/>
  <c r="Z154" i="2"/>
  <c r="Z150" i="1"/>
  <c r="Z159" i="1"/>
  <c r="Z175" i="1"/>
  <c r="Z188" i="1"/>
  <c r="AD186" i="1"/>
  <c r="AD178" i="1"/>
  <c r="AD170" i="1"/>
  <c r="AD159" i="1"/>
  <c r="AD151" i="1"/>
  <c r="AD143" i="1"/>
  <c r="AD153" i="1"/>
  <c r="AD145" i="1"/>
  <c r="AD185" i="1"/>
  <c r="AD177" i="1"/>
  <c r="AD169" i="1"/>
  <c r="AD158" i="1"/>
  <c r="AD150" i="1"/>
  <c r="AD142" i="1"/>
  <c r="AD180" i="1"/>
  <c r="Z181" i="1"/>
  <c r="AD172" i="1"/>
  <c r="Z160" i="1"/>
  <c r="Z182" i="1"/>
  <c r="AD187" i="1"/>
  <c r="AD179" i="1"/>
  <c r="AD171" i="1"/>
  <c r="AD188" i="1"/>
  <c r="AD161" i="1"/>
  <c r="Z155" i="1"/>
  <c r="X159" i="2"/>
  <c r="Z128" i="2"/>
  <c r="AD139" i="1"/>
  <c r="Z165" i="1"/>
  <c r="Z147" i="1"/>
  <c r="Z164" i="1"/>
  <c r="Z176" i="1"/>
  <c r="Z141" i="1"/>
  <c r="Z149" i="1"/>
  <c r="Z152" i="1"/>
  <c r="Z180" i="1"/>
  <c r="Z144" i="1"/>
  <c r="Z143" i="1"/>
  <c r="Z171" i="1"/>
  <c r="Z177" i="1"/>
  <c r="Z168" i="1"/>
  <c r="Z184" i="1"/>
  <c r="Z154" i="1"/>
  <c r="Z170" i="1"/>
  <c r="Z151" i="1"/>
  <c r="Z163" i="1"/>
  <c r="Z167" i="1"/>
  <c r="Z179" i="1"/>
  <c r="Z183" i="1"/>
  <c r="Z153" i="1"/>
  <c r="Z169" i="1"/>
  <c r="Z185" i="1"/>
  <c r="Z146" i="1"/>
  <c r="Z162" i="1"/>
  <c r="Z178" i="1"/>
  <c r="Z139" i="1"/>
  <c r="AE318" i="1" l="1"/>
  <c r="AE165" i="1"/>
  <c r="AE236" i="1"/>
  <c r="AE223" i="2"/>
  <c r="AE246" i="1"/>
  <c r="AE240" i="1"/>
  <c r="Z254" i="2"/>
  <c r="AD254" i="2"/>
  <c r="AE267" i="1"/>
  <c r="AE276" i="1"/>
  <c r="AE305" i="1"/>
  <c r="AE301" i="1"/>
  <c r="AE254" i="1"/>
  <c r="AE262" i="1"/>
  <c r="AE273" i="1"/>
  <c r="AE320" i="1"/>
  <c r="AE277" i="1"/>
  <c r="AE241" i="1"/>
  <c r="AE293" i="1"/>
  <c r="AE244" i="1"/>
  <c r="AE264" i="1"/>
  <c r="AE245" i="2"/>
  <c r="AE230" i="2"/>
  <c r="AE309" i="1"/>
  <c r="AE269" i="1"/>
  <c r="AE235" i="1"/>
  <c r="AE249" i="1"/>
  <c r="AE313" i="1"/>
  <c r="AE294" i="1"/>
  <c r="AE237" i="1"/>
  <c r="AE238" i="1"/>
  <c r="AE289" i="1"/>
  <c r="AE272" i="1"/>
  <c r="AE298" i="1"/>
  <c r="AE285" i="1"/>
  <c r="AE284" i="1"/>
  <c r="AE304" i="1"/>
  <c r="AE256" i="1"/>
  <c r="AE261" i="1"/>
  <c r="AE311" i="1"/>
  <c r="AE258" i="1"/>
  <c r="AE316" i="1"/>
  <c r="AE317" i="1"/>
  <c r="AE280" i="1"/>
  <c r="AE268" i="1"/>
  <c r="AE281" i="1"/>
  <c r="AE291" i="1"/>
  <c r="AE253" i="1"/>
  <c r="AE247" i="1"/>
  <c r="AE255" i="1"/>
  <c r="AE275" i="1"/>
  <c r="AE260" i="1"/>
  <c r="AE211" i="2"/>
  <c r="AE239" i="1"/>
  <c r="AE266" i="1"/>
  <c r="AE242" i="1"/>
  <c r="AE283" i="1"/>
  <c r="AE290" i="1"/>
  <c r="AE259" i="1"/>
  <c r="AE306" i="1"/>
  <c r="AE250" i="1"/>
  <c r="AE257" i="1"/>
  <c r="AE308" i="1"/>
  <c r="AE302" i="1"/>
  <c r="AE292" i="1"/>
  <c r="AE315" i="1"/>
  <c r="AE286" i="1"/>
  <c r="AE278" i="1"/>
  <c r="AE251" i="1"/>
  <c r="AE310" i="1"/>
  <c r="AE295" i="1"/>
  <c r="AE288" i="1"/>
  <c r="AE245" i="1"/>
  <c r="Z204" i="2"/>
  <c r="AE227" i="2"/>
  <c r="AE236" i="2"/>
  <c r="AE233" i="2"/>
  <c r="AE239" i="2"/>
  <c r="AE229" i="2"/>
  <c r="AE242" i="2"/>
  <c r="AE249" i="2"/>
  <c r="AE300" i="1"/>
  <c r="AE314" i="1"/>
  <c r="AE282" i="1"/>
  <c r="AE312" i="1"/>
  <c r="AE296" i="1"/>
  <c r="AE183" i="1"/>
  <c r="AE263" i="1"/>
  <c r="AE248" i="1"/>
  <c r="AE307" i="1"/>
  <c r="AE319" i="1"/>
  <c r="AE274" i="1"/>
  <c r="AE299" i="1"/>
  <c r="AE234" i="2"/>
  <c r="AE212" i="2"/>
  <c r="AE217" i="2"/>
  <c r="AE218" i="2"/>
  <c r="AE231" i="2"/>
  <c r="AE228" i="2"/>
  <c r="AE219" i="2"/>
  <c r="AE235" i="2"/>
  <c r="AE225" i="2"/>
  <c r="AE326" i="2"/>
  <c r="AE283" i="2"/>
  <c r="AE215" i="2"/>
  <c r="AE248" i="2"/>
  <c r="AE246" i="2"/>
  <c r="AE238" i="2"/>
  <c r="AE251" i="2"/>
  <c r="AE210" i="2"/>
  <c r="AE187" i="1"/>
  <c r="AE243" i="1"/>
  <c r="AE155" i="1"/>
  <c r="AE287" i="1"/>
  <c r="AE270" i="1"/>
  <c r="AE303" i="1"/>
  <c r="AE425" i="1"/>
  <c r="AD321" i="1"/>
  <c r="AE297" i="1"/>
  <c r="AE265" i="1"/>
  <c r="AE222" i="2"/>
  <c r="AE252" i="2"/>
  <c r="AE207" i="2"/>
  <c r="AE208" i="2"/>
  <c r="AE213" i="2"/>
  <c r="AE250" i="2"/>
  <c r="AE214" i="2"/>
  <c r="AE237" i="2"/>
  <c r="AE240" i="2"/>
  <c r="AE206" i="2"/>
  <c r="AE216" i="2"/>
  <c r="AE224" i="2"/>
  <c r="AE241" i="2"/>
  <c r="AE209" i="2"/>
  <c r="AE220" i="2"/>
  <c r="AE247" i="2"/>
  <c r="AE232" i="2"/>
  <c r="AE221" i="2"/>
  <c r="AE226" i="2"/>
  <c r="AE244" i="2"/>
  <c r="AE203" i="2"/>
  <c r="AE204" i="2" s="1"/>
  <c r="AE205" i="2"/>
  <c r="AE141" i="2"/>
  <c r="AE137" i="2"/>
  <c r="AE129" i="2"/>
  <c r="AE130" i="2"/>
  <c r="AE151" i="2"/>
  <c r="AE152" i="2"/>
  <c r="AE157" i="2"/>
  <c r="AE160" i="2"/>
  <c r="AE201" i="2" s="1"/>
  <c r="AE134" i="2"/>
  <c r="AE149" i="2"/>
  <c r="V321" i="1"/>
  <c r="AE160" i="1"/>
  <c r="AE140" i="1"/>
  <c r="AE173" i="1"/>
  <c r="Z321" i="1"/>
  <c r="AE148" i="1"/>
  <c r="AE147" i="1"/>
  <c r="Z190" i="1"/>
  <c r="AE175" i="1"/>
  <c r="AE216" i="1"/>
  <c r="AE150" i="1"/>
  <c r="AE198" i="1"/>
  <c r="AE192" i="1"/>
  <c r="AE144" i="1"/>
  <c r="AE152" i="1"/>
  <c r="AD190" i="1"/>
  <c r="AE156" i="1"/>
  <c r="AE166" i="1"/>
  <c r="AE181" i="1"/>
  <c r="AE153" i="1"/>
  <c r="AE146" i="1"/>
  <c r="AE161" i="1"/>
  <c r="AE185" i="1"/>
  <c r="AE179" i="1"/>
  <c r="AE189" i="1"/>
  <c r="AE232" i="1"/>
  <c r="AE213" i="1"/>
  <c r="AE202" i="1"/>
  <c r="AE154" i="1"/>
  <c r="AE174" i="1"/>
  <c r="AE163" i="1"/>
  <c r="AE149" i="1"/>
  <c r="AE168" i="1"/>
  <c r="AE210" i="1"/>
  <c r="AE188" i="1"/>
  <c r="AE222" i="1"/>
  <c r="AE178" i="1"/>
  <c r="AE141" i="1"/>
  <c r="AE142" i="1"/>
  <c r="AE177" i="1"/>
  <c r="AE182" i="1"/>
  <c r="AE162" i="1"/>
  <c r="AE204" i="1"/>
  <c r="AE164" i="1"/>
  <c r="AE140" i="2"/>
  <c r="AE135" i="2"/>
  <c r="AE145" i="2"/>
  <c r="AE153" i="2"/>
  <c r="AE150" i="2"/>
  <c r="AE142" i="2"/>
  <c r="AE148" i="2"/>
  <c r="AE7" i="3"/>
  <c r="AE8" i="3" s="1"/>
  <c r="AE219" i="1"/>
  <c r="AE212" i="1"/>
  <c r="AE203" i="1"/>
  <c r="AE154" i="2"/>
  <c r="AE136" i="2"/>
  <c r="AE143" i="2"/>
  <c r="AE139" i="2"/>
  <c r="AE132" i="2"/>
  <c r="AE138" i="2"/>
  <c r="AE158" i="2"/>
  <c r="AE144" i="2"/>
  <c r="AE147" i="2"/>
  <c r="AE131" i="2"/>
  <c r="AE155" i="2"/>
  <c r="AD201" i="2"/>
  <c r="Z201" i="2"/>
  <c r="AD159" i="2"/>
  <c r="AE146" i="2"/>
  <c r="AE205" i="1"/>
  <c r="AE195" i="1"/>
  <c r="AE207" i="1"/>
  <c r="AE227" i="1"/>
  <c r="AE229" i="1"/>
  <c r="AE215" i="1"/>
  <c r="AE197" i="1"/>
  <c r="V234" i="1"/>
  <c r="AE228" i="1"/>
  <c r="AE225" i="1"/>
  <c r="AE214" i="1"/>
  <c r="AE193" i="1"/>
  <c r="AE221" i="1"/>
  <c r="AE201" i="1"/>
  <c r="AE230" i="1"/>
  <c r="AE218" i="1"/>
  <c r="AE208" i="1"/>
  <c r="X234" i="1"/>
  <c r="AE206" i="1"/>
  <c r="AE220" i="1"/>
  <c r="AE223" i="1"/>
  <c r="AB234" i="1"/>
  <c r="AE199" i="1"/>
  <c r="AE226" i="1"/>
  <c r="AE200" i="1"/>
  <c r="AE209" i="1"/>
  <c r="AE211" i="1"/>
  <c r="AE231" i="1"/>
  <c r="AE217" i="1"/>
  <c r="AE194" i="1"/>
  <c r="AE158" i="1"/>
  <c r="AD234" i="1"/>
  <c r="AE180" i="1"/>
  <c r="AE184" i="1"/>
  <c r="AE172" i="1"/>
  <c r="AE186" i="1"/>
  <c r="AE145" i="1"/>
  <c r="AE157" i="1"/>
  <c r="AE167" i="1"/>
  <c r="AE151" i="1"/>
  <c r="AE159" i="1"/>
  <c r="AE171" i="1"/>
  <c r="AE143" i="1"/>
  <c r="AE176" i="1"/>
  <c r="AE191" i="1"/>
  <c r="Z234" i="1"/>
  <c r="AE170" i="1"/>
  <c r="AE169" i="1"/>
  <c r="AE128" i="2"/>
  <c r="Z159" i="2"/>
  <c r="AE139" i="1"/>
  <c r="AE254" i="2" l="1"/>
  <c r="AE321" i="1"/>
  <c r="AE190" i="1"/>
  <c r="AE159" i="2"/>
  <c r="AE234" i="1"/>
  <c r="T127" i="2"/>
  <c r="U127" i="2"/>
  <c r="W127" i="2"/>
  <c r="X127" i="2"/>
  <c r="Y127" i="2"/>
  <c r="AA127" i="2"/>
  <c r="AB127" i="2"/>
  <c r="AC127" i="2"/>
  <c r="S127" i="2"/>
  <c r="AD126" i="2"/>
  <c r="AD127" i="2" s="1"/>
  <c r="Z126" i="2"/>
  <c r="Z127" i="2" s="1"/>
  <c r="V126" i="2"/>
  <c r="V127" i="2" s="1"/>
  <c r="AC125" i="2"/>
  <c r="AB125" i="2"/>
  <c r="AA125" i="2"/>
  <c r="U125" i="2"/>
  <c r="T125" i="2"/>
  <c r="S125" i="2"/>
  <c r="AD124" i="2"/>
  <c r="Y124" i="2"/>
  <c r="X124" i="2"/>
  <c r="W124" i="2"/>
  <c r="V124" i="2"/>
  <c r="AD123" i="2"/>
  <c r="Y123" i="2"/>
  <c r="X123" i="2"/>
  <c r="W123" i="2"/>
  <c r="V123" i="2"/>
  <c r="AD122" i="2"/>
  <c r="Y122" i="2"/>
  <c r="X122" i="2"/>
  <c r="W122" i="2"/>
  <c r="V122" i="2"/>
  <c r="AD121" i="2"/>
  <c r="Y121" i="2"/>
  <c r="X121" i="2"/>
  <c r="W121" i="2"/>
  <c r="V121" i="2"/>
  <c r="AD120" i="2"/>
  <c r="Y120" i="2"/>
  <c r="X120" i="2"/>
  <c r="W120" i="2"/>
  <c r="V120" i="2"/>
  <c r="AD119" i="2"/>
  <c r="Y119" i="2"/>
  <c r="X119" i="2"/>
  <c r="W119" i="2"/>
  <c r="V119" i="2"/>
  <c r="AD118" i="2"/>
  <c r="Y118" i="2"/>
  <c r="X118" i="2"/>
  <c r="W118" i="2"/>
  <c r="V118" i="2"/>
  <c r="AD117" i="2"/>
  <c r="Y117" i="2"/>
  <c r="X117" i="2"/>
  <c r="W117" i="2"/>
  <c r="V117" i="2"/>
  <c r="AD116" i="2"/>
  <c r="Y116" i="2"/>
  <c r="X116" i="2"/>
  <c r="W116" i="2"/>
  <c r="V116" i="2"/>
  <c r="AD115" i="2"/>
  <c r="Y115" i="2"/>
  <c r="X115" i="2"/>
  <c r="W115" i="2"/>
  <c r="V115" i="2"/>
  <c r="AD114" i="2"/>
  <c r="Y114" i="2"/>
  <c r="X114" i="2"/>
  <c r="W114" i="2"/>
  <c r="V114" i="2"/>
  <c r="AD113" i="2"/>
  <c r="Y113" i="2"/>
  <c r="X113" i="2"/>
  <c r="W113" i="2"/>
  <c r="V113" i="2"/>
  <c r="AD112" i="2"/>
  <c r="Y112" i="2"/>
  <c r="X112" i="2"/>
  <c r="W112" i="2"/>
  <c r="V112" i="2"/>
  <c r="AD111" i="2"/>
  <c r="Y111" i="2"/>
  <c r="X111" i="2"/>
  <c r="W111" i="2"/>
  <c r="V111" i="2"/>
  <c r="AD110" i="2"/>
  <c r="Y110" i="2"/>
  <c r="X110" i="2"/>
  <c r="W110" i="2"/>
  <c r="V110" i="2"/>
  <c r="AD109" i="2"/>
  <c r="Y109" i="2"/>
  <c r="X109" i="2"/>
  <c r="W109" i="2"/>
  <c r="V109" i="2"/>
  <c r="AD108" i="2"/>
  <c r="Y108" i="2"/>
  <c r="X108" i="2"/>
  <c r="W108" i="2"/>
  <c r="V108" i="2"/>
  <c r="AD107" i="2"/>
  <c r="Y107" i="2"/>
  <c r="X107" i="2"/>
  <c r="W107" i="2"/>
  <c r="V107" i="2"/>
  <c r="AD106" i="2"/>
  <c r="Y106" i="2"/>
  <c r="X106" i="2"/>
  <c r="W106" i="2"/>
  <c r="V106" i="2"/>
  <c r="AD105" i="2"/>
  <c r="Y105" i="2"/>
  <c r="X105" i="2"/>
  <c r="W105" i="2"/>
  <c r="V105" i="2"/>
  <c r="AD104" i="2"/>
  <c r="Y104" i="2"/>
  <c r="X104" i="2"/>
  <c r="W104" i="2"/>
  <c r="V104" i="2"/>
  <c r="AD103" i="2"/>
  <c r="Y103" i="2"/>
  <c r="X103" i="2"/>
  <c r="W103" i="2"/>
  <c r="V103" i="2"/>
  <c r="AD102" i="2"/>
  <c r="Y102" i="2"/>
  <c r="X102" i="2"/>
  <c r="W102" i="2"/>
  <c r="V102" i="2"/>
  <c r="AD101" i="2"/>
  <c r="Y101" i="2"/>
  <c r="X101" i="2"/>
  <c r="W101" i="2"/>
  <c r="V101" i="2"/>
  <c r="AD100" i="2"/>
  <c r="Y100" i="2"/>
  <c r="X100" i="2"/>
  <c r="W100" i="2"/>
  <c r="V100" i="2"/>
  <c r="AD99" i="2"/>
  <c r="Y99" i="2"/>
  <c r="X99" i="2"/>
  <c r="W99" i="2"/>
  <c r="V99" i="2"/>
  <c r="AD98" i="2"/>
  <c r="Y98" i="2"/>
  <c r="X98" i="2"/>
  <c r="W98" i="2"/>
  <c r="V98" i="2"/>
  <c r="AD97" i="2"/>
  <c r="Y97" i="2"/>
  <c r="X97" i="2"/>
  <c r="W97" i="2"/>
  <c r="V97" i="2"/>
  <c r="AD96" i="2"/>
  <c r="Y96" i="2"/>
  <c r="X96" i="2"/>
  <c r="W96" i="2"/>
  <c r="V96" i="2"/>
  <c r="AD95" i="2"/>
  <c r="Y95" i="2"/>
  <c r="X95" i="2"/>
  <c r="W95" i="2"/>
  <c r="V95" i="2"/>
  <c r="AD94" i="2"/>
  <c r="Y94" i="2"/>
  <c r="X94" i="2"/>
  <c r="W94" i="2"/>
  <c r="V94" i="2"/>
  <c r="AD93" i="2"/>
  <c r="Y93" i="2"/>
  <c r="X93" i="2"/>
  <c r="W93" i="2"/>
  <c r="V93" i="2"/>
  <c r="AD92" i="2"/>
  <c r="Y92" i="2"/>
  <c r="X92" i="2"/>
  <c r="W92" i="2"/>
  <c r="V92" i="2"/>
  <c r="AD91" i="2"/>
  <c r="Y91" i="2"/>
  <c r="X91" i="2"/>
  <c r="W91" i="2"/>
  <c r="V91" i="2"/>
  <c r="AD90" i="2"/>
  <c r="Y90" i="2"/>
  <c r="X90" i="2"/>
  <c r="W90" i="2"/>
  <c r="V90" i="2"/>
  <c r="AD89" i="2"/>
  <c r="Y89" i="2"/>
  <c r="X89" i="2"/>
  <c r="W89" i="2"/>
  <c r="V89" i="2"/>
  <c r="AD88" i="2"/>
  <c r="Y88" i="2"/>
  <c r="X88" i="2"/>
  <c r="W88" i="2"/>
  <c r="V88" i="2"/>
  <c r="AD87" i="2"/>
  <c r="Y87" i="2"/>
  <c r="X87" i="2"/>
  <c r="W87" i="2"/>
  <c r="V87" i="2"/>
  <c r="AD86" i="2"/>
  <c r="Y86" i="2"/>
  <c r="X86" i="2"/>
  <c r="W86" i="2"/>
  <c r="V86" i="2"/>
  <c r="AD85" i="2"/>
  <c r="Y85" i="2"/>
  <c r="X85" i="2"/>
  <c r="W85" i="2"/>
  <c r="V85" i="2"/>
  <c r="AD84" i="2"/>
  <c r="Y84" i="2"/>
  <c r="X84" i="2"/>
  <c r="W84" i="2"/>
  <c r="V84" i="2"/>
  <c r="AD83" i="2"/>
  <c r="Y83" i="2"/>
  <c r="X83" i="2"/>
  <c r="W83" i="2"/>
  <c r="V83" i="2"/>
  <c r="AD82" i="2"/>
  <c r="Y82" i="2"/>
  <c r="X82" i="2"/>
  <c r="W82" i="2"/>
  <c r="V82" i="2"/>
  <c r="AD81" i="2"/>
  <c r="Y81" i="2"/>
  <c r="X81" i="2"/>
  <c r="W81" i="2"/>
  <c r="V81" i="2"/>
  <c r="AD80" i="2"/>
  <c r="Y80" i="2"/>
  <c r="X80" i="2"/>
  <c r="W80" i="2"/>
  <c r="V80" i="2"/>
  <c r="AD79" i="2"/>
  <c r="Y79" i="2"/>
  <c r="X79" i="2"/>
  <c r="W79" i="2"/>
  <c r="V79" i="2"/>
  <c r="AD78" i="2"/>
  <c r="Y78" i="2"/>
  <c r="X78" i="2"/>
  <c r="W78" i="2"/>
  <c r="V78" i="2"/>
  <c r="AD77" i="2"/>
  <c r="Y77" i="2"/>
  <c r="X77" i="2"/>
  <c r="W77" i="2"/>
  <c r="V77" i="2"/>
  <c r="AD76" i="2"/>
  <c r="Y76" i="2"/>
  <c r="X76" i="2"/>
  <c r="W76" i="2"/>
  <c r="V76" i="2"/>
  <c r="AD75" i="2"/>
  <c r="Y75" i="2"/>
  <c r="X75" i="2"/>
  <c r="W75" i="2"/>
  <c r="V75" i="2"/>
  <c r="AD74" i="2"/>
  <c r="Y74" i="2"/>
  <c r="X74" i="2"/>
  <c r="W74" i="2"/>
  <c r="V74" i="2"/>
  <c r="AD73" i="2"/>
  <c r="Y73" i="2"/>
  <c r="X73" i="2"/>
  <c r="W73" i="2"/>
  <c r="V73" i="2"/>
  <c r="AD72" i="2"/>
  <c r="Y72" i="2"/>
  <c r="X72" i="2"/>
  <c r="W72" i="2"/>
  <c r="V72" i="2"/>
  <c r="AD71" i="2"/>
  <c r="Y71" i="2"/>
  <c r="X71" i="2"/>
  <c r="W71" i="2"/>
  <c r="V71" i="2"/>
  <c r="AD70" i="2"/>
  <c r="Y70" i="2"/>
  <c r="X70" i="2"/>
  <c r="W70" i="2"/>
  <c r="V70" i="2"/>
  <c r="AD69" i="2"/>
  <c r="Y69" i="2"/>
  <c r="X69" i="2"/>
  <c r="W69" i="2"/>
  <c r="V69" i="2"/>
  <c r="AD68" i="2"/>
  <c r="Y68" i="2"/>
  <c r="X68" i="2"/>
  <c r="W68" i="2"/>
  <c r="V68" i="2"/>
  <c r="AD67" i="2"/>
  <c r="Y67" i="2"/>
  <c r="X67" i="2"/>
  <c r="W67" i="2"/>
  <c r="V67" i="2"/>
  <c r="AD66" i="2"/>
  <c r="Y66" i="2"/>
  <c r="X66" i="2"/>
  <c r="W66" i="2"/>
  <c r="V66" i="2"/>
  <c r="AD65" i="2"/>
  <c r="Y65" i="2"/>
  <c r="X65" i="2"/>
  <c r="W65" i="2"/>
  <c r="V65" i="2"/>
  <c r="AD64" i="2"/>
  <c r="Y64" i="2"/>
  <c r="X64" i="2"/>
  <c r="W64" i="2"/>
  <c r="V64" i="2"/>
  <c r="AD63" i="2"/>
  <c r="Y63" i="2"/>
  <c r="X63" i="2"/>
  <c r="W63" i="2"/>
  <c r="V63" i="2"/>
  <c r="AD62" i="2"/>
  <c r="Y62" i="2"/>
  <c r="X62" i="2"/>
  <c r="W62" i="2"/>
  <c r="V62" i="2"/>
  <c r="AD61" i="2"/>
  <c r="Y61" i="2"/>
  <c r="X61" i="2"/>
  <c r="W61" i="2"/>
  <c r="V61" i="2"/>
  <c r="AD60" i="2"/>
  <c r="Y60" i="2"/>
  <c r="X60" i="2"/>
  <c r="W60" i="2"/>
  <c r="V60" i="2"/>
  <c r="AD59" i="2"/>
  <c r="Y59" i="2"/>
  <c r="X59" i="2"/>
  <c r="W59" i="2"/>
  <c r="V59" i="2"/>
  <c r="AD58" i="2"/>
  <c r="Y58" i="2"/>
  <c r="X58" i="2"/>
  <c r="W58" i="2"/>
  <c r="V58" i="2"/>
  <c r="AD57" i="2"/>
  <c r="Y57" i="2"/>
  <c r="X57" i="2"/>
  <c r="W57" i="2"/>
  <c r="V57" i="2"/>
  <c r="V57" i="1"/>
  <c r="W57" i="1"/>
  <c r="X57" i="1"/>
  <c r="Y57" i="1"/>
  <c r="AD57" i="1"/>
  <c r="V58" i="1"/>
  <c r="W58" i="1"/>
  <c r="X58" i="1"/>
  <c r="Y58" i="1"/>
  <c r="AD58" i="1"/>
  <c r="V59" i="1"/>
  <c r="W59" i="1"/>
  <c r="X59" i="1"/>
  <c r="Y59" i="1"/>
  <c r="AD59" i="1"/>
  <c r="V60" i="1"/>
  <c r="W60" i="1"/>
  <c r="X60" i="1"/>
  <c r="Y60" i="1"/>
  <c r="AD60" i="1"/>
  <c r="V61" i="1"/>
  <c r="W61" i="1"/>
  <c r="X61" i="1"/>
  <c r="Y61" i="1"/>
  <c r="AD61" i="1"/>
  <c r="V62" i="1"/>
  <c r="W62" i="1"/>
  <c r="X62" i="1"/>
  <c r="Y62" i="1"/>
  <c r="AD62" i="1"/>
  <c r="V63" i="1"/>
  <c r="W63" i="1"/>
  <c r="X63" i="1"/>
  <c r="Y63" i="1"/>
  <c r="AD63" i="1"/>
  <c r="V64" i="1"/>
  <c r="W64" i="1"/>
  <c r="X64" i="1"/>
  <c r="Y64" i="1"/>
  <c r="AD64" i="1"/>
  <c r="V65" i="1"/>
  <c r="W65" i="1"/>
  <c r="X65" i="1"/>
  <c r="Y65" i="1"/>
  <c r="AD65" i="1"/>
  <c r="V66" i="1"/>
  <c r="W66" i="1"/>
  <c r="X66" i="1"/>
  <c r="Y66" i="1"/>
  <c r="AD66" i="1"/>
  <c r="V67" i="1"/>
  <c r="W67" i="1"/>
  <c r="X67" i="1"/>
  <c r="Y67" i="1"/>
  <c r="AD67" i="1"/>
  <c r="V68" i="1"/>
  <c r="W68" i="1"/>
  <c r="X68" i="1"/>
  <c r="Y68" i="1"/>
  <c r="AD68" i="1"/>
  <c r="V69" i="1"/>
  <c r="W69" i="1"/>
  <c r="X69" i="1"/>
  <c r="Y69" i="1"/>
  <c r="AD69" i="1"/>
  <c r="V70" i="1"/>
  <c r="W70" i="1"/>
  <c r="X70" i="1"/>
  <c r="Y70" i="1"/>
  <c r="AD70" i="1"/>
  <c r="V71" i="1"/>
  <c r="W71" i="1"/>
  <c r="X71" i="1"/>
  <c r="Y71" i="1"/>
  <c r="AD71" i="1"/>
  <c r="V72" i="1"/>
  <c r="W72" i="1"/>
  <c r="X72" i="1"/>
  <c r="Y72" i="1"/>
  <c r="AD72" i="1"/>
  <c r="V73" i="1"/>
  <c r="W73" i="1"/>
  <c r="X73" i="1"/>
  <c r="Y73" i="1"/>
  <c r="AD73" i="1"/>
  <c r="V74" i="1"/>
  <c r="W74" i="1"/>
  <c r="X74" i="1"/>
  <c r="Y74" i="1"/>
  <c r="AD74" i="1"/>
  <c r="V75" i="1"/>
  <c r="W75" i="1"/>
  <c r="X75" i="1"/>
  <c r="Y75" i="1"/>
  <c r="AD75" i="1"/>
  <c r="V76" i="1"/>
  <c r="W76" i="1"/>
  <c r="X76" i="1"/>
  <c r="Y76" i="1"/>
  <c r="AD76" i="1"/>
  <c r="V77" i="1"/>
  <c r="W77" i="1"/>
  <c r="X77" i="1"/>
  <c r="Y77" i="1"/>
  <c r="AD77" i="1"/>
  <c r="V78" i="1"/>
  <c r="W78" i="1"/>
  <c r="X78" i="1"/>
  <c r="Y78" i="1"/>
  <c r="AD78" i="1"/>
  <c r="V79" i="1"/>
  <c r="W79" i="1"/>
  <c r="X79" i="1"/>
  <c r="Y79" i="1"/>
  <c r="AD79" i="1"/>
  <c r="V80" i="1"/>
  <c r="W80" i="1"/>
  <c r="X80" i="1"/>
  <c r="Y80" i="1"/>
  <c r="AD80" i="1"/>
  <c r="V81" i="1"/>
  <c r="W81" i="1"/>
  <c r="X81" i="1"/>
  <c r="Y81" i="1"/>
  <c r="AD81" i="1"/>
  <c r="V82" i="1"/>
  <c r="W82" i="1"/>
  <c r="X82" i="1"/>
  <c r="Y82" i="1"/>
  <c r="AD82" i="1"/>
  <c r="V83" i="1"/>
  <c r="W83" i="1"/>
  <c r="X83" i="1"/>
  <c r="Y83" i="1"/>
  <c r="AD83" i="1"/>
  <c r="V84" i="1"/>
  <c r="W84" i="1"/>
  <c r="X84" i="1"/>
  <c r="Y84" i="1"/>
  <c r="AD84" i="1"/>
  <c r="V85" i="1"/>
  <c r="W85" i="1"/>
  <c r="X85" i="1"/>
  <c r="Y85" i="1"/>
  <c r="AD85" i="1"/>
  <c r="V86" i="1"/>
  <c r="W86" i="1"/>
  <c r="X86" i="1"/>
  <c r="Y86" i="1"/>
  <c r="AD86" i="1"/>
  <c r="V87" i="1"/>
  <c r="W87" i="1"/>
  <c r="X87" i="1"/>
  <c r="Y87" i="1"/>
  <c r="AD87" i="1"/>
  <c r="V88" i="1"/>
  <c r="W88" i="1"/>
  <c r="X88" i="1"/>
  <c r="Y88" i="1"/>
  <c r="AD88" i="1"/>
  <c r="V89" i="1"/>
  <c r="W89" i="1"/>
  <c r="X89" i="1"/>
  <c r="Y89" i="1"/>
  <c r="AD89" i="1"/>
  <c r="V90" i="1"/>
  <c r="W90" i="1"/>
  <c r="X90" i="1"/>
  <c r="Y90" i="1"/>
  <c r="AD90" i="1"/>
  <c r="V91" i="1"/>
  <c r="W91" i="1"/>
  <c r="X91" i="1"/>
  <c r="Y91" i="1"/>
  <c r="AD91" i="1"/>
  <c r="V92" i="1"/>
  <c r="W92" i="1"/>
  <c r="X92" i="1"/>
  <c r="Y92" i="1"/>
  <c r="AD92" i="1"/>
  <c r="V93" i="1"/>
  <c r="W93" i="1"/>
  <c r="X93" i="1"/>
  <c r="Y93" i="1"/>
  <c r="AD93" i="1"/>
  <c r="V94" i="1"/>
  <c r="W94" i="1"/>
  <c r="X94" i="1"/>
  <c r="Y94" i="1"/>
  <c r="AD94" i="1"/>
  <c r="V95" i="1"/>
  <c r="W95" i="1"/>
  <c r="X95" i="1"/>
  <c r="Y95" i="1"/>
  <c r="AD95" i="1"/>
  <c r="V96" i="1"/>
  <c r="W96" i="1"/>
  <c r="X96" i="1"/>
  <c r="Y96" i="1"/>
  <c r="AD96" i="1"/>
  <c r="V97" i="1"/>
  <c r="W97" i="1"/>
  <c r="X97" i="1"/>
  <c r="Y97" i="1"/>
  <c r="AD97" i="1"/>
  <c r="V98" i="1"/>
  <c r="W98" i="1"/>
  <c r="X98" i="1"/>
  <c r="Y98" i="1"/>
  <c r="AD98" i="1"/>
  <c r="V99" i="1"/>
  <c r="W99" i="1"/>
  <c r="X99" i="1"/>
  <c r="Y99" i="1"/>
  <c r="AD99" i="1"/>
  <c r="V100" i="1"/>
  <c r="W100" i="1"/>
  <c r="X100" i="1"/>
  <c r="Y100" i="1"/>
  <c r="AD100" i="1"/>
  <c r="V101" i="1"/>
  <c r="W101" i="1"/>
  <c r="X101" i="1"/>
  <c r="Y101" i="1"/>
  <c r="AD101" i="1"/>
  <c r="V102" i="1"/>
  <c r="W102" i="1"/>
  <c r="X102" i="1"/>
  <c r="Y102" i="1"/>
  <c r="AD102" i="1"/>
  <c r="V103" i="1"/>
  <c r="W103" i="1"/>
  <c r="X103" i="1"/>
  <c r="Y103" i="1"/>
  <c r="AD103" i="1"/>
  <c r="V104" i="1"/>
  <c r="W104" i="1"/>
  <c r="X104" i="1"/>
  <c r="Y104" i="1"/>
  <c r="AD104" i="1"/>
  <c r="V105" i="1"/>
  <c r="W105" i="1"/>
  <c r="X105" i="1"/>
  <c r="Y105" i="1"/>
  <c r="AD105" i="1"/>
  <c r="V106" i="1"/>
  <c r="W106" i="1"/>
  <c r="X106" i="1"/>
  <c r="Y106" i="1"/>
  <c r="AD106" i="1"/>
  <c r="V107" i="1"/>
  <c r="W107" i="1"/>
  <c r="X107" i="1"/>
  <c r="Y107" i="1"/>
  <c r="AD107" i="1"/>
  <c r="V108" i="1"/>
  <c r="W108" i="1"/>
  <c r="X108" i="1"/>
  <c r="Y108" i="1"/>
  <c r="AD108" i="1"/>
  <c r="V109" i="1"/>
  <c r="W109" i="1"/>
  <c r="X109" i="1"/>
  <c r="Y109" i="1"/>
  <c r="AD109" i="1"/>
  <c r="V110" i="1"/>
  <c r="W110" i="1"/>
  <c r="X110" i="1"/>
  <c r="Y110" i="1"/>
  <c r="AD110" i="1"/>
  <c r="V111" i="1"/>
  <c r="W111" i="1"/>
  <c r="X111" i="1"/>
  <c r="Y111" i="1"/>
  <c r="AD111" i="1"/>
  <c r="V112" i="1"/>
  <c r="W112" i="1"/>
  <c r="X112" i="1"/>
  <c r="Y112" i="1"/>
  <c r="AD112" i="1"/>
  <c r="V113" i="1"/>
  <c r="W113" i="1"/>
  <c r="X113" i="1"/>
  <c r="Y113" i="1"/>
  <c r="AD113" i="1"/>
  <c r="V114" i="1"/>
  <c r="W114" i="1"/>
  <c r="X114" i="1"/>
  <c r="Y114" i="1"/>
  <c r="AD114" i="1"/>
  <c r="V115" i="1"/>
  <c r="W115" i="1"/>
  <c r="X115" i="1"/>
  <c r="Y115" i="1"/>
  <c r="AD115" i="1"/>
  <c r="V116" i="1"/>
  <c r="W116" i="1"/>
  <c r="X116" i="1"/>
  <c r="Y116" i="1"/>
  <c r="AD116" i="1"/>
  <c r="V117" i="1"/>
  <c r="W117" i="1"/>
  <c r="X117" i="1"/>
  <c r="Y117" i="1"/>
  <c r="AD117" i="1"/>
  <c r="V118" i="1"/>
  <c r="W118" i="1"/>
  <c r="X118" i="1"/>
  <c r="Y118" i="1"/>
  <c r="AD118" i="1"/>
  <c r="V119" i="1"/>
  <c r="W119" i="1"/>
  <c r="X119" i="1"/>
  <c r="Y119" i="1"/>
  <c r="AD119" i="1"/>
  <c r="V120" i="1"/>
  <c r="W120" i="1"/>
  <c r="X120" i="1"/>
  <c r="Y120" i="1"/>
  <c r="AD120" i="1"/>
  <c r="V121" i="1"/>
  <c r="W121" i="1"/>
  <c r="X121" i="1"/>
  <c r="Y121" i="1"/>
  <c r="AD121" i="1"/>
  <c r="V122" i="1"/>
  <c r="W122" i="1"/>
  <c r="X122" i="1"/>
  <c r="Y122" i="1"/>
  <c r="AD122" i="1"/>
  <c r="V123" i="1"/>
  <c r="W123" i="1"/>
  <c r="X123" i="1"/>
  <c r="Y123" i="1"/>
  <c r="AD123" i="1"/>
  <c r="V124" i="1"/>
  <c r="W124" i="1"/>
  <c r="X124" i="1"/>
  <c r="Y124" i="1"/>
  <c r="AD124" i="1"/>
  <c r="V125" i="1"/>
  <c r="W125" i="1"/>
  <c r="X125" i="1"/>
  <c r="Y125" i="1"/>
  <c r="AD125" i="1"/>
  <c r="V126" i="1"/>
  <c r="W126" i="1"/>
  <c r="X126" i="1"/>
  <c r="Y126" i="1"/>
  <c r="AD126" i="1"/>
  <c r="V127" i="1"/>
  <c r="W127" i="1"/>
  <c r="X127" i="1"/>
  <c r="Y127" i="1"/>
  <c r="AD127" i="1"/>
  <c r="V128" i="1"/>
  <c r="W128" i="1"/>
  <c r="X128" i="1"/>
  <c r="Y128" i="1"/>
  <c r="AD128" i="1"/>
  <c r="V129" i="1"/>
  <c r="W129" i="1"/>
  <c r="X129" i="1"/>
  <c r="Y129" i="1"/>
  <c r="AD129" i="1"/>
  <c r="V130" i="1"/>
  <c r="W130" i="1"/>
  <c r="X130" i="1"/>
  <c r="Y130" i="1"/>
  <c r="AD130" i="1"/>
  <c r="V131" i="1"/>
  <c r="W131" i="1"/>
  <c r="X131" i="1"/>
  <c r="Y131" i="1"/>
  <c r="AD131" i="1"/>
  <c r="V132" i="1"/>
  <c r="W132" i="1"/>
  <c r="X132" i="1"/>
  <c r="Y132" i="1"/>
  <c r="AD132" i="1"/>
  <c r="V133" i="1"/>
  <c r="W133" i="1"/>
  <c r="X133" i="1"/>
  <c r="Y133" i="1"/>
  <c r="AD133" i="1"/>
  <c r="V134" i="1"/>
  <c r="W134" i="1"/>
  <c r="X134" i="1"/>
  <c r="Y134" i="1"/>
  <c r="AD134" i="1"/>
  <c r="V135" i="1"/>
  <c r="W135" i="1"/>
  <c r="X135" i="1"/>
  <c r="Y135" i="1"/>
  <c r="AD135" i="1"/>
  <c r="V136" i="1"/>
  <c r="W136" i="1"/>
  <c r="X136" i="1"/>
  <c r="Y136" i="1"/>
  <c r="AD136" i="1"/>
  <c r="V137" i="1"/>
  <c r="W137" i="1"/>
  <c r="X137" i="1"/>
  <c r="Y137" i="1"/>
  <c r="AD137" i="1"/>
  <c r="X56" i="1"/>
  <c r="Y56" i="1"/>
  <c r="W56" i="1"/>
  <c r="V56" i="1"/>
  <c r="T138" i="1"/>
  <c r="U138" i="1"/>
  <c r="AA138" i="1"/>
  <c r="AB138" i="1"/>
  <c r="AC138" i="1"/>
  <c r="S138" i="1"/>
  <c r="AD56" i="1"/>
  <c r="T55" i="2"/>
  <c r="T56" i="2" s="1"/>
  <c r="U55" i="2"/>
  <c r="U56" i="2" s="1"/>
  <c r="S55" i="2"/>
  <c r="S56" i="2" s="1"/>
  <c r="Y56" i="2"/>
  <c r="X56" i="2"/>
  <c r="W56" i="2"/>
  <c r="AC55" i="2"/>
  <c r="AC56" i="2" s="1"/>
  <c r="AB55" i="2"/>
  <c r="AB56" i="2" s="1"/>
  <c r="AA55" i="2"/>
  <c r="AA56" i="2" s="1"/>
  <c r="Z55" i="2"/>
  <c r="Z56" i="2" s="1"/>
  <c r="U54" i="2"/>
  <c r="T54" i="2"/>
  <c r="S54" i="2"/>
  <c r="AC53" i="2"/>
  <c r="AC54" i="2" s="1"/>
  <c r="AB53" i="2"/>
  <c r="AB54" i="2" s="1"/>
  <c r="AA53" i="2"/>
  <c r="AE53" i="2" s="1"/>
  <c r="AE54" i="2" s="1"/>
  <c r="Y53" i="2"/>
  <c r="Y54" i="2" s="1"/>
  <c r="X53" i="2"/>
  <c r="X54" i="2" s="1"/>
  <c r="W53" i="2"/>
  <c r="W54" i="2" s="1"/>
  <c r="V53" i="2"/>
  <c r="V54" i="2" s="1"/>
  <c r="U52" i="2"/>
  <c r="T52" i="2"/>
  <c r="S52" i="2"/>
  <c r="AC51" i="2"/>
  <c r="AC52" i="2" s="1"/>
  <c r="AB51" i="2"/>
  <c r="AB52" i="2" s="1"/>
  <c r="AA51" i="2"/>
  <c r="AE51" i="2" s="1"/>
  <c r="AE52" i="2" s="1"/>
  <c r="Y51" i="2"/>
  <c r="Y52" i="2" s="1"/>
  <c r="X51" i="2"/>
  <c r="X52" i="2" s="1"/>
  <c r="W51" i="2"/>
  <c r="W52" i="2" s="1"/>
  <c r="V51" i="2"/>
  <c r="V52" i="2" s="1"/>
  <c r="Y50" i="2"/>
  <c r="X50" i="2"/>
  <c r="W50" i="2"/>
  <c r="U50" i="2"/>
  <c r="T50" i="2"/>
  <c r="S50" i="2"/>
  <c r="AC49" i="2"/>
  <c r="AC50" i="2" s="1"/>
  <c r="AB49" i="2"/>
  <c r="AB50" i="2" s="1"/>
  <c r="AA49" i="2"/>
  <c r="AE49" i="2" s="1"/>
  <c r="AE50" i="2" s="1"/>
  <c r="Z49" i="2"/>
  <c r="AD49" i="2" s="1"/>
  <c r="AD50" i="2" s="1"/>
  <c r="V49" i="2"/>
  <c r="V50" i="2" s="1"/>
  <c r="S48" i="2"/>
  <c r="T48" i="2"/>
  <c r="U48" i="2"/>
  <c r="AB46" i="2"/>
  <c r="AC46" i="2"/>
  <c r="AB47" i="2"/>
  <c r="AC47" i="2"/>
  <c r="AA47" i="2"/>
  <c r="AE47" i="2" s="1"/>
  <c r="AA46" i="2"/>
  <c r="AE46" i="2" s="1"/>
  <c r="X46" i="2"/>
  <c r="Y46" i="2"/>
  <c r="X47" i="2"/>
  <c r="Y47" i="2"/>
  <c r="W47" i="2"/>
  <c r="W46" i="2"/>
  <c r="V47" i="2"/>
  <c r="V46" i="2"/>
  <c r="T44" i="2"/>
  <c r="T45" i="2" s="1"/>
  <c r="U44" i="2"/>
  <c r="U45" i="2" s="1"/>
  <c r="S44" i="2"/>
  <c r="S45" i="2" s="1"/>
  <c r="Y45" i="2"/>
  <c r="X45" i="2"/>
  <c r="W45" i="2"/>
  <c r="AC44" i="2"/>
  <c r="AC45" i="2" s="1"/>
  <c r="AB44" i="2"/>
  <c r="AB45" i="2" s="1"/>
  <c r="AA44" i="2"/>
  <c r="AA45" i="2" s="1"/>
  <c r="Z44" i="2"/>
  <c r="AD44" i="2" s="1"/>
  <c r="AD45" i="2" s="1"/>
  <c r="S43" i="2"/>
  <c r="T43" i="2"/>
  <c r="U43" i="2"/>
  <c r="W43" i="2"/>
  <c r="X43" i="2"/>
  <c r="Y43" i="2"/>
  <c r="AB42" i="2"/>
  <c r="AB43" i="2" s="1"/>
  <c r="AC42" i="2"/>
  <c r="AC43" i="2" s="1"/>
  <c r="AA42" i="2"/>
  <c r="AA43" i="2" s="1"/>
  <c r="V42" i="2"/>
  <c r="V43" i="2" s="1"/>
  <c r="AB5" i="3"/>
  <c r="AC5" i="3"/>
  <c r="AA5" i="3"/>
  <c r="V6" i="2"/>
  <c r="W6" i="2"/>
  <c r="X6" i="2"/>
  <c r="Y6" i="2"/>
  <c r="AA6" i="2"/>
  <c r="AB6" i="2"/>
  <c r="AC6" i="2"/>
  <c r="V7" i="2"/>
  <c r="W7" i="2"/>
  <c r="X7" i="2"/>
  <c r="Y7" i="2"/>
  <c r="AA7" i="2"/>
  <c r="AB7" i="2"/>
  <c r="AC7" i="2"/>
  <c r="V8" i="2"/>
  <c r="W8" i="2"/>
  <c r="X8" i="2"/>
  <c r="Y8" i="2"/>
  <c r="AA8" i="2"/>
  <c r="AB8" i="2"/>
  <c r="AC8" i="2"/>
  <c r="V9" i="2"/>
  <c r="W9" i="2"/>
  <c r="X9" i="2"/>
  <c r="Y9" i="2"/>
  <c r="AA9" i="2"/>
  <c r="AB9" i="2"/>
  <c r="AC9" i="2"/>
  <c r="V10" i="2"/>
  <c r="W10" i="2"/>
  <c r="X10" i="2"/>
  <c r="Y10" i="2"/>
  <c r="AA10" i="2"/>
  <c r="AB10" i="2"/>
  <c r="AC10" i="2"/>
  <c r="V11" i="2"/>
  <c r="W11" i="2"/>
  <c r="X11" i="2"/>
  <c r="Y11" i="2"/>
  <c r="AA11" i="2"/>
  <c r="AB11" i="2"/>
  <c r="AC11" i="2"/>
  <c r="V12" i="2"/>
  <c r="W12" i="2"/>
  <c r="X12" i="2"/>
  <c r="Y12" i="2"/>
  <c r="AA12" i="2"/>
  <c r="AB12" i="2"/>
  <c r="AC12" i="2"/>
  <c r="V13" i="2"/>
  <c r="W13" i="2"/>
  <c r="X13" i="2"/>
  <c r="Y13" i="2"/>
  <c r="AA13" i="2"/>
  <c r="AB13" i="2"/>
  <c r="AC13" i="2"/>
  <c r="V14" i="2"/>
  <c r="W14" i="2"/>
  <c r="X14" i="2"/>
  <c r="Y14" i="2"/>
  <c r="AA14" i="2"/>
  <c r="AB14" i="2"/>
  <c r="AC14" i="2"/>
  <c r="V15" i="2"/>
  <c r="W15" i="2"/>
  <c r="X15" i="2"/>
  <c r="Y15" i="2"/>
  <c r="AA15" i="2"/>
  <c r="AB15" i="2"/>
  <c r="AC15" i="2"/>
  <c r="V16" i="2"/>
  <c r="W16" i="2"/>
  <c r="X16" i="2"/>
  <c r="Y16" i="2"/>
  <c r="AA16" i="2"/>
  <c r="AB16" i="2"/>
  <c r="AC16" i="2"/>
  <c r="V17" i="2"/>
  <c r="W17" i="2"/>
  <c r="X17" i="2"/>
  <c r="Y17" i="2"/>
  <c r="AA17" i="2"/>
  <c r="AB17" i="2"/>
  <c r="AC17" i="2"/>
  <c r="V18" i="2"/>
  <c r="W18" i="2"/>
  <c r="X18" i="2"/>
  <c r="Y18" i="2"/>
  <c r="AA18" i="2"/>
  <c r="AB18" i="2"/>
  <c r="AC18" i="2"/>
  <c r="V19" i="2"/>
  <c r="W19" i="2"/>
  <c r="X19" i="2"/>
  <c r="Y19" i="2"/>
  <c r="AA19" i="2"/>
  <c r="AB19" i="2"/>
  <c r="AC19" i="2"/>
  <c r="V20" i="2"/>
  <c r="W20" i="2"/>
  <c r="X20" i="2"/>
  <c r="Y20" i="2"/>
  <c r="AA20" i="2"/>
  <c r="AB20" i="2"/>
  <c r="AC20" i="2"/>
  <c r="V21" i="2"/>
  <c r="W21" i="2"/>
  <c r="X21" i="2"/>
  <c r="Y21" i="2"/>
  <c r="AA21" i="2"/>
  <c r="AB21" i="2"/>
  <c r="AC21" i="2"/>
  <c r="V22" i="2"/>
  <c r="W22" i="2"/>
  <c r="X22" i="2"/>
  <c r="Y22" i="2"/>
  <c r="AA22" i="2"/>
  <c r="AB22" i="2"/>
  <c r="AC22" i="2"/>
  <c r="V23" i="2"/>
  <c r="W23" i="2"/>
  <c r="X23" i="2"/>
  <c r="Y23" i="2"/>
  <c r="AA23" i="2"/>
  <c r="AB23" i="2"/>
  <c r="AC23" i="2"/>
  <c r="V24" i="2"/>
  <c r="W24" i="2"/>
  <c r="X24" i="2"/>
  <c r="Y24" i="2"/>
  <c r="AA24" i="2"/>
  <c r="AB24" i="2"/>
  <c r="AC24" i="2"/>
  <c r="V25" i="2"/>
  <c r="W25" i="2"/>
  <c r="X25" i="2"/>
  <c r="Y25" i="2"/>
  <c r="AA25" i="2"/>
  <c r="AB25" i="2"/>
  <c r="AC25" i="2"/>
  <c r="V26" i="2"/>
  <c r="W26" i="2"/>
  <c r="X26" i="2"/>
  <c r="Y26" i="2"/>
  <c r="AA26" i="2"/>
  <c r="AB26" i="2"/>
  <c r="AC26" i="2"/>
  <c r="V27" i="2"/>
  <c r="W27" i="2"/>
  <c r="X27" i="2"/>
  <c r="Y27" i="2"/>
  <c r="AA27" i="2"/>
  <c r="AB27" i="2"/>
  <c r="AC27" i="2"/>
  <c r="V28" i="2"/>
  <c r="W28" i="2"/>
  <c r="X28" i="2"/>
  <c r="Y28" i="2"/>
  <c r="AA28" i="2"/>
  <c r="AB28" i="2"/>
  <c r="AC28" i="2"/>
  <c r="V29" i="2"/>
  <c r="W29" i="2"/>
  <c r="X29" i="2"/>
  <c r="Y29" i="2"/>
  <c r="AA29" i="2"/>
  <c r="AB29" i="2"/>
  <c r="AC29" i="2"/>
  <c r="V30" i="2"/>
  <c r="W30" i="2"/>
  <c r="X30" i="2"/>
  <c r="Y30" i="2"/>
  <c r="AA30" i="2"/>
  <c r="AB30" i="2"/>
  <c r="AC30" i="2"/>
  <c r="V31" i="2"/>
  <c r="W31" i="2"/>
  <c r="X31" i="2"/>
  <c r="Y31" i="2"/>
  <c r="AA31" i="2"/>
  <c r="AB31" i="2"/>
  <c r="AC31" i="2"/>
  <c r="V32" i="2"/>
  <c r="W32" i="2"/>
  <c r="X32" i="2"/>
  <c r="Y32" i="2"/>
  <c r="AA32" i="2"/>
  <c r="AB32" i="2"/>
  <c r="AC32" i="2"/>
  <c r="V33" i="2"/>
  <c r="W33" i="2"/>
  <c r="X33" i="2"/>
  <c r="Y33" i="2"/>
  <c r="AA33" i="2"/>
  <c r="AB33" i="2"/>
  <c r="AC33" i="2"/>
  <c r="V34" i="2"/>
  <c r="W34" i="2"/>
  <c r="X34" i="2"/>
  <c r="Y34" i="2"/>
  <c r="AA34" i="2"/>
  <c r="AB34" i="2"/>
  <c r="AC34" i="2"/>
  <c r="V35" i="2"/>
  <c r="W35" i="2"/>
  <c r="X35" i="2"/>
  <c r="Y35" i="2"/>
  <c r="AA35" i="2"/>
  <c r="AB35" i="2"/>
  <c r="AC35" i="2"/>
  <c r="V36" i="2"/>
  <c r="W36" i="2"/>
  <c r="X36" i="2"/>
  <c r="Y36" i="2"/>
  <c r="AA36" i="2"/>
  <c r="AB36" i="2"/>
  <c r="AC36" i="2"/>
  <c r="V37" i="2"/>
  <c r="W37" i="2"/>
  <c r="X37" i="2"/>
  <c r="Y37" i="2"/>
  <c r="AA37" i="2"/>
  <c r="AB37" i="2"/>
  <c r="AC37" i="2"/>
  <c r="V38" i="2"/>
  <c r="W38" i="2"/>
  <c r="X38" i="2"/>
  <c r="Y38" i="2"/>
  <c r="AA38" i="2"/>
  <c r="AB38" i="2"/>
  <c r="AC38" i="2"/>
  <c r="V39" i="2"/>
  <c r="W39" i="2"/>
  <c r="X39" i="2"/>
  <c r="Y39" i="2"/>
  <c r="AA39" i="2"/>
  <c r="AB39" i="2"/>
  <c r="AC39" i="2"/>
  <c r="V40" i="2"/>
  <c r="W40" i="2"/>
  <c r="X40" i="2"/>
  <c r="Y40" i="2"/>
  <c r="AA40" i="2"/>
  <c r="AB40" i="2"/>
  <c r="AC40" i="2"/>
  <c r="AC5" i="2"/>
  <c r="AB5" i="2"/>
  <c r="AA5" i="2"/>
  <c r="V6" i="1"/>
  <c r="W6" i="1"/>
  <c r="X6" i="1"/>
  <c r="Y6" i="1"/>
  <c r="AA6" i="1"/>
  <c r="AB6" i="1"/>
  <c r="AC6" i="1"/>
  <c r="V7" i="1"/>
  <c r="W7" i="1"/>
  <c r="X7" i="1"/>
  <c r="Y7" i="1"/>
  <c r="AA7" i="1"/>
  <c r="AB7" i="1"/>
  <c r="AC7" i="1"/>
  <c r="V8" i="1"/>
  <c r="W8" i="1"/>
  <c r="X8" i="1"/>
  <c r="Y8" i="1"/>
  <c r="AA8" i="1"/>
  <c r="AB8" i="1"/>
  <c r="AC8" i="1"/>
  <c r="V9" i="1"/>
  <c r="W9" i="1"/>
  <c r="X9" i="1"/>
  <c r="Y9" i="1"/>
  <c r="AA9" i="1"/>
  <c r="AB9" i="1"/>
  <c r="AC9" i="1"/>
  <c r="V10" i="1"/>
  <c r="W10" i="1"/>
  <c r="X10" i="1"/>
  <c r="Y10" i="1"/>
  <c r="AA10" i="1"/>
  <c r="AB10" i="1"/>
  <c r="AC10" i="1"/>
  <c r="V11" i="1"/>
  <c r="W11" i="1"/>
  <c r="X11" i="1"/>
  <c r="Y11" i="1"/>
  <c r="AA11" i="1"/>
  <c r="AB11" i="1"/>
  <c r="AC11" i="1"/>
  <c r="V12" i="1"/>
  <c r="W12" i="1"/>
  <c r="X12" i="1"/>
  <c r="Y12" i="1"/>
  <c r="AA12" i="1"/>
  <c r="AB12" i="1"/>
  <c r="AC12" i="1"/>
  <c r="V13" i="1"/>
  <c r="W13" i="1"/>
  <c r="X13" i="1"/>
  <c r="Y13" i="1"/>
  <c r="AA13" i="1"/>
  <c r="AB13" i="1"/>
  <c r="AC13" i="1"/>
  <c r="V14" i="1"/>
  <c r="W14" i="1"/>
  <c r="X14" i="1"/>
  <c r="Y14" i="1"/>
  <c r="AA14" i="1"/>
  <c r="AB14" i="1"/>
  <c r="AC14" i="1"/>
  <c r="V15" i="1"/>
  <c r="W15" i="1"/>
  <c r="X15" i="1"/>
  <c r="Y15" i="1"/>
  <c r="AA15" i="1"/>
  <c r="AB15" i="1"/>
  <c r="AC15" i="1"/>
  <c r="V16" i="1"/>
  <c r="W16" i="1"/>
  <c r="X16" i="1"/>
  <c r="Y16" i="1"/>
  <c r="AA16" i="1"/>
  <c r="AB16" i="1"/>
  <c r="AC16" i="1"/>
  <c r="V17" i="1"/>
  <c r="W17" i="1"/>
  <c r="X17" i="1"/>
  <c r="Y17" i="1"/>
  <c r="AA17" i="1"/>
  <c r="AB17" i="1"/>
  <c r="AC17" i="1"/>
  <c r="V18" i="1"/>
  <c r="W18" i="1"/>
  <c r="X18" i="1"/>
  <c r="Y18" i="1"/>
  <c r="AA18" i="1"/>
  <c r="AB18" i="1"/>
  <c r="AC18" i="1"/>
  <c r="V19" i="1"/>
  <c r="W19" i="1"/>
  <c r="X19" i="1"/>
  <c r="Y19" i="1"/>
  <c r="AA19" i="1"/>
  <c r="AB19" i="1"/>
  <c r="AC19" i="1"/>
  <c r="V20" i="1"/>
  <c r="W20" i="1"/>
  <c r="X20" i="1"/>
  <c r="Y20" i="1"/>
  <c r="AA20" i="1"/>
  <c r="AB20" i="1"/>
  <c r="AC20" i="1"/>
  <c r="V21" i="1"/>
  <c r="W21" i="1"/>
  <c r="X21" i="1"/>
  <c r="Y21" i="1"/>
  <c r="AA21" i="1"/>
  <c r="AB21" i="1"/>
  <c r="AC21" i="1"/>
  <c r="V22" i="1"/>
  <c r="W22" i="1"/>
  <c r="X22" i="1"/>
  <c r="Y22" i="1"/>
  <c r="AA22" i="1"/>
  <c r="AB22" i="1"/>
  <c r="AC22" i="1"/>
  <c r="V23" i="1"/>
  <c r="W23" i="1"/>
  <c r="X23" i="1"/>
  <c r="Y23" i="1"/>
  <c r="AA23" i="1"/>
  <c r="AB23" i="1"/>
  <c r="AC23" i="1"/>
  <c r="V24" i="1"/>
  <c r="W24" i="1"/>
  <c r="X24" i="1"/>
  <c r="Y24" i="1"/>
  <c r="AA24" i="1"/>
  <c r="AB24" i="1"/>
  <c r="AC24" i="1"/>
  <c r="V25" i="1"/>
  <c r="W25" i="1"/>
  <c r="X25" i="1"/>
  <c r="Y25" i="1"/>
  <c r="AA25" i="1"/>
  <c r="AB25" i="1"/>
  <c r="AC25" i="1"/>
  <c r="V26" i="1"/>
  <c r="W26" i="1"/>
  <c r="X26" i="1"/>
  <c r="Y26" i="1"/>
  <c r="AA26" i="1"/>
  <c r="AB26" i="1"/>
  <c r="AC26" i="1"/>
  <c r="V27" i="1"/>
  <c r="W27" i="1"/>
  <c r="X27" i="1"/>
  <c r="Y27" i="1"/>
  <c r="AA27" i="1"/>
  <c r="AB27" i="1"/>
  <c r="AC27" i="1"/>
  <c r="V28" i="1"/>
  <c r="W28" i="1"/>
  <c r="X28" i="1"/>
  <c r="Y28" i="1"/>
  <c r="AA28" i="1"/>
  <c r="AB28" i="1"/>
  <c r="AC28" i="1"/>
  <c r="V29" i="1"/>
  <c r="W29" i="1"/>
  <c r="X29" i="1"/>
  <c r="Y29" i="1"/>
  <c r="AA29" i="1"/>
  <c r="AB29" i="1"/>
  <c r="AC29" i="1"/>
  <c r="V30" i="1"/>
  <c r="W30" i="1"/>
  <c r="X30" i="1"/>
  <c r="Y30" i="1"/>
  <c r="AA30" i="1"/>
  <c r="AB30" i="1"/>
  <c r="AC30" i="1"/>
  <c r="V31" i="1"/>
  <c r="W31" i="1"/>
  <c r="X31" i="1"/>
  <c r="Y31" i="1"/>
  <c r="AA31" i="1"/>
  <c r="AB31" i="1"/>
  <c r="AC31" i="1"/>
  <c r="V32" i="1"/>
  <c r="W32" i="1"/>
  <c r="X32" i="1"/>
  <c r="Y32" i="1"/>
  <c r="AA32" i="1"/>
  <c r="AB32" i="1"/>
  <c r="AC32" i="1"/>
  <c r="V33" i="1"/>
  <c r="W33" i="1"/>
  <c r="X33" i="1"/>
  <c r="Y33" i="1"/>
  <c r="AA33" i="1"/>
  <c r="AB33" i="1"/>
  <c r="AC33" i="1"/>
  <c r="V34" i="1"/>
  <c r="W34" i="1"/>
  <c r="X34" i="1"/>
  <c r="Y34" i="1"/>
  <c r="AA34" i="1"/>
  <c r="AB34" i="1"/>
  <c r="AC34" i="1"/>
  <c r="V35" i="1"/>
  <c r="W35" i="1"/>
  <c r="X35" i="1"/>
  <c r="Y35" i="1"/>
  <c r="AA35" i="1"/>
  <c r="AB35" i="1"/>
  <c r="AC35" i="1"/>
  <c r="V36" i="1"/>
  <c r="W36" i="1"/>
  <c r="X36" i="1"/>
  <c r="Y36" i="1"/>
  <c r="AA36" i="1"/>
  <c r="AB36" i="1"/>
  <c r="AC36" i="1"/>
  <c r="V37" i="1"/>
  <c r="W37" i="1"/>
  <c r="X37" i="1"/>
  <c r="Y37" i="1"/>
  <c r="AA37" i="1"/>
  <c r="AB37" i="1"/>
  <c r="AC37" i="1"/>
  <c r="V38" i="1"/>
  <c r="W38" i="1"/>
  <c r="X38" i="1"/>
  <c r="Y38" i="1"/>
  <c r="AA38" i="1"/>
  <c r="AB38" i="1"/>
  <c r="AC38" i="1"/>
  <c r="V39" i="1"/>
  <c r="W39" i="1"/>
  <c r="X39" i="1"/>
  <c r="Y39" i="1"/>
  <c r="AA39" i="1"/>
  <c r="AB39" i="1"/>
  <c r="AC39" i="1"/>
  <c r="V40" i="1"/>
  <c r="W40" i="1"/>
  <c r="X40" i="1"/>
  <c r="Y40" i="1"/>
  <c r="AA40" i="1"/>
  <c r="AB40" i="1"/>
  <c r="AC40" i="1"/>
  <c r="V41" i="1"/>
  <c r="W41" i="1"/>
  <c r="X41" i="1"/>
  <c r="Y41" i="1"/>
  <c r="AA41" i="1"/>
  <c r="AB41" i="1"/>
  <c r="AC41" i="1"/>
  <c r="V42" i="1"/>
  <c r="W42" i="1"/>
  <c r="X42" i="1"/>
  <c r="Y42" i="1"/>
  <c r="AA42" i="1"/>
  <c r="AB42" i="1"/>
  <c r="AC42" i="1"/>
  <c r="V43" i="1"/>
  <c r="W43" i="1"/>
  <c r="X43" i="1"/>
  <c r="Y43" i="1"/>
  <c r="AA43" i="1"/>
  <c r="AB43" i="1"/>
  <c r="AC43" i="1"/>
  <c r="V44" i="1"/>
  <c r="W44" i="1"/>
  <c r="X44" i="1"/>
  <c r="Y44" i="1"/>
  <c r="AA44" i="1"/>
  <c r="AB44" i="1"/>
  <c r="AC44" i="1"/>
  <c r="V45" i="1"/>
  <c r="W45" i="1"/>
  <c r="X45" i="1"/>
  <c r="Y45" i="1"/>
  <c r="AA45" i="1"/>
  <c r="AB45" i="1"/>
  <c r="AC45" i="1"/>
  <c r="V46" i="1"/>
  <c r="W46" i="1"/>
  <c r="X46" i="1"/>
  <c r="Y46" i="1"/>
  <c r="AA46" i="1"/>
  <c r="AB46" i="1"/>
  <c r="AC46" i="1"/>
  <c r="V47" i="1"/>
  <c r="W47" i="1"/>
  <c r="X47" i="1"/>
  <c r="Y47" i="1"/>
  <c r="AA47" i="1"/>
  <c r="AB47" i="1"/>
  <c r="AC47" i="1"/>
  <c r="V48" i="1"/>
  <c r="W48" i="1"/>
  <c r="X48" i="1"/>
  <c r="Y48" i="1"/>
  <c r="AA48" i="1"/>
  <c r="AB48" i="1"/>
  <c r="AC48" i="1"/>
  <c r="V49" i="1"/>
  <c r="W49" i="1"/>
  <c r="X49" i="1"/>
  <c r="Y49" i="1"/>
  <c r="AA49" i="1"/>
  <c r="AB49" i="1"/>
  <c r="AC49" i="1"/>
  <c r="V50" i="1"/>
  <c r="W50" i="1"/>
  <c r="X50" i="1"/>
  <c r="Y50" i="1"/>
  <c r="AA50" i="1"/>
  <c r="AB50" i="1"/>
  <c r="AC50" i="1"/>
  <c r="V51" i="1"/>
  <c r="W51" i="1"/>
  <c r="X51" i="1"/>
  <c r="Y51" i="1"/>
  <c r="AA51" i="1"/>
  <c r="AB51" i="1"/>
  <c r="AC51" i="1"/>
  <c r="V52" i="1"/>
  <c r="W52" i="1"/>
  <c r="X52" i="1"/>
  <c r="Y52" i="1"/>
  <c r="AA52" i="1"/>
  <c r="AB52" i="1"/>
  <c r="AC52" i="1"/>
  <c r="V53" i="1"/>
  <c r="W53" i="1"/>
  <c r="X53" i="1"/>
  <c r="Y53" i="1"/>
  <c r="AA53" i="1"/>
  <c r="AB53" i="1"/>
  <c r="AC53" i="1"/>
  <c r="V54" i="1"/>
  <c r="W54" i="1"/>
  <c r="X54" i="1"/>
  <c r="Y54" i="1"/>
  <c r="AA54" i="1"/>
  <c r="AB54" i="1"/>
  <c r="AC54" i="1"/>
  <c r="AB5" i="1"/>
  <c r="AC5" i="1"/>
  <c r="AA5" i="1"/>
  <c r="Z129" i="1" l="1"/>
  <c r="AE129" i="1" s="1"/>
  <c r="Z102" i="1"/>
  <c r="AE102" i="1" s="1"/>
  <c r="Z76" i="2"/>
  <c r="AE76" i="2" s="1"/>
  <c r="Z84" i="2"/>
  <c r="AE84" i="2" s="1"/>
  <c r="Z108" i="2"/>
  <c r="AE108" i="2" s="1"/>
  <c r="Z127" i="1"/>
  <c r="AE127" i="1" s="1"/>
  <c r="Z87" i="1"/>
  <c r="AE87" i="1" s="1"/>
  <c r="Z79" i="1"/>
  <c r="AE79" i="1" s="1"/>
  <c r="Z58" i="1"/>
  <c r="AE58" i="1" s="1"/>
  <c r="Z136" i="1"/>
  <c r="AE136" i="1" s="1"/>
  <c r="Z44" i="1"/>
  <c r="AD34" i="1"/>
  <c r="Z135" i="1"/>
  <c r="AE135" i="1" s="1"/>
  <c r="Z98" i="1"/>
  <c r="AE98" i="1" s="1"/>
  <c r="Z95" i="1"/>
  <c r="AE95" i="1" s="1"/>
  <c r="Z82" i="1"/>
  <c r="AE82" i="1" s="1"/>
  <c r="Z63" i="1"/>
  <c r="AE63" i="1" s="1"/>
  <c r="Z74" i="1"/>
  <c r="AE74" i="1" s="1"/>
  <c r="Z66" i="1"/>
  <c r="AE66" i="1" s="1"/>
  <c r="Z88" i="1"/>
  <c r="AE88" i="1" s="1"/>
  <c r="Z121" i="1"/>
  <c r="AE121" i="1" s="1"/>
  <c r="Z94" i="1"/>
  <c r="AE94" i="1" s="1"/>
  <c r="Z32" i="1"/>
  <c r="Z72" i="1"/>
  <c r="AE72" i="1" s="1"/>
  <c r="Z64" i="1"/>
  <c r="AE64" i="1" s="1"/>
  <c r="Z80" i="1"/>
  <c r="AE80" i="1" s="1"/>
  <c r="Z77" i="1"/>
  <c r="AE77" i="1" s="1"/>
  <c r="Z16" i="1"/>
  <c r="Z122" i="1"/>
  <c r="AE122" i="1" s="1"/>
  <c r="Z105" i="1"/>
  <c r="AE105" i="1" s="1"/>
  <c r="Z78" i="1"/>
  <c r="AE78" i="1" s="1"/>
  <c r="Z111" i="1"/>
  <c r="AE111" i="1" s="1"/>
  <c r="Z62" i="1"/>
  <c r="AE62" i="1" s="1"/>
  <c r="Z128" i="1"/>
  <c r="AE128" i="1" s="1"/>
  <c r="Z65" i="1"/>
  <c r="AE65" i="1" s="1"/>
  <c r="Z114" i="1"/>
  <c r="AE114" i="1" s="1"/>
  <c r="Z112" i="1"/>
  <c r="AE112" i="1" s="1"/>
  <c r="Z57" i="1"/>
  <c r="AE57" i="1" s="1"/>
  <c r="AD38" i="1"/>
  <c r="AD22" i="1"/>
  <c r="Z28" i="1"/>
  <c r="Z137" i="1"/>
  <c r="AE137" i="1" s="1"/>
  <c r="Z126" i="1"/>
  <c r="AE126" i="1" s="1"/>
  <c r="Z123" i="1"/>
  <c r="AE123" i="1" s="1"/>
  <c r="Z96" i="1"/>
  <c r="AE96" i="1" s="1"/>
  <c r="Z69" i="2"/>
  <c r="AE69" i="2" s="1"/>
  <c r="Z101" i="2"/>
  <c r="AE101" i="2" s="1"/>
  <c r="Z109" i="2"/>
  <c r="AE109" i="2" s="1"/>
  <c r="Z58" i="2"/>
  <c r="AE58" i="2" s="1"/>
  <c r="Z66" i="2"/>
  <c r="AE66" i="2" s="1"/>
  <c r="Z74" i="2"/>
  <c r="AE74" i="2" s="1"/>
  <c r="Z90" i="2"/>
  <c r="AE90" i="2" s="1"/>
  <c r="Z98" i="2"/>
  <c r="AE98" i="2" s="1"/>
  <c r="Z106" i="2"/>
  <c r="AE106" i="2" s="1"/>
  <c r="Z114" i="2"/>
  <c r="AE114" i="2" s="1"/>
  <c r="Z122" i="2"/>
  <c r="AE122" i="2" s="1"/>
  <c r="Z62" i="2"/>
  <c r="AE62" i="2" s="1"/>
  <c r="Z70" i="2"/>
  <c r="AE70" i="2" s="1"/>
  <c r="Z94" i="2"/>
  <c r="AE94" i="2" s="1"/>
  <c r="Z59" i="2"/>
  <c r="AE59" i="2" s="1"/>
  <c r="Z83" i="2"/>
  <c r="AE83" i="2" s="1"/>
  <c r="Z115" i="2"/>
  <c r="AE115" i="2" s="1"/>
  <c r="Z123" i="2"/>
  <c r="AE123" i="2" s="1"/>
  <c r="Z130" i="1"/>
  <c r="AE130" i="1" s="1"/>
  <c r="Z97" i="1"/>
  <c r="AE97" i="1" s="1"/>
  <c r="Z89" i="1"/>
  <c r="AE89" i="1" s="1"/>
  <c r="Z86" i="1"/>
  <c r="AE86" i="1" s="1"/>
  <c r="Z69" i="1"/>
  <c r="AE69" i="1" s="1"/>
  <c r="Z133" i="1"/>
  <c r="AE133" i="1" s="1"/>
  <c r="Z120" i="1"/>
  <c r="AE120" i="1" s="1"/>
  <c r="Z106" i="1"/>
  <c r="AE106" i="1" s="1"/>
  <c r="Z103" i="1"/>
  <c r="AE103" i="1" s="1"/>
  <c r="Z100" i="1"/>
  <c r="AE100" i="1" s="1"/>
  <c r="Z75" i="1"/>
  <c r="AE75" i="1" s="1"/>
  <c r="Z115" i="1"/>
  <c r="AE115" i="1" s="1"/>
  <c r="Z92" i="1"/>
  <c r="AE92" i="1" s="1"/>
  <c r="Z81" i="1"/>
  <c r="AE81" i="1" s="1"/>
  <c r="Z118" i="1"/>
  <c r="AE118" i="1" s="1"/>
  <c r="Z84" i="1"/>
  <c r="AE84" i="1" s="1"/>
  <c r="Z73" i="1"/>
  <c r="AE73" i="1" s="1"/>
  <c r="Z70" i="1"/>
  <c r="AE70" i="1" s="1"/>
  <c r="Z134" i="1"/>
  <c r="AE134" i="1" s="1"/>
  <c r="Z104" i="1"/>
  <c r="AE104" i="1" s="1"/>
  <c r="Z90" i="1"/>
  <c r="AE90" i="1" s="1"/>
  <c r="Z52" i="1"/>
  <c r="Z125" i="1"/>
  <c r="AE125" i="1" s="1"/>
  <c r="Z113" i="1"/>
  <c r="AE113" i="1" s="1"/>
  <c r="Z110" i="1"/>
  <c r="AE110" i="1" s="1"/>
  <c r="Z93" i="1"/>
  <c r="AE93" i="1" s="1"/>
  <c r="Z71" i="1"/>
  <c r="AE71" i="1" s="1"/>
  <c r="AD54" i="1"/>
  <c r="Z119" i="1"/>
  <c r="AE119" i="1" s="1"/>
  <c r="X138" i="1"/>
  <c r="W138" i="1"/>
  <c r="Z20" i="1"/>
  <c r="Z131" i="1"/>
  <c r="AE131" i="1" s="1"/>
  <c r="Z108" i="1"/>
  <c r="AE108" i="1" s="1"/>
  <c r="Z85" i="1"/>
  <c r="AE85" i="1" s="1"/>
  <c r="Z67" i="1"/>
  <c r="AE67" i="1" s="1"/>
  <c r="Z116" i="1"/>
  <c r="AE116" i="1" s="1"/>
  <c r="Z124" i="1"/>
  <c r="AE124" i="1" s="1"/>
  <c r="Z101" i="1"/>
  <c r="AE101" i="1" s="1"/>
  <c r="Z83" i="1"/>
  <c r="AE83" i="1" s="1"/>
  <c r="Z60" i="1"/>
  <c r="AE60" i="1" s="1"/>
  <c r="Y138" i="1"/>
  <c r="Z132" i="1"/>
  <c r="AE132" i="1" s="1"/>
  <c r="Z109" i="1"/>
  <c r="AE109" i="1" s="1"/>
  <c r="Z91" i="1"/>
  <c r="AE91" i="1" s="1"/>
  <c r="Z68" i="1"/>
  <c r="AE68" i="1" s="1"/>
  <c r="Z117" i="1"/>
  <c r="AE117" i="1" s="1"/>
  <c r="Z99" i="1"/>
  <c r="AE99" i="1" s="1"/>
  <c r="Z76" i="1"/>
  <c r="AE76" i="1" s="1"/>
  <c r="Z107" i="1"/>
  <c r="AE107" i="1" s="1"/>
  <c r="Z61" i="1"/>
  <c r="AE61" i="1" s="1"/>
  <c r="AD41" i="1"/>
  <c r="AE126" i="2"/>
  <c r="AE127" i="2" s="1"/>
  <c r="Z89" i="2"/>
  <c r="AE89" i="2" s="1"/>
  <c r="Z87" i="2"/>
  <c r="AE87" i="2" s="1"/>
  <c r="Z95" i="2"/>
  <c r="AE95" i="2" s="1"/>
  <c r="Z119" i="2"/>
  <c r="AE119" i="2" s="1"/>
  <c r="Z121" i="2"/>
  <c r="AE121" i="2" s="1"/>
  <c r="Z113" i="2"/>
  <c r="AE113" i="2" s="1"/>
  <c r="Z72" i="2"/>
  <c r="AE72" i="2" s="1"/>
  <c r="Z104" i="2"/>
  <c r="AE104" i="2" s="1"/>
  <c r="Z82" i="2"/>
  <c r="AE82" i="2" s="1"/>
  <c r="Z57" i="2"/>
  <c r="AE57" i="2" s="1"/>
  <c r="AD125" i="2"/>
  <c r="Z65" i="2"/>
  <c r="AE65" i="2" s="1"/>
  <c r="Z112" i="2"/>
  <c r="AE112" i="2" s="1"/>
  <c r="Z67" i="2"/>
  <c r="AE67" i="2" s="1"/>
  <c r="Z73" i="2"/>
  <c r="AE73" i="2" s="1"/>
  <c r="Z78" i="2"/>
  <c r="AE78" i="2" s="1"/>
  <c r="Z92" i="2"/>
  <c r="AE92" i="2" s="1"/>
  <c r="Z103" i="2"/>
  <c r="AE103" i="2" s="1"/>
  <c r="Z117" i="2"/>
  <c r="AE117" i="2" s="1"/>
  <c r="Z120" i="2"/>
  <c r="AE120" i="2" s="1"/>
  <c r="Z61" i="2"/>
  <c r="AE61" i="2" s="1"/>
  <c r="Z64" i="2"/>
  <c r="AE64" i="2" s="1"/>
  <c r="Z75" i="2"/>
  <c r="AE75" i="2" s="1"/>
  <c r="Z81" i="2"/>
  <c r="AE81" i="2" s="1"/>
  <c r="Z86" i="2"/>
  <c r="AE86" i="2" s="1"/>
  <c r="Z100" i="2"/>
  <c r="AE100" i="2" s="1"/>
  <c r="Z111" i="2"/>
  <c r="AE111" i="2" s="1"/>
  <c r="V125" i="2"/>
  <c r="Z63" i="2"/>
  <c r="AE63" i="2" s="1"/>
  <c r="Z77" i="2"/>
  <c r="AE77" i="2" s="1"/>
  <c r="Z80" i="2"/>
  <c r="AE80" i="2" s="1"/>
  <c r="Z91" i="2"/>
  <c r="AE91" i="2" s="1"/>
  <c r="Z97" i="2"/>
  <c r="AE97" i="2" s="1"/>
  <c r="Z102" i="2"/>
  <c r="AE102" i="2" s="1"/>
  <c r="Z116" i="2"/>
  <c r="AE116" i="2" s="1"/>
  <c r="W125" i="2"/>
  <c r="Z60" i="2"/>
  <c r="AE60" i="2" s="1"/>
  <c r="Z71" i="2"/>
  <c r="AE71" i="2" s="1"/>
  <c r="Z85" i="2"/>
  <c r="AE85" i="2" s="1"/>
  <c r="Z88" i="2"/>
  <c r="AE88" i="2" s="1"/>
  <c r="Z99" i="2"/>
  <c r="AE99" i="2" s="1"/>
  <c r="Z105" i="2"/>
  <c r="AE105" i="2" s="1"/>
  <c r="Z110" i="2"/>
  <c r="AE110" i="2" s="1"/>
  <c r="Z124" i="2"/>
  <c r="AE124" i="2" s="1"/>
  <c r="Z68" i="2"/>
  <c r="AE68" i="2" s="1"/>
  <c r="Z79" i="2"/>
  <c r="AE79" i="2" s="1"/>
  <c r="Z93" i="2"/>
  <c r="AE93" i="2" s="1"/>
  <c r="Z96" i="2"/>
  <c r="AE96" i="2" s="1"/>
  <c r="Z107" i="2"/>
  <c r="AE107" i="2" s="1"/>
  <c r="Z118" i="2"/>
  <c r="AE118" i="2" s="1"/>
  <c r="X125" i="2"/>
  <c r="Y125" i="2"/>
  <c r="AD138" i="1"/>
  <c r="Z59" i="1"/>
  <c r="AE59" i="1" s="1"/>
  <c r="V138" i="1"/>
  <c r="Z48" i="1"/>
  <c r="AD50" i="1"/>
  <c r="Z24" i="1"/>
  <c r="AD18" i="1"/>
  <c r="Z11" i="1"/>
  <c r="AD46" i="1"/>
  <c r="AD14" i="1"/>
  <c r="AD30" i="1"/>
  <c r="AD42" i="1"/>
  <c r="Z38" i="1"/>
  <c r="Z19" i="1"/>
  <c r="AD25" i="1"/>
  <c r="Z54" i="1"/>
  <c r="AD26" i="1"/>
  <c r="Z22" i="1"/>
  <c r="Z39" i="1"/>
  <c r="Z40" i="1"/>
  <c r="Z10" i="1"/>
  <c r="Z36" i="1"/>
  <c r="AD47" i="1"/>
  <c r="AD32" i="1"/>
  <c r="AD16" i="1"/>
  <c r="Z43" i="1"/>
  <c r="Z12" i="1"/>
  <c r="AD53" i="1"/>
  <c r="Z45" i="1"/>
  <c r="AD37" i="1"/>
  <c r="AD20" i="1"/>
  <c r="Z13" i="1"/>
  <c r="AD8" i="1"/>
  <c r="Z47" i="1"/>
  <c r="Z46" i="1"/>
  <c r="Z30" i="1"/>
  <c r="Z14" i="1"/>
  <c r="Z7" i="1"/>
  <c r="Z6" i="1"/>
  <c r="AD48" i="1"/>
  <c r="AD33" i="1"/>
  <c r="Z27" i="1"/>
  <c r="AD17" i="1"/>
  <c r="AD6" i="1"/>
  <c r="Z26" i="1"/>
  <c r="AD7" i="1"/>
  <c r="AD51" i="1"/>
  <c r="AD36" i="1"/>
  <c r="Z29" i="1"/>
  <c r="AD19" i="1"/>
  <c r="Z49" i="1"/>
  <c r="AD40" i="1"/>
  <c r="AE40" i="1" s="1"/>
  <c r="Z33" i="1"/>
  <c r="AD23" i="1"/>
  <c r="AD10" i="1"/>
  <c r="Z51" i="1"/>
  <c r="Z50" i="1"/>
  <c r="Z35" i="1"/>
  <c r="Z34" i="1"/>
  <c r="Z18" i="1"/>
  <c r="AD11" i="1"/>
  <c r="Z8" i="1"/>
  <c r="AD49" i="1"/>
  <c r="Z41" i="1"/>
  <c r="AD31" i="1"/>
  <c r="Z25" i="1"/>
  <c r="AD15" i="1"/>
  <c r="Z42" i="1"/>
  <c r="AD52" i="1"/>
  <c r="AD35" i="1"/>
  <c r="Z31" i="1"/>
  <c r="AD21" i="1"/>
  <c r="Z15" i="1"/>
  <c r="AD9" i="1"/>
  <c r="Z56" i="1"/>
  <c r="AD39" i="1"/>
  <c r="AD24" i="1"/>
  <c r="Z17" i="1"/>
  <c r="Z53" i="1"/>
  <c r="AD45" i="1"/>
  <c r="AD44" i="1"/>
  <c r="AD43" i="1"/>
  <c r="Z37" i="1"/>
  <c r="AD29" i="1"/>
  <c r="AD28" i="1"/>
  <c r="AD27" i="1"/>
  <c r="Z23" i="1"/>
  <c r="Z21" i="1"/>
  <c r="AD13" i="1"/>
  <c r="AD12" i="1"/>
  <c r="Z9" i="1"/>
  <c r="AD55" i="2"/>
  <c r="AD56" i="2" s="1"/>
  <c r="AE55" i="2"/>
  <c r="AE56" i="2" s="1"/>
  <c r="V55" i="2"/>
  <c r="V56" i="2" s="1"/>
  <c r="AA54" i="2"/>
  <c r="AE48" i="2"/>
  <c r="Z53" i="2"/>
  <c r="AB48" i="2"/>
  <c r="V48" i="2"/>
  <c r="Z38" i="2"/>
  <c r="Z22" i="2"/>
  <c r="Z46" i="2"/>
  <c r="AD46" i="2" s="1"/>
  <c r="V44" i="2"/>
  <c r="V45" i="2" s="1"/>
  <c r="AA52" i="2"/>
  <c r="Z36" i="2"/>
  <c r="AA48" i="2"/>
  <c r="Z47" i="2"/>
  <c r="AD47" i="2" s="1"/>
  <c r="AC48" i="2"/>
  <c r="Z51" i="2"/>
  <c r="Y48" i="2"/>
  <c r="AA50" i="2"/>
  <c r="Z50" i="2"/>
  <c r="X48" i="2"/>
  <c r="W48" i="2"/>
  <c r="Z20" i="2"/>
  <c r="AD12" i="2"/>
  <c r="AD8" i="2"/>
  <c r="Z6" i="2"/>
  <c r="AD36" i="2"/>
  <c r="AD28" i="2"/>
  <c r="Z14" i="2"/>
  <c r="Z30" i="2"/>
  <c r="AD26" i="2"/>
  <c r="AD24" i="2"/>
  <c r="AD40" i="2"/>
  <c r="Z18" i="2"/>
  <c r="AD16" i="2"/>
  <c r="Z34" i="2"/>
  <c r="Z26" i="2"/>
  <c r="AD20" i="2"/>
  <c r="AD32" i="2"/>
  <c r="Z10" i="2"/>
  <c r="AD10" i="2"/>
  <c r="Z45" i="2"/>
  <c r="AE44" i="2"/>
  <c r="AE45" i="2" s="1"/>
  <c r="AD38" i="2"/>
  <c r="AD22" i="2"/>
  <c r="AD6" i="2"/>
  <c r="AD37" i="2"/>
  <c r="AD35" i="2"/>
  <c r="Z32" i="2"/>
  <c r="Z31" i="2"/>
  <c r="Z29" i="2"/>
  <c r="AD21" i="2"/>
  <c r="AD19" i="2"/>
  <c r="Z16" i="2"/>
  <c r="Z15" i="2"/>
  <c r="Z13" i="2"/>
  <c r="AD39" i="2"/>
  <c r="Z35" i="2"/>
  <c r="Z19" i="2"/>
  <c r="AD7" i="2"/>
  <c r="AE42" i="2"/>
  <c r="AE43" i="2" s="1"/>
  <c r="AD30" i="2"/>
  <c r="AD14" i="2"/>
  <c r="Z33" i="2"/>
  <c r="AD25" i="2"/>
  <c r="Z17" i="2"/>
  <c r="AD9" i="2"/>
  <c r="Z40" i="2"/>
  <c r="Z39" i="2"/>
  <c r="Z37" i="2"/>
  <c r="AD29" i="2"/>
  <c r="AD27" i="2"/>
  <c r="Z24" i="2"/>
  <c r="Z23" i="2"/>
  <c r="Z21" i="2"/>
  <c r="AD13" i="2"/>
  <c r="AD11" i="2"/>
  <c r="Z8" i="2"/>
  <c r="Z7" i="2"/>
  <c r="AD18" i="2"/>
  <c r="AD23" i="2"/>
  <c r="AD34" i="2"/>
  <c r="AD33" i="2"/>
  <c r="AD31" i="2"/>
  <c r="Z28" i="2"/>
  <c r="Z27" i="2"/>
  <c r="Z25" i="2"/>
  <c r="AD17" i="2"/>
  <c r="AD15" i="2"/>
  <c r="Z12" i="2"/>
  <c r="Z11" i="2"/>
  <c r="Z9" i="2"/>
  <c r="Z42" i="2"/>
  <c r="X5" i="2"/>
  <c r="Y5" i="2"/>
  <c r="W5" i="2"/>
  <c r="X5" i="1"/>
  <c r="Y5" i="1"/>
  <c r="W5" i="1"/>
  <c r="S55" i="1"/>
  <c r="AE11" i="1" l="1"/>
  <c r="AE44" i="1"/>
  <c r="AE28" i="1"/>
  <c r="AE52" i="1"/>
  <c r="AE38" i="1"/>
  <c r="AE34" i="1"/>
  <c r="AE32" i="1"/>
  <c r="AE22" i="1"/>
  <c r="AE53" i="1"/>
  <c r="AE50" i="1"/>
  <c r="AE16" i="1"/>
  <c r="AE48" i="1"/>
  <c r="AE54" i="1"/>
  <c r="AE46" i="1"/>
  <c r="AE49" i="1"/>
  <c r="AE47" i="1"/>
  <c r="AE24" i="1"/>
  <c r="AE12" i="1"/>
  <c r="AE39" i="1"/>
  <c r="AE41" i="1"/>
  <c r="AE20" i="1"/>
  <c r="AE26" i="1"/>
  <c r="AE36" i="1"/>
  <c r="AE45" i="1"/>
  <c r="Z138" i="1"/>
  <c r="AE15" i="1"/>
  <c r="AE42" i="1"/>
  <c r="AE7" i="1"/>
  <c r="AE30" i="1"/>
  <c r="Z125" i="2"/>
  <c r="AE125" i="2"/>
  <c r="AE33" i="1"/>
  <c r="AE18" i="1"/>
  <c r="AE8" i="1"/>
  <c r="AE10" i="1"/>
  <c r="AE17" i="1"/>
  <c r="AE14" i="1"/>
  <c r="AE21" i="1"/>
  <c r="AE25" i="1"/>
  <c r="AE13" i="1"/>
  <c r="AE6" i="1"/>
  <c r="AE19" i="1"/>
  <c r="AE27" i="1"/>
  <c r="AE23" i="1"/>
  <c r="AE31" i="1"/>
  <c r="AE51" i="1"/>
  <c r="AE29" i="1"/>
  <c r="AE43" i="1"/>
  <c r="AE9" i="1"/>
  <c r="AE37" i="1"/>
  <c r="AE35" i="1"/>
  <c r="AE56" i="1"/>
  <c r="AE138" i="1" s="1"/>
  <c r="AE38" i="2"/>
  <c r="AE36" i="2"/>
  <c r="AE23" i="2"/>
  <c r="AD48" i="2"/>
  <c r="AD53" i="2"/>
  <c r="AD54" i="2" s="1"/>
  <c r="Z54" i="2"/>
  <c r="Z48" i="2"/>
  <c r="AE22" i="2"/>
  <c r="AD51" i="2"/>
  <c r="AD52" i="2" s="1"/>
  <c r="Z52" i="2"/>
  <c r="AE28" i="2"/>
  <c r="AE12" i="2"/>
  <c r="AE35" i="2"/>
  <c r="AE18" i="2"/>
  <c r="AE25" i="2"/>
  <c r="AE32" i="2"/>
  <c r="AE20" i="2"/>
  <c r="AE6" i="2"/>
  <c r="AE9" i="2"/>
  <c r="AE40" i="2"/>
  <c r="AE11" i="2"/>
  <c r="AE33" i="2"/>
  <c r="AE10" i="2"/>
  <c r="AE7" i="2"/>
  <c r="AE14" i="2"/>
  <c r="AE15" i="2"/>
  <c r="AE13" i="2"/>
  <c r="AE8" i="2"/>
  <c r="AE30" i="2"/>
  <c r="AE24" i="2"/>
  <c r="AE26" i="2"/>
  <c r="AE31" i="2"/>
  <c r="AE27" i="2"/>
  <c r="AE39" i="2"/>
  <c r="AE21" i="2"/>
  <c r="AE37" i="2"/>
  <c r="AE34" i="2"/>
  <c r="AE16" i="2"/>
  <c r="AE19" i="2"/>
  <c r="Z43" i="2"/>
  <c r="AD42" i="2"/>
  <c r="AD43" i="2" s="1"/>
  <c r="AE17" i="2"/>
  <c r="AE29" i="2"/>
  <c r="T41" i="2"/>
  <c r="U41" i="2"/>
  <c r="W41" i="2"/>
  <c r="X41" i="2"/>
  <c r="Y41" i="2"/>
  <c r="AA41" i="2"/>
  <c r="AB41" i="2"/>
  <c r="AC41" i="2"/>
  <c r="S41" i="2"/>
  <c r="T6" i="3" l="1"/>
  <c r="U6" i="3"/>
  <c r="AB6" i="3"/>
  <c r="AC6" i="3"/>
  <c r="S6" i="3"/>
  <c r="AA6" i="3" l="1"/>
  <c r="V5" i="2" l="1"/>
  <c r="V41" i="2" s="1"/>
  <c r="F628" i="2" s="1"/>
  <c r="AD5" i="2"/>
  <c r="V5" i="1"/>
  <c r="AD5" i="1"/>
  <c r="T55" i="1"/>
  <c r="U55" i="1"/>
  <c r="AA55" i="1"/>
  <c r="AB55" i="1"/>
  <c r="AC55" i="1"/>
  <c r="V5" i="3"/>
  <c r="V6" i="3" s="1"/>
  <c r="F20" i="3" s="1"/>
  <c r="W5" i="3"/>
  <c r="W6" i="3" s="1"/>
  <c r="X5" i="3"/>
  <c r="X6" i="3" s="1"/>
  <c r="Y5" i="3"/>
  <c r="Y6" i="3" s="1"/>
  <c r="AD5" i="3"/>
  <c r="AD6" i="3" s="1"/>
  <c r="F24" i="3" s="1"/>
  <c r="AD41" i="2" l="1"/>
  <c r="F632" i="2" s="1"/>
  <c r="Z5" i="3"/>
  <c r="Z6" i="3" s="1"/>
  <c r="F22" i="3" s="1"/>
  <c r="Z5" i="2"/>
  <c r="X55" i="1"/>
  <c r="W55" i="1"/>
  <c r="Y55" i="1"/>
  <c r="AD55" i="1"/>
  <c r="F771" i="1" s="1"/>
  <c r="V55" i="1"/>
  <c r="F767" i="1" s="1"/>
  <c r="Z5" i="1"/>
  <c r="AE5" i="3" l="1"/>
  <c r="AE6" i="3" s="1"/>
  <c r="F26" i="3" s="1"/>
  <c r="AE5" i="2"/>
  <c r="AE41" i="2" s="1"/>
  <c r="F634" i="2" s="1"/>
  <c r="Z41" i="2"/>
  <c r="F630" i="2" s="1"/>
  <c r="AE5" i="1"/>
  <c r="AE55" i="1" s="1"/>
  <c r="F773" i="1" s="1"/>
  <c r="Z55" i="1"/>
  <c r="F769" i="1" s="1"/>
</calcChain>
</file>

<file path=xl/sharedStrings.xml><?xml version="1.0" encoding="utf-8"?>
<sst xmlns="http://schemas.openxmlformats.org/spreadsheetml/2006/main" count="27740" uniqueCount="3388">
  <si>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</si>
  <si>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</si>
  <si>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</si>
  <si>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</si>
  <si>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</si>
  <si>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</si>
  <si>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</si>
  <si>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</si>
  <si>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</si>
  <si>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</si>
  <si>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</si>
  <si>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</si>
  <si>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</si>
  <si>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</si>
  <si>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</si>
  <si>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</si>
  <si>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</si>
  <si>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</si>
  <si>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</si>
  <si>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</si>
  <si>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</si>
  <si>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</si>
  <si>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</si>
  <si>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</si>
  <si>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</si>
  <si>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</si>
  <si>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</si>
  <si>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</si>
  <si>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</si>
  <si>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</si>
  <si>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</si>
  <si>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</si>
  <si>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</si>
  <si>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</si>
  <si>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</si>
  <si>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</si>
  <si>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</si>
  <si>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</si>
  <si>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</si>
  <si>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</si>
  <si>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</si>
  <si>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</si>
  <si>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</si>
  <si>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</si>
  <si>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</si>
  <si>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</si>
  <si>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</si>
  <si>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01/01/2025</t>
  </si>
  <si>
    <t>C11</t>
  </si>
  <si>
    <t>Łączne prognozowane zapotrzebowanie energii elektrycznej dla powyższych obiektów w okresie od 01.01.2025 r. do 31.12.2027 r. wynosi [kWh]:</t>
  </si>
  <si>
    <t>C12a</t>
  </si>
  <si>
    <t>C12b</t>
  </si>
  <si>
    <t>G11</t>
  </si>
  <si>
    <t>PGE Dystrybucja S.A.</t>
  </si>
  <si>
    <t>Strefa szczyt dzienna (2025)2</t>
  </si>
  <si>
    <t>Strefa poza szczyt nocna (2025)3</t>
  </si>
  <si>
    <t>Reszta doby (2025)4</t>
  </si>
  <si>
    <t>Suma Prognozowanego zużycia (2025)5</t>
  </si>
  <si>
    <t>RADOMSKA</t>
  </si>
  <si>
    <t>HYDROFORNIA</t>
  </si>
  <si>
    <t>2A</t>
  </si>
  <si>
    <t>25A</t>
  </si>
  <si>
    <t>601-008-56-04</t>
  </si>
  <si>
    <t>GMINA POTWORÓW</t>
  </si>
  <si>
    <t>Gmina Potworów</t>
  </si>
  <si>
    <t>ul. Radomska 2A, 26-414 Potworów</t>
  </si>
  <si>
    <t>Osw.Uliczne</t>
  </si>
  <si>
    <t>Osw.Uliczne -Teren</t>
  </si>
  <si>
    <t>UG OSWIETLENIE ULICZNE</t>
  </si>
  <si>
    <t>UG OŚW.ULICZNE</t>
  </si>
  <si>
    <t>UG OŚWIETLENIE ULICZNE</t>
  </si>
  <si>
    <t>UG OŚWIETLENIE  ULICZNE</t>
  </si>
  <si>
    <t>OŚ. ULICZNE</t>
  </si>
  <si>
    <t>POTWORÓW</t>
  </si>
  <si>
    <t>POTWORÓW PGR</t>
  </si>
  <si>
    <t>WIR</t>
  </si>
  <si>
    <t>GRABOWA K/POTWOROWA</t>
  </si>
  <si>
    <t>KOZIENIEC</t>
  </si>
  <si>
    <t>Kozieniec Wies</t>
  </si>
  <si>
    <t>DŁUSKA WOLA</t>
  </si>
  <si>
    <t>Dluska Wola</t>
  </si>
  <si>
    <t>MARYSIN K/POTWOROWA</t>
  </si>
  <si>
    <t>Marysin</t>
  </si>
  <si>
    <t>RDZUCHÓW</t>
  </si>
  <si>
    <t>GRABOWSKA WOLA</t>
  </si>
  <si>
    <t>Rdzuchow Wies</t>
  </si>
  <si>
    <t>POTWORÓW RDP</t>
  </si>
  <si>
    <t>RDZÓW</t>
  </si>
  <si>
    <t>DĄBROWA K/POTWOROWA</t>
  </si>
  <si>
    <t>Dabrowa</t>
  </si>
  <si>
    <t>DŁUGIE ZACHATKA</t>
  </si>
  <si>
    <t>KOZIENIEC KOL</t>
  </si>
  <si>
    <t>ŁOJKÓW</t>
  </si>
  <si>
    <t>Łojków</t>
  </si>
  <si>
    <t>JAMKI</t>
  </si>
  <si>
    <t>Jamki</t>
  </si>
  <si>
    <t>MOKRZEC</t>
  </si>
  <si>
    <t>DŁUGIE</t>
  </si>
  <si>
    <t>KACPERKÓW</t>
  </si>
  <si>
    <t>SADY</t>
  </si>
  <si>
    <t>Sady Wies</t>
  </si>
  <si>
    <t>Kol. I/Potw.11</t>
  </si>
  <si>
    <t>DZ. 885,891</t>
  </si>
  <si>
    <t>II</t>
  </si>
  <si>
    <t>III</t>
  </si>
  <si>
    <t>V</t>
  </si>
  <si>
    <t>I</t>
  </si>
  <si>
    <t>IV</t>
  </si>
  <si>
    <t>Wir</t>
  </si>
  <si>
    <t xml:space="preserve">Grabowa </t>
  </si>
  <si>
    <t>Potworow</t>
  </si>
  <si>
    <t>Kol.Rdzuchow</t>
  </si>
  <si>
    <t xml:space="preserve">Kozieniec </t>
  </si>
  <si>
    <t>Grabowa</t>
  </si>
  <si>
    <t xml:space="preserve"> WOLA GRABOWSKA</t>
  </si>
  <si>
    <t>PODCZASZA WOLA</t>
  </si>
  <si>
    <t xml:space="preserve"> IV</t>
  </si>
  <si>
    <t>Rdzow</t>
  </si>
  <si>
    <t xml:space="preserve"> GRABOWA</t>
  </si>
  <si>
    <t>WOLA GRABOWSKA</t>
  </si>
  <si>
    <t>Mokrzec</t>
  </si>
  <si>
    <t>Dlugie</t>
  </si>
  <si>
    <t>POTWORÓW KOL</t>
  </si>
  <si>
    <t xml:space="preserve">Mokrzec </t>
  </si>
  <si>
    <t>SZKOŁA</t>
  </si>
  <si>
    <t xml:space="preserve">DŁUGIE </t>
  </si>
  <si>
    <t>GRABOWA</t>
  </si>
  <si>
    <t>590543560300986948</t>
  </si>
  <si>
    <t>590543560300986955</t>
  </si>
  <si>
    <t>590543560300986962</t>
  </si>
  <si>
    <t>590543560300986979</t>
  </si>
  <si>
    <t>590543560300986986</t>
  </si>
  <si>
    <t>590543560300986993</t>
  </si>
  <si>
    <t>590543560300987006</t>
  </si>
  <si>
    <t>590543560300987013</t>
  </si>
  <si>
    <t>590543560300987020</t>
  </si>
  <si>
    <t>590543560300987037</t>
  </si>
  <si>
    <t>590543560300987044</t>
  </si>
  <si>
    <t>590543560300987051</t>
  </si>
  <si>
    <t>590543560300987068</t>
  </si>
  <si>
    <t>590543560300987075</t>
  </si>
  <si>
    <t>590543560300987082</t>
  </si>
  <si>
    <t>590543560300987099</t>
  </si>
  <si>
    <t>590543560300987105</t>
  </si>
  <si>
    <t>590543560300987112</t>
  </si>
  <si>
    <t>590543560300987129</t>
  </si>
  <si>
    <t>590543560300987136</t>
  </si>
  <si>
    <t>590543560300987143</t>
  </si>
  <si>
    <t>590543560300987150</t>
  </si>
  <si>
    <t>590543560300987167</t>
  </si>
  <si>
    <t>590543560300987174</t>
  </si>
  <si>
    <t>590543560300987181</t>
  </si>
  <si>
    <t>590543560300987198</t>
  </si>
  <si>
    <t>590543560300987204</t>
  </si>
  <si>
    <t>590543560300987211</t>
  </si>
  <si>
    <t>590543560300987228</t>
  </si>
  <si>
    <t>590543560300987235</t>
  </si>
  <si>
    <t>590543560300987242</t>
  </si>
  <si>
    <t>590543560300987259</t>
  </si>
  <si>
    <t>590543560300987266</t>
  </si>
  <si>
    <t>590543560300987273</t>
  </si>
  <si>
    <t>590543560300987280</t>
  </si>
  <si>
    <t>590543560300987297</t>
  </si>
  <si>
    <t>590543560300987303</t>
  </si>
  <si>
    <t>590543560300987310</t>
  </si>
  <si>
    <t>590543560300987327</t>
  </si>
  <si>
    <t>590543560300987334</t>
  </si>
  <si>
    <t>590543560300987341</t>
  </si>
  <si>
    <t>590543560300987358</t>
  </si>
  <si>
    <t>590543560300987365</t>
  </si>
  <si>
    <t>590543560300987372</t>
  </si>
  <si>
    <t>590543560300987389</t>
  </si>
  <si>
    <t>590543560300987594</t>
  </si>
  <si>
    <t>590543560301004689</t>
  </si>
  <si>
    <t>590543560301158580</t>
  </si>
  <si>
    <t>590543560301165533</t>
  </si>
  <si>
    <t>590543560301174795</t>
  </si>
  <si>
    <t>UJĘCIE WODY</t>
  </si>
  <si>
    <t>SZKOŁA POTWORÓW</t>
  </si>
  <si>
    <t>SZKOŁA - GARAŻ</t>
  </si>
  <si>
    <t>SZKOŁA GRABOWA</t>
  </si>
  <si>
    <t>RDZÓW DOM WIEJSKI</t>
  </si>
  <si>
    <t>OSP MOKRZEC</t>
  </si>
  <si>
    <t>REMIZA</t>
  </si>
  <si>
    <t>WIATA GARAŻOWA</t>
  </si>
  <si>
    <t>URZĄD GMINY</t>
  </si>
  <si>
    <t>SZKOŁA WIR</t>
  </si>
  <si>
    <t>SZKOŁA RDZUCHÓW</t>
  </si>
  <si>
    <t>GRABOWA PRZEP.</t>
  </si>
  <si>
    <t>UG</t>
  </si>
  <si>
    <t>UG POTWORÓW SCENA</t>
  </si>
  <si>
    <t>OBIEKT SPORTOWY</t>
  </si>
  <si>
    <t>PRZEP. WODY</t>
  </si>
  <si>
    <t>ŚWIETLICA</t>
  </si>
  <si>
    <t>PRZEP. ŚCIEKÓW</t>
  </si>
  <si>
    <t>GARAŻ OSP</t>
  </si>
  <si>
    <t>POMPOWNIA ŚCIEKÓW</t>
  </si>
  <si>
    <t>ŚWIETLICA WIEJSKA</t>
  </si>
  <si>
    <t>POMIESZCZENIE SOCJALNE</t>
  </si>
  <si>
    <t>LOKAL MIESZKALNY NR 1</t>
  </si>
  <si>
    <t>LOKAL MIESZKALNY NR 2</t>
  </si>
  <si>
    <t>LOKAL MIESZKALNY NR 3</t>
  </si>
  <si>
    <t>LOKAL MIESZKALNY NR 4</t>
  </si>
  <si>
    <t>LOKAL MIESZKALNY NR 5</t>
  </si>
  <si>
    <t>RDZUCHÓW KOLONIA</t>
  </si>
  <si>
    <t>STAROWIEJSKA</t>
  </si>
  <si>
    <t xml:space="preserve"> PARK- SCENA WIDOWISKOWA</t>
  </si>
  <si>
    <t>OGRODOWA</t>
  </si>
  <si>
    <t>WIR  OSP</t>
  </si>
  <si>
    <t>DĄBROWA GOSZCZEWICKA</t>
  </si>
  <si>
    <t>26-414</t>
  </si>
  <si>
    <t>26-417</t>
  </si>
  <si>
    <t>26-413</t>
  </si>
  <si>
    <t>Potworów</t>
  </si>
  <si>
    <t xml:space="preserve"> DZ. 1227</t>
  </si>
  <si>
    <t>DZ 4,5</t>
  </si>
  <si>
    <t>DZ.530/1</t>
  </si>
  <si>
    <t>DZ.625</t>
  </si>
  <si>
    <t>DZ. 142</t>
  </si>
  <si>
    <t>DZ.852/2</t>
  </si>
  <si>
    <t>DZ.502/1</t>
  </si>
  <si>
    <t>DZ 957/53</t>
  </si>
  <si>
    <t>3 LOK 1</t>
  </si>
  <si>
    <t>3 LOK 2</t>
  </si>
  <si>
    <t>3 LOK 3</t>
  </si>
  <si>
    <t>3 LOK 4</t>
  </si>
  <si>
    <t>3 LOK 5</t>
  </si>
  <si>
    <t>OLSZAŃSKA</t>
  </si>
  <si>
    <t>DĄBROWA GOSZEWICK</t>
  </si>
  <si>
    <t>MARYSIN</t>
  </si>
  <si>
    <t>LIPOWA</t>
  </si>
  <si>
    <t>590543560300987396</t>
  </si>
  <si>
    <t>590543560300987402</t>
  </si>
  <si>
    <t>590543560300987426</t>
  </si>
  <si>
    <t>590543560300987433</t>
  </si>
  <si>
    <t>590543560300987440</t>
  </si>
  <si>
    <t>590543560300987457</t>
  </si>
  <si>
    <t>590543560300987464</t>
  </si>
  <si>
    <t>590543560300987488</t>
  </si>
  <si>
    <t>590543560300987518</t>
  </si>
  <si>
    <t>590543560300987525</t>
  </si>
  <si>
    <t>590543560300987532</t>
  </si>
  <si>
    <t>590543560300987549</t>
  </si>
  <si>
    <t>590543560300987556</t>
  </si>
  <si>
    <t>590543560300987563</t>
  </si>
  <si>
    <t>590543560300987570</t>
  </si>
  <si>
    <t>590543560300987587</t>
  </si>
  <si>
    <t>590543560300989215</t>
  </si>
  <si>
    <t>590543560300989338</t>
  </si>
  <si>
    <t>590543560301000551</t>
  </si>
  <si>
    <t>590543560301000711</t>
  </si>
  <si>
    <t>590543560301090323</t>
  </si>
  <si>
    <t>590543560301159877</t>
  </si>
  <si>
    <t>590543560301160002</t>
  </si>
  <si>
    <t>590543560301167285</t>
  </si>
  <si>
    <t>590543560301576469</t>
  </si>
  <si>
    <t>590543560301577725</t>
  </si>
  <si>
    <t>590543560301584372</t>
  </si>
  <si>
    <t>590543560301584389</t>
  </si>
  <si>
    <t>590543560301590786</t>
  </si>
  <si>
    <t>590543560100113698</t>
  </si>
  <si>
    <t>590543560301080782</t>
  </si>
  <si>
    <t>590543560301173477</t>
  </si>
  <si>
    <t>590543560301173484</t>
  </si>
  <si>
    <t>590543560301173491</t>
  </si>
  <si>
    <t>590543560301173507</t>
  </si>
  <si>
    <t>590543560301173514</t>
  </si>
  <si>
    <t>OCZYSZCZALNIA ŚCIEKÓW</t>
  </si>
  <si>
    <t xml:space="preserve">Grabowa                            </t>
  </si>
  <si>
    <t>590543560301571440</t>
  </si>
  <si>
    <t>B11</t>
  </si>
  <si>
    <t>Powiatowa Stacja Sanitarno-Epidemiologiczna w Ciechanowie</t>
  </si>
  <si>
    <t>566-14-12-038</t>
  </si>
  <si>
    <t>ul. Henryka Sienkiewicz 27, 06-400 Ciechanów</t>
  </si>
  <si>
    <t>Skarb Państwa -Powiatowa Stacja Sanitarno-Epidemiologiczna w Ciechanowie</t>
  </si>
  <si>
    <t>Budynek PSSE</t>
  </si>
  <si>
    <t>Ciechanów</t>
  </si>
  <si>
    <t>Henryka Sienkiewicza</t>
  </si>
  <si>
    <t>27</t>
  </si>
  <si>
    <t>06-400</t>
  </si>
  <si>
    <t>590243872015439859</t>
  </si>
  <si>
    <t>55 137166</t>
  </si>
  <si>
    <t>40</t>
  </si>
  <si>
    <t>ul. Henryka Sienkiewicza 27, 06-400 Ciechanów</t>
  </si>
  <si>
    <t>-</t>
  </si>
  <si>
    <t xml:space="preserve">Energa Operator S.A.. </t>
  </si>
  <si>
    <t>Energa Obrót S.A.</t>
  </si>
  <si>
    <t>pierwsza</t>
  </si>
  <si>
    <t xml:space="preserve">kompleksowa </t>
  </si>
  <si>
    <t>6 miesięcy</t>
  </si>
  <si>
    <t>nieokreślony</t>
  </si>
  <si>
    <t>wypowiedzieć</t>
  </si>
  <si>
    <t>Powiatowa Stacja Sanitarno - Epidemiologiczna w Gostyninie</t>
  </si>
  <si>
    <t>971-029-66-93</t>
  </si>
  <si>
    <t>ul.Bierzewicka 67, 09-500 Gostynin</t>
  </si>
  <si>
    <t>Gostynin</t>
  </si>
  <si>
    <t>Bierzewicka</t>
  </si>
  <si>
    <t>67</t>
  </si>
  <si>
    <t>09-500</t>
  </si>
  <si>
    <t>590243874018695119</t>
  </si>
  <si>
    <t>96150606</t>
  </si>
  <si>
    <t>32,9</t>
  </si>
  <si>
    <t>ul. Gołymińska 13, 06-300 Przasnysz</t>
  </si>
  <si>
    <t xml:space="preserve">Skarb Państwa - Powiatowa Stacja Sanitarno-Epidemiologiczna w Przsasnyszu </t>
  </si>
  <si>
    <t xml:space="preserve">Budynek Wspólnoty mieszkaniowej </t>
  </si>
  <si>
    <t>Przasnysz</t>
  </si>
  <si>
    <t xml:space="preserve">Gołymińska </t>
  </si>
  <si>
    <t>13</t>
  </si>
  <si>
    <t>06-300</t>
  </si>
  <si>
    <t>590543570300586178</t>
  </si>
  <si>
    <t>97580852</t>
  </si>
  <si>
    <t>6</t>
  </si>
  <si>
    <t>590543570300910959</t>
  </si>
  <si>
    <t>70907939</t>
  </si>
  <si>
    <t>10</t>
  </si>
  <si>
    <t>ul. Bierzewicka 67, 09-500 Gostynin</t>
  </si>
  <si>
    <t>Powiatowa Stacja Sanitarno-Epidemiologiczna w Przasnyszu</t>
  </si>
  <si>
    <t>761-121-85-94</t>
  </si>
  <si>
    <t>2 miesiące</t>
  </si>
  <si>
    <t>Powiatowa Stacja Sanitarno-Epidemiologiczna w Sierpcu</t>
  </si>
  <si>
    <t>776-148-81-25</t>
  </si>
  <si>
    <t>ul. Pisatowska 24a,09-200 Sierpc</t>
  </si>
  <si>
    <t>Skarb Państwa - Powiatowa Stacja Sanitarno-Epidemiologiczna w Sierpcu</t>
  </si>
  <si>
    <t>Sierpc</t>
  </si>
  <si>
    <t>Piastowska</t>
  </si>
  <si>
    <t>24a</t>
  </si>
  <si>
    <t>09-200</t>
  </si>
  <si>
    <t>590243875031779275</t>
  </si>
  <si>
    <t>11557337</t>
  </si>
  <si>
    <t>Powiatowa Stacja Sanitarno-Epidemiologiczna w Szydłowcu</t>
  </si>
  <si>
    <t>ul. Metalowa  7, 26-500 Szydłowiec</t>
  </si>
  <si>
    <t>Skarb Państwa - Powiatowa Stacja Sanitarno-Epidemiologiczna w Szydłowcu</t>
  </si>
  <si>
    <t>Szydłowiec</t>
  </si>
  <si>
    <t xml:space="preserve">Metalowa </t>
  </si>
  <si>
    <t>7</t>
  </si>
  <si>
    <t>00-875</t>
  </si>
  <si>
    <t>590543560301180000</t>
  </si>
  <si>
    <t>030839000001</t>
  </si>
  <si>
    <t>13988335</t>
  </si>
  <si>
    <t>799-160-77-05</t>
  </si>
  <si>
    <t>ul. Metalowa 7, 26-500 Szydłowiec</t>
  </si>
  <si>
    <t>EWE energia sp. z o.o.</t>
  </si>
  <si>
    <t>kolejna</t>
  </si>
  <si>
    <t>rozdzielna</t>
  </si>
  <si>
    <t>3 miesiące</t>
  </si>
  <si>
    <t>nie dotyczy</t>
  </si>
  <si>
    <t>Powiatowa Stacja Sanitarno- Epidemiologiczna w Wyszkowie</t>
  </si>
  <si>
    <t>762-150-12-68</t>
  </si>
  <si>
    <t>ul. Ignacego Daszyńskiego 28, 07-200 Wyszków</t>
  </si>
  <si>
    <t>Skarb Państwa- Powiatowa Stacja Sanitarno- Epidemiologiczna w Wyszkowie</t>
  </si>
  <si>
    <t>Wyszków</t>
  </si>
  <si>
    <t>Ignacego Daszyńskiego</t>
  </si>
  <si>
    <t>28</t>
  </si>
  <si>
    <t>07-200</t>
  </si>
  <si>
    <t>590543570700768686</t>
  </si>
  <si>
    <t>10568874</t>
  </si>
  <si>
    <t>ul. Ignacego Daszyńskiego 28 07-200 Wyszków</t>
  </si>
  <si>
    <t>PGE Obrót S.A.</t>
  </si>
  <si>
    <t>Powiatowa Stacja Sanitarno-Epidemiologiczna w Zwoleniu</t>
  </si>
  <si>
    <t>811-145-09-92</t>
  </si>
  <si>
    <t>ul. Bogusza 37, 26-700 Zwoleń</t>
  </si>
  <si>
    <t>Skarb Państwa - Powiatowa Stacja Sanitarno-Epidemiologiczna w Zwoleniu</t>
  </si>
  <si>
    <t>2 budynki PSSE w Zwoleniu</t>
  </si>
  <si>
    <t>Zwoleń</t>
  </si>
  <si>
    <t>Bogusza</t>
  </si>
  <si>
    <t>37</t>
  </si>
  <si>
    <t>26-700</t>
  </si>
  <si>
    <t>590543560600793246</t>
  </si>
  <si>
    <t>10 8611 010</t>
  </si>
  <si>
    <t>95759215</t>
  </si>
  <si>
    <t>C12A</t>
  </si>
  <si>
    <t>30</t>
  </si>
  <si>
    <t>1 miesiąc</t>
  </si>
  <si>
    <t>oświetlenie drogowe</t>
  </si>
  <si>
    <t>Bagienice</t>
  </si>
  <si>
    <t>11-700</t>
  </si>
  <si>
    <t>Mrągowo</t>
  </si>
  <si>
    <t>Bagienice Małe</t>
  </si>
  <si>
    <t>Boże</t>
  </si>
  <si>
    <t>Boże Małe</t>
  </si>
  <si>
    <t>Boża Wólka</t>
  </si>
  <si>
    <t>Budziska</t>
  </si>
  <si>
    <t>Brodzikowo</t>
  </si>
  <si>
    <t>Czerwonki</t>
  </si>
  <si>
    <t>Dobroszewo</t>
  </si>
  <si>
    <t>Gązwa</t>
  </si>
  <si>
    <t>Grabowo</t>
  </si>
  <si>
    <t>Gronowo</t>
  </si>
  <si>
    <t>Karwie</t>
  </si>
  <si>
    <t>Kiersztanowo</t>
  </si>
  <si>
    <t>Kosewo</t>
  </si>
  <si>
    <t>Kosewo Górne</t>
  </si>
  <si>
    <t>380/5, 468/1</t>
  </si>
  <si>
    <t>Krzywe</t>
  </si>
  <si>
    <t>Lasowiec</t>
  </si>
  <si>
    <t>Lembruk</t>
  </si>
  <si>
    <t>Marcinkowo</t>
  </si>
  <si>
    <t>462/7</t>
  </si>
  <si>
    <t>Mierzejewo</t>
  </si>
  <si>
    <t>Młynowo</t>
  </si>
  <si>
    <t>Muntowo</t>
  </si>
  <si>
    <t>Nikutowo</t>
  </si>
  <si>
    <t>Notyst Mały</t>
  </si>
  <si>
    <t>Notyst Wielki</t>
  </si>
  <si>
    <t>Nowe Bagienice</t>
  </si>
  <si>
    <t>Nowy Probark</t>
  </si>
  <si>
    <t>Palestyna</t>
  </si>
  <si>
    <t>Polska Wieś</t>
  </si>
  <si>
    <t>Popowo Salęckie</t>
  </si>
  <si>
    <t>Probark</t>
  </si>
  <si>
    <t>Ruska Wieś</t>
  </si>
  <si>
    <t>Rydwągi</t>
  </si>
  <si>
    <t>Sądry</t>
  </si>
  <si>
    <t>Szczerzbowo</t>
  </si>
  <si>
    <t>Szestno</t>
  </si>
  <si>
    <t>Śniadowo</t>
  </si>
  <si>
    <t>Użranki</t>
  </si>
  <si>
    <t>Wierzbowo</t>
  </si>
  <si>
    <t>Wola Muntowska</t>
  </si>
  <si>
    <t>Wólka Bagnowska</t>
  </si>
  <si>
    <t>140/3, 140/4, 140/5, 143/2, 206</t>
  </si>
  <si>
    <t>Wyszembork</t>
  </si>
  <si>
    <t>118/5</t>
  </si>
  <si>
    <t>Zalec</t>
  </si>
  <si>
    <t>Zawada</t>
  </si>
  <si>
    <t>Gmina Mrągowo</t>
  </si>
  <si>
    <t>742-211-40-37</t>
  </si>
  <si>
    <t>ul. Królewiecka 60A, 11-700 Mrągowo</t>
  </si>
  <si>
    <t>590243861004723147</t>
  </si>
  <si>
    <t>590243861004904782</t>
  </si>
  <si>
    <t>590243861004672346</t>
  </si>
  <si>
    <t>590243861042340436</t>
  </si>
  <si>
    <t>590243861005100114</t>
  </si>
  <si>
    <t>590243861004661685</t>
  </si>
  <si>
    <t>590243861005089228</t>
  </si>
  <si>
    <t>590243861005100107</t>
  </si>
  <si>
    <t>590243861004805041</t>
  </si>
  <si>
    <t>590243861004605061</t>
  </si>
  <si>
    <t>590243861004648396</t>
  </si>
  <si>
    <t>590243861004761064</t>
  </si>
  <si>
    <t>590243861041376658</t>
  </si>
  <si>
    <t>590243861004757869</t>
  </si>
  <si>
    <t>590243861004890405</t>
  </si>
  <si>
    <t>590243861005088603</t>
  </si>
  <si>
    <t>590243861004761101</t>
  </si>
  <si>
    <t>590243861005116856</t>
  </si>
  <si>
    <t>590243861004705068</t>
  </si>
  <si>
    <t>590243861004944788</t>
  </si>
  <si>
    <t>590243861004805034</t>
  </si>
  <si>
    <t>590243861004634672</t>
  </si>
  <si>
    <t>590243861004968562</t>
  </si>
  <si>
    <t>590243861005089211</t>
  </si>
  <si>
    <t>590243861041768408</t>
  </si>
  <si>
    <t>590243861004806376</t>
  </si>
  <si>
    <t>590243861004760234</t>
  </si>
  <si>
    <t>590243861004786333</t>
  </si>
  <si>
    <t>590243861004917157</t>
  </si>
  <si>
    <t>590243861004742193</t>
  </si>
  <si>
    <t>590243861004944849</t>
  </si>
  <si>
    <t>590243861004679369</t>
  </si>
  <si>
    <t>590243861004616135</t>
  </si>
  <si>
    <t>590243861004761057</t>
  </si>
  <si>
    <t>590243861004997807</t>
  </si>
  <si>
    <t>590243861004795557</t>
  </si>
  <si>
    <t>590243861041583643</t>
  </si>
  <si>
    <t>590243861042283900</t>
  </si>
  <si>
    <t>590243861044273022</t>
  </si>
  <si>
    <t>590243861004634689</t>
  </si>
  <si>
    <t>590243861004692542</t>
  </si>
  <si>
    <t>590243861005103016</t>
  </si>
  <si>
    <t>590243861005105607</t>
  </si>
  <si>
    <t>590243861040872342</t>
  </si>
  <si>
    <t>590243861044377157</t>
  </si>
  <si>
    <t>590243861004769442</t>
  </si>
  <si>
    <t>590243861004899729</t>
  </si>
  <si>
    <t>590243861005004870</t>
  </si>
  <si>
    <t>590243861004984302</t>
  </si>
  <si>
    <t>590243861004963840</t>
  </si>
  <si>
    <t>590243861004811950</t>
  </si>
  <si>
    <t>590243861004880444</t>
  </si>
  <si>
    <t>590243861004996268</t>
  </si>
  <si>
    <t>590243861004736819</t>
  </si>
  <si>
    <t>590243861005100220</t>
  </si>
  <si>
    <t>590243861005118027</t>
  </si>
  <si>
    <t>590243861004770639</t>
  </si>
  <si>
    <t>590243861004782090</t>
  </si>
  <si>
    <t>590243861004851819</t>
  </si>
  <si>
    <t>590243861005106543</t>
  </si>
  <si>
    <t>590243861005115361</t>
  </si>
  <si>
    <t>590243861004876096</t>
  </si>
  <si>
    <t>590243861004925343</t>
  </si>
  <si>
    <t>590243861004605054</t>
  </si>
  <si>
    <t>590243861004851383</t>
  </si>
  <si>
    <t>590243861005089235</t>
  </si>
  <si>
    <t>590243861004983893</t>
  </si>
  <si>
    <t>590243861005099548</t>
  </si>
  <si>
    <t>590243861004634696</t>
  </si>
  <si>
    <t>590243861004672353</t>
  </si>
  <si>
    <t>590243861004810533</t>
  </si>
  <si>
    <t>590243861004693211</t>
  </si>
  <si>
    <t>590243861004991034</t>
  </si>
  <si>
    <t>590243861004799678</t>
  </si>
  <si>
    <t>590243861004884589</t>
  </si>
  <si>
    <t>590243861044377355</t>
  </si>
  <si>
    <t>590243861041768415</t>
  </si>
  <si>
    <t>590243861004717634</t>
  </si>
  <si>
    <t>590243861042521217</t>
  </si>
  <si>
    <t>590243861004668448</t>
  </si>
  <si>
    <t>590243861005113008</t>
  </si>
  <si>
    <t>Energa Operator S.A.</t>
  </si>
  <si>
    <t>przepompownia ścieków</t>
  </si>
  <si>
    <t>mienie komunalne, boisko</t>
  </si>
  <si>
    <t>remiza strażacka</t>
  </si>
  <si>
    <t>świetlica wiejska</t>
  </si>
  <si>
    <t>biblioteka</t>
  </si>
  <si>
    <t>świetlica wiejska z biblioteką</t>
  </si>
  <si>
    <t>mienie komunalne OŚRODEK G4W</t>
  </si>
  <si>
    <t>Miejski Las</t>
  </si>
  <si>
    <t>zadaszona wiata wypoczynkowo rekreacyjna - MOR (miejsce obsługi rowerów)</t>
  </si>
  <si>
    <t>zespół podnoszenia ciśnienia wody wodociągowej studni podziemnej</t>
  </si>
  <si>
    <t>oświetlenie boiska</t>
  </si>
  <si>
    <t>Urząd Gminy Biuro</t>
  </si>
  <si>
    <t>stacja podnoszenia ciśnienia wody kontenerowa</t>
  </si>
  <si>
    <t>przepompownia ścieków, świetlica wiejska</t>
  </si>
  <si>
    <t>plac rekreacyjny</t>
  </si>
  <si>
    <t>remiza, świetlica</t>
  </si>
  <si>
    <t>przepompownia wodociągowa</t>
  </si>
  <si>
    <t>hala sportowa</t>
  </si>
  <si>
    <t>boisko</t>
  </si>
  <si>
    <t>ul. Królewiecka 60A</t>
  </si>
  <si>
    <t>46A,46B</t>
  </si>
  <si>
    <t>121/29</t>
  </si>
  <si>
    <t>188/13</t>
  </si>
  <si>
    <t>590243861040851484</t>
  </si>
  <si>
    <t>590243861042301925</t>
  </si>
  <si>
    <t>590243861044327671</t>
  </si>
  <si>
    <t>590243861040851293</t>
  </si>
  <si>
    <t>590243861005047969</t>
  </si>
  <si>
    <t>590243861004769602</t>
  </si>
  <si>
    <t>590243861004783066</t>
  </si>
  <si>
    <t>590243861004983916</t>
  </si>
  <si>
    <t>590243861004952998</t>
  </si>
  <si>
    <t>590243861004944023</t>
  </si>
  <si>
    <t>590243861004769428</t>
  </si>
  <si>
    <t>590243861005059627</t>
  </si>
  <si>
    <t>590243861005076990</t>
  </si>
  <si>
    <t>590243861005079779</t>
  </si>
  <si>
    <t>590243861005078994</t>
  </si>
  <si>
    <t>590243861005062481</t>
  </si>
  <si>
    <t>590243861005059634</t>
  </si>
  <si>
    <t>590243861005062047</t>
  </si>
  <si>
    <t>590243861005080751</t>
  </si>
  <si>
    <t>590243861005078680</t>
  </si>
  <si>
    <t>590243861005080119</t>
  </si>
  <si>
    <t>590243861004680259</t>
  </si>
  <si>
    <t>590243861005081376</t>
  </si>
  <si>
    <t>590243861043961524</t>
  </si>
  <si>
    <t>590243861004944795</t>
  </si>
  <si>
    <t>590243861005038349</t>
  </si>
  <si>
    <t>590243861042354792</t>
  </si>
  <si>
    <t>590243861004760258</t>
  </si>
  <si>
    <t>590243861004976055</t>
  </si>
  <si>
    <t>590243861041665943</t>
  </si>
  <si>
    <t>590243861041665950</t>
  </si>
  <si>
    <t>590243861042143556</t>
  </si>
  <si>
    <t>590243861005043404</t>
  </si>
  <si>
    <t>590243861042465924</t>
  </si>
  <si>
    <t>590243861043395329</t>
  </si>
  <si>
    <t>590243861004830166</t>
  </si>
  <si>
    <t>590243861043483873</t>
  </si>
  <si>
    <t>590243861041163449</t>
  </si>
  <si>
    <t>590243861042301505</t>
  </si>
  <si>
    <t>590243861005060081</t>
  </si>
  <si>
    <t>590243861005062054</t>
  </si>
  <si>
    <t>590243861005060074</t>
  </si>
  <si>
    <t>590243861004874870</t>
  </si>
  <si>
    <t>590243861004819628</t>
  </si>
  <si>
    <t>590243861005105102</t>
  </si>
  <si>
    <t>590243861004587701</t>
  </si>
  <si>
    <t>590243861041654022</t>
  </si>
  <si>
    <t>590243861044291132</t>
  </si>
  <si>
    <t>590243861005063532</t>
  </si>
  <si>
    <t>590243861005064201</t>
  </si>
  <si>
    <t>590243861005080614</t>
  </si>
  <si>
    <t>590243861005080744</t>
  </si>
  <si>
    <t>590243861004988386</t>
  </si>
  <si>
    <t>590243861004952981</t>
  </si>
  <si>
    <t>590243861040519254</t>
  </si>
  <si>
    <t>590243861043594753</t>
  </si>
  <si>
    <t>590243861004588326</t>
  </si>
  <si>
    <t>590243861004674913</t>
  </si>
  <si>
    <t>590243861043463981</t>
  </si>
  <si>
    <t>590243861043626409</t>
  </si>
  <si>
    <t>590243861042929792</t>
  </si>
  <si>
    <t>590243861004806383</t>
  </si>
  <si>
    <t>590243861004804990</t>
  </si>
  <si>
    <t>590243861004785848</t>
  </si>
  <si>
    <t>590243861004998583</t>
  </si>
  <si>
    <t>5902438861004595133</t>
  </si>
  <si>
    <t>590243861004648389</t>
  </si>
  <si>
    <t>590243861040519308</t>
  </si>
  <si>
    <t>C21</t>
  </si>
  <si>
    <t>Budynek biurowy</t>
  </si>
  <si>
    <t>Katowice</t>
  </si>
  <si>
    <t xml:space="preserve">Plebiscytowa </t>
  </si>
  <si>
    <t>19</t>
  </si>
  <si>
    <t>40-035</t>
  </si>
  <si>
    <t>590322400700040460</t>
  </si>
  <si>
    <t>94749681</t>
  </si>
  <si>
    <t>Wojewódzki Fundusz Ochrony Środowiska i Gospodarki Wodnej w Katowicach</t>
  </si>
  <si>
    <t>ul. Plebiscytowa 19, 40-035 Katowice</t>
  </si>
  <si>
    <t>ul. Plebiscytowa 1940-035 Katowice</t>
  </si>
  <si>
    <t xml:space="preserve">Tauron Dystrybucja S.A. </t>
  </si>
  <si>
    <t>ONE S.A.</t>
  </si>
  <si>
    <t>954-223-98-31</t>
  </si>
  <si>
    <t>Gmina Nowe Ostrowy</t>
  </si>
  <si>
    <t>Nowe Ostrowy 80, 99-350 Nowe Ostrowy</t>
  </si>
  <si>
    <t xml:space="preserve">Nowe Ostrowy 80, 99-350 Nowe Ostrowy </t>
  </si>
  <si>
    <t>Oświetlenie Kołomia</t>
  </si>
  <si>
    <t>Kołomia</t>
  </si>
  <si>
    <t>99-350</t>
  </si>
  <si>
    <t>Nowe Ostrowy</t>
  </si>
  <si>
    <t>590243873017762709</t>
  </si>
  <si>
    <t>590243873017728361</t>
  </si>
  <si>
    <t>Oświetlenie Nowa Wieś</t>
  </si>
  <si>
    <t>Nowa Wieś</t>
  </si>
  <si>
    <t>99-300</t>
  </si>
  <si>
    <t>590243873017563313</t>
  </si>
  <si>
    <t>Oświetlenie Błota</t>
  </si>
  <si>
    <t>Błota</t>
  </si>
  <si>
    <t>590243873017500653</t>
  </si>
  <si>
    <t>Oświetlenie Rdutów</t>
  </si>
  <si>
    <t>Rdutów</t>
  </si>
  <si>
    <t>590243873017609448</t>
  </si>
  <si>
    <t>Oświetlenie Lipiny</t>
  </si>
  <si>
    <t>Lipiny</t>
  </si>
  <si>
    <t>590243873017762716</t>
  </si>
  <si>
    <t>Oświetlenie Nowe Ostrowy</t>
  </si>
  <si>
    <t>590243873017661477</t>
  </si>
  <si>
    <t xml:space="preserve">Gmina Nowe Ostrowy </t>
  </si>
  <si>
    <t>Oświetlenie Wołodrza</t>
  </si>
  <si>
    <t>Wołodrza</t>
  </si>
  <si>
    <t>590243873017603484</t>
  </si>
  <si>
    <t>Oświetlenie Ostrowy</t>
  </si>
  <si>
    <t>Ostrowy</t>
  </si>
  <si>
    <t>590243873017659009</t>
  </si>
  <si>
    <t>590243873017279580</t>
  </si>
  <si>
    <t>Oświetlenie Grodno Nowe</t>
  </si>
  <si>
    <t>Grodno</t>
  </si>
  <si>
    <t>590243873017517309</t>
  </si>
  <si>
    <t>Oświetlenie Zieleniec</t>
  </si>
  <si>
    <t>Zieleniec</t>
  </si>
  <si>
    <t>590243873017517200</t>
  </si>
  <si>
    <t xml:space="preserve">99-350 </t>
  </si>
  <si>
    <t>590243873017661521</t>
  </si>
  <si>
    <t>Oświetlenie Niechcianów</t>
  </si>
  <si>
    <t>Niechcianów</t>
  </si>
  <si>
    <t>590243873017731071</t>
  </si>
  <si>
    <t>Oświetlenie Miksztal</t>
  </si>
  <si>
    <t>Miksztal</t>
  </si>
  <si>
    <t>590243873017789423</t>
  </si>
  <si>
    <t>Oświetlenie Kołmia</t>
  </si>
  <si>
    <t>590243873017500868</t>
  </si>
  <si>
    <t>Oświetlenie Imielno</t>
  </si>
  <si>
    <t>Imielno</t>
  </si>
  <si>
    <t>590243873017678468</t>
  </si>
  <si>
    <t>590243873017658200</t>
  </si>
  <si>
    <t>Oświetlenie Kały</t>
  </si>
  <si>
    <t>Kały</t>
  </si>
  <si>
    <t>590243873017729023</t>
  </si>
  <si>
    <t>Oświetlenie Imielinek</t>
  </si>
  <si>
    <t>Imielinek</t>
  </si>
  <si>
    <t>590243873017762723</t>
  </si>
  <si>
    <t>590243873017609509</t>
  </si>
  <si>
    <t>Oświetlenie Grochów</t>
  </si>
  <si>
    <t>Grochów</t>
  </si>
  <si>
    <t>590243873017563733</t>
  </si>
  <si>
    <t>Oświetlenie Perna</t>
  </si>
  <si>
    <t>Perna</t>
  </si>
  <si>
    <t>590243873017563740</t>
  </si>
  <si>
    <t>590243873017802429</t>
  </si>
  <si>
    <t>590243873017422771</t>
  </si>
  <si>
    <t>Oświetlenie Bzówki</t>
  </si>
  <si>
    <t>590243873017421330</t>
  </si>
  <si>
    <t>Bzówki</t>
  </si>
  <si>
    <t>590243873017507386</t>
  </si>
  <si>
    <t>Oświetlenie Wola Pierowa</t>
  </si>
  <si>
    <t>Wola Pierowa</t>
  </si>
  <si>
    <t>590243873017838374</t>
  </si>
  <si>
    <t>590243873017603989</t>
  </si>
  <si>
    <t>Oświetlenie Grochówek</t>
  </si>
  <si>
    <t>Grochówek</t>
  </si>
  <si>
    <t>590243873017729795</t>
  </si>
  <si>
    <t>590243873017729788</t>
  </si>
  <si>
    <t>590243873017762693</t>
  </si>
  <si>
    <t>590243873017477597</t>
  </si>
  <si>
    <t>590243873017422726</t>
  </si>
  <si>
    <t>590243873017289770</t>
  </si>
  <si>
    <t>590243873017609493</t>
  </si>
  <si>
    <t>590243873017603644</t>
  </si>
  <si>
    <t>590243873017478259</t>
  </si>
  <si>
    <t>590243873017801651</t>
  </si>
  <si>
    <t>590243873017422757</t>
  </si>
  <si>
    <t>590243873017517316</t>
  </si>
  <si>
    <t>590243873017294927</t>
  </si>
  <si>
    <t>590243873017507379</t>
  </si>
  <si>
    <t>590243873017736571</t>
  </si>
  <si>
    <t>590243873017917932</t>
  </si>
  <si>
    <t>590243873017945812</t>
  </si>
  <si>
    <t>590243873017944686</t>
  </si>
  <si>
    <t>590243873017917918</t>
  </si>
  <si>
    <t>590243873017720242</t>
  </si>
  <si>
    <t>590243873017981490</t>
  </si>
  <si>
    <t>C12w</t>
  </si>
  <si>
    <t>C12o</t>
  </si>
  <si>
    <t>dz. 215</t>
  </si>
  <si>
    <t>590243873040294437</t>
  </si>
  <si>
    <t>OSP Ostrowy Cukrownia</t>
  </si>
  <si>
    <t>Ostrowy Cukrownia</t>
  </si>
  <si>
    <t>590243873017515916</t>
  </si>
  <si>
    <t>Oczyszczalnia</t>
  </si>
  <si>
    <t>28//12</t>
  </si>
  <si>
    <t>590243873017950250</t>
  </si>
  <si>
    <t>Ośrodek Zdrowia</t>
  </si>
  <si>
    <t>Wołodrza 7</t>
  </si>
  <si>
    <t>590243873017515992</t>
  </si>
  <si>
    <t>Urząd Gminy Ostrowy</t>
  </si>
  <si>
    <t>590243873017829204</t>
  </si>
  <si>
    <t>Świetlica Lipiny</t>
  </si>
  <si>
    <t>590243873017515893</t>
  </si>
  <si>
    <t>590243873017287981</t>
  </si>
  <si>
    <t>Świetlica przy UG</t>
  </si>
  <si>
    <t>590243873017929379</t>
  </si>
  <si>
    <t>Blok 23</t>
  </si>
  <si>
    <t>590243873017657623</t>
  </si>
  <si>
    <t>Biblioteka</t>
  </si>
  <si>
    <t>590243873017657616</t>
  </si>
  <si>
    <t xml:space="preserve">Przepompownia za SP </t>
  </si>
  <si>
    <t>590243873017736656</t>
  </si>
  <si>
    <t>Przepompownia Ostrowy</t>
  </si>
  <si>
    <t>dz. Nr 31</t>
  </si>
  <si>
    <t>590243873017684186</t>
  </si>
  <si>
    <t>Boisko przy świetlicy</t>
  </si>
  <si>
    <t>Ostrowy-Cukrownia</t>
  </si>
  <si>
    <t>590243873017672275</t>
  </si>
  <si>
    <t>Blok 11</t>
  </si>
  <si>
    <t>590243873017418118</t>
  </si>
  <si>
    <t>Świetlica Wołodrza</t>
  </si>
  <si>
    <t>590243873017287998</t>
  </si>
  <si>
    <t>Magazyn Imielno</t>
  </si>
  <si>
    <t>590243873017515909</t>
  </si>
  <si>
    <t>590243873017606706</t>
  </si>
  <si>
    <t>Świetlica Ostrowy</t>
  </si>
  <si>
    <t>590243873017781182</t>
  </si>
  <si>
    <t>Świetlica Kołomia</t>
  </si>
  <si>
    <t>590243873017912487</t>
  </si>
  <si>
    <t>Budynek komunalny Wola Pierowa</t>
  </si>
  <si>
    <t>590243873017291506</t>
  </si>
  <si>
    <t>Świetlica Zieleniec</t>
  </si>
  <si>
    <t>dz. Nr 33</t>
  </si>
  <si>
    <t>590243873017290929</t>
  </si>
  <si>
    <t>Garaż</t>
  </si>
  <si>
    <t>590243873017876659</t>
  </si>
  <si>
    <t>Świetlica Grodno</t>
  </si>
  <si>
    <t xml:space="preserve">Grodno </t>
  </si>
  <si>
    <t>23//5</t>
  </si>
  <si>
    <t>590243873017712636</t>
  </si>
  <si>
    <t>Ostrowy Cukrownia, pompownia</t>
  </si>
  <si>
    <t>590243873017919561</t>
  </si>
  <si>
    <t>OSP Bzówki</t>
  </si>
  <si>
    <t>590243873017770988</t>
  </si>
  <si>
    <t>OSP Imielno</t>
  </si>
  <si>
    <t>590243873017706529</t>
  </si>
  <si>
    <t>OSP Wola Pierowa</t>
  </si>
  <si>
    <t xml:space="preserve">Wola Pierowa </t>
  </si>
  <si>
    <t>590243873017290165</t>
  </si>
  <si>
    <t>Świetlica wiejska - Miksztal</t>
  </si>
  <si>
    <t>590243873017284256</t>
  </si>
  <si>
    <t>tłocznia ścieków</t>
  </si>
  <si>
    <t xml:space="preserve">Nowe Ostrowy </t>
  </si>
  <si>
    <t>590243873043057695</t>
  </si>
  <si>
    <t xml:space="preserve">OSP Grochów </t>
  </si>
  <si>
    <t>590243873017563122</t>
  </si>
  <si>
    <t>POŚ</t>
  </si>
  <si>
    <t>590243873017976199</t>
  </si>
  <si>
    <t>590243873017975628</t>
  </si>
  <si>
    <t>Gmina Murów</t>
  </si>
  <si>
    <t>991-049-49-72</t>
  </si>
  <si>
    <t>ul.Dworcowa 2, 46-030 Murów</t>
  </si>
  <si>
    <t xml:space="preserve">Urząd Gminy w Murowie </t>
  </si>
  <si>
    <t>ul. Dworcowa 2, 46-030 Murów</t>
  </si>
  <si>
    <t>Nowe Budkowice</t>
  </si>
  <si>
    <t>46-030</t>
  </si>
  <si>
    <t>Murów</t>
  </si>
  <si>
    <t>590322413300104937</t>
  </si>
  <si>
    <t xml:space="preserve"> ul. Wolności</t>
  </si>
  <si>
    <t>590322413300291729</t>
  </si>
  <si>
    <t>Czarna Woda</t>
  </si>
  <si>
    <t>590322413300250283</t>
  </si>
  <si>
    <t xml:space="preserve">Stare Budkowice </t>
  </si>
  <si>
    <t>590322413300246262</t>
  </si>
  <si>
    <t>590322413300314060</t>
  </si>
  <si>
    <t>Grabczok</t>
  </si>
  <si>
    <t>590322413300247672</t>
  </si>
  <si>
    <t>590322413300063050</t>
  </si>
  <si>
    <t>Bukowo</t>
  </si>
  <si>
    <t>590322413300111201</t>
  </si>
  <si>
    <t>Zagwiździe</t>
  </si>
  <si>
    <t>590322413300283861</t>
  </si>
  <si>
    <t>Morcinek</t>
  </si>
  <si>
    <t>590322413300238762</t>
  </si>
  <si>
    <t>590322413300248068</t>
  </si>
  <si>
    <t>Grabice</t>
  </si>
  <si>
    <t>590322413300149846</t>
  </si>
  <si>
    <t>590322413300134675</t>
  </si>
  <si>
    <t>590322413300208475</t>
  </si>
  <si>
    <t>Dębiniec</t>
  </si>
  <si>
    <t>590322413300075848</t>
  </si>
  <si>
    <t>590322413300097017</t>
  </si>
  <si>
    <t>590322413300240444</t>
  </si>
  <si>
    <t>Radomierowice</t>
  </si>
  <si>
    <t>590322413300294782</t>
  </si>
  <si>
    <t>Młodnik</t>
  </si>
  <si>
    <t>590322413300012829</t>
  </si>
  <si>
    <t>590322413300240451</t>
  </si>
  <si>
    <t>991-049-42-74</t>
  </si>
  <si>
    <t>590322413300032148</t>
  </si>
  <si>
    <t>Okoły</t>
  </si>
  <si>
    <t>590322413300032407</t>
  </si>
  <si>
    <t>590322413300334389</t>
  </si>
  <si>
    <t>590322413300092531</t>
  </si>
  <si>
    <t>590322413300023689</t>
  </si>
  <si>
    <t>590322413300044240</t>
  </si>
  <si>
    <t>590322413201144360</t>
  </si>
  <si>
    <t>590322413200189829</t>
  </si>
  <si>
    <t>590322413200513013</t>
  </si>
  <si>
    <t>590322413300174909</t>
  </si>
  <si>
    <t>590322413300267120</t>
  </si>
  <si>
    <t>590322413300278195</t>
  </si>
  <si>
    <t>O12</t>
  </si>
  <si>
    <t>Mańczok</t>
  </si>
  <si>
    <t>590322413300314077</t>
  </si>
  <si>
    <t>590322413300072199</t>
  </si>
  <si>
    <t>590322413300056786</t>
  </si>
  <si>
    <t>590322413300333092</t>
  </si>
  <si>
    <t>590322413300312486</t>
  </si>
  <si>
    <t>Świeciny</t>
  </si>
  <si>
    <t>590322413300098854</t>
  </si>
  <si>
    <t>590322413300166539</t>
  </si>
  <si>
    <t>590322413300006323</t>
  </si>
  <si>
    <t>590322413300001977</t>
  </si>
  <si>
    <t>Stare Budkowice</t>
  </si>
  <si>
    <t>590322413300220491</t>
  </si>
  <si>
    <t>590322413300109031</t>
  </si>
  <si>
    <t>O11</t>
  </si>
  <si>
    <t>słup 12</t>
  </si>
  <si>
    <t>Dworcowa</t>
  </si>
  <si>
    <t>Stawowa</t>
  </si>
  <si>
    <t>S-478</t>
  </si>
  <si>
    <t>S-479</t>
  </si>
  <si>
    <t>S-063</t>
  </si>
  <si>
    <t xml:space="preserve">Wieś </t>
  </si>
  <si>
    <t>S-246</t>
  </si>
  <si>
    <t>S-248</t>
  </si>
  <si>
    <t>S-292</t>
  </si>
  <si>
    <t>S-066</t>
  </si>
  <si>
    <t>S-254</t>
  </si>
  <si>
    <t>ST. II</t>
  </si>
  <si>
    <t>II S-260</t>
  </si>
  <si>
    <t>ul. Lipowa</t>
  </si>
  <si>
    <t>Ul. Wiejska</t>
  </si>
  <si>
    <t>Podkraje</t>
  </si>
  <si>
    <t>Ul. Dworcowa</t>
  </si>
  <si>
    <t>Ul. Oleska</t>
  </si>
  <si>
    <t>S-288</t>
  </si>
  <si>
    <t xml:space="preserve">S- 279 </t>
  </si>
  <si>
    <t xml:space="preserve"> "Górki" </t>
  </si>
  <si>
    <t xml:space="preserve"> ul. Murowska</t>
  </si>
  <si>
    <t>S-484</t>
  </si>
  <si>
    <t>S- 401</t>
  </si>
  <si>
    <t>Ul. Polna</t>
  </si>
  <si>
    <t>Słup 58</t>
  </si>
  <si>
    <t>sł/67</t>
  </si>
  <si>
    <t>Ul. Robotnicza</t>
  </si>
  <si>
    <t>ul. Wolności</t>
  </si>
  <si>
    <t xml:space="preserve"> słup 39</t>
  </si>
  <si>
    <t>Słup 347</t>
  </si>
  <si>
    <t>Słup 510</t>
  </si>
  <si>
    <t>Słup 354</t>
  </si>
  <si>
    <t>słup 433</t>
  </si>
  <si>
    <t>S-255</t>
  </si>
  <si>
    <t>S-252</t>
  </si>
  <si>
    <t>Ul. Młyńska</t>
  </si>
  <si>
    <t>Ul. Lipowa</t>
  </si>
  <si>
    <t>Ul. Wołczyńska</t>
  </si>
  <si>
    <t xml:space="preserve"> „Wieś”</t>
  </si>
  <si>
    <t>Tartak</t>
  </si>
  <si>
    <t>S- 058</t>
  </si>
  <si>
    <t>25 A</t>
  </si>
  <si>
    <t xml:space="preserve"> S-118</t>
  </si>
  <si>
    <t>Święciny</t>
  </si>
  <si>
    <t>Ul. Zagwiździańska</t>
  </si>
  <si>
    <t>Ul. Kolejowa</t>
  </si>
  <si>
    <t>Ul. Grabicka</t>
  </si>
  <si>
    <t>ul. Grabicka</t>
  </si>
  <si>
    <t>Tauron Dystrybucja S.A.</t>
  </si>
  <si>
    <t>Tauron Sprzedaż Sp. z o.o.</t>
  </si>
  <si>
    <t>rezerwowa</t>
  </si>
  <si>
    <t>1 miesiąć</t>
  </si>
  <si>
    <t xml:space="preserve">kolejna </t>
  </si>
  <si>
    <t>Remiza OSP</t>
  </si>
  <si>
    <t>Wiejska</t>
  </si>
  <si>
    <t>590322413300260862</t>
  </si>
  <si>
    <t>świetlica Wiejska</t>
  </si>
  <si>
    <t>Lipowa</t>
  </si>
  <si>
    <t>Świetlica wiejska</t>
  </si>
  <si>
    <t>590322413300197830</t>
  </si>
  <si>
    <t>Remiza</t>
  </si>
  <si>
    <t>590322413300084376</t>
  </si>
  <si>
    <t>Remiza OSP Syrena</t>
  </si>
  <si>
    <t>Wolności</t>
  </si>
  <si>
    <t>590322413300029322</t>
  </si>
  <si>
    <t xml:space="preserve">Remiza OSP </t>
  </si>
  <si>
    <t>11</t>
  </si>
  <si>
    <t>Budynek Mieszkalny</t>
  </si>
  <si>
    <t>590322413300162968</t>
  </si>
  <si>
    <t>Szatnia Sportowa</t>
  </si>
  <si>
    <t>1</t>
  </si>
  <si>
    <t>590322413300164528</t>
  </si>
  <si>
    <t>Świetlica</t>
  </si>
  <si>
    <t>590322413300188968</t>
  </si>
  <si>
    <t>Biura Urzędu Gminy</t>
  </si>
  <si>
    <t>2</t>
  </si>
  <si>
    <t>590322413300060288</t>
  </si>
  <si>
    <t>590322413300334747</t>
  </si>
  <si>
    <t xml:space="preserve">Świetlica </t>
  </si>
  <si>
    <t>Opolska</t>
  </si>
  <si>
    <t>590322413200035188</t>
  </si>
  <si>
    <t>Stara Szkoła</t>
  </si>
  <si>
    <t>590322413300301244</t>
  </si>
  <si>
    <t>Świetlica Wiejska</t>
  </si>
  <si>
    <t xml:space="preserve">Wolności </t>
  </si>
  <si>
    <t>590322413300134545</t>
  </si>
  <si>
    <t>Remiza Strażacka</t>
  </si>
  <si>
    <t>wiejska</t>
  </si>
  <si>
    <t>590322413300188975</t>
  </si>
  <si>
    <t>Stara Szkoła Podstawowa</t>
  </si>
  <si>
    <t>590322413300333962</t>
  </si>
  <si>
    <t>Stara Szkoła - Przedszkole</t>
  </si>
  <si>
    <t>590322413300258722</t>
  </si>
  <si>
    <t>590322413300226646</t>
  </si>
  <si>
    <t>Boisko Sportowe</t>
  </si>
  <si>
    <t>590322413300014052</t>
  </si>
  <si>
    <t>Stara Remiza</t>
  </si>
  <si>
    <t>590322413300261401</t>
  </si>
  <si>
    <t xml:space="preserve">Publiczna Szkoła Podstawowa </t>
  </si>
  <si>
    <t>590322413300098687</t>
  </si>
  <si>
    <t xml:space="preserve">Obiekt  Szkolny </t>
  </si>
  <si>
    <t>68A</t>
  </si>
  <si>
    <t>590322413300187398</t>
  </si>
  <si>
    <t xml:space="preserve">Budynek Socjalny Publicznej Szkoły Podstawowej </t>
  </si>
  <si>
    <t>68A/2</t>
  </si>
  <si>
    <t>590322413300293648</t>
  </si>
  <si>
    <t>Sala gimnastyczna</t>
  </si>
  <si>
    <t>590322413300087384</t>
  </si>
  <si>
    <t xml:space="preserve">Przedszkole Publiczne </t>
  </si>
  <si>
    <t>17</t>
  </si>
  <si>
    <t>590322413300271721</t>
  </si>
  <si>
    <t xml:space="preserve"> Przedszkole Publiczne z Oddziałem Zamiejscowym</t>
  </si>
  <si>
    <t>12A</t>
  </si>
  <si>
    <t>590322413300086790</t>
  </si>
  <si>
    <t>Przedszkole Publiczne</t>
  </si>
  <si>
    <t>Wołczyńska</t>
  </si>
  <si>
    <t>590322413300166522</t>
  </si>
  <si>
    <t xml:space="preserve">Publiczna  Szkoła Podstawowa </t>
  </si>
  <si>
    <t>22</t>
  </si>
  <si>
    <t>590322413300291439</t>
  </si>
  <si>
    <t>14</t>
  </si>
  <si>
    <t>590322413300003155</t>
  </si>
  <si>
    <t>Boisko sportowe</t>
  </si>
  <si>
    <t>Łubniańska</t>
  </si>
  <si>
    <t>działka nr 834/2</t>
  </si>
  <si>
    <t>590322413300105682</t>
  </si>
  <si>
    <t>Stacja uzdatniania  wody</t>
  </si>
  <si>
    <t>bn</t>
  </si>
  <si>
    <t>590322413300063340</t>
  </si>
  <si>
    <t>Młyńska</t>
  </si>
  <si>
    <t>590322413300300834</t>
  </si>
  <si>
    <t xml:space="preserve">Przepompownia ścieków </t>
  </si>
  <si>
    <t>Jełowska</t>
  </si>
  <si>
    <t>590322413300312349</t>
  </si>
  <si>
    <t>Przepompownia ścieków</t>
  </si>
  <si>
    <t>dz.nr 262</t>
  </si>
  <si>
    <t>590322413300148535</t>
  </si>
  <si>
    <t>dz.nr 809/104</t>
  </si>
  <si>
    <t>590322413300311878</t>
  </si>
  <si>
    <t>dz.nr 485/40</t>
  </si>
  <si>
    <t>590322413300031288</t>
  </si>
  <si>
    <t>dz.nr 121/72</t>
  </si>
  <si>
    <t>590322413300265676</t>
  </si>
  <si>
    <t>Zagwiździańska</t>
  </si>
  <si>
    <t>dz.nr 705/212</t>
  </si>
  <si>
    <t>590322413300015103</t>
  </si>
  <si>
    <t>Budynek Dworca PKP Murów</t>
  </si>
  <si>
    <t>3</t>
  </si>
  <si>
    <t>Młotownia, Zabytek klasy O</t>
  </si>
  <si>
    <t>Grabicka</t>
  </si>
  <si>
    <t>590322413300241991</t>
  </si>
  <si>
    <t>Przepompownia ścieków, dz.nr 453/14</t>
  </si>
  <si>
    <t>Ogrodowa</t>
  </si>
  <si>
    <t>590322413300352253</t>
  </si>
  <si>
    <t>322056080168</t>
  </si>
  <si>
    <t>322056079941</t>
  </si>
  <si>
    <t>322056079898</t>
  </si>
  <si>
    <t>322056066049</t>
  </si>
  <si>
    <t>322056080147</t>
  </si>
  <si>
    <t>3220562080151</t>
  </si>
  <si>
    <t>322056080156</t>
  </si>
  <si>
    <t xml:space="preserve">C11 </t>
  </si>
  <si>
    <t>13,0</t>
  </si>
  <si>
    <t>5,0</t>
  </si>
  <si>
    <t xml:space="preserve">Oczyszczalnia  ścieków </t>
  </si>
  <si>
    <t>590322413300307963</t>
  </si>
  <si>
    <t>80,0</t>
  </si>
  <si>
    <t>B23</t>
  </si>
  <si>
    <t xml:space="preserve">Gminna Biblioteka Publiczna </t>
  </si>
  <si>
    <t>ul. Wolności 22, 46-030 Murów</t>
  </si>
  <si>
    <t>Gminna Biblioteka Publiczna</t>
  </si>
  <si>
    <t>590322413300091992</t>
  </si>
  <si>
    <t>590322413300247764</t>
  </si>
  <si>
    <t>Oświetlenie uliczne</t>
  </si>
  <si>
    <t>Gmina Kurów</t>
  </si>
  <si>
    <t>ul. Lubelska 35, 24-170 Kurów</t>
  </si>
  <si>
    <t>PŁONKI</t>
  </si>
  <si>
    <t>24-170</t>
  </si>
  <si>
    <t>Kurów</t>
  </si>
  <si>
    <t>590543520300555964</t>
  </si>
  <si>
    <t>KLEMENTOWICE</t>
  </si>
  <si>
    <t>590543520300465348</t>
  </si>
  <si>
    <t>KURÓW</t>
  </si>
  <si>
    <t>KILIŃSKIGO</t>
  </si>
  <si>
    <t>2858/1</t>
  </si>
  <si>
    <t>590543520300459804</t>
  </si>
  <si>
    <t>DĘBA</t>
  </si>
  <si>
    <t>590543520300606086</t>
  </si>
  <si>
    <t>OLESIN</t>
  </si>
  <si>
    <t>590543520300570929</t>
  </si>
  <si>
    <t>590543520300555957</t>
  </si>
  <si>
    <t>MARIANKA</t>
  </si>
  <si>
    <t>590543520300736677</t>
  </si>
  <si>
    <t>590543520300597230</t>
  </si>
  <si>
    <t>WOJSKA POLSKIEGO</t>
  </si>
  <si>
    <t>590543520300601746</t>
  </si>
  <si>
    <t>SZUMÓW</t>
  </si>
  <si>
    <t>590543520300676010</t>
  </si>
  <si>
    <t>590543520300566083</t>
  </si>
  <si>
    <t>590543520300560906</t>
  </si>
  <si>
    <t>BARŁOGI</t>
  </si>
  <si>
    <t>590543520300597247</t>
  </si>
  <si>
    <t>CHOSZCZÓW</t>
  </si>
  <si>
    <t>590543520300655763</t>
  </si>
  <si>
    <t>590543520300759539</t>
  </si>
  <si>
    <t>590543520300619291</t>
  </si>
  <si>
    <t>590543520300556404</t>
  </si>
  <si>
    <t>BUCHAŁOWICE</t>
  </si>
  <si>
    <t>24-150</t>
  </si>
  <si>
    <t>Nałęczów</t>
  </si>
  <si>
    <t>590543520300556299</t>
  </si>
  <si>
    <t>590543520300655749</t>
  </si>
  <si>
    <t>WARSZAWSKA</t>
  </si>
  <si>
    <t>590543520300753469</t>
  </si>
  <si>
    <t>WÓLKA NOWODWORSKA</t>
  </si>
  <si>
    <t>590543520300556282</t>
  </si>
  <si>
    <t>KŁODA</t>
  </si>
  <si>
    <t>590543520300556398</t>
  </si>
  <si>
    <t>590543520300664277</t>
  </si>
  <si>
    <t>590543520300753070</t>
  </si>
  <si>
    <t>590543520300769156</t>
  </si>
  <si>
    <t>ST 6</t>
  </si>
  <si>
    <t>590543520300755289</t>
  </si>
  <si>
    <t>590543520300597223</t>
  </si>
  <si>
    <t>590543520300632962</t>
  </si>
  <si>
    <t>590543520300623502</t>
  </si>
  <si>
    <t>590543520300566090</t>
  </si>
  <si>
    <t>BRONISŁAWKA</t>
  </si>
  <si>
    <t>590543520300657538</t>
  </si>
  <si>
    <t>ŁĄKOĆ</t>
  </si>
  <si>
    <t>590543520300632979</t>
  </si>
  <si>
    <t>590543520300555971</t>
  </si>
  <si>
    <t>NOWY RYNEK</t>
  </si>
  <si>
    <t>590543520300730965</t>
  </si>
  <si>
    <t>LUBELSKA</t>
  </si>
  <si>
    <t>590543520300784531</t>
  </si>
  <si>
    <t>ŻABIA</t>
  </si>
  <si>
    <t>590543520300734062</t>
  </si>
  <si>
    <t>590543520300550303</t>
  </si>
  <si>
    <t>590543520300606512</t>
  </si>
  <si>
    <t>590543520300531340</t>
  </si>
  <si>
    <t>GŁOWACKIEGO</t>
  </si>
  <si>
    <t>590543520300492627</t>
  </si>
  <si>
    <t>WIŚNIOWA</t>
  </si>
  <si>
    <t>590543520300492580</t>
  </si>
  <si>
    <t>590543520300492573</t>
  </si>
  <si>
    <t>590543520300494751</t>
  </si>
  <si>
    <t>KOŚCIUSZKI</t>
  </si>
  <si>
    <t>590543520300474098</t>
  </si>
  <si>
    <t>590543520300479376</t>
  </si>
  <si>
    <t>GŁĘBOKA</t>
  </si>
  <si>
    <t>590543520300482468</t>
  </si>
  <si>
    <t>BRZOZOWA GAĆ</t>
  </si>
  <si>
    <t>590543520300482000</t>
  </si>
  <si>
    <t>WYGODA</t>
  </si>
  <si>
    <t>590543520300787969</t>
  </si>
  <si>
    <t>590543520300562290</t>
  </si>
  <si>
    <t>590543520300566106</t>
  </si>
  <si>
    <t>NADRZECZNA</t>
  </si>
  <si>
    <t>590543520300589549</t>
  </si>
  <si>
    <t>590543520300793076</t>
  </si>
  <si>
    <t>590543520300611486</t>
  </si>
  <si>
    <t>590543520300715399</t>
  </si>
  <si>
    <t>ZASTAWIE</t>
  </si>
  <si>
    <t>590543520300601739</t>
  </si>
  <si>
    <t>3ZA1739 Zastawie 2</t>
  </si>
  <si>
    <t>590543520300476559</t>
  </si>
  <si>
    <t>590543520300699354</t>
  </si>
  <si>
    <t>DZ.206</t>
  </si>
  <si>
    <t>590543520300809517</t>
  </si>
  <si>
    <t>590543520300710523</t>
  </si>
  <si>
    <t>590543520300684411</t>
  </si>
  <si>
    <t>ZIELONA</t>
  </si>
  <si>
    <t>590543520300492566</t>
  </si>
  <si>
    <t>590543520300688075</t>
  </si>
  <si>
    <t>BLICH</t>
  </si>
  <si>
    <t>590543520300714651</t>
  </si>
  <si>
    <t>KOWALSKA</t>
  </si>
  <si>
    <t>590543520300559078</t>
  </si>
  <si>
    <t>590543520300591672</t>
  </si>
  <si>
    <t>590543520300765806</t>
  </si>
  <si>
    <t>590543520300554844</t>
  </si>
  <si>
    <t>590543520300562238</t>
  </si>
  <si>
    <t>NOWA</t>
  </si>
  <si>
    <t>590543520300615323</t>
  </si>
  <si>
    <t>ZACISZE</t>
  </si>
  <si>
    <t>590543520300600398</t>
  </si>
  <si>
    <t>590543520300628545</t>
  </si>
  <si>
    <t>FABRYCZNA</t>
  </si>
  <si>
    <t>DZ. 2448/2</t>
  </si>
  <si>
    <t>OSWIETLENIE ULICZNE</t>
  </si>
  <si>
    <t>DZ. 549</t>
  </si>
  <si>
    <t xml:space="preserve">590543520301024322 </t>
  </si>
  <si>
    <t>DZ.414,415</t>
  </si>
  <si>
    <t>590543520301029716</t>
  </si>
  <si>
    <t>DZ.21,31</t>
  </si>
  <si>
    <t>590543520301029730</t>
  </si>
  <si>
    <t>DR.POW.1518L</t>
  </si>
  <si>
    <t>DZ.188</t>
  </si>
  <si>
    <t>590543520301029709</t>
  </si>
  <si>
    <t>SŁONECZNA</t>
  </si>
  <si>
    <t>3789,947,965/1</t>
  </si>
  <si>
    <t>590543520301029747</t>
  </si>
  <si>
    <t>DZ.353</t>
  </si>
  <si>
    <t>590543520301029723</t>
  </si>
  <si>
    <t xml:space="preserve">KRZYWA </t>
  </si>
  <si>
    <t>2758,27703,2771/1,2755/2</t>
  </si>
  <si>
    <t>590543520301031467</t>
  </si>
  <si>
    <t>393/3,398/6</t>
  </si>
  <si>
    <t>590543520301031498</t>
  </si>
  <si>
    <t>DR.GM.107723L</t>
  </si>
  <si>
    <t>207/1</t>
  </si>
  <si>
    <t>590543520301031474</t>
  </si>
  <si>
    <t>DR.POW. 2534L</t>
  </si>
  <si>
    <t>455/3,691/3</t>
  </si>
  <si>
    <t>590543520301031481</t>
  </si>
  <si>
    <t>CIASNA</t>
  </si>
  <si>
    <t>590543520301031450</t>
  </si>
  <si>
    <t>POSIOŁEK</t>
  </si>
  <si>
    <t>590543520301034529</t>
  </si>
  <si>
    <t>c12B</t>
  </si>
  <si>
    <t>590543520301035519</t>
  </si>
  <si>
    <t>716-267-10-53</t>
  </si>
  <si>
    <t>590543520300205098</t>
  </si>
  <si>
    <t>590543520300813392</t>
  </si>
  <si>
    <t>kompleksowa</t>
  </si>
  <si>
    <t>3 miesięce</t>
  </si>
  <si>
    <t>590543520300562665</t>
  </si>
  <si>
    <t>37A</t>
  </si>
  <si>
    <t>590543520300739319</t>
  </si>
  <si>
    <t>31A</t>
  </si>
  <si>
    <t>590543520300728481</t>
  </si>
  <si>
    <t>URZĄD GMINY W KUROWIE - HURTOWNIA</t>
  </si>
  <si>
    <t>590543520300550990</t>
  </si>
  <si>
    <t>URZĄD GMINY w KUROWIE</t>
  </si>
  <si>
    <t>590543520300550273</t>
  </si>
  <si>
    <t>OCHOTNICZA STRAŻ POŻARNA</t>
  </si>
  <si>
    <t>189A</t>
  </si>
  <si>
    <t>590543520300603450</t>
  </si>
  <si>
    <t>ul. Lubelska 16, 24-170 Kurów</t>
  </si>
  <si>
    <t>ZESPÓŁ SZKOLNO-PRZEDSZKOLNY PRZEDSZKOLE</t>
  </si>
  <si>
    <t>PIRAMOWICZA</t>
  </si>
  <si>
    <t>590543520300544883</t>
  </si>
  <si>
    <t>SZKOŁA PODSTAWOWA</t>
  </si>
  <si>
    <t>590543520300544890</t>
  </si>
  <si>
    <t>590543520300532378</t>
  </si>
  <si>
    <t>BUDYNEK KOMUNALNY - MAGAZYN NR 1</t>
  </si>
  <si>
    <t>590543520300446538</t>
  </si>
  <si>
    <t>BUDYNEK KOMUNALNY - SKLEP</t>
  </si>
  <si>
    <t>590543520300446545</t>
  </si>
  <si>
    <t>BUDYNEK KOMUNALNY - MAGAZYN NR 2</t>
  </si>
  <si>
    <t>590543520300446576</t>
  </si>
  <si>
    <t>BUDYNEK KOMUNALNY - ZAPLECZE KLUBU SPORTOWEGO</t>
  </si>
  <si>
    <t>590543520300446569</t>
  </si>
  <si>
    <t>590543520300453710</t>
  </si>
  <si>
    <t>590543520300468516</t>
  </si>
  <si>
    <t>GMINA KURÓW</t>
  </si>
  <si>
    <t>DZ.1213</t>
  </si>
  <si>
    <t>590543520300460732</t>
  </si>
  <si>
    <t>DOM LUDOWY</t>
  </si>
  <si>
    <t>590543520300466772</t>
  </si>
  <si>
    <t>GMINNA BIBLIOTEKA PUBLICZNA</t>
  </si>
  <si>
    <t>590543520300446446</t>
  </si>
  <si>
    <t>LOKAL UŻYTKOWY</t>
  </si>
  <si>
    <t>590543520300440109</t>
  </si>
  <si>
    <t>12a</t>
  </si>
  <si>
    <t>PRZEPOMPOWNIA - STAWY</t>
  </si>
  <si>
    <t>590543520300660057</t>
  </si>
  <si>
    <t>590543520300447627</t>
  </si>
  <si>
    <t xml:space="preserve">PRZEPOMPOWNIA ŚCIEKÓW </t>
  </si>
  <si>
    <t>590543520300447610</t>
  </si>
  <si>
    <t>590543520300447603</t>
  </si>
  <si>
    <t>36 A</t>
  </si>
  <si>
    <t>49 m3</t>
  </si>
  <si>
    <t>590543520300439219</t>
  </si>
  <si>
    <t>GMINA KURÓW-ŚWIETLICA WIEJSKA</t>
  </si>
  <si>
    <t>DZ.1184/1</t>
  </si>
  <si>
    <t>DZ.485/5</t>
  </si>
  <si>
    <t>KILIŃSKIEGO</t>
  </si>
  <si>
    <t>590543520300603337</t>
  </si>
  <si>
    <t>BUDYNEK KOMUNALNY - LOKAL "PRZYSTANEK"</t>
  </si>
  <si>
    <t>590543520300446590</t>
  </si>
  <si>
    <t>590543520300408208</t>
  </si>
  <si>
    <t>590543520300445029</t>
  </si>
  <si>
    <t>ZESPÓŁ SZKOLNO-PRZEDSZKOLNY SZKOŁA PODSTAWOWA</t>
  </si>
  <si>
    <t>590543520300540120</t>
  </si>
  <si>
    <t>SYGNALIZACJA ŚWIETLNA</t>
  </si>
  <si>
    <t>590543520300542179</t>
  </si>
  <si>
    <t>590543520300573463</t>
  </si>
  <si>
    <t>ul. Lubelska 45, 24-170 Kurów</t>
  </si>
  <si>
    <t>OŚRODEK POMOCY SPOŁECZNEJ</t>
  </si>
  <si>
    <t>BIURO</t>
  </si>
  <si>
    <t>8</t>
  </si>
  <si>
    <t>590543520300547860</t>
  </si>
  <si>
    <t>SZKOŁA GMINNA</t>
  </si>
  <si>
    <t>590543520300544906</t>
  </si>
  <si>
    <t>590543520300544920</t>
  </si>
  <si>
    <t>byłaszkoła</t>
  </si>
  <si>
    <t>590543520300454892</t>
  </si>
  <si>
    <t>590543520300601197</t>
  </si>
  <si>
    <t>REMIZA OSP</t>
  </si>
  <si>
    <t>8a</t>
  </si>
  <si>
    <t>590543520300575672</t>
  </si>
  <si>
    <t>URZĄD GMINY KONTENER</t>
  </si>
  <si>
    <t>590543520300539179</t>
  </si>
  <si>
    <t>590543520300535997</t>
  </si>
  <si>
    <t>BUDYNEK BYŁEGO PRZEDSZKOLA GMINNEGO</t>
  </si>
  <si>
    <t>20</t>
  </si>
  <si>
    <t>590543520300459866</t>
  </si>
  <si>
    <t>36A</t>
  </si>
  <si>
    <t>LOKAL MIESZKALNY</t>
  </si>
  <si>
    <t>BUDYNEK SZKOŁY (BUDYNEK ŚWIETLICY - BYŁA SZKOŁA)</t>
  </si>
  <si>
    <t>SZKOŁA (ŚWIETLICA+KLUB SENIORA)</t>
  </si>
  <si>
    <t>ZLEWNIA MLEKA - 21/C/2016/0 (ŚWIETLICA WIEJSKA)</t>
  </si>
  <si>
    <t>GMINA KURÓW (MAGAZYN NR 3 W BUDYNKU KOMUNALNYM )</t>
  </si>
  <si>
    <t>590543520300464747</t>
  </si>
  <si>
    <t>590543520300792819</t>
  </si>
  <si>
    <t>590543520300794349</t>
  </si>
  <si>
    <t>590543520300433996</t>
  </si>
  <si>
    <t>590543520300148999</t>
  </si>
  <si>
    <t>590543520300752189</t>
  </si>
  <si>
    <t>590543520300121312</t>
  </si>
  <si>
    <t>590543520300198512</t>
  </si>
  <si>
    <t>Powiat Miechowski</t>
  </si>
  <si>
    <t>ul. Racławicka 12, 32-200 Miechów</t>
  </si>
  <si>
    <t>Starostwo Powiatowe</t>
  </si>
  <si>
    <t>Ul. Racławicka 12, 32-200 Miechów</t>
  </si>
  <si>
    <t>Pomieszczenia biurowe</t>
  </si>
  <si>
    <t>Miechów</t>
  </si>
  <si>
    <t>Racławicka</t>
  </si>
  <si>
    <t>32-200</t>
  </si>
  <si>
    <t>590543560400246577</t>
  </si>
  <si>
    <t>Powiatowe Centrum Pomocy Rodzinie</t>
  </si>
  <si>
    <t>Henryka Sienkiewicza 18, 32-200 Miechów</t>
  </si>
  <si>
    <t>Budynek administracyjno-biurowy</t>
  </si>
  <si>
    <t xml:space="preserve">Sienkiewicza </t>
  </si>
  <si>
    <t>Centrum Administracyjne do Obslugi Placówek Socjalizacyjnych w Miechowie</t>
  </si>
  <si>
    <t>ul. M. Konopnickiej 15, 32-200 Miechów</t>
  </si>
  <si>
    <t>Budynek Centrum Administracyjnego do Obsługi Placówek Socjalizacyjnych w Miechowie oraz budynek Placówki Socjalizacyjnej nr 3</t>
  </si>
  <si>
    <t>M. Konopnickiej</t>
  </si>
  <si>
    <t>Dom Pomocy Społecznej</t>
  </si>
  <si>
    <t>Mianocice 51, 32-210 Książ Wielki</t>
  </si>
  <si>
    <t>budynek dworu</t>
  </si>
  <si>
    <t>Rzędowice</t>
  </si>
  <si>
    <t>32-210</t>
  </si>
  <si>
    <t>Książ Wielki</t>
  </si>
  <si>
    <t>budynki DPS</t>
  </si>
  <si>
    <t>Mianocice</t>
  </si>
  <si>
    <t>16-311</t>
  </si>
  <si>
    <t>Dom Pomocy Społecznej w Miechowie</t>
  </si>
  <si>
    <t>ul. Warszawska 49A, 32-200 Miechów</t>
  </si>
  <si>
    <t>budynek DPS</t>
  </si>
  <si>
    <t>Warszawska</t>
  </si>
  <si>
    <t>49A</t>
  </si>
  <si>
    <t>590543560401039420</t>
  </si>
  <si>
    <t>16-43</t>
  </si>
  <si>
    <t>Bursa Szkolna w Miechowie</t>
  </si>
  <si>
    <t>ul.Sienkiewicza 27a, 32-200 Miechów</t>
  </si>
  <si>
    <t xml:space="preserve">ul.Sienkiewicza </t>
  </si>
  <si>
    <t>27a</t>
  </si>
  <si>
    <t>590543560401040051</t>
  </si>
  <si>
    <t>16-723</t>
  </si>
  <si>
    <t>Poradnia Psychologiczno - Pedagogiczna</t>
  </si>
  <si>
    <t>Ul. Sienkiewicza 20, 32-200 Miechów</t>
  </si>
  <si>
    <t xml:space="preserve">Budynek Poradni </t>
  </si>
  <si>
    <t>590543560400247420</t>
  </si>
  <si>
    <t>Specjalny Ośrodek Szkolno-Wychowawczy w Zagorzycach</t>
  </si>
  <si>
    <t>ZAGORZYCE 9, 32-200 Miechów</t>
  </si>
  <si>
    <t>SPECJALNY OŚRODEK SZKOLNO-WYCHOWAWCZY</t>
  </si>
  <si>
    <t>ZAGORZYCE</t>
  </si>
  <si>
    <t>MIECHÓW</t>
  </si>
  <si>
    <t>590543560401039574</t>
  </si>
  <si>
    <t>G12</t>
  </si>
  <si>
    <t>Liceum Ogólnokształcące</t>
  </si>
  <si>
    <t>ul. Marii Konopnickiej 2, 32-200 Miechów</t>
  </si>
  <si>
    <t>Budynek szkoły</t>
  </si>
  <si>
    <t xml:space="preserve">Marii Konopnickiej </t>
  </si>
  <si>
    <t>590543560401039505</t>
  </si>
  <si>
    <t>ZESPÓŁ SZKÓŁ NR 1</t>
  </si>
  <si>
    <t>ul. Racławicka 23, 32-200 Miechów</t>
  </si>
  <si>
    <t>BUDYNEK SZKOŁY</t>
  </si>
  <si>
    <t xml:space="preserve">RACŁAWICKA </t>
  </si>
  <si>
    <t>590543560401039406</t>
  </si>
  <si>
    <t>16-38</t>
  </si>
  <si>
    <t>BUDYNEK SALI GIMNASTYCZNEJ</t>
  </si>
  <si>
    <t>590543560400245754</t>
  </si>
  <si>
    <t xml:space="preserve">SOBIESKIEGO </t>
  </si>
  <si>
    <t>590543560400245761</t>
  </si>
  <si>
    <t>Zespół Szkół Nr 2 im. Jana Pawła II w Miechowie</t>
  </si>
  <si>
    <t>ul. B. Prusa 2, 32-200 Miechów</t>
  </si>
  <si>
    <t>B. Prusa</t>
  </si>
  <si>
    <t>590543560401039871</t>
  </si>
  <si>
    <t>Zespół Szkół Nr 2 im. Jana Pawła II w Miechowie-warsztaty szkolne</t>
  </si>
  <si>
    <t>2b</t>
  </si>
  <si>
    <t>590543560401039932</t>
  </si>
  <si>
    <t>ul.Warszawska 11, 32-200 Miechów</t>
  </si>
  <si>
    <t>Budynek administracyjny Zarządu Dróg Powiatowych w Miechowie</t>
  </si>
  <si>
    <t>590543560400243804</t>
  </si>
  <si>
    <t>Piłsudskiego</t>
  </si>
  <si>
    <t>590543560400240919</t>
  </si>
  <si>
    <t>Aktywny znak drogowy Pojałowice</t>
  </si>
  <si>
    <t>Pojałowice</t>
  </si>
  <si>
    <t>1205K</t>
  </si>
  <si>
    <t>590543560400243866</t>
  </si>
  <si>
    <t>Aktywny znak drogowy Janowice</t>
  </si>
  <si>
    <t>Janowice</t>
  </si>
  <si>
    <t>Małoszów</t>
  </si>
  <si>
    <t>1214K</t>
  </si>
  <si>
    <t>32-218</t>
  </si>
  <si>
    <t>Słaboszów</t>
  </si>
  <si>
    <t>590543560400419636</t>
  </si>
  <si>
    <t>Aktywny Znak drogowy Charsznica</t>
  </si>
  <si>
    <t>Charsznica</t>
  </si>
  <si>
    <t>1186K</t>
  </si>
  <si>
    <t>32-250</t>
  </si>
  <si>
    <t>590543560400243835</t>
  </si>
  <si>
    <t>C12B</t>
  </si>
  <si>
    <t>659-154-58-68</t>
  </si>
  <si>
    <t>Komenda Powiatowa Państwowej Straży Pożarnej w Miechowie</t>
  </si>
  <si>
    <t>659-11-86-866</t>
  </si>
  <si>
    <t>ul. Racławicka 20, 32-200 Miechów</t>
  </si>
  <si>
    <t>KP PSP Miechów</t>
  </si>
  <si>
    <t>590543560401039413</t>
  </si>
  <si>
    <t>16-42</t>
  </si>
  <si>
    <t>95759901</t>
  </si>
  <si>
    <t>Gmina Prażmów</t>
  </si>
  <si>
    <t xml:space="preserve">ul. P. Czołchańskiego 1, 05-505 Prażmów </t>
  </si>
  <si>
    <t xml:space="preserve">Gabryelin </t>
  </si>
  <si>
    <t>Dębowa/Krótka</t>
  </si>
  <si>
    <t>05-505</t>
  </si>
  <si>
    <t>Prażmów</t>
  </si>
  <si>
    <t>590543570201166905</t>
  </si>
  <si>
    <t xml:space="preserve">Uwieliny </t>
  </si>
  <si>
    <t xml:space="preserve">Główna </t>
  </si>
  <si>
    <t>05-540</t>
  </si>
  <si>
    <t>Zalesie Górne</t>
  </si>
  <si>
    <t>590543570201185609</t>
  </si>
  <si>
    <t xml:space="preserve">Łoś </t>
  </si>
  <si>
    <t xml:space="preserve"> 6-ego Września</t>
  </si>
  <si>
    <t>05-504</t>
  </si>
  <si>
    <t>Złotokłos</t>
  </si>
  <si>
    <t>590543570201166585</t>
  </si>
  <si>
    <t xml:space="preserve">Zawodne </t>
  </si>
  <si>
    <t xml:space="preserve"> Kwiatów polnych działka </t>
  </si>
  <si>
    <t>393/2</t>
  </si>
  <si>
    <t>590543570201253872</t>
  </si>
  <si>
    <t xml:space="preserve">Błonie </t>
  </si>
  <si>
    <t>ul. Błońska/Słowicza</t>
  </si>
  <si>
    <t>590543570201180000</t>
  </si>
  <si>
    <t xml:space="preserve">Ustanów </t>
  </si>
  <si>
    <t>Graniczna</t>
  </si>
  <si>
    <t xml:space="preserve">05-540 </t>
  </si>
  <si>
    <t>590543570201090231</t>
  </si>
  <si>
    <t xml:space="preserve">Jaroszowa Wola </t>
  </si>
  <si>
    <t>Działkowa</t>
  </si>
  <si>
    <t xml:space="preserve">Zalesie Górne </t>
  </si>
  <si>
    <t>590543570201185661</t>
  </si>
  <si>
    <t xml:space="preserve">Wągrodno </t>
  </si>
  <si>
    <t xml:space="preserve">Wesoła </t>
  </si>
  <si>
    <t>590543570201181618</t>
  </si>
  <si>
    <t xml:space="preserve">Wola Wągrodzka </t>
  </si>
  <si>
    <t>590543570201267084</t>
  </si>
  <si>
    <t>działka 132</t>
  </si>
  <si>
    <t>590543570201177789</t>
  </si>
  <si>
    <t xml:space="preserve"> Kolejowa</t>
  </si>
  <si>
    <t>590543570201267091</t>
  </si>
  <si>
    <t>Zadębie</t>
  </si>
  <si>
    <t>590543570201165854</t>
  </si>
  <si>
    <t>Nowe Wągrodno</t>
  </si>
  <si>
    <t>590543570201252318</t>
  </si>
  <si>
    <t xml:space="preserve">Nowe Wągrodno </t>
  </si>
  <si>
    <t xml:space="preserve">Słoneczna </t>
  </si>
  <si>
    <t>590543570201088207</t>
  </si>
  <si>
    <t>Leśna</t>
  </si>
  <si>
    <t>590543570201246492</t>
  </si>
  <si>
    <t>Błonie</t>
  </si>
  <si>
    <t>590543570201183636</t>
  </si>
  <si>
    <t xml:space="preserve">Piskórka </t>
  </si>
  <si>
    <t>Jagodowa</t>
  </si>
  <si>
    <t>590543570201185593</t>
  </si>
  <si>
    <t>Kędzierówka</t>
  </si>
  <si>
    <t>590543570201184350</t>
  </si>
  <si>
    <t>Długa</t>
  </si>
  <si>
    <t>590543570201181601</t>
  </si>
  <si>
    <t xml:space="preserve">Jeziórko </t>
  </si>
  <si>
    <t xml:space="preserve">    Południowa</t>
  </si>
  <si>
    <t>590543570201184961</t>
  </si>
  <si>
    <t xml:space="preserve"> Leśna </t>
  </si>
  <si>
    <t xml:space="preserve"> dz. 92</t>
  </si>
  <si>
    <t>590543570201188181</t>
  </si>
  <si>
    <t xml:space="preserve">Krępa </t>
  </si>
  <si>
    <t xml:space="preserve">Długa </t>
  </si>
  <si>
    <t>05-530</t>
  </si>
  <si>
    <t xml:space="preserve">Góra Kalwaria </t>
  </si>
  <si>
    <t>590543570201178472</t>
  </si>
  <si>
    <t>Biały- Ług</t>
  </si>
  <si>
    <t>Prazmów</t>
  </si>
  <si>
    <t>590543570201181625</t>
  </si>
  <si>
    <t xml:space="preserve">Nowy Prażmów </t>
  </si>
  <si>
    <t>590543570201185142</t>
  </si>
  <si>
    <t xml:space="preserve">Bronisławów </t>
  </si>
  <si>
    <t>dz.016/7</t>
  </si>
  <si>
    <t xml:space="preserve">Prażmów </t>
  </si>
  <si>
    <t>590543570201167162</t>
  </si>
  <si>
    <t xml:space="preserve">Ludwików </t>
  </si>
  <si>
    <t xml:space="preserve"> Graniczna</t>
  </si>
  <si>
    <t>590543570201184886</t>
  </si>
  <si>
    <t xml:space="preserve"> Franciszka Ryxa </t>
  </si>
  <si>
    <t>590543570201185791</t>
  </si>
  <si>
    <t xml:space="preserve">Franciszka Ryxa </t>
  </si>
  <si>
    <t>590543570201185456</t>
  </si>
  <si>
    <t xml:space="preserve">Zadębie </t>
  </si>
  <si>
    <t>dz.84/1</t>
  </si>
  <si>
    <t>590543570201200784</t>
  </si>
  <si>
    <t xml:space="preserve">Kolonia Gościeńczyce </t>
  </si>
  <si>
    <t>590543570201200081</t>
  </si>
  <si>
    <t xml:space="preserve">Wola Prażmowska </t>
  </si>
  <si>
    <t>590543570201185258</t>
  </si>
  <si>
    <t>Uwieliny</t>
  </si>
  <si>
    <t>590543570201184954</t>
  </si>
  <si>
    <t xml:space="preserve">Puszczyka </t>
  </si>
  <si>
    <t>590543570201185111</t>
  </si>
  <si>
    <t xml:space="preserve">Krupia Wólka </t>
  </si>
  <si>
    <t>Dolna/Kasztanowa</t>
  </si>
  <si>
    <t>590543570201178687</t>
  </si>
  <si>
    <t>Dobrzenica</t>
  </si>
  <si>
    <t>590543570201165762</t>
  </si>
  <si>
    <t>Spółdzielcza</t>
  </si>
  <si>
    <t>590543570201167261</t>
  </si>
  <si>
    <t>Ławki</t>
  </si>
  <si>
    <t>590543570201166646</t>
  </si>
  <si>
    <t>Akacjowa</t>
  </si>
  <si>
    <t>590543570201165830</t>
  </si>
  <si>
    <t>Zawodne</t>
  </si>
  <si>
    <t>590543570201178670</t>
  </si>
  <si>
    <t>590543570201086906</t>
  </si>
  <si>
    <t xml:space="preserve"> Główna</t>
  </si>
  <si>
    <t xml:space="preserve">Prżmów </t>
  </si>
  <si>
    <t>590543570201252295</t>
  </si>
  <si>
    <t>Szlachecka</t>
  </si>
  <si>
    <t>590543570201166899</t>
  </si>
  <si>
    <t xml:space="preserve"> Osiedlowa</t>
  </si>
  <si>
    <t>590543570201183056</t>
  </si>
  <si>
    <t>Główna</t>
  </si>
  <si>
    <t>590543570201183322</t>
  </si>
  <si>
    <t xml:space="preserve"> Słowicza </t>
  </si>
  <si>
    <t>dz. 87/16</t>
  </si>
  <si>
    <t>590543570201252301</t>
  </si>
  <si>
    <t xml:space="preserve">Brzozowa </t>
  </si>
  <si>
    <t>dz. 308/1 307/10</t>
  </si>
  <si>
    <t>590543570201177475</t>
  </si>
  <si>
    <t>590543570201252271</t>
  </si>
  <si>
    <t>(Hydrofornia)</t>
  </si>
  <si>
    <t>590543570201185197</t>
  </si>
  <si>
    <t>Główna/Jagodowa</t>
  </si>
  <si>
    <t>590543570201184619</t>
  </si>
  <si>
    <t xml:space="preserve">Jeziórko – Ustanówek </t>
  </si>
  <si>
    <t xml:space="preserve"> Kolejowa/Porankowa</t>
  </si>
  <si>
    <t>590543570201183186</t>
  </si>
  <si>
    <t xml:space="preserve"> Słoneczna </t>
  </si>
  <si>
    <t>dz. 56</t>
  </si>
  <si>
    <t>590543570201187085</t>
  </si>
  <si>
    <t>Wilcza Wólka</t>
  </si>
  <si>
    <t>590543570201166752</t>
  </si>
  <si>
    <t>Czołchańskiego SON</t>
  </si>
  <si>
    <t>590543570201185272</t>
  </si>
  <si>
    <t>590543570201166622</t>
  </si>
  <si>
    <t xml:space="preserve">Koryta </t>
  </si>
  <si>
    <t>590543570201166738</t>
  </si>
  <si>
    <t>590543570201252066</t>
  </si>
  <si>
    <t>Kalinowa</t>
  </si>
  <si>
    <t>590543570201166059</t>
  </si>
  <si>
    <t>Lipowa/Dworcowa</t>
  </si>
  <si>
    <t>590543570201166974</t>
  </si>
  <si>
    <t xml:space="preserve">Ławki </t>
  </si>
  <si>
    <t>k/przejazdu PKP</t>
  </si>
  <si>
    <t>590543570201183827</t>
  </si>
  <si>
    <t>Tarczyńska</t>
  </si>
  <si>
    <t>590543570201252721</t>
  </si>
  <si>
    <t>590543570201178694</t>
  </si>
  <si>
    <t>Spacerowa/Sosnowa</t>
  </si>
  <si>
    <t>590543570201245914</t>
  </si>
  <si>
    <t xml:space="preserve"> Franciszka Ryxa SON</t>
  </si>
  <si>
    <t>590543570201178649</t>
  </si>
  <si>
    <t xml:space="preserve">Biały-Ług </t>
  </si>
  <si>
    <t xml:space="preserve"> Wschodnia</t>
  </si>
  <si>
    <t>590543570201088863</t>
  </si>
  <si>
    <t>Osiedlowa/Główna</t>
  </si>
  <si>
    <t>590543570201178724</t>
  </si>
  <si>
    <t>590543570201178700</t>
  </si>
  <si>
    <t xml:space="preserve"> Leśna</t>
  </si>
  <si>
    <t>590543570201166639</t>
  </si>
  <si>
    <t>Długa/Sosnowa</t>
  </si>
  <si>
    <t>590543570201165861</t>
  </si>
  <si>
    <t>Słoneczna</t>
  </si>
  <si>
    <t>590543570201178496</t>
  </si>
  <si>
    <t>590543570201184336</t>
  </si>
  <si>
    <t>590543570201178717</t>
  </si>
  <si>
    <t>Franciszka Ryxa SON</t>
  </si>
  <si>
    <t>590543570201184497</t>
  </si>
  <si>
    <t xml:space="preserve"> Złota/Słoneczna</t>
  </si>
  <si>
    <t>590543570201166882</t>
  </si>
  <si>
    <t xml:space="preserve"> 6-ego Września </t>
  </si>
  <si>
    <t>590543570201183766</t>
  </si>
  <si>
    <t xml:space="preserve">Dobrzenica </t>
  </si>
  <si>
    <t>590543570201185265</t>
  </si>
  <si>
    <t>590543570201166776</t>
  </si>
  <si>
    <t xml:space="preserve">Sadowa </t>
  </si>
  <si>
    <t>590543570201166721</t>
  </si>
  <si>
    <t>Wola Wągrodzka</t>
  </si>
  <si>
    <t>590543570201166745</t>
  </si>
  <si>
    <t xml:space="preserve"> Letniskowa</t>
  </si>
  <si>
    <t>590543570201179776</t>
  </si>
  <si>
    <t>590543570201087088</t>
  </si>
  <si>
    <t>Biały-Ług</t>
  </si>
  <si>
    <t>590543570201184466</t>
  </si>
  <si>
    <t>Kasztanów</t>
  </si>
  <si>
    <t>590543570201246508</t>
  </si>
  <si>
    <t>590543570201166028</t>
  </si>
  <si>
    <t>590543570201166769</t>
  </si>
  <si>
    <t>Chosna</t>
  </si>
  <si>
    <t>590543570201181595</t>
  </si>
  <si>
    <t xml:space="preserve"> Meliorantów</t>
  </si>
  <si>
    <t>590543570201166936</t>
  </si>
  <si>
    <t>590543570201167483</t>
  </si>
  <si>
    <t>590543570201184220</t>
  </si>
  <si>
    <t>II-12</t>
  </si>
  <si>
    <t>590543570201252288</t>
  </si>
  <si>
    <t>Ogrodowa/Słowicza</t>
  </si>
  <si>
    <t>590543570201173583</t>
  </si>
  <si>
    <t xml:space="preserve"> Leszczynowa</t>
  </si>
  <si>
    <t>590543570201183834</t>
  </si>
  <si>
    <t xml:space="preserve">Parkowa </t>
  </si>
  <si>
    <t>590543570201184916</t>
  </si>
  <si>
    <t xml:space="preserve"> Dolna/Leśna</t>
  </si>
  <si>
    <t>590543570201178489</t>
  </si>
  <si>
    <t xml:space="preserve">Kędzierówka </t>
  </si>
  <si>
    <t>dz.242/1</t>
  </si>
  <si>
    <t>590543570201177635</t>
  </si>
  <si>
    <t>344/6</t>
  </si>
  <si>
    <t>590543570201177765</t>
  </si>
  <si>
    <t>590543570201187061</t>
  </si>
  <si>
    <t>dz.165</t>
  </si>
  <si>
    <t>590543570201188945</t>
  </si>
  <si>
    <t xml:space="preserve"> Krańcowa </t>
  </si>
  <si>
    <t>dz.6/1</t>
  </si>
  <si>
    <t>590543570201177772</t>
  </si>
  <si>
    <t xml:space="preserve">Ogrodowa </t>
  </si>
  <si>
    <t>dz.34</t>
  </si>
  <si>
    <t>590543570201253896</t>
  </si>
  <si>
    <t xml:space="preserve"> Wola Prażmowska </t>
  </si>
  <si>
    <t>590543570201184367</t>
  </si>
  <si>
    <t xml:space="preserve">Nowy Prażmów  </t>
  </si>
  <si>
    <t>Roxany ODJ Osie m. DLE</t>
  </si>
  <si>
    <t>590543570201165205</t>
  </si>
  <si>
    <t xml:space="preserve"> Jeziórko </t>
  </si>
  <si>
    <t>Świerkowa</t>
  </si>
  <si>
    <t>590543570201184176</t>
  </si>
  <si>
    <t>123-105-00-91</t>
  </si>
  <si>
    <t>590543570201178656</t>
  </si>
  <si>
    <t>GOPS</t>
  </si>
  <si>
    <t xml:space="preserve">Czołchańskiego </t>
  </si>
  <si>
    <t>1a</t>
  </si>
  <si>
    <t>590543570201085862</t>
  </si>
  <si>
    <t>Świetlica Wiejska w Dobrzenicy</t>
  </si>
  <si>
    <t xml:space="preserve"> Mazowiecka </t>
  </si>
  <si>
    <t>590543570201180970</t>
  </si>
  <si>
    <t>Urząd Gminy Prażmów</t>
  </si>
  <si>
    <t>590543570201184480</t>
  </si>
  <si>
    <t>Biblioteka Prażmów</t>
  </si>
  <si>
    <t>590543570201180437</t>
  </si>
  <si>
    <t>Klub Tęcza</t>
  </si>
  <si>
    <t xml:space="preserve"> Wola Wągrodzka</t>
  </si>
  <si>
    <t xml:space="preserve">Modrzewiowa </t>
  </si>
  <si>
    <t>590543570201179998</t>
  </si>
  <si>
    <t>OSP Wągrodno</t>
  </si>
  <si>
    <t>590543570201183575</t>
  </si>
  <si>
    <t>Sklep Jaroszowa Wola</t>
  </si>
  <si>
    <t>590543570201177284</t>
  </si>
  <si>
    <t xml:space="preserve">Świetlica w Jaroszowej Woli </t>
  </si>
  <si>
    <t>590543570201167216</t>
  </si>
  <si>
    <t xml:space="preserve">OSP Jeziórko </t>
  </si>
  <si>
    <t xml:space="preserve">Kościelna </t>
  </si>
  <si>
    <t>590543570201086869</t>
  </si>
  <si>
    <t>Świetlica Gabryelin</t>
  </si>
  <si>
    <t>Gabryelin</t>
  </si>
  <si>
    <t xml:space="preserve">Dębowa </t>
  </si>
  <si>
    <t>590543570201185708</t>
  </si>
  <si>
    <t>Przedszkole Nowy Prażmów</t>
  </si>
  <si>
    <t>590543570201179936</t>
  </si>
  <si>
    <t>budynek komunalny</t>
  </si>
  <si>
    <t>590543570201165670</t>
  </si>
  <si>
    <t xml:space="preserve">sklep Wola Prażmowska  </t>
  </si>
  <si>
    <t>Wola Prażmowska</t>
  </si>
  <si>
    <t>590543570201177277</t>
  </si>
  <si>
    <t>Przedsiębiorstwo komunalne</t>
  </si>
  <si>
    <t xml:space="preserve"> Główna </t>
  </si>
  <si>
    <t>590543570201185692</t>
  </si>
  <si>
    <t>Filia Biblioteki</t>
  </si>
  <si>
    <t>590543570201166684</t>
  </si>
  <si>
    <t>Świetlica WKK w Łosiu</t>
  </si>
  <si>
    <t xml:space="preserve">Spółdzielcza </t>
  </si>
  <si>
    <t>590543570201180734</t>
  </si>
  <si>
    <t>budynek komunalny (KGW)</t>
  </si>
  <si>
    <t>590543570201087958</t>
  </si>
  <si>
    <t>OSP Uwiekuny</t>
  </si>
  <si>
    <t>590543570201183582</t>
  </si>
  <si>
    <t xml:space="preserve">OSP Wola Prażmowska </t>
  </si>
  <si>
    <t>590543570201183599</t>
  </si>
  <si>
    <t>OSP Nowy Prażmów</t>
  </si>
  <si>
    <t>590543570201183285</t>
  </si>
  <si>
    <t xml:space="preserve">pompa odwadniająca </t>
  </si>
  <si>
    <t xml:space="preserve">Bukowa </t>
  </si>
  <si>
    <t>590543570201277373</t>
  </si>
  <si>
    <t>Dworek Ryxa w Prażmowie</t>
  </si>
  <si>
    <t xml:space="preserve">Fr. Ryxa </t>
  </si>
  <si>
    <t>41</t>
  </si>
  <si>
    <t>590543570201385498</t>
  </si>
  <si>
    <t>P1</t>
  </si>
  <si>
    <t>590543570201117204</t>
  </si>
  <si>
    <t>P2</t>
  </si>
  <si>
    <t xml:space="preserve">Podleśna </t>
  </si>
  <si>
    <t>590543570201095373</t>
  </si>
  <si>
    <t>P3</t>
  </si>
  <si>
    <t>Ustanów</t>
  </si>
  <si>
    <t>590543570201139046</t>
  </si>
  <si>
    <t>P4</t>
  </si>
  <si>
    <t xml:space="preserve"> Kośielna </t>
  </si>
  <si>
    <t>590543570201137608</t>
  </si>
  <si>
    <t>P5</t>
  </si>
  <si>
    <t>Parkowa</t>
  </si>
  <si>
    <t>590543570201090415</t>
  </si>
  <si>
    <t>P11</t>
  </si>
  <si>
    <t xml:space="preserve">Polna </t>
  </si>
  <si>
    <t>590543570201088955</t>
  </si>
  <si>
    <t>P13</t>
  </si>
  <si>
    <t>SUW Łoś</t>
  </si>
  <si>
    <t xml:space="preserve"> Łoś </t>
  </si>
  <si>
    <t>Skowronków</t>
  </si>
  <si>
    <t>590543570201087101</t>
  </si>
  <si>
    <t>SUW Uwieliny</t>
  </si>
  <si>
    <t xml:space="preserve"> Uwieliny</t>
  </si>
  <si>
    <t>590543570201087187</t>
  </si>
  <si>
    <t xml:space="preserve">SUW Krupia Wólka </t>
  </si>
  <si>
    <t>dz.112</t>
  </si>
  <si>
    <t>590543570201087248</t>
  </si>
  <si>
    <t>SUW Wola Wągrodzka</t>
  </si>
  <si>
    <t>Modrzewiowa</t>
  </si>
  <si>
    <t>590543570201087255</t>
  </si>
  <si>
    <t xml:space="preserve">Plac zabaw Bronisławów </t>
  </si>
  <si>
    <t xml:space="preserve"> Bronisławów ul. Kalinowa</t>
  </si>
  <si>
    <t>590543570201341524</t>
  </si>
  <si>
    <t>Gminne Przedszkole oraz Żłobek nr 1 Jaroszowej Woli</t>
  </si>
  <si>
    <t>23a/2</t>
  </si>
  <si>
    <t>590543570201376656</t>
  </si>
  <si>
    <t xml:space="preserve">Szkoła Podstawowa im. Żołnierzy Armii Krajowej - Bohaterów Lasów Chojnowskich w Uwielinach </t>
  </si>
  <si>
    <t xml:space="preserve"> Uwieliny ul. Szkolna 2A, 05-540 Zalesie Górne </t>
  </si>
  <si>
    <t xml:space="preserve">Budynek szkoły </t>
  </si>
  <si>
    <t xml:space="preserve">Szkolna </t>
  </si>
  <si>
    <t>590543570201063730     590543570200285683</t>
  </si>
  <si>
    <t xml:space="preserve">Zespół Szkolno - Przedszkolny w Prażmowie </t>
  </si>
  <si>
    <t xml:space="preserve">ul. Franciszka Ryxa 72, 05-505 Prazmów </t>
  </si>
  <si>
    <t>Franciszka Ryxa</t>
  </si>
  <si>
    <t>590543570201063693</t>
  </si>
  <si>
    <t xml:space="preserve">ul. Bogusława Ostapowicza 4, 05-505 Prazmów </t>
  </si>
  <si>
    <t xml:space="preserve">Samodzielny Publiczny Zakład Opieki Zdrowotnej w Prażmowie Bogusława Ostapowicza 4, 05-505 Prażmów </t>
  </si>
  <si>
    <t xml:space="preserve">Budynek Ośrodka Zdrowia </t>
  </si>
  <si>
    <t xml:space="preserve">Bogusława Ostapowicza </t>
  </si>
  <si>
    <t xml:space="preserve">Prazmów </t>
  </si>
  <si>
    <t>590543570201182738</t>
  </si>
  <si>
    <t xml:space="preserve">Filia ZOZ Prażmów w Uwielinach </t>
  </si>
  <si>
    <t>590543570201252714</t>
  </si>
  <si>
    <t>13h</t>
  </si>
  <si>
    <t>Instalacja PV - moc 50 kW, data uruchomienia 23.08.2024</t>
  </si>
  <si>
    <t xml:space="preserve">instalacja PV - moc 48,8 kW, rok 2022 </t>
  </si>
  <si>
    <t>590322413300166690</t>
  </si>
  <si>
    <t>590322413300052689</t>
  </si>
  <si>
    <t>590508800000362626</t>
  </si>
  <si>
    <t>322371640626</t>
  </si>
  <si>
    <t>PGE Energetyka Kolejowa S.A.</t>
  </si>
  <si>
    <t>Energa Obrót S.A</t>
  </si>
  <si>
    <t>wypowiedziana</t>
  </si>
  <si>
    <t>Respect Energy</t>
  </si>
  <si>
    <t>Gmina Uście Gorlickie</t>
  </si>
  <si>
    <t>738-21-44-864</t>
  </si>
  <si>
    <t>Uście Gorlickie 80, 38-315 Uście Gorlickie</t>
  </si>
  <si>
    <t>Urząd Gminy Uście Gorlickie</t>
  </si>
  <si>
    <t>WYSOWA-ZDRÓJ ANNA-MARIA</t>
  </si>
  <si>
    <t>38-316</t>
  </si>
  <si>
    <t>590322429801520022</t>
  </si>
  <si>
    <t>67467076</t>
  </si>
  <si>
    <t>BRUNARY</t>
  </si>
  <si>
    <t>38-315</t>
  </si>
  <si>
    <t>590322429801528011</t>
  </si>
  <si>
    <t>67466496</t>
  </si>
  <si>
    <t>STAWISZA</t>
  </si>
  <si>
    <t>590322429801540501</t>
  </si>
  <si>
    <t>70447668/27773997</t>
  </si>
  <si>
    <t>UŚCIE GORLICKIE</t>
  </si>
  <si>
    <t>590322429801543151</t>
  </si>
  <si>
    <t>29174092/60314788/70178062</t>
  </si>
  <si>
    <t>590322429801544745</t>
  </si>
  <si>
    <t>97869832/80946763</t>
  </si>
  <si>
    <t>GŁADYSZÓW</t>
  </si>
  <si>
    <t>590322429801541843</t>
  </si>
  <si>
    <t>95050392/60572554</t>
  </si>
  <si>
    <t>590322429801541881</t>
  </si>
  <si>
    <t>01936740/60244499</t>
  </si>
  <si>
    <t>590322429801541904</t>
  </si>
  <si>
    <t>70590997/29698162</t>
  </si>
  <si>
    <t>590322429801544837</t>
  </si>
  <si>
    <t>70447656/80656111</t>
  </si>
  <si>
    <t>HAŃCZOWA</t>
  </si>
  <si>
    <t>590322429801541898</t>
  </si>
  <si>
    <t>70177984/80656140</t>
  </si>
  <si>
    <t>IZBY</t>
  </si>
  <si>
    <t>590322429801540549</t>
  </si>
  <si>
    <t>97861773/28153157</t>
  </si>
  <si>
    <t>KWIATOŃ</t>
  </si>
  <si>
    <t>590322429801541768</t>
  </si>
  <si>
    <t>95050295/60648571</t>
  </si>
  <si>
    <t>NOWICA</t>
  </si>
  <si>
    <t>590322429801541928</t>
  </si>
  <si>
    <t>70447673/80656113</t>
  </si>
  <si>
    <t>REGIETÓW</t>
  </si>
  <si>
    <t>590322429801541942</t>
  </si>
  <si>
    <t>95050273/60624273</t>
  </si>
  <si>
    <t>SKWIRTNE</t>
  </si>
  <si>
    <t>590322429801543144</t>
  </si>
  <si>
    <t>02040556/60651557</t>
  </si>
  <si>
    <t>SMEREKOWIEC</t>
  </si>
  <si>
    <t>590322429801540532</t>
  </si>
  <si>
    <t>Z102220608679/83520067</t>
  </si>
  <si>
    <t>590322429801541911</t>
  </si>
  <si>
    <t>97861748/80227102</t>
  </si>
  <si>
    <t>590322429801541935</t>
  </si>
  <si>
    <t>70652119/28106204</t>
  </si>
  <si>
    <t>590322429801707157</t>
  </si>
  <si>
    <t>92602251</t>
  </si>
  <si>
    <t>ŚNIETNICA</t>
  </si>
  <si>
    <t>590322429801541805</t>
  </si>
  <si>
    <t>94226270/12794207</t>
  </si>
  <si>
    <t>590322429801540587</t>
  </si>
  <si>
    <t>70177939/60314638</t>
  </si>
  <si>
    <t>590322429801544769</t>
  </si>
  <si>
    <t>70178015</t>
  </si>
  <si>
    <t>UŚCIE GORLICKIE GS</t>
  </si>
  <si>
    <t>590322429801541867</t>
  </si>
  <si>
    <t>96299235/71386783</t>
  </si>
  <si>
    <t>UŚCIE GORLICKIE PARK</t>
  </si>
  <si>
    <t>590322429801544721</t>
  </si>
  <si>
    <t>A302282892257</t>
  </si>
  <si>
    <t>UŚCIE GORLICKIE POM</t>
  </si>
  <si>
    <t>590322429801541799</t>
  </si>
  <si>
    <t>70652114/18485760</t>
  </si>
  <si>
    <t>UŚCIE GORLICKIE TARTAK</t>
  </si>
  <si>
    <t>590322429801540556</t>
  </si>
  <si>
    <t>70178053/80656722</t>
  </si>
  <si>
    <t>WYSOWA-ZDRÓJ</t>
  </si>
  <si>
    <t>590322429801540525</t>
  </si>
  <si>
    <t>70993005/71386760</t>
  </si>
  <si>
    <t>590322429801544752</t>
  </si>
  <si>
    <t>73920018/80551891</t>
  </si>
  <si>
    <t>WYSOWA-ZDRÓJ CHEMIK</t>
  </si>
  <si>
    <t>590322429801541812</t>
  </si>
  <si>
    <t>70993060/47679563</t>
  </si>
  <si>
    <t>WYSOWA-ZDRÓJ GLINIK</t>
  </si>
  <si>
    <t>590322429801540570</t>
  </si>
  <si>
    <t>70993057/71388861</t>
  </si>
  <si>
    <t>WYSOWA-ZDRÓJ WOP</t>
  </si>
  <si>
    <t>590322429801540563</t>
  </si>
  <si>
    <t>70993058/71386742</t>
  </si>
  <si>
    <t>WYSOWA-ZDRÓJ ZUW</t>
  </si>
  <si>
    <t>590322429801541874</t>
  </si>
  <si>
    <t>70177941/80656662</t>
  </si>
  <si>
    <t>ZDYNIA</t>
  </si>
  <si>
    <t>590322429801543267</t>
  </si>
  <si>
    <t>70177943/80656136</t>
  </si>
  <si>
    <t>590322429801544776</t>
  </si>
  <si>
    <t>01936901/28373369</t>
  </si>
  <si>
    <t>590322429801541850</t>
  </si>
  <si>
    <t>97861771/80289361</t>
  </si>
  <si>
    <t>590322429801543168</t>
  </si>
  <si>
    <t>97869837/29698129</t>
  </si>
  <si>
    <t>BANICA</t>
  </si>
  <si>
    <t>590322429801541782</t>
  </si>
  <si>
    <t>70628349/83281847</t>
  </si>
  <si>
    <t>CZARNA</t>
  </si>
  <si>
    <t>590322429801541775</t>
  </si>
  <si>
    <t>02040868/60456110</t>
  </si>
  <si>
    <t>590322429801964765</t>
  </si>
  <si>
    <t>70992988</t>
  </si>
  <si>
    <t>590322429801540518</t>
  </si>
  <si>
    <t>01936888/60438628</t>
  </si>
  <si>
    <t>590322429801945177</t>
  </si>
  <si>
    <t>Z10022067847</t>
  </si>
  <si>
    <t>Veolia</t>
  </si>
  <si>
    <t>stadion sportowy</t>
  </si>
  <si>
    <t>działka nr 416</t>
  </si>
  <si>
    <t>590322429801544790</t>
  </si>
  <si>
    <t>90872635</t>
  </si>
  <si>
    <t>remiza OSP</t>
  </si>
  <si>
    <t>22a</t>
  </si>
  <si>
    <t>590322429801544813</t>
  </si>
  <si>
    <t>590322429801543236</t>
  </si>
  <si>
    <t>ośrodek zdrowia</t>
  </si>
  <si>
    <t>590322429801546244</t>
  </si>
  <si>
    <t>biura UG</t>
  </si>
  <si>
    <t>590322429801546251</t>
  </si>
  <si>
    <t>96817125</t>
  </si>
  <si>
    <t>ośr.zdrowia</t>
  </si>
  <si>
    <t>590322429801546237</t>
  </si>
  <si>
    <t>DZIAŁKA NR 298/9</t>
  </si>
  <si>
    <t>590322429801543212</t>
  </si>
  <si>
    <t>70805505</t>
  </si>
  <si>
    <t>bud.komunalny</t>
  </si>
  <si>
    <t>590322429801546268</t>
  </si>
  <si>
    <t>590322429801544806</t>
  </si>
  <si>
    <t>KONIECZNA</t>
  </si>
  <si>
    <t>590322429801544851</t>
  </si>
  <si>
    <t>84a</t>
  </si>
  <si>
    <t>590322429801543182</t>
  </si>
  <si>
    <t>estrada</t>
  </si>
  <si>
    <t>DZIAŁKA NR 182</t>
  </si>
  <si>
    <t>590322429801544868</t>
  </si>
  <si>
    <t>70738977</t>
  </si>
  <si>
    <t>sołectwo remiza</t>
  </si>
  <si>
    <t>590322429801543205</t>
  </si>
  <si>
    <t>fontanna</t>
  </si>
  <si>
    <t>DZIAŁKA NR 224/6</t>
  </si>
  <si>
    <t>590322429801544820</t>
  </si>
  <si>
    <t>322056102178</t>
  </si>
  <si>
    <t>DZIAŁKA NR 500</t>
  </si>
  <si>
    <t>590322429801544844</t>
  </si>
  <si>
    <t>kaplica cmentarna</t>
  </si>
  <si>
    <t>DZIAŁKA NR 562</t>
  </si>
  <si>
    <t>590322429801543274</t>
  </si>
  <si>
    <t>świetlica</t>
  </si>
  <si>
    <t>590322429801544783</t>
  </si>
  <si>
    <t>322056083466</t>
  </si>
  <si>
    <t>590322429801543229</t>
  </si>
  <si>
    <t>DZIAŁKA NR 104</t>
  </si>
  <si>
    <t>590322429801543250</t>
  </si>
  <si>
    <t>322056083471</t>
  </si>
  <si>
    <t>590322429801544738</t>
  </si>
  <si>
    <t>322056083443</t>
  </si>
  <si>
    <t>boisko Orlik</t>
  </si>
  <si>
    <t>DZIAŁKA NR 2012</t>
  </si>
  <si>
    <t>590322429801592784</t>
  </si>
  <si>
    <t>97612644</t>
  </si>
  <si>
    <t>basen rekreacyjny</t>
  </si>
  <si>
    <t>590322429801592807</t>
  </si>
  <si>
    <t>plac targowy</t>
  </si>
  <si>
    <t>DZ. 218</t>
  </si>
  <si>
    <t>590322429801538492</t>
  </si>
  <si>
    <t>hydrofornia</t>
  </si>
  <si>
    <t>DZ. 363/15</t>
  </si>
  <si>
    <t>590322429801638093</t>
  </si>
  <si>
    <t>pompownia</t>
  </si>
  <si>
    <t>DZ. NR 48/1</t>
  </si>
  <si>
    <t>590322429801705689</t>
  </si>
  <si>
    <t>64898881</t>
  </si>
  <si>
    <t>ujęcie wody</t>
  </si>
  <si>
    <t>DZ. NR 246</t>
  </si>
  <si>
    <t>590322429801543335</t>
  </si>
  <si>
    <t>590322429801543199</t>
  </si>
  <si>
    <t>322056057163</t>
  </si>
  <si>
    <t xml:space="preserve">MIESZKANIE OZ UŚCIE </t>
  </si>
  <si>
    <t>590322429800912842</t>
  </si>
  <si>
    <t>590322429800398561</t>
  </si>
  <si>
    <t>01936892</t>
  </si>
  <si>
    <t>PRZEPOMPOWNIA ŚCIEKÓW P9</t>
  </si>
  <si>
    <t>356/46</t>
  </si>
  <si>
    <t>590322429801947898</t>
  </si>
  <si>
    <t>98802630</t>
  </si>
  <si>
    <t>PRZEPOMPOWNIA ŚCKIEKÓW P7</t>
  </si>
  <si>
    <t>170/43</t>
  </si>
  <si>
    <t>590322429801937523</t>
  </si>
  <si>
    <t>98697847</t>
  </si>
  <si>
    <t xml:space="preserve">PRZEPOMPOWNIA WODY </t>
  </si>
  <si>
    <t>148/4</t>
  </si>
  <si>
    <t>590322429801955275</t>
  </si>
  <si>
    <t>25791011</t>
  </si>
  <si>
    <t>PRZEPOMPOWNIA ŚCIEKÓW P8</t>
  </si>
  <si>
    <t>187/22</t>
  </si>
  <si>
    <t>590322429801820900</t>
  </si>
  <si>
    <t>590322429801947881</t>
  </si>
  <si>
    <t>PRZEPOMPOWNIA ŚCKIEKÓW P6</t>
  </si>
  <si>
    <t>168/14</t>
  </si>
  <si>
    <t>590322429801903856</t>
  </si>
  <si>
    <t>SUW</t>
  </si>
  <si>
    <t>250/1</t>
  </si>
  <si>
    <t>590322429801976522</t>
  </si>
  <si>
    <t>SUW ZBIORNIK HOMOLA</t>
  </si>
  <si>
    <t>339/2</t>
  </si>
  <si>
    <t>590322429801631032</t>
  </si>
  <si>
    <t>322156452337</t>
  </si>
  <si>
    <t>ZBIORNIK</t>
  </si>
  <si>
    <t>dz. Nr 19/65</t>
  </si>
  <si>
    <t>590322429802053185</t>
  </si>
  <si>
    <t>PRZEPOMPOWNIA</t>
  </si>
  <si>
    <t>dz. Nr 524/2</t>
  </si>
  <si>
    <t>590322429802053833</t>
  </si>
  <si>
    <t>BUDYNEK HYDROFORNII</t>
  </si>
  <si>
    <t>DZ. NR 19/129</t>
  </si>
  <si>
    <t>590322429802050047</t>
  </si>
  <si>
    <t>590322429801621378</t>
  </si>
  <si>
    <t>c11</t>
  </si>
  <si>
    <t>Zakład Gospodarki Komunalnej i Mieszkaniowej w Wysowej-Zdroju</t>
  </si>
  <si>
    <t>Wysowa-Zdrój 69, 38-316 Wysowa-Zdrój</t>
  </si>
  <si>
    <t>oczyszczalnia ścieków</t>
  </si>
  <si>
    <t>590322429801564408</t>
  </si>
  <si>
    <t>322056068669</t>
  </si>
  <si>
    <t>590322429801564415</t>
  </si>
  <si>
    <t>12475305</t>
  </si>
  <si>
    <t>590322429801564422</t>
  </si>
  <si>
    <t>322056232442</t>
  </si>
  <si>
    <t>dz 289/1</t>
  </si>
  <si>
    <t>590322429801564439</t>
  </si>
  <si>
    <t>322056102168</t>
  </si>
  <si>
    <t>stacja uzdatniania wody</t>
  </si>
  <si>
    <t>590322429801567003</t>
  </si>
  <si>
    <t>590322429801564446</t>
  </si>
  <si>
    <t>ZBIORNIK WODY</t>
  </si>
  <si>
    <t>DZ. NR 319/2</t>
  </si>
  <si>
    <t>590322429801742288</t>
  </si>
  <si>
    <t>94269268</t>
  </si>
  <si>
    <t>BUDYNEK ZGKiM</t>
  </si>
  <si>
    <t>590322429800574361</t>
  </si>
  <si>
    <t>90866941</t>
  </si>
  <si>
    <t>Szkoła Podstawowa w Śnietnicy</t>
  </si>
  <si>
    <t>Śnietnica 96, 38-315 Uście Gorlickie</t>
  </si>
  <si>
    <t>Budynek Szkoły</t>
  </si>
  <si>
    <t>590322429801543342</t>
  </si>
  <si>
    <t>322056068705</t>
  </si>
  <si>
    <t>Zespół Szkolno-Przedszkolny w Gładyszowie</t>
  </si>
  <si>
    <t xml:space="preserve">Gładyszów 70, 38-315 Uście Gorlickie </t>
  </si>
  <si>
    <t>590322429801547951</t>
  </si>
  <si>
    <t>70993062</t>
  </si>
  <si>
    <t>590322429801548231</t>
  </si>
  <si>
    <t>70652127</t>
  </si>
  <si>
    <t>Szkoła Podstawowa w Banicy</t>
  </si>
  <si>
    <t xml:space="preserve">Banica 24, 38-315 Uście Gorlickie </t>
  </si>
  <si>
    <t>590322429801453359</t>
  </si>
  <si>
    <t>70992987</t>
  </si>
  <si>
    <t>Zespół Szkół w Uściu Gorlickim</t>
  </si>
  <si>
    <t xml:space="preserve"> Uście Gorlickie 267, 38-315 Uście Gorlickie </t>
  </si>
  <si>
    <t>590322429801543298</t>
  </si>
  <si>
    <t>322056057152</t>
  </si>
  <si>
    <t>590322429801543304</t>
  </si>
  <si>
    <t>322056102169</t>
  </si>
  <si>
    <t>Zespół Szkół w Brunarach</t>
  </si>
  <si>
    <t xml:space="preserve">Brunary 50, 38-315 Uście Gorlickie </t>
  </si>
  <si>
    <t>590322429801543311</t>
  </si>
  <si>
    <t>322056068656</t>
  </si>
  <si>
    <t>590322429801543328</t>
  </si>
  <si>
    <t>322056068661</t>
  </si>
  <si>
    <t>Szkoła Podstawowa w Hańczowej</t>
  </si>
  <si>
    <t xml:space="preserve">Hańczowa 96, 38-315 Uście Gorlickie </t>
  </si>
  <si>
    <t>590322429801547968</t>
  </si>
  <si>
    <t>94188631</t>
  </si>
  <si>
    <t>Zespół Szkolno-Przedszkolny w Wysowej-Zdroju</t>
  </si>
  <si>
    <t>Wysowa-Zdrój 97, 38-315 Uście Gorlickie</t>
  </si>
  <si>
    <t>590300249801543281</t>
  </si>
  <si>
    <t>70992696</t>
  </si>
  <si>
    <t>738-214-48-64</t>
  </si>
  <si>
    <t>GMINNY OŚRODEK KULTURY W UŚCIU GORLICKIM</t>
  </si>
  <si>
    <t>738-202-66-33</t>
  </si>
  <si>
    <t>Uście Gorlickie 267, 38-315 Uście Gorlickie</t>
  </si>
  <si>
    <t>590322429801064243</t>
  </si>
  <si>
    <t>590322429800830764</t>
  </si>
  <si>
    <t>590322429800754381</t>
  </si>
  <si>
    <t>590322429800874249</t>
  </si>
  <si>
    <t>94280337</t>
  </si>
  <si>
    <t>KUNKOWA</t>
  </si>
  <si>
    <t>590322429801095681</t>
  </si>
  <si>
    <t>590322429801345915</t>
  </si>
  <si>
    <t>590322429801279463</t>
  </si>
  <si>
    <t>590322429801277612</t>
  </si>
  <si>
    <t>590322429800805816</t>
  </si>
  <si>
    <t>590322429800011880</t>
  </si>
  <si>
    <t>590322429800488088</t>
  </si>
  <si>
    <t>Potworow Os.Domków</t>
  </si>
  <si>
    <t xml:space="preserve">Powiatowa Stacja Sanitarno-Epidemiologiczna w Makowie Mazowieckim  </t>
  </si>
  <si>
    <t>7571164572</t>
  </si>
  <si>
    <t xml:space="preserve">Skarb Państwa - Powiatowa Stacja Sanitarno-Epidemiologiczna w Makowie Mazowieckim </t>
  </si>
  <si>
    <t xml:space="preserve">Maków Mazowiecki </t>
  </si>
  <si>
    <t xml:space="preserve">Adama Mickiewicza </t>
  </si>
  <si>
    <t>31</t>
  </si>
  <si>
    <t>06-200</t>
  </si>
  <si>
    <t>590543570300839878</t>
  </si>
  <si>
    <t>94672630</t>
  </si>
  <si>
    <t>160</t>
  </si>
  <si>
    <t xml:space="preserve">ul. Adama Mickiewicza 31, 06-200 Maków Mazowiecki </t>
  </si>
  <si>
    <t xml:space="preserve">ul. Adama Mickiewicza 31 06-200 Maków Mazowiecki </t>
  </si>
  <si>
    <t>590543560400243897</t>
  </si>
  <si>
    <t>590543560400244252</t>
  </si>
  <si>
    <t>590543560400244269</t>
  </si>
  <si>
    <t>590543560400244276</t>
  </si>
  <si>
    <t>590543560400244283</t>
  </si>
  <si>
    <t>590543560400244245</t>
  </si>
  <si>
    <t>590543560400236424</t>
  </si>
  <si>
    <t>590543560401039666</t>
  </si>
  <si>
    <t>Zarząd Dróg Powiatowych w Miechowie</t>
  </si>
  <si>
    <t>Gmina Skomlin</t>
  </si>
  <si>
    <t>832-197-16-51</t>
  </si>
  <si>
    <t>ul. Trojanowskiego 1, 98-346 Skomlin</t>
  </si>
  <si>
    <t>Skomlin</t>
  </si>
  <si>
    <t xml:space="preserve">Kilńskiego (oświetlenie zewnętrzne hydroforni w Skomlinie) </t>
  </si>
  <si>
    <t>590543540500049285</t>
  </si>
  <si>
    <t>Gminny Ośrodek Kultury</t>
  </si>
  <si>
    <t>Klasak Duży</t>
  </si>
  <si>
    <t>590543540500463524</t>
  </si>
  <si>
    <t>Świetlica wiejska Brzeziny</t>
  </si>
  <si>
    <t>Brzeziny</t>
  </si>
  <si>
    <t>590543540500425010</t>
  </si>
  <si>
    <t xml:space="preserve">Lokal posklepowy </t>
  </si>
  <si>
    <t>590543540500201447</t>
  </si>
  <si>
    <t>Wichernik</t>
  </si>
  <si>
    <t>590543540500119377</t>
  </si>
  <si>
    <t>Urząd Gminy Skomlin</t>
  </si>
  <si>
    <t>Trojanowskiego</t>
  </si>
  <si>
    <t>590543540500343116</t>
  </si>
  <si>
    <t>Urząd Gminy - Klub</t>
  </si>
  <si>
    <t>590543540500234834</t>
  </si>
  <si>
    <t>Zbęk</t>
  </si>
  <si>
    <t>590543540500090539</t>
  </si>
  <si>
    <t>Zaplecze warsztatowe</t>
  </si>
  <si>
    <t>Targowa</t>
  </si>
  <si>
    <t>590543540500352057</t>
  </si>
  <si>
    <t>Magazyn zbożowy</t>
  </si>
  <si>
    <t>590543540500453082</t>
  </si>
  <si>
    <t xml:space="preserve">Centrum Kształcenia na odległośc we Wróblewie </t>
  </si>
  <si>
    <t>Wróblew</t>
  </si>
  <si>
    <t>590543540500001191</t>
  </si>
  <si>
    <t>Dom Ludowy</t>
  </si>
  <si>
    <t>Bojanów</t>
  </si>
  <si>
    <t>590543540500168603</t>
  </si>
  <si>
    <t xml:space="preserve">GOSiR </t>
  </si>
  <si>
    <t>590543540500319067</t>
  </si>
  <si>
    <t>Oświetlenie zewnętrzne budynek poszkolny Wróblew</t>
  </si>
  <si>
    <t>590543540500407634</t>
  </si>
  <si>
    <t>Obiekt Urzędu Gminy Skomlin</t>
  </si>
  <si>
    <t>590543540500044921</t>
  </si>
  <si>
    <t>Oczyszczalnia ścieków</t>
  </si>
  <si>
    <t>13-go Grudnia</t>
  </si>
  <si>
    <t>590543540500090942</t>
  </si>
  <si>
    <t>Hydrofornia Skomlin</t>
  </si>
  <si>
    <t>Wieluńska</t>
  </si>
  <si>
    <t>590543540500004864</t>
  </si>
  <si>
    <t>Gmina Skomlin – kotłownia</t>
  </si>
  <si>
    <t>590543540500388179</t>
  </si>
  <si>
    <t>Łąkowa</t>
  </si>
  <si>
    <t>590543540500287991</t>
  </si>
  <si>
    <t>Hydrofornia Wróblew</t>
  </si>
  <si>
    <t>590543540500164827</t>
  </si>
  <si>
    <t>Przepompownia wody</t>
  </si>
  <si>
    <t>590543540500295286</t>
  </si>
  <si>
    <t>Przepompownia</t>
  </si>
  <si>
    <t>Walenczyzna</t>
  </si>
  <si>
    <t>590543540500085924</t>
  </si>
  <si>
    <t>590543540500431523</t>
  </si>
  <si>
    <t>590543540500408488</t>
  </si>
  <si>
    <t>Hydrofornia</t>
  </si>
  <si>
    <t>590543540500449368</t>
  </si>
  <si>
    <t>Sikorskiego</t>
  </si>
  <si>
    <t>590543540500261960</t>
  </si>
  <si>
    <t>Przepompownia ścieków P9</t>
  </si>
  <si>
    <t>590543540500335746</t>
  </si>
  <si>
    <t>Przepompownia ścieków Toplin</t>
  </si>
  <si>
    <t>Toplin</t>
  </si>
  <si>
    <t>590543540500838568</t>
  </si>
  <si>
    <t>Przepompownia ścieków Toplin P8</t>
  </si>
  <si>
    <t>m.258</t>
  </si>
  <si>
    <t>590543540500220851</t>
  </si>
  <si>
    <t>Przepompownia ścieków P7</t>
  </si>
  <si>
    <t>dz. 990</t>
  </si>
  <si>
    <t>590543540500441690</t>
  </si>
  <si>
    <t>Urząd Gminy Skomlin i strażnica OSP</t>
  </si>
  <si>
    <t>590543540500445698</t>
  </si>
  <si>
    <t>Przepompownia ścieków P4</t>
  </si>
  <si>
    <t xml:space="preserve">Malinówka </t>
  </si>
  <si>
    <t>98-346</t>
  </si>
  <si>
    <t xml:space="preserve">Sala sportowa przy Szkole Podstawowej w Skomlinie </t>
  </si>
  <si>
    <t xml:space="preserve">ul. Parkowa </t>
  </si>
  <si>
    <t xml:space="preserve">nie ma jeszcze nr </t>
  </si>
  <si>
    <t>Przedszkole w Skomlinie</t>
  </si>
  <si>
    <t>ul. Trojanowskiego 2, 98-346 Skomlin</t>
  </si>
  <si>
    <t>Przedszkole Skomlin</t>
  </si>
  <si>
    <t>590543540500087263</t>
  </si>
  <si>
    <t>Budynek w Wicherniku</t>
  </si>
  <si>
    <t>590543540500414434</t>
  </si>
  <si>
    <t>Szkoła Podstawowa w Skomlinie</t>
  </si>
  <si>
    <t>ul. Parkowa 6, 98-346 Skomlin</t>
  </si>
  <si>
    <t>Szkoła</t>
  </si>
  <si>
    <t>590543540500152305</t>
  </si>
  <si>
    <t>Ochotnicza Straż Pożarna w Wicherniku</t>
  </si>
  <si>
    <t>832-193-08-82</t>
  </si>
  <si>
    <t>Wichernik 68, 98-346 Skomlin</t>
  </si>
  <si>
    <t>OSP</t>
  </si>
  <si>
    <t>590543540500410740</t>
  </si>
  <si>
    <t>Ochotnicza Straż Pożarna w Skomlinie</t>
  </si>
  <si>
    <t>832-183-58-53</t>
  </si>
  <si>
    <t>ul. Piłsudskiego 9, 98-346 Skomlin</t>
  </si>
  <si>
    <t>590543540500070890</t>
  </si>
  <si>
    <t>Ochotnicza Straż Pożarna we Wróblewie</t>
  </si>
  <si>
    <t>827-181-92-71</t>
  </si>
  <si>
    <t>Wróblew 16, 98-285 Wróblew</t>
  </si>
  <si>
    <t>590543540500466891</t>
  </si>
  <si>
    <t>Ochotnicza Straż Pożarna w Toplinie</t>
  </si>
  <si>
    <t>832-192-70-70</t>
  </si>
  <si>
    <t>Toplin 15, 98-346 Skomlin</t>
  </si>
  <si>
    <t>590543540500220653</t>
  </si>
  <si>
    <t>Gminna Biblioteka w Skomlinie</t>
  </si>
  <si>
    <t>832-200-36-52</t>
  </si>
  <si>
    <t xml:space="preserve">ul. Trojanowskiego 1, 98-346 Skomlin </t>
  </si>
  <si>
    <t>Gminna Biblioteka</t>
  </si>
  <si>
    <t>590543540500311238</t>
  </si>
  <si>
    <t>Składowisko Odpadów Niedźwiady</t>
  </si>
  <si>
    <t>590543540500006028</t>
  </si>
  <si>
    <t>oświetlenie uliczne</t>
  </si>
  <si>
    <t>Wrocławska</t>
  </si>
  <si>
    <t>590543540500334213</t>
  </si>
  <si>
    <t>C11o</t>
  </si>
  <si>
    <t>Skomlin II</t>
  </si>
  <si>
    <t>590543540500252258</t>
  </si>
  <si>
    <t>590543540500137999</t>
  </si>
  <si>
    <t>Kusocińskiego</t>
  </si>
  <si>
    <t>590543540500023629</t>
  </si>
  <si>
    <t>590543540500354624</t>
  </si>
  <si>
    <t>590543540500239198</t>
  </si>
  <si>
    <t>590543540500130556</t>
  </si>
  <si>
    <t>Klasak Mały</t>
  </si>
  <si>
    <t>590543540500045010</t>
  </si>
  <si>
    <t>590543540500404992</t>
  </si>
  <si>
    <t>590543540500290687</t>
  </si>
  <si>
    <t>Zadole</t>
  </si>
  <si>
    <t>590543540500153470</t>
  </si>
  <si>
    <t>590543540500034885</t>
  </si>
  <si>
    <t>590543540500395641</t>
  </si>
  <si>
    <t>590543540500310811</t>
  </si>
  <si>
    <t>590543540500195241</t>
  </si>
  <si>
    <t>Malinówka</t>
  </si>
  <si>
    <t>590543540500087195</t>
  </si>
  <si>
    <t>Złota Góra</t>
  </si>
  <si>
    <t>590543540500410863</t>
  </si>
  <si>
    <t>590543540500303202</t>
  </si>
  <si>
    <t>590543540500187895</t>
  </si>
  <si>
    <t>590543540500110077</t>
  </si>
  <si>
    <t>Smugi</t>
  </si>
  <si>
    <t>590543540500207678</t>
  </si>
  <si>
    <t>Słupsko/ Kazimierz</t>
  </si>
  <si>
    <t>590543540500092700</t>
  </si>
  <si>
    <t>Słupsko/Wygoda</t>
  </si>
  <si>
    <t>590543540500373519</t>
  </si>
  <si>
    <t>590543540500141927</t>
  </si>
  <si>
    <t>Maręże</t>
  </si>
  <si>
    <t>590543540500365781</t>
  </si>
  <si>
    <t xml:space="preserve">Gmina Skomlin </t>
  </si>
  <si>
    <t>oświetlenie uliczne/oświetlenie chodnika</t>
  </si>
  <si>
    <t xml:space="preserve">Skomlin </t>
  </si>
  <si>
    <t>ul. Parkowa dz.nr 1637/3</t>
  </si>
  <si>
    <t>.590543540501296794</t>
  </si>
  <si>
    <t>Spółka Wodno-Ściekowa Miasta i Gminy Nowogród Bobrzański</t>
  </si>
  <si>
    <t>929-001-16-94</t>
  </si>
  <si>
    <t>ul. Słowackiego 11, 66-010 Nowogród Bobrzański</t>
  </si>
  <si>
    <t>ul. Pocztowa 7, 66-010 Nowogród Bobrzański</t>
  </si>
  <si>
    <t>SUW Bogaczów</t>
  </si>
  <si>
    <t>Bogaczów</t>
  </si>
  <si>
    <t>dz. nr 31/2</t>
  </si>
  <si>
    <t>Nowogród Bobrzański</t>
  </si>
  <si>
    <t>590310600024191564</t>
  </si>
  <si>
    <t>Oczyszczalnia Bogaczów</t>
  </si>
  <si>
    <t>dz. nr 820/2</t>
  </si>
  <si>
    <t>590310600023697340</t>
  </si>
  <si>
    <t>SUW Dobroszów Wielki</t>
  </si>
  <si>
    <t>Dobroszów Wielki</t>
  </si>
  <si>
    <t>dz. nr 12/12</t>
  </si>
  <si>
    <t>590310600023626821</t>
  </si>
  <si>
    <t>SUW Pielice</t>
  </si>
  <si>
    <t>Pielice</t>
  </si>
  <si>
    <t>dz. nr 145/4</t>
  </si>
  <si>
    <t>590310600023789847</t>
  </si>
  <si>
    <t>Oczyszczalnia Kamionka</t>
  </si>
  <si>
    <t>Kamionka</t>
  </si>
  <si>
    <t>dz. nr 1377</t>
  </si>
  <si>
    <t>590310600023588075</t>
  </si>
  <si>
    <t>Przepompownia Kotowice</t>
  </si>
  <si>
    <t>Kotowice</t>
  </si>
  <si>
    <t>dz. nr 101/1</t>
  </si>
  <si>
    <t>590310600024160331</t>
  </si>
  <si>
    <t>Enea Operator Sp. z o.o</t>
  </si>
  <si>
    <t>ENEA S.A.</t>
  </si>
  <si>
    <t>Zakład Gospodarki Komunalnej i Mieszkaniowej w Nowogrodzie Bobrzańskim Sp. z o.o.</t>
  </si>
  <si>
    <t>929-000-94-21</t>
  </si>
  <si>
    <t>ul. Dąbrowskiego 10, 66-010 Nowogród Bobrzański</t>
  </si>
  <si>
    <t>66-010</t>
  </si>
  <si>
    <t>590310600000691941</t>
  </si>
  <si>
    <t>Nad Bobrem</t>
  </si>
  <si>
    <t>590310600000691859</t>
  </si>
  <si>
    <t>Kościuszki</t>
  </si>
  <si>
    <t>590310600000691842</t>
  </si>
  <si>
    <t>Nad Bobrem Zatorze</t>
  </si>
  <si>
    <t>590310600007635467</t>
  </si>
  <si>
    <t>Słowackiego</t>
  </si>
  <si>
    <t>590310600000691897</t>
  </si>
  <si>
    <t>Dolina Zielona</t>
  </si>
  <si>
    <t>dz. Nr 1674/5</t>
  </si>
  <si>
    <t>590310600001446700</t>
  </si>
  <si>
    <t>Warsztat</t>
  </si>
  <si>
    <t>590310600002017831</t>
  </si>
  <si>
    <t>Toaleta publiczna</t>
  </si>
  <si>
    <t>Rynek</t>
  </si>
  <si>
    <t>dz. Nr 787/7</t>
  </si>
  <si>
    <t>590310600002230483</t>
  </si>
  <si>
    <t>Budynek biurowy z zapleczem socjalnym</t>
  </si>
  <si>
    <t>Dąbrowskiego</t>
  </si>
  <si>
    <t>590310600000691866</t>
  </si>
  <si>
    <t>Unii Europejskiej</t>
  </si>
  <si>
    <t>590310600000691910</t>
  </si>
  <si>
    <t>Stacja Uzdatniania Wody</t>
  </si>
  <si>
    <t>Do Wodociągów</t>
  </si>
  <si>
    <t>590310600000501103</t>
  </si>
  <si>
    <t>Enea Operator Sp.z.o.o.</t>
  </si>
  <si>
    <t>Respect Energy S.A.</t>
  </si>
  <si>
    <t>Szpital św. Anny w Miechowie</t>
  </si>
  <si>
    <t>ul. Szpitalna 3, 32-200 Miechów</t>
  </si>
  <si>
    <t xml:space="preserve"> Trafo 1-budynek szpitala</t>
  </si>
  <si>
    <t>Szpitalna</t>
  </si>
  <si>
    <t>590543560401039116</t>
  </si>
  <si>
    <t>16-33</t>
  </si>
  <si>
    <t>50184653</t>
  </si>
  <si>
    <t>300</t>
  </si>
  <si>
    <t>Trafo 2 zasilanie rezerwowe</t>
  </si>
  <si>
    <t>590543560401039123</t>
  </si>
  <si>
    <t>50184654</t>
  </si>
  <si>
    <t>659-132-88-69</t>
  </si>
  <si>
    <t>POWIAT PUŁAWSKI</t>
  </si>
  <si>
    <t>al. Królewska 19, 24-100 Puławy</t>
  </si>
  <si>
    <t xml:space="preserve">POWIAT PUŁAWSKI - GARAŻE </t>
  </si>
  <si>
    <t>ŻYRZYN</t>
  </si>
  <si>
    <t>PAŁACOWA</t>
  </si>
  <si>
    <t>24-103</t>
  </si>
  <si>
    <t>590543520300548164</t>
  </si>
  <si>
    <t xml:space="preserve">BAZA OBWODU DROGOWO-MOSTOWEGO </t>
  </si>
  <si>
    <t>PUŁAWY</t>
  </si>
  <si>
    <t>SKŁADOWA</t>
  </si>
  <si>
    <t>24-100</t>
  </si>
  <si>
    <t>590543520300484899</t>
  </si>
  <si>
    <t xml:space="preserve">DOM DZIECKA
 </t>
  </si>
  <si>
    <t>PARTYZANTÓW</t>
  </si>
  <si>
    <t>590543520300506935</t>
  </si>
  <si>
    <t xml:space="preserve">OGNISKO WYCHOWAWCZE </t>
  </si>
  <si>
    <t>590543520300506928</t>
  </si>
  <si>
    <t>POWIAT PUŁAWSKI SKARB PAŃSTWA</t>
  </si>
  <si>
    <t xml:space="preserve">MIEJSCA PARKINGOWE </t>
  </si>
  <si>
    <t>REYMONTA</t>
  </si>
  <si>
    <t>DZ. 956/5</t>
  </si>
  <si>
    <t>590543520300806264</t>
  </si>
  <si>
    <t xml:space="preserve">LOKAL UŻYTKOWY
POWIAT PUŁAWSKI </t>
  </si>
  <si>
    <t>PIŁSUDSKIEGO</t>
  </si>
  <si>
    <t>590543520300387596</t>
  </si>
  <si>
    <t xml:space="preserve">SZLABAN - POWIAT PUŁAWSKI
 </t>
  </si>
  <si>
    <t>NORWIDA</t>
  </si>
  <si>
    <t>590543520300807353</t>
  </si>
  <si>
    <t>STAROSTWO POWIATOWE W PUŁAWACH</t>
  </si>
  <si>
    <t>STAROSTWO POWIATOWE w Puławach</t>
  </si>
  <si>
    <t>KRÓLEWSKA</t>
  </si>
  <si>
    <t>590543520300099628</t>
  </si>
  <si>
    <t>BUDYNEK BIUROWY POWIAT PUŁAWSKI</t>
  </si>
  <si>
    <t>6 SIERPNIA</t>
  </si>
  <si>
    <t>590543520300154211</t>
  </si>
  <si>
    <t>3A</t>
  </si>
  <si>
    <t>590543520300137986</t>
  </si>
  <si>
    <t>590543520300061779</t>
  </si>
  <si>
    <t xml:space="preserve">POWIATOWE CENTRUM POMOCY RODZINIE W PUŁAWACH </t>
  </si>
  <si>
    <t>al. Królewska 3, 24-100 Puławy</t>
  </si>
  <si>
    <t>KANIOWCZYKÓW</t>
  </si>
  <si>
    <t>590543520300478287</t>
  </si>
  <si>
    <t>Powiatowy Środowiskowy Dom Samopomocy w Górze Puławskiej</t>
  </si>
  <si>
    <t>Góra Puławska ul. Kościelna 9,  24-100 Puławy</t>
  </si>
  <si>
    <t xml:space="preserve">DOM SAMOPOMOCY </t>
  </si>
  <si>
    <t>GÓRA PUŁAWSKA</t>
  </si>
  <si>
    <t>KOŚCIELNA</t>
  </si>
  <si>
    <t>590543520300114581</t>
  </si>
  <si>
    <t>590543520300236634</t>
  </si>
  <si>
    <t>G12w</t>
  </si>
  <si>
    <t xml:space="preserve">MŁODZIEŻOWY OŚRODEK SOCJOTERAPII </t>
  </si>
  <si>
    <t>ul. Kołłątaja1, 24-100 Puławy</t>
  </si>
  <si>
    <t>KOŁŁĄTAJA</t>
  </si>
  <si>
    <t>590543520300129653</t>
  </si>
  <si>
    <t>Młodzieżowy Ośrodek Wychowawczy i,. Aleksandra Kamińskiego w Puławach</t>
  </si>
  <si>
    <t>ul. Marii Grzegorzewskiej 3, 24-100 Puławy</t>
  </si>
  <si>
    <t xml:space="preserve">MŁODZIEŻOWY OŚRODEK     
WYCHOWAWCZY W PUŁAWACH </t>
  </si>
  <si>
    <t>GRZEGORZEWSKIEJ</t>
  </si>
  <si>
    <t>590543520300673996</t>
  </si>
  <si>
    <t>590543520300729822</t>
  </si>
  <si>
    <t>590543520300456278</t>
  </si>
  <si>
    <t>Powiatowy Zespół Wychowania i Kształcenia w Puławach</t>
  </si>
  <si>
    <t>ul. Norwida 8A, 24-100 Puławy</t>
  </si>
  <si>
    <t xml:space="preserve">WO-3-655 REGIONALNE CENTRUM KSZTAŁCENIA USTAWICZ. </t>
  </si>
  <si>
    <t>C.K. NORWIDA</t>
  </si>
  <si>
    <t>590543520300997696</t>
  </si>
  <si>
    <t xml:space="preserve">I LICEUM OGÓLNOKSZTAŁCĄCE IM.KS.A.J.CZARTORYSKIEGO </t>
  </si>
  <si>
    <t>al. Partyzantów 16, 24-100 Puławy</t>
  </si>
  <si>
    <t>590543520300640097</t>
  </si>
  <si>
    <t xml:space="preserve">BIBLIOTEKA </t>
  </si>
  <si>
    <t>590543520300003731</t>
  </si>
  <si>
    <t xml:space="preserve">I LIC OGÓLNOKSZTAŁCĄCE
 </t>
  </si>
  <si>
    <t>590543520300559085</t>
  </si>
  <si>
    <t>590543520300393474</t>
  </si>
  <si>
    <t>Specjalny Ośrodek Szkolno-Wychowawczy im. Św. Franciszka z Asyżu w Kęble</t>
  </si>
  <si>
    <t>Kębło 7, 24-160 Wąwolnica</t>
  </si>
  <si>
    <t xml:space="preserve">SPECJALNY OŚRODEK SZKOLNO - WYCHOWAWCZY </t>
  </si>
  <si>
    <t>KĘBŁO</t>
  </si>
  <si>
    <t>590543520300586425</t>
  </si>
  <si>
    <t xml:space="preserve">SPECJALNY OŚRODEK SZKOLNO-WYCHOWAWCZY </t>
  </si>
  <si>
    <t>590543520300555902</t>
  </si>
  <si>
    <t>590543520300565284</t>
  </si>
  <si>
    <t>590543520300657002</t>
  </si>
  <si>
    <t xml:space="preserve">MIESZKANIE SŁUŻBOWE SPECJALNY OŚRODEK SZKOLNO-WYCH </t>
  </si>
  <si>
    <t>24-160</t>
  </si>
  <si>
    <t>590543520300504504</t>
  </si>
  <si>
    <t xml:space="preserve">SPECJALNY OŚRODEK SZKOLNO WYCHOWAWCZY </t>
  </si>
  <si>
    <t>590543520300432142</t>
  </si>
  <si>
    <t>590543520300646914</t>
  </si>
  <si>
    <t>Szkolne Schronisko Młodzieżowe w Zespole Szkół Nr 1 im. Stefanii Sempołowskiej w Puławach</t>
  </si>
  <si>
    <t>ul. Włostowicka 25, 24-100 Puławy</t>
  </si>
  <si>
    <t>SZKOLNE SCHRONISKO MŁODZIEŻOWE (Muzeum Oświatowe MDK)</t>
  </si>
  <si>
    <t xml:space="preserve">WŁOSTOWICKA </t>
  </si>
  <si>
    <t>590543520300111443</t>
  </si>
  <si>
    <t>SZKOLNE SCHRONISKO MŁODZIEŻOWE</t>
  </si>
  <si>
    <t>590543520300021209</t>
  </si>
  <si>
    <t>Zespół Szkół im. Jana Koszczyca Witkiewicza w Kazimierzu Dolnym</t>
  </si>
  <si>
    <t>ul. Nadwiślańska 9, 24-120 Kazimierz Dolny</t>
  </si>
  <si>
    <t xml:space="preserve">ZESPÓŁ SZKÓŁ </t>
  </si>
  <si>
    <t>KAZIMIERZ DOLNY</t>
  </si>
  <si>
    <t>NADWIŚLAŃSKA</t>
  </si>
  <si>
    <t>24-120</t>
  </si>
  <si>
    <t>590543520300553618</t>
  </si>
  <si>
    <t>590543520300553601</t>
  </si>
  <si>
    <t xml:space="preserve">ZESPÓŁ SZKÓŁ
 </t>
  </si>
  <si>
    <t>590543520300780243</t>
  </si>
  <si>
    <t xml:space="preserve">SCHRONISKO MŁODZIEŻOWE "POD WIANUSZKAMI"
 </t>
  </si>
  <si>
    <t>PUŁAWSKA</t>
  </si>
  <si>
    <t>590543520300460633</t>
  </si>
  <si>
    <t>Zespół Szkół Nr 1 im. Stefanii Sempołowskiej w Puławach</t>
  </si>
  <si>
    <t>ul. Polna 18, 24-100 Puławy</t>
  </si>
  <si>
    <t xml:space="preserve">WO-3-367 ZESPÓŁ SZKÓŁ </t>
  </si>
  <si>
    <t>POLNA</t>
  </si>
  <si>
    <t>590543520300997498</t>
  </si>
  <si>
    <t>Zespół Szkół nr 2 w Nałęczowie</t>
  </si>
  <si>
    <t>ul. B. Prusa 13, 24-140 Nałęczów</t>
  </si>
  <si>
    <t xml:space="preserve">ZESPÓŁ SZKÓŁ NR 2 
LICEUM OGÓLNOKSZTAŁCĄCE </t>
  </si>
  <si>
    <t>NAŁĘCZÓW</t>
  </si>
  <si>
    <t>PRUSA</t>
  </si>
  <si>
    <t>24-140</t>
  </si>
  <si>
    <t xml:space="preserve">ZESPÓŁ SZKÓŁ NR 2 </t>
  </si>
  <si>
    <t>590543520300552222</t>
  </si>
  <si>
    <t xml:space="preserve">ZESPÓŁ SZKÓŁ NR 2 
W NAŁĘCZOWIE </t>
  </si>
  <si>
    <t>590543520300020363</t>
  </si>
  <si>
    <t xml:space="preserve">ZESPÓŁ SZKÓŁ NR 2
INTERNAT </t>
  </si>
  <si>
    <t>590543520300552642</t>
  </si>
  <si>
    <t xml:space="preserve">ZESPÓŁ SZKÓŁ NR 2
MIESZKANIE SŁUŻBOWE </t>
  </si>
  <si>
    <t>Zespół Szkół Nr 2 im. Eugeniusza Kwiatkowskiego w Puławach</t>
  </si>
  <si>
    <t>ul. Jaworowa 1, 24-100 Puławy</t>
  </si>
  <si>
    <t xml:space="preserve">ZESPÓŁ SZKÓŁ NR. 2 </t>
  </si>
  <si>
    <t>JAWOROWA</t>
  </si>
  <si>
    <t>590543520300748656</t>
  </si>
  <si>
    <t>Zespół Szkół nr 3 im. Marii Dąbrowskiej w Puławach</t>
  </si>
  <si>
    <t>ul. Marsz. J. Piłsudskiego 74, 24-100 Puławy</t>
  </si>
  <si>
    <t xml:space="preserve">ZESPÓŁ SZKÓŁ ZAWOD. NR. 3
im. MARII DĄBROWSKIEJ
 </t>
  </si>
  <si>
    <t>590543520300638575</t>
  </si>
  <si>
    <t xml:space="preserve">ZASILANIE TELEBIMU REKLAMOWEGO </t>
  </si>
  <si>
    <t>590543520300475095</t>
  </si>
  <si>
    <t>Zespół Szkół Technicznych im. Marii Skłodowskiej-Curie w Puławach</t>
  </si>
  <si>
    <t>ul. Wojska Polskiego 7, 24-100 Puławy</t>
  </si>
  <si>
    <t xml:space="preserve">WO-3-1153 HALA SPORTOWA </t>
  </si>
  <si>
    <t>590543520300998402</t>
  </si>
  <si>
    <t>ZESPÓŁ SZKÓŁ TECHNICZNYCH im. M. Skłodowskiej-Curie w Puławach</t>
  </si>
  <si>
    <t xml:space="preserve">WO-3-654 ZESPÓŁ SZKÓŁ TECHNICZNYCH </t>
  </si>
  <si>
    <t>590543520300114086</t>
  </si>
  <si>
    <t>Specjalny Ośrodek Szkolno-Wychowawczy im. Marii Grzegorzewskiej w Puławach</t>
  </si>
  <si>
    <t>ul. Jaworowa 3, 24-100 Puławy</t>
  </si>
  <si>
    <t>SPECJALNY OŚRODEK SZKOLNO - WYCHOWAWCZY w Puławach</t>
  </si>
  <si>
    <t>590543520300072331</t>
  </si>
  <si>
    <t>Zespół Kształcenia Zawodowego w Puławach</t>
  </si>
  <si>
    <t>ul. Sieroszewskiego 1, 24-100 Puławy</t>
  </si>
  <si>
    <t xml:space="preserve">WO-3-1054 CENTRUM KSZTAŁCENIA ZAWODOWEGO </t>
  </si>
  <si>
    <t>WACŁAWA SIEROSZEWSKIEGO</t>
  </si>
  <si>
    <t>590543520300064435</t>
  </si>
  <si>
    <t>Młodzieżowy Dom Kultury w Puławach</t>
  </si>
  <si>
    <t>ul. Sieroszewskiego 4, 24-100 Puławy</t>
  </si>
  <si>
    <t xml:space="preserve">MŁODZIEŻOWY DOM KULTURY </t>
  </si>
  <si>
    <t>SIEROSZEWSKIEGO</t>
  </si>
  <si>
    <t>590543520300539643</t>
  </si>
  <si>
    <t>Powiat Puławski</t>
  </si>
  <si>
    <t>OBSERWATORIUM ASTRONOMICZNE</t>
  </si>
  <si>
    <t xml:space="preserve">FILTROWA </t>
  </si>
  <si>
    <t>590543520300095132</t>
  </si>
  <si>
    <t>590543520300755395</t>
  </si>
  <si>
    <t>590543520300552659</t>
  </si>
  <si>
    <t>590543520300546498</t>
  </si>
  <si>
    <t xml:space="preserve">rozdzielna </t>
  </si>
  <si>
    <t>Lubelski Park Naukowo - Technologiczny S.A.</t>
  </si>
  <si>
    <t>712-291-45-78</t>
  </si>
  <si>
    <t>ul. Dobrzańskiego 3, 20-262 Lublin</t>
  </si>
  <si>
    <t>Budynek Biurowo-Laboratoryjny</t>
  </si>
  <si>
    <t>Lublin</t>
  </si>
  <si>
    <t>Dobrzańskiego</t>
  </si>
  <si>
    <t>20-262</t>
  </si>
  <si>
    <t>590543520100037868</t>
  </si>
  <si>
    <t>101101839</t>
  </si>
  <si>
    <t>94056361</t>
  </si>
  <si>
    <t>Budynek Naukowo-Dydaktyczny Segment 5</t>
  </si>
  <si>
    <t>590543520100129778</t>
  </si>
  <si>
    <t>101101834</t>
  </si>
  <si>
    <t>50435993</t>
  </si>
  <si>
    <t>70</t>
  </si>
  <si>
    <t>Budynek Naukowo-Dydaktyczny Segment 4</t>
  </si>
  <si>
    <t>590543520100102139</t>
  </si>
  <si>
    <t>101101833</t>
  </si>
  <si>
    <t>50436969</t>
  </si>
  <si>
    <t>Budynek Naukowo-Dydaktyczny Segment 3</t>
  </si>
  <si>
    <t>590543520100075280</t>
  </si>
  <si>
    <t>101101835</t>
  </si>
  <si>
    <t>94055789</t>
  </si>
  <si>
    <t>Budynek Biurowy - Segment 2</t>
  </si>
  <si>
    <t>590543520100239897</t>
  </si>
  <si>
    <t>101101838</t>
  </si>
  <si>
    <t>95651709</t>
  </si>
  <si>
    <t>C22A</t>
  </si>
  <si>
    <t>Budynek Biurowy - Segment 1</t>
  </si>
  <si>
    <t>590543520100141350</t>
  </si>
  <si>
    <t>101101837</t>
  </si>
  <si>
    <t>94056185</t>
  </si>
  <si>
    <t>Budynek Biurowy - Gastronomia</t>
  </si>
  <si>
    <t>590543520100091334</t>
  </si>
  <si>
    <t>101996151</t>
  </si>
  <si>
    <t>56366875</t>
  </si>
  <si>
    <t>35</t>
  </si>
  <si>
    <t>Budynek Naukowo-Dydaktyczny</t>
  </si>
  <si>
    <t>590543520100176055</t>
  </si>
  <si>
    <t>107012501</t>
  </si>
  <si>
    <t>95651884</t>
  </si>
  <si>
    <t>60</t>
  </si>
  <si>
    <t>REO.PL Sp. z o.o.</t>
  </si>
  <si>
    <t>22/03/2025</t>
  </si>
  <si>
    <t>23/03/2025</t>
  </si>
  <si>
    <t>01/01/2026</t>
  </si>
  <si>
    <t>Instalacja PV - moc 40 kW. Data uruch. 2018 r. Szacowana produkcja 40 000 kWh</t>
  </si>
  <si>
    <t>Gmina Dąbrowice</t>
  </si>
  <si>
    <t>775-240-60-79</t>
  </si>
  <si>
    <t>ul. Nowy Rynek 17 99-352 Dąbrowice</t>
  </si>
  <si>
    <t>Gmina Dąbrowice ul. Nowy Rynek 17 99-352 Dąbrowice</t>
  </si>
  <si>
    <t>Zgórze</t>
  </si>
  <si>
    <t>99-352</t>
  </si>
  <si>
    <t>Dąbrowice</t>
  </si>
  <si>
    <t>590243873017762341</t>
  </si>
  <si>
    <t>11185692</t>
  </si>
  <si>
    <t>Baby</t>
  </si>
  <si>
    <t>590243873017661781</t>
  </si>
  <si>
    <t>80758489</t>
  </si>
  <si>
    <t>Piotrowo</t>
  </si>
  <si>
    <t>590243873017801217</t>
  </si>
  <si>
    <t>11174299</t>
  </si>
  <si>
    <t>Augustopol</t>
  </si>
  <si>
    <t>590243873017762334</t>
  </si>
  <si>
    <t>11166144</t>
  </si>
  <si>
    <t>590243873017676990</t>
  </si>
  <si>
    <t>11166146</t>
  </si>
  <si>
    <t>Liliopol</t>
  </si>
  <si>
    <t>590243873017411492</t>
  </si>
  <si>
    <t>11166143</t>
  </si>
  <si>
    <t>Mariopol</t>
  </si>
  <si>
    <t>590243873017411515</t>
  </si>
  <si>
    <t>11166140</t>
  </si>
  <si>
    <t>Przedecka</t>
  </si>
  <si>
    <t>590243873017491944</t>
  </si>
  <si>
    <t>11166138</t>
  </si>
  <si>
    <t>Dzięgost</t>
  </si>
  <si>
    <t>590243873017678727</t>
  </si>
  <si>
    <t>11166126</t>
  </si>
  <si>
    <t>590243873017780338</t>
  </si>
  <si>
    <t>11174296</t>
  </si>
  <si>
    <t>Nowy Rynek</t>
  </si>
  <si>
    <t>590243873017476798</t>
  </si>
  <si>
    <t>11166139</t>
  </si>
  <si>
    <t>Zbawiciela</t>
  </si>
  <si>
    <t>590243873017934649</t>
  </si>
  <si>
    <t>11174545</t>
  </si>
  <si>
    <t>Witawa</t>
  </si>
  <si>
    <t>590243873017411522</t>
  </si>
  <si>
    <t>11166148</t>
  </si>
  <si>
    <t>590243873017930344</t>
  </si>
  <si>
    <t>11166145</t>
  </si>
  <si>
    <t>Ostrówki</t>
  </si>
  <si>
    <t>590243873017952117</t>
  </si>
  <si>
    <t>11185690</t>
  </si>
  <si>
    <t>590243873017952162</t>
  </si>
  <si>
    <t>11166142</t>
  </si>
  <si>
    <t>Żakowiec</t>
  </si>
  <si>
    <t>590243873017809770</t>
  </si>
  <si>
    <t>11174301</t>
  </si>
  <si>
    <t>590243873017603224</t>
  </si>
  <si>
    <t>11765927</t>
  </si>
  <si>
    <t>590243873017863871</t>
  </si>
  <si>
    <t>11185687</t>
  </si>
  <si>
    <t>590243873017661835</t>
  </si>
  <si>
    <t>11185706</t>
  </si>
  <si>
    <t>590243873017557374</t>
  </si>
  <si>
    <t>11185703</t>
  </si>
  <si>
    <t>Sławińskiego</t>
  </si>
  <si>
    <t>590243873017411539</t>
  </si>
  <si>
    <t>11185680</t>
  </si>
  <si>
    <t>Sienkiewicza</t>
  </si>
  <si>
    <t>590243873017414769</t>
  </si>
  <si>
    <t>30036468</t>
  </si>
  <si>
    <t>590243873017491937</t>
  </si>
  <si>
    <t>11185704</t>
  </si>
  <si>
    <t>Wodna</t>
  </si>
  <si>
    <t>590243873017840780</t>
  </si>
  <si>
    <t>11185693</t>
  </si>
  <si>
    <t>590243873040113400</t>
  </si>
  <si>
    <t>11185683</t>
  </si>
  <si>
    <t>590243873017827705</t>
  </si>
  <si>
    <t>11174295</t>
  </si>
  <si>
    <t>590243873017922653</t>
  </si>
  <si>
    <t>11185685</t>
  </si>
  <si>
    <t>590243873017411508</t>
  </si>
  <si>
    <t>11166141</t>
  </si>
  <si>
    <t>Nowe Baby</t>
  </si>
  <si>
    <t>590243873017848533</t>
  </si>
  <si>
    <t>11174297</t>
  </si>
  <si>
    <t>590243873017800289</t>
  </si>
  <si>
    <t>11174294</t>
  </si>
  <si>
    <t>590243873017603217</t>
  </si>
  <si>
    <t>11166147</t>
  </si>
  <si>
    <t>590243873017603446</t>
  </si>
  <si>
    <t>11185684</t>
  </si>
  <si>
    <t>590243873017858778</t>
  </si>
  <si>
    <t>11174300</t>
  </si>
  <si>
    <t>Stary Rynek</t>
  </si>
  <si>
    <t>590243873017750119</t>
  </si>
  <si>
    <t>80767024</t>
  </si>
  <si>
    <t>590243873017477535</t>
  </si>
  <si>
    <t>11732895</t>
  </si>
  <si>
    <t>590243873040113332</t>
  </si>
  <si>
    <t>11185679</t>
  </si>
  <si>
    <t>590243873017701074</t>
  </si>
  <si>
    <t>11159535</t>
  </si>
  <si>
    <t>5902438730174645293</t>
  </si>
  <si>
    <t>56416703</t>
  </si>
  <si>
    <t>Kłodawska</t>
  </si>
  <si>
    <t>590243873017891430</t>
  </si>
  <si>
    <t>30036445</t>
  </si>
  <si>
    <t>590243873017291650</t>
  </si>
  <si>
    <t>11753799</t>
  </si>
  <si>
    <t>590243873017644425</t>
  </si>
  <si>
    <t>590243873017565591</t>
  </si>
  <si>
    <t>590243873017657555</t>
  </si>
  <si>
    <t>590243873017562774</t>
  </si>
  <si>
    <t>590243873017961669</t>
  </si>
  <si>
    <t>590243873017287905</t>
  </si>
  <si>
    <t>Stary rRynek</t>
  </si>
  <si>
    <t>590243873017508680</t>
  </si>
  <si>
    <t>590243873017516784</t>
  </si>
  <si>
    <t>Lilopol</t>
  </si>
  <si>
    <t>59024387301741508</t>
  </si>
  <si>
    <t>59028387301800289</t>
  </si>
  <si>
    <t>590243873017974409</t>
  </si>
  <si>
    <t>80757843</t>
  </si>
  <si>
    <t>590243873017981506</t>
  </si>
  <si>
    <t>590243873017839517</t>
  </si>
  <si>
    <t>590243873017813876</t>
  </si>
  <si>
    <t>590243873017928273</t>
  </si>
  <si>
    <t>590243873017979084</t>
  </si>
  <si>
    <t>590243873017422870</t>
  </si>
  <si>
    <t>Stadion</t>
  </si>
  <si>
    <t>590243873017951004</t>
  </si>
  <si>
    <t>OSP budynek</t>
  </si>
  <si>
    <t>590243873017743258</t>
  </si>
  <si>
    <t>Budynek Urzędu</t>
  </si>
  <si>
    <t>Stry Rynek</t>
  </si>
  <si>
    <t>590243873017721409</t>
  </si>
  <si>
    <t>Gmina Osiek</t>
  </si>
  <si>
    <t>866-130-98-04</t>
  </si>
  <si>
    <t>ul. Rynek 1, 28-221 Osiek</t>
  </si>
  <si>
    <t>Oczyszczalnia Ścieków</t>
  </si>
  <si>
    <t>Przepompownia Sworoń</t>
  </si>
  <si>
    <t>Osiek</t>
  </si>
  <si>
    <t>590543550300848629</t>
  </si>
  <si>
    <t>590543550300844980</t>
  </si>
  <si>
    <t>B21</t>
  </si>
  <si>
    <t>Bukowa</t>
  </si>
  <si>
    <t>Pliskowola</t>
  </si>
  <si>
    <t>Suchowola</t>
  </si>
  <si>
    <t>Długołęka</t>
  </si>
  <si>
    <t>Ossala</t>
  </si>
  <si>
    <t>TurskoWielkie-Zagumnie</t>
  </si>
  <si>
    <t>Niekrasów</t>
  </si>
  <si>
    <t>Szwagrów</t>
  </si>
  <si>
    <t>Strużki</t>
  </si>
  <si>
    <t>Sworoń</t>
  </si>
  <si>
    <t>Matiaszów</t>
  </si>
  <si>
    <t>Mucharzew</t>
  </si>
  <si>
    <t>Kąty</t>
  </si>
  <si>
    <t>Lipnik</t>
  </si>
  <si>
    <t>28-221</t>
  </si>
  <si>
    <t>Klimontowska</t>
  </si>
  <si>
    <t>P-3</t>
  </si>
  <si>
    <t>Jagiellońska</t>
  </si>
  <si>
    <t>Osieczko</t>
  </si>
  <si>
    <t>P-2 PRZE</t>
  </si>
  <si>
    <t>P-1 PRZE</t>
  </si>
  <si>
    <t>Dom Nauczyciela</t>
  </si>
  <si>
    <t>135B</t>
  </si>
  <si>
    <t>135 B</t>
  </si>
  <si>
    <t>26 A</t>
  </si>
  <si>
    <t>126A</t>
  </si>
  <si>
    <t>Dom Strażaka</t>
  </si>
  <si>
    <t>dz. 687</t>
  </si>
  <si>
    <t>dz. 99</t>
  </si>
  <si>
    <t>24 A</t>
  </si>
  <si>
    <t>OPS Osiek</t>
  </si>
  <si>
    <t>UMIG Osiek Zasilanie/Lokale niemieszkalne</t>
  </si>
  <si>
    <t>Remiza/ lokale niemieszkalne</t>
  </si>
  <si>
    <t>OSP/ lokale niemieszkalne</t>
  </si>
  <si>
    <t>UMIG Osiek OSP/Lokale niemieszkalne.</t>
  </si>
  <si>
    <t>Dom Nauczyciela/ Lokale niemieszkalne</t>
  </si>
  <si>
    <t>Przepompownia/ lokale niemieszkalne</t>
  </si>
  <si>
    <t>Remiza/ Lokale niemieszkalne</t>
  </si>
  <si>
    <t>Remiza OSP/ lokale niemieszkalne</t>
  </si>
  <si>
    <t>OSP/ Lokale niemieszkalne</t>
  </si>
  <si>
    <t>OSP-Remiza/Lokale niemieszkalne</t>
  </si>
  <si>
    <t>Świetlica/ lokale niemieszkalne</t>
  </si>
  <si>
    <t>Zakład Gospoda- Targowica/ Lokale niemieszkalne</t>
  </si>
  <si>
    <t>Publiczna Szkoła oświetlenie/ lokale niemieszkalne</t>
  </si>
  <si>
    <t>UMIG Osiek – Ścieków/Lokale niemieszkalne</t>
  </si>
  <si>
    <t>oczyszczalnia ścieków/ lokale niemieszkalne</t>
  </si>
  <si>
    <t>Klub Wiejski/ Lokale niemieszkalne</t>
  </si>
  <si>
    <t>Świetlica wiejska / lokale niemieszkalne</t>
  </si>
  <si>
    <t>Budynek Świetlicy Wiejskiej/ lokale niemieszkalne</t>
  </si>
  <si>
    <t>Szkoła Podstawowa/ lokale niemieszkalne</t>
  </si>
  <si>
    <t>Szkoła Podstawowa/ Lokale niemieszkalne</t>
  </si>
  <si>
    <t>Klub Sportowy MKS PIAST/ Lokale niemieszkalne</t>
  </si>
  <si>
    <t>Publiczna Szkoła Podstawowa w Szwagrowie/ lokale niemieszkalne</t>
  </si>
  <si>
    <t>Dom Strażaka/ Lokale niemieszkalne</t>
  </si>
  <si>
    <t>Studnia Głębinowa</t>
  </si>
  <si>
    <t>Strażnica OSP/ lokale niemieszkalne</t>
  </si>
  <si>
    <t>Hala Sportowa/ lokale niemieszkalne</t>
  </si>
  <si>
    <t>Zespół Szkół – Budynek Główny</t>
  </si>
  <si>
    <t>Studnia głębinowa.</t>
  </si>
  <si>
    <t>Zespół Szkół im. Jana Pawła II/ lokale niemieszkalne</t>
  </si>
  <si>
    <t>590543550300508004</t>
  </si>
  <si>
    <t>590543550300718151</t>
  </si>
  <si>
    <t>590543550300777370</t>
  </si>
  <si>
    <t>590543550300718168</t>
  </si>
  <si>
    <t>590543550300082535</t>
  </si>
  <si>
    <t>590543550300718175</t>
  </si>
  <si>
    <t>590543550300718182</t>
  </si>
  <si>
    <t>590543550300039379</t>
  </si>
  <si>
    <t>590543550300718199</t>
  </si>
  <si>
    <t>590543550300718236</t>
  </si>
  <si>
    <t>590543550300718243</t>
  </si>
  <si>
    <t>590543550300718250</t>
  </si>
  <si>
    <t>590543550300718267</t>
  </si>
  <si>
    <t>590543550300777387</t>
  </si>
  <si>
    <t>590543550300777394</t>
  </si>
  <si>
    <t>590543550300551048</t>
  </si>
  <si>
    <t>590543550300551055</t>
  </si>
  <si>
    <t>590543550300552571</t>
  </si>
  <si>
    <t>590543550300552588</t>
  </si>
  <si>
    <t>590543550300457531</t>
  </si>
  <si>
    <t>590543550300038532</t>
  </si>
  <si>
    <t>590543550300464522</t>
  </si>
  <si>
    <t>590543550300464720</t>
  </si>
  <si>
    <t>590543550300472978</t>
  </si>
  <si>
    <t>590543550300472985</t>
  </si>
  <si>
    <t>590543550300473012</t>
  </si>
  <si>
    <t>590543550300473029</t>
  </si>
  <si>
    <t>590543550300473036</t>
  </si>
  <si>
    <t>590543550300475474</t>
  </si>
  <si>
    <t>590543550300475849</t>
  </si>
  <si>
    <t>590543550300705809</t>
  </si>
  <si>
    <t>590543550300482991</t>
  </si>
  <si>
    <t>590543550300483004</t>
  </si>
  <si>
    <t>590543550300483431</t>
  </si>
  <si>
    <t>590543550300483448</t>
  </si>
  <si>
    <t>590543550300697036</t>
  </si>
  <si>
    <t>590543550300700514</t>
  </si>
  <si>
    <t>590543550300700521</t>
  </si>
  <si>
    <t>590543550300494178</t>
  </si>
  <si>
    <t>590543550300844089</t>
  </si>
  <si>
    <t>590543550300718144</t>
  </si>
  <si>
    <t>oświetlenie drogowe/ oświetlenie ulic</t>
  </si>
  <si>
    <t>Oświetlenie boiska i ul. Wolności / oświetlenie ulic</t>
  </si>
  <si>
    <t>UMIG Osiek, Dom ludowy/ Lokale niemieszkalne</t>
  </si>
  <si>
    <t>Oświetlenie drogowe/Oświetlenie ulic</t>
  </si>
  <si>
    <t>UMIG Osiek ST Bukowa Mał/ Oświetlenie ulic</t>
  </si>
  <si>
    <t>oświetlenie ulic</t>
  </si>
  <si>
    <t>UMIG Osiek, Oświetlenie uliczne/Oświetlenie ulic</t>
  </si>
  <si>
    <t>Osiek, Urząd Gminy, Oświetlenie uliczne/Oświetlenie ulic</t>
  </si>
  <si>
    <t>Urząd Gminy, OS-Oświetlenie uliczne/Oświetlenie ulic</t>
  </si>
  <si>
    <t>Urząd Gminy, Oświetlenie uliczne/Oświetlenie ulic</t>
  </si>
  <si>
    <t>Urząd Gminy Osiek, Oświetlenie ulic</t>
  </si>
  <si>
    <t>oświetlenie uliczne/oświetlenie ulic</t>
  </si>
  <si>
    <t>Oświetlenie drogowe + fontanna/Oświetlenie ulic</t>
  </si>
  <si>
    <t>Oświetlenie drogowe Szwagrów 5/Oświetlenie ulic</t>
  </si>
  <si>
    <t>Rondo oświetlenie drogowe/Oświetlenie ulic</t>
  </si>
  <si>
    <t>oświetlenie uliczne dr. Poeistowa nr 0812T/oświetlenie ulic</t>
  </si>
  <si>
    <t>Oświetlenie ul. Przy budynku 45/Oświetlenie ulic</t>
  </si>
  <si>
    <t>Trzcianka-Kolonia</t>
  </si>
  <si>
    <t>Ossala-Lesisko</t>
  </si>
  <si>
    <t>Niekurza</t>
  </si>
  <si>
    <t>Nakol</t>
  </si>
  <si>
    <t>Tursko Wielkie-Zagumnie</t>
  </si>
  <si>
    <t>Trzcianka</t>
  </si>
  <si>
    <t>SL Nr 2</t>
  </si>
  <si>
    <t>ST Trafo</t>
  </si>
  <si>
    <t>ST 5</t>
  </si>
  <si>
    <t>staszowska</t>
  </si>
  <si>
    <t>ST TR 1</t>
  </si>
  <si>
    <t>ST TR 2</t>
  </si>
  <si>
    <t>Grabowiec Północny</t>
  </si>
  <si>
    <t>1 ST TR</t>
  </si>
  <si>
    <t>Grabowiec Południowy</t>
  </si>
  <si>
    <t>2 ST TR</t>
  </si>
  <si>
    <t>Ogrodowa, Osieczko</t>
  </si>
  <si>
    <t>Sandomierska</t>
  </si>
  <si>
    <t>ST Traf 1</t>
  </si>
  <si>
    <t>ST Trafo 2</t>
  </si>
  <si>
    <t>ST Trafo 4</t>
  </si>
  <si>
    <t>Tarnobrzeska</t>
  </si>
  <si>
    <t>Zabłonie</t>
  </si>
  <si>
    <t>ST TRA 2</t>
  </si>
  <si>
    <t>1 SL 29, STR 4</t>
  </si>
  <si>
    <t>ST TRA 3</t>
  </si>
  <si>
    <t>Górna</t>
  </si>
  <si>
    <t>D</t>
  </si>
  <si>
    <t>ST TR 4</t>
  </si>
  <si>
    <t>ST TR 3</t>
  </si>
  <si>
    <t>ST - 1</t>
  </si>
  <si>
    <t>Wspólna</t>
  </si>
  <si>
    <t xml:space="preserve">ST TR, 5 </t>
  </si>
  <si>
    <t>Sportowa</t>
  </si>
  <si>
    <t>dz.1484/2</t>
  </si>
  <si>
    <t>DU-765</t>
  </si>
  <si>
    <t>nr 0812T</t>
  </si>
  <si>
    <t>590543550300450174</t>
  </si>
  <si>
    <t>590543550300702525</t>
  </si>
  <si>
    <t>590543550300718274</t>
  </si>
  <si>
    <t>590543550300121425</t>
  </si>
  <si>
    <t>590543550300705557</t>
  </si>
  <si>
    <t>590543550300365218</t>
  </si>
  <si>
    <t>590543550300365225</t>
  </si>
  <si>
    <t>590543550300450075</t>
  </si>
  <si>
    <t>590543550300450082</t>
  </si>
  <si>
    <t>590543550300450099</t>
  </si>
  <si>
    <t>590543550300365232</t>
  </si>
  <si>
    <t>590543550300365249</t>
  </si>
  <si>
    <t>590543550300365256</t>
  </si>
  <si>
    <t>590543550300365263</t>
  </si>
  <si>
    <t>590543550300365270</t>
  </si>
  <si>
    <t>590543550300365287</t>
  </si>
  <si>
    <t>590543550300365294</t>
  </si>
  <si>
    <t>590543550300365300</t>
  </si>
  <si>
    <t>590543550300365317</t>
  </si>
  <si>
    <t>590543550300365324</t>
  </si>
  <si>
    <t>590543550300365331</t>
  </si>
  <si>
    <t>590543550300365348</t>
  </si>
  <si>
    <t>590543550300365355</t>
  </si>
  <si>
    <t>590543550300365362</t>
  </si>
  <si>
    <t>590543550300365379</t>
  </si>
  <si>
    <t>590543550300450105</t>
  </si>
  <si>
    <t>590543550300450112</t>
  </si>
  <si>
    <t>590543550300450129</t>
  </si>
  <si>
    <t>590543550300365386</t>
  </si>
  <si>
    <t>590543550300365393</t>
  </si>
  <si>
    <t>590543550300355409</t>
  </si>
  <si>
    <t>590543550300365416</t>
  </si>
  <si>
    <t>590543550300365423</t>
  </si>
  <si>
    <t>590543550300365430</t>
  </si>
  <si>
    <t>590543550300365447</t>
  </si>
  <si>
    <t>590543550300365454</t>
  </si>
  <si>
    <t>590543550300365461</t>
  </si>
  <si>
    <t>590543550300365478</t>
  </si>
  <si>
    <t>590543550300365485</t>
  </si>
  <si>
    <t>590543550300364860</t>
  </si>
  <si>
    <t>590543550300365492</t>
  </si>
  <si>
    <t>590543550300365508</t>
  </si>
  <si>
    <t>590543550300450136</t>
  </si>
  <si>
    <t>590543550300450143</t>
  </si>
  <si>
    <t>590543550300450150</t>
  </si>
  <si>
    <t>590543550300365515</t>
  </si>
  <si>
    <t>590543550300365522</t>
  </si>
  <si>
    <t>590543550300365539</t>
  </si>
  <si>
    <t>590543550300365546</t>
  </si>
  <si>
    <t>590543550300365553</t>
  </si>
  <si>
    <t>590543550300365560</t>
  </si>
  <si>
    <t>590543550300365577</t>
  </si>
  <si>
    <t>590543550300365584</t>
  </si>
  <si>
    <t>590543550300365591</t>
  </si>
  <si>
    <t>590543550300365607</t>
  </si>
  <si>
    <t>590543550300365614</t>
  </si>
  <si>
    <t>590543550300365621</t>
  </si>
  <si>
    <t>590543550300365638</t>
  </si>
  <si>
    <t>590543550300365645</t>
  </si>
  <si>
    <t>590543550300365652</t>
  </si>
  <si>
    <t>590543550300450167</t>
  </si>
  <si>
    <t>590543550300822186</t>
  </si>
  <si>
    <t>590543550300654046</t>
  </si>
  <si>
    <t>590543550300457555</t>
  </si>
  <si>
    <t>590543550300463976</t>
  </si>
  <si>
    <t>590543550300469145</t>
  </si>
  <si>
    <t>590543550300092879</t>
  </si>
  <si>
    <t>590543550300496455</t>
  </si>
  <si>
    <t>590543550300106132</t>
  </si>
  <si>
    <t>590543550300097270</t>
  </si>
  <si>
    <t>590543550300500909</t>
  </si>
  <si>
    <t>590543550300795343</t>
  </si>
  <si>
    <t>590543550300486784</t>
  </si>
  <si>
    <t>590543550300490798</t>
  </si>
  <si>
    <t>322371700241</t>
  </si>
  <si>
    <t>322371700238</t>
  </si>
  <si>
    <t>322371652320</t>
  </si>
  <si>
    <t>716-26-71-053</t>
  </si>
  <si>
    <t>16 LOK.1</t>
  </si>
  <si>
    <t>590543520300143550</t>
  </si>
  <si>
    <t>32319193</t>
  </si>
  <si>
    <t xml:space="preserve">Gminny Ośrodek Kultury </t>
  </si>
  <si>
    <t>716-224-54-74</t>
  </si>
  <si>
    <t>ul. Kilińskiego 2, 24-170 Kurów</t>
  </si>
  <si>
    <t>Kilińskiego 2</t>
  </si>
  <si>
    <t>590543520300438052</t>
  </si>
  <si>
    <t>13721693</t>
  </si>
  <si>
    <t>590543520300775232</t>
  </si>
  <si>
    <t>02608731</t>
  </si>
  <si>
    <t>590543520300691464</t>
  </si>
  <si>
    <t>15433483</t>
  </si>
  <si>
    <t>590243873017645293</t>
  </si>
  <si>
    <t>wypowiedziano</t>
  </si>
  <si>
    <t>OŚWIETLENIE ULICZNE ST 1</t>
  </si>
  <si>
    <t>OŚWIETLENIE PLACU PRZY KOŚCIELE</t>
  </si>
  <si>
    <t>OŚWIETLENIE ULICZNE</t>
  </si>
  <si>
    <t>OŚWIETLENIE ULICZNE ST 3</t>
  </si>
  <si>
    <t>OŚWIETLENIE ULICZNE ST 18</t>
  </si>
  <si>
    <t>OŚWIETLENIE ULICZNE ST 12</t>
  </si>
  <si>
    <t>URZĄD GMINY KURÓW Oświetlenie uliczne ST 9</t>
  </si>
  <si>
    <t xml:space="preserve">OŚWIETLENIE ULICZNE ST 11 </t>
  </si>
  <si>
    <t>OŚWIETLENIE ULICZNE ST4</t>
  </si>
  <si>
    <t>OŚWIETLENIE ULICZNE ST 4</t>
  </si>
  <si>
    <t>URZĄD GMINY KURÓW Oświetlenie uliczne ST 5</t>
  </si>
  <si>
    <t>OŚWIETLENIE ULICZNE ST 10</t>
  </si>
  <si>
    <t>URZĄD GMINY KURÓW Ośw.drogowe ST 14</t>
  </si>
  <si>
    <t>OŚWIETLENIE ULICZNE ST 7</t>
  </si>
  <si>
    <t>OŚWIETLENIE ULICZNE ST 5</t>
  </si>
  <si>
    <t>OŚWIETLENIE ULICZNE ST-6</t>
  </si>
  <si>
    <t>OŚWIETLENIE ULICZNE ST 2</t>
  </si>
  <si>
    <t>OŚWIETLENIE ULICZNE ST-2</t>
  </si>
  <si>
    <t>OŚWIETLENIE ULICZNE ST-7</t>
  </si>
  <si>
    <t>OŚWIETLENIE ULICZNE ST 6</t>
  </si>
  <si>
    <t>URZĄD GMINY w KUROWIE (Buchałowice 2)</t>
  </si>
  <si>
    <t>OŚWIETLENIE DROGOWE ST-13</t>
  </si>
  <si>
    <t>OŚWIETLENIE ULICZNE ST-5</t>
  </si>
  <si>
    <t>OŚWIETLENIE ULICZNE ST-13</t>
  </si>
  <si>
    <t>OŚWIETLENIE ULICZNE ST-21</t>
  </si>
  <si>
    <t>OŚWIETLENIE ULICZNE ST-7 SZAFKA</t>
  </si>
  <si>
    <t>OŚWIETLENIE ULICZNE ST-23</t>
  </si>
  <si>
    <t>OŚWIETLENIE SKWERU 1 ZASILANIE FONTANNY</t>
  </si>
  <si>
    <t>OŚWIETLENIE DROGOWE</t>
  </si>
  <si>
    <t>OŚWIETLENIE ULICZNE- KURÓW 19</t>
  </si>
  <si>
    <t>OŚWIETLENIE DROGOWE ST SZUMÓW 1</t>
  </si>
  <si>
    <t>OŚWIETLENIE ULICZNE ST 16</t>
  </si>
  <si>
    <t>OŚWIETLENIE DROGOWE ST-2</t>
  </si>
  <si>
    <t>OŚWIETLENIE ULICZNE ST 13</t>
  </si>
  <si>
    <t>OŚWIETLENIE ZNAKÓW</t>
  </si>
  <si>
    <t>OŚWIETLENIE DROGOWE (ST-2)</t>
  </si>
  <si>
    <t>URZĄD GMINY Ośw.znaku drogowego</t>
  </si>
  <si>
    <t>OŚWIETLENIE ULICZNE ST-19</t>
  </si>
  <si>
    <t>OŚWIETLENIE ULICZNE ST-15</t>
  </si>
  <si>
    <t>OŚWIETLENIE ULICZNE ST 11</t>
  </si>
  <si>
    <t xml:space="preserve">OSWIETLENIE ULICZNE </t>
  </si>
  <si>
    <t xml:space="preserve">rezerwowa </t>
  </si>
  <si>
    <t xml:space="preserve">1 miesiąc </t>
  </si>
  <si>
    <t>Powiatowy Urząd Pracy</t>
  </si>
  <si>
    <t>716-227-12-30</t>
  </si>
  <si>
    <t xml:space="preserve">ul. Lubelska 2G, 24-100 Puławy </t>
  </si>
  <si>
    <t>Puławy</t>
  </si>
  <si>
    <t>Lubelska</t>
  </si>
  <si>
    <t xml:space="preserve">Filtrowa </t>
  </si>
  <si>
    <t>Boks Garażowy nr 40</t>
  </si>
  <si>
    <t>590543520300523727</t>
  </si>
  <si>
    <t>Gmina Mełgiew</t>
  </si>
  <si>
    <t>Mełgiew ul. Partyzancka 2, 21-007 Mełgiew</t>
  </si>
  <si>
    <t xml:space="preserve">Oświetlenie uliczne, ul. Szkolna </t>
  </si>
  <si>
    <t>590543520201396581</t>
  </si>
  <si>
    <t>Oświetlenie uliczne drogi powiatowej nr 2113L</t>
  </si>
  <si>
    <t>590543520201396864</t>
  </si>
  <si>
    <t>Hydrofornia Mełgiew</t>
  </si>
  <si>
    <t>Mełgiew</t>
  </si>
  <si>
    <t>Milejowska</t>
  </si>
  <si>
    <t>21-007</t>
  </si>
  <si>
    <t>590543520200024652</t>
  </si>
  <si>
    <t>Hydrofornia Trzeszkowice</t>
  </si>
  <si>
    <t>Trzeszkowice</t>
  </si>
  <si>
    <t>590543520200208427</t>
  </si>
  <si>
    <t>Hydrofornia Podzamcze</t>
  </si>
  <si>
    <t>Podzamcze</t>
  </si>
  <si>
    <t>590543520200243404</t>
  </si>
  <si>
    <t>Oświetlenie uliczne Franciszków</t>
  </si>
  <si>
    <t>Franciszków</t>
  </si>
  <si>
    <t>590543520200188743</t>
  </si>
  <si>
    <t>590543520200328965</t>
  </si>
  <si>
    <t>590543520200233511</t>
  </si>
  <si>
    <t>590543520200212790</t>
  </si>
  <si>
    <t>Oświetlenie uliczne Minkowice</t>
  </si>
  <si>
    <t>Minkowice</t>
  </si>
  <si>
    <t>590543520200233566</t>
  </si>
  <si>
    <t>590543520200120323</t>
  </si>
  <si>
    <t>Oświetlenie uliczne Krępiec</t>
  </si>
  <si>
    <t>Krępiec</t>
  </si>
  <si>
    <t>590543520200150634</t>
  </si>
  <si>
    <t>590543520200115008</t>
  </si>
  <si>
    <t xml:space="preserve"> 590543520200140307</t>
  </si>
  <si>
    <t>590543520200085141</t>
  </si>
  <si>
    <t>590543520200377680</t>
  </si>
  <si>
    <t>Oświetlenie uliczne Mełgiew</t>
  </si>
  <si>
    <t>590543520200260609</t>
  </si>
  <si>
    <t>Oświetlenie uliczne Trzeszkowice</t>
  </si>
  <si>
    <t>590543520200237403</t>
  </si>
  <si>
    <t>590543520200324899</t>
  </si>
  <si>
    <t>Oświetlenie uliczne Krzesimów</t>
  </si>
  <si>
    <t>Krzesimów</t>
  </si>
  <si>
    <t>590543520200092507</t>
  </si>
  <si>
    <t>590543520200371169</t>
  </si>
  <si>
    <t>Oświetlenie uliczne Janówek</t>
  </si>
  <si>
    <t>Janówek</t>
  </si>
  <si>
    <t>590543520200229378</t>
  </si>
  <si>
    <t>590543520200275054</t>
  </si>
  <si>
    <t>Oświetlenie drogowe ul. Wąska Krępiec dz.1132</t>
  </si>
  <si>
    <t>ul. Wąska</t>
  </si>
  <si>
    <t>590543520201397007</t>
  </si>
  <si>
    <t>Oświetlenie ścieżki rowerowej Jacków</t>
  </si>
  <si>
    <t>Jacków</t>
  </si>
  <si>
    <t>590543520201397052</t>
  </si>
  <si>
    <t>Oświetlenie ścieżki rowerowej Minkowice</t>
  </si>
  <si>
    <t>590543520201397045</t>
  </si>
  <si>
    <t>5905435202013977038</t>
  </si>
  <si>
    <t>Oświetlenie wydzielone drogowe nr ew. 382</t>
  </si>
  <si>
    <t>590543520201397212</t>
  </si>
  <si>
    <t xml:space="preserve">Oświetlenie uliczne ul. Nowa i ul. Osiedlowa </t>
  </si>
  <si>
    <t>590543520201397113</t>
  </si>
  <si>
    <t>Oświetlenie drogowe ul. Rumiankowa</t>
  </si>
  <si>
    <t>590543520201397298</t>
  </si>
  <si>
    <t>Oświetlenie drogowe ul. Chabrowa</t>
  </si>
  <si>
    <t>590543520201397281</t>
  </si>
  <si>
    <t>Oświetlenie drogowe ul. Jaśminowa</t>
  </si>
  <si>
    <t>590543520201397311</t>
  </si>
  <si>
    <t>Ośiwtlenie drogowe ul. Fiołkowa</t>
  </si>
  <si>
    <t>590543520201397304</t>
  </si>
  <si>
    <t>Oświetlenie wydzielone drogowe nr ew. 243/1</t>
  </si>
  <si>
    <t>590543520201397328</t>
  </si>
  <si>
    <t>Oświetlenie drogowe ul. Ogrodowa nr ew. 767</t>
  </si>
  <si>
    <t>590543520201397335</t>
  </si>
  <si>
    <t>Oświetlenie podwieszane ul. Spokojna</t>
  </si>
  <si>
    <t>590543520201402237</t>
  </si>
  <si>
    <t>590543520201402220</t>
  </si>
  <si>
    <t>Oświetlenie podwieszane ul. Święta Droga</t>
  </si>
  <si>
    <t>590543520201402046</t>
  </si>
  <si>
    <t>Oświetlenie drogowe ul. Wąska dz. 1132</t>
  </si>
  <si>
    <t>590543520201402039</t>
  </si>
  <si>
    <t>590543520201402053</t>
  </si>
  <si>
    <t>Oświetlenie wydzielone od ul. Nadłącznej do ul. Dworcowej w stronę torów)</t>
  </si>
  <si>
    <t>590543520201411017</t>
  </si>
  <si>
    <t>Oświetlenie drogowe ul. Lubelska</t>
  </si>
  <si>
    <t>590543520201402022</t>
  </si>
  <si>
    <t>Oświetlenie drogowe dz. 625, 1202 Mełgiew</t>
  </si>
  <si>
    <t>590543520201402855</t>
  </si>
  <si>
    <t>Oświetlenie terenu rekreacyjnego dz. 501,502</t>
  </si>
  <si>
    <t>590543520200304495</t>
  </si>
  <si>
    <t>Oświetlenie uliczne Lubieniec</t>
  </si>
  <si>
    <t>Lubieniec</t>
  </si>
  <si>
    <t>590543520200029701</t>
  </si>
  <si>
    <t>590543520200365885</t>
  </si>
  <si>
    <t>590543520200323649</t>
  </si>
  <si>
    <t>590543520200004234</t>
  </si>
  <si>
    <t>590543520200352229</t>
  </si>
  <si>
    <t>Oświetlenie uliczne Podzamcze</t>
  </si>
  <si>
    <t>590543520200148693</t>
  </si>
  <si>
    <t>Oświetlenie uliczne Janowice</t>
  </si>
  <si>
    <t>590543520200300589</t>
  </si>
  <si>
    <t>590543520200140925</t>
  </si>
  <si>
    <t>590543520200124802</t>
  </si>
  <si>
    <t>590543520200103081</t>
  </si>
  <si>
    <t>590543520200042090</t>
  </si>
  <si>
    <t>Oświetlenie uliczne Dominów</t>
  </si>
  <si>
    <t>Dominów</t>
  </si>
  <si>
    <t>590543520200164334</t>
  </si>
  <si>
    <t>590543520200034637</t>
  </si>
  <si>
    <t>590543520200077252</t>
  </si>
  <si>
    <t>590543520200168370</t>
  </si>
  <si>
    <t>Oświetlenie uliczne Żurawniki</t>
  </si>
  <si>
    <t>Żurawniki</t>
  </si>
  <si>
    <t>590543520200304334</t>
  </si>
  <si>
    <t>590543520200126769</t>
  </si>
  <si>
    <t>590543520200256459</t>
  </si>
  <si>
    <t>590543520200120910</t>
  </si>
  <si>
    <t>590543520200194942</t>
  </si>
  <si>
    <t>590543520200072707</t>
  </si>
  <si>
    <t>590543520200297698</t>
  </si>
  <si>
    <t>Oświetlenie uliczne Józefów</t>
  </si>
  <si>
    <t>Józefów</t>
  </si>
  <si>
    <t>590543520200169346</t>
  </si>
  <si>
    <t>590543520200213315</t>
  </si>
  <si>
    <t>590543520200252826</t>
  </si>
  <si>
    <t>Oświetlenie uliczne Trzeciaków</t>
  </si>
  <si>
    <t>Trzeciaków</t>
  </si>
  <si>
    <t>590543520200318232</t>
  </si>
  <si>
    <t>590543520201396109</t>
  </si>
  <si>
    <t xml:space="preserve">Oświetlenie drogowe 105529 L </t>
  </si>
  <si>
    <t>Minkowice Kolonia</t>
  </si>
  <si>
    <t>590543520201465348</t>
  </si>
  <si>
    <t>Remiza OSP Krępiec</t>
  </si>
  <si>
    <t>Szkolna</t>
  </si>
  <si>
    <t xml:space="preserve">21-007 </t>
  </si>
  <si>
    <t>590543520200261026</t>
  </si>
  <si>
    <t>Remiza OSP Krzesimów</t>
  </si>
  <si>
    <t xml:space="preserve">Krzesimów </t>
  </si>
  <si>
    <t xml:space="preserve">590543520200172841 </t>
  </si>
  <si>
    <t>Remiza OSP Trzeszkowice</t>
  </si>
  <si>
    <t>590543520200015223</t>
  </si>
  <si>
    <t>Remiza OSP Żurawniki</t>
  </si>
  <si>
    <t>590543520200221617</t>
  </si>
  <si>
    <t>Remiza OSP Janowice</t>
  </si>
  <si>
    <t>590543520200072660</t>
  </si>
  <si>
    <t>Remiza OSP Józefów</t>
  </si>
  <si>
    <t>60A</t>
  </si>
  <si>
    <t>590543520200184769</t>
  </si>
  <si>
    <t>Remiza OSP Dominów</t>
  </si>
  <si>
    <t>590543520200217337</t>
  </si>
  <si>
    <t>Świetlica Jacków</t>
  </si>
  <si>
    <t>Mniszkowa</t>
  </si>
  <si>
    <t>590543520200277225</t>
  </si>
  <si>
    <t xml:space="preserve">remizo-świetlica Janówek </t>
  </si>
  <si>
    <t>590543520200346204</t>
  </si>
  <si>
    <t>Boisko sportowe z zapleczem</t>
  </si>
  <si>
    <t>590543520201397168</t>
  </si>
  <si>
    <t>Zasilanie monitoringu</t>
  </si>
  <si>
    <t>590543520200384961</t>
  </si>
  <si>
    <t>Hydrofornia Dominów</t>
  </si>
  <si>
    <t>590543520200237397</t>
  </si>
  <si>
    <t>Studnia głębinowa Lubieniec</t>
  </si>
  <si>
    <t>590543520200031803</t>
  </si>
  <si>
    <t>Remiza OSP Mełgiew</t>
  </si>
  <si>
    <t>590543520200063811</t>
  </si>
  <si>
    <t>Żłobek</t>
  </si>
  <si>
    <t>590543520200189320</t>
  </si>
  <si>
    <t>Były budynek Urzędu Gminy</t>
  </si>
  <si>
    <t>Partyzancka</t>
  </si>
  <si>
    <t>590543520200140901</t>
  </si>
  <si>
    <t>Budynek Urzędu Gminy "Panorama"</t>
  </si>
  <si>
    <t xml:space="preserve">Mełgiew </t>
  </si>
  <si>
    <t xml:space="preserve">590543520200281215 </t>
  </si>
  <si>
    <t>Budynek gospodarczy przy urzędzie gminy</t>
  </si>
  <si>
    <t>590543520200300329</t>
  </si>
  <si>
    <t>Ośrodek zdrowia</t>
  </si>
  <si>
    <t>590543520200100677</t>
  </si>
  <si>
    <t>Świetlica Trzeszkowice</t>
  </si>
  <si>
    <t>590543520200055601</t>
  </si>
  <si>
    <t>Remiza OSP Minkowice</t>
  </si>
  <si>
    <t>590543520200071090</t>
  </si>
  <si>
    <t xml:space="preserve">Hydrofornia Jacków </t>
  </si>
  <si>
    <t>590543520200037478</t>
  </si>
  <si>
    <t>Hydrofornia Krępiec</t>
  </si>
  <si>
    <t>Nowy Krępiec</t>
  </si>
  <si>
    <t>Spacerowa</t>
  </si>
  <si>
    <t>590543520200347973</t>
  </si>
  <si>
    <t>Świetlica Franciszków</t>
  </si>
  <si>
    <t>590543520200119365</t>
  </si>
  <si>
    <t>Noclegownia dla bezdomnych</t>
  </si>
  <si>
    <t xml:space="preserve">Partyzancka </t>
  </si>
  <si>
    <t>590543520200320327</t>
  </si>
  <si>
    <t>Szkoła Podstawowa im. Józefa Piłsudskiego w Mełgwi</t>
  </si>
  <si>
    <t>Mełgiew ul. Partyzancka 19, 21-007 Mełgiew</t>
  </si>
  <si>
    <t>590543520200121320</t>
  </si>
  <si>
    <t>Orlik</t>
  </si>
  <si>
    <t>590543520200281314</t>
  </si>
  <si>
    <t>Basen, przepompownia</t>
  </si>
  <si>
    <t>590543520200168318</t>
  </si>
  <si>
    <t>Szkoła Podstawowa im. Jana Brzechwy w Jackowie</t>
  </si>
  <si>
    <t>Jacków ul. Laurowa 1, 21-007 Mełgiew</t>
  </si>
  <si>
    <t>Szkoła podstawowa im. Jana Brzechwy Jacków</t>
  </si>
  <si>
    <t>Laurowa</t>
  </si>
  <si>
    <t>590543520200368084</t>
  </si>
  <si>
    <t>Szkoła podstawowa im. Marii Konopnickiej w Dominowie</t>
  </si>
  <si>
    <t>Dominów 78, 21-007 Mełgiew</t>
  </si>
  <si>
    <t>Szkoła podstawowa im. M. Konopnickiej Dominów</t>
  </si>
  <si>
    <t>590543520200121030</t>
  </si>
  <si>
    <t>Szkoła podstawowa im. Marii Wójcik w Krępcu</t>
  </si>
  <si>
    <t>Krepiec ul. Szkolna 3, 21-007 Mełgiew</t>
  </si>
  <si>
    <t>Szkoła podstawowa im. Marii Wójcik Krępiec</t>
  </si>
  <si>
    <t>Szkoła Podstawowa im. Jaworzniaków w Krzesimowie</t>
  </si>
  <si>
    <t>Krzesimów 116, 21-007 Mełgiew</t>
  </si>
  <si>
    <t>590543520200204627</t>
  </si>
  <si>
    <t>Centrum Kultury Gminy Mełgiew</t>
  </si>
  <si>
    <t>Podzamcze 22, 21-007 Mełgiew</t>
  </si>
  <si>
    <t xml:space="preserve">590543520200006894 </t>
  </si>
  <si>
    <t>590543520200029596</t>
  </si>
  <si>
    <t>716-265-76-33</t>
  </si>
  <si>
    <t>DZ.766/77</t>
  </si>
  <si>
    <t>716-279-41-17</t>
  </si>
  <si>
    <t>lokal mieszkalny</t>
  </si>
  <si>
    <t>590543520300742197</t>
  </si>
  <si>
    <t>49  / 42</t>
  </si>
  <si>
    <t>od 30 60</t>
  </si>
  <si>
    <t>od 20 60</t>
  </si>
  <si>
    <t>ul. Nowa i Osiedlowa</t>
  </si>
  <si>
    <t>Rumiankowa</t>
  </si>
  <si>
    <t>Chabrowa</t>
  </si>
  <si>
    <t>Jaśminowa</t>
  </si>
  <si>
    <t>Fiołkowa</t>
  </si>
  <si>
    <t>Polna</t>
  </si>
  <si>
    <t>Spokojna</t>
  </si>
  <si>
    <t>Święta Droga</t>
  </si>
  <si>
    <t>Wąska</t>
  </si>
  <si>
    <t>Oświetlenie wydzielone od str. ul. Jarzębinowej (od ul. Krępieckiej do ul. Nadłącznej, do rzeki)</t>
  </si>
  <si>
    <t>Jarzębinowa/Kwiatowa</t>
  </si>
  <si>
    <t>Kwiatowa</t>
  </si>
  <si>
    <t>Handlowa</t>
  </si>
  <si>
    <t xml:space="preserve">590543520200345429                 </t>
  </si>
  <si>
    <t xml:space="preserve">590543520200011553           </t>
  </si>
  <si>
    <t xml:space="preserve">590543520200052990                </t>
  </si>
  <si>
    <t>Oświetlenie drogi powiatowej nr 2104 L</t>
  </si>
  <si>
    <t>Krepiec</t>
  </si>
  <si>
    <t>590543520201465782</t>
  </si>
  <si>
    <t>Oświetlenie drogowe nr 105519 L</t>
  </si>
  <si>
    <t>590543520201465775</t>
  </si>
  <si>
    <t>oświetlenie drogowe Krzesimów dz. nr ew. 762</t>
  </si>
  <si>
    <t>590543520201465799</t>
  </si>
  <si>
    <t>oświetlenie drogowe Dominów 105523 L</t>
  </si>
  <si>
    <t>590543520201465362</t>
  </si>
  <si>
    <t>oświetlenie drogowe Minkowice działka 131</t>
  </si>
  <si>
    <t>590543520201465102</t>
  </si>
  <si>
    <t>oświetlenie drogowe Minkowice Kolonia</t>
  </si>
  <si>
    <t>590543520201465119</t>
  </si>
  <si>
    <t xml:space="preserve">oświetlenie drogowe Minkowice </t>
  </si>
  <si>
    <t>590543520201465089</t>
  </si>
  <si>
    <t>oświetlenie drogowe Mełgiew ul. Polna dz. nr ew. 781</t>
  </si>
  <si>
    <t>590543520201465355</t>
  </si>
  <si>
    <t>oświetlenie drogowe Minkowice 2105 L</t>
  </si>
  <si>
    <t>590543520201465096</t>
  </si>
  <si>
    <t>oświetlenie drogowe Nowy Krępiec ul. Skośna</t>
  </si>
  <si>
    <t>Skośna</t>
  </si>
  <si>
    <t>590543520201448709</t>
  </si>
  <si>
    <t>Oświetlenie drogowe Krzesimów droga pow. 2020 L</t>
  </si>
  <si>
    <t>590543520201460350</t>
  </si>
  <si>
    <t>Oświetlenie drogowe  105506 L w m. Krzesimów</t>
  </si>
  <si>
    <t>590543520201460367</t>
  </si>
  <si>
    <t>oświetlenie drogowe Krępiec Niemcewicza</t>
  </si>
  <si>
    <t xml:space="preserve">Krępiec </t>
  </si>
  <si>
    <t>Niemcewicza</t>
  </si>
  <si>
    <t>590543520201460343</t>
  </si>
  <si>
    <t xml:space="preserve">Energa Operator S.A. </t>
  </si>
  <si>
    <t>775-240-61-68</t>
  </si>
  <si>
    <t>712-291-45-32</t>
  </si>
  <si>
    <t>590543520201460336</t>
  </si>
  <si>
    <t>Oświetlenie Parku w Nowym Krępcu dz. 521/4, 521/5</t>
  </si>
  <si>
    <t>590543520201452904</t>
  </si>
  <si>
    <t>590543520200053317</t>
  </si>
  <si>
    <t>713-236-72-96</t>
  </si>
  <si>
    <t>Budynek administracyjno socjalny ZDP, Baza materiałowo sprzętowa</t>
  </si>
  <si>
    <t>POWIAT PUŁAWSKI - Powiatowy Zarząd Dróg</t>
  </si>
  <si>
    <t xml:space="preserve">Powiatowy Zespół Wychowania i Kształcenia w Puławach </t>
  </si>
  <si>
    <t>pierrwsza</t>
  </si>
  <si>
    <t>.590543540501314498</t>
  </si>
  <si>
    <t>.590543540501320109</t>
  </si>
  <si>
    <t xml:space="preserve">Planowana instalacja OZE na dzień 01.09.2025 rok </t>
  </si>
  <si>
    <t>615867</t>
  </si>
  <si>
    <t>920560</t>
  </si>
  <si>
    <t>563899</t>
  </si>
  <si>
    <t>403437</t>
  </si>
  <si>
    <t>421706</t>
  </si>
  <si>
    <t>615810</t>
  </si>
  <si>
    <t>615811</t>
  </si>
  <si>
    <t>615812</t>
  </si>
  <si>
    <t>615813</t>
  </si>
  <si>
    <t>615814</t>
  </si>
  <si>
    <t>615815</t>
  </si>
  <si>
    <t>615816</t>
  </si>
  <si>
    <t>615817</t>
  </si>
  <si>
    <t>615818</t>
  </si>
  <si>
    <t>615819</t>
  </si>
  <si>
    <t>615820</t>
  </si>
  <si>
    <t>615821</t>
  </si>
  <si>
    <t>615822</t>
  </si>
  <si>
    <t>615823</t>
  </si>
  <si>
    <t>615824</t>
  </si>
  <si>
    <t>615825</t>
  </si>
  <si>
    <t>615826</t>
  </si>
  <si>
    <t>615827</t>
  </si>
  <si>
    <t>615828</t>
  </si>
  <si>
    <t>615829</t>
  </si>
  <si>
    <t>615830</t>
  </si>
  <si>
    <t>615831</t>
  </si>
  <si>
    <t>615832</t>
  </si>
  <si>
    <t>615833</t>
  </si>
  <si>
    <t>615835</t>
  </si>
  <si>
    <t>615836</t>
  </si>
  <si>
    <t>615837</t>
  </si>
  <si>
    <t>615838</t>
  </si>
  <si>
    <t>615839</t>
  </si>
  <si>
    <t>615840</t>
  </si>
  <si>
    <t>615841</t>
  </si>
  <si>
    <t>615842</t>
  </si>
  <si>
    <t>615843</t>
  </si>
  <si>
    <t>615844</t>
  </si>
  <si>
    <t>615845</t>
  </si>
  <si>
    <t>615846</t>
  </si>
  <si>
    <t>615847</t>
  </si>
  <si>
    <t>615848</t>
  </si>
  <si>
    <t>615849</t>
  </si>
  <si>
    <t>615850</t>
  </si>
  <si>
    <t>615851</t>
  </si>
  <si>
    <t>615852</t>
  </si>
  <si>
    <t>615853</t>
  </si>
  <si>
    <t>615854</t>
  </si>
  <si>
    <t>615855</t>
  </si>
  <si>
    <t>615856</t>
  </si>
  <si>
    <t>615857</t>
  </si>
  <si>
    <t>615858</t>
  </si>
  <si>
    <t>615859</t>
  </si>
  <si>
    <t>615860</t>
  </si>
  <si>
    <t>615861</t>
  </si>
  <si>
    <t>615862</t>
  </si>
  <si>
    <t>615863</t>
  </si>
  <si>
    <t>615864</t>
  </si>
  <si>
    <t>615865</t>
  </si>
  <si>
    <t>615866</t>
  </si>
  <si>
    <t>656543</t>
  </si>
  <si>
    <t>669251</t>
  </si>
  <si>
    <t>682740</t>
  </si>
  <si>
    <t>866551</t>
  </si>
  <si>
    <t>879534</t>
  </si>
  <si>
    <t>886434</t>
  </si>
  <si>
    <t>925155</t>
  </si>
  <si>
    <t>943534</t>
  </si>
  <si>
    <t>943825</t>
  </si>
  <si>
    <t>943828</t>
  </si>
  <si>
    <t>980065</t>
  </si>
  <si>
    <t>1004751</t>
  </si>
  <si>
    <t>1014714</t>
  </si>
  <si>
    <t>563880</t>
  </si>
  <si>
    <t>563881</t>
  </si>
  <si>
    <t>563884</t>
  </si>
  <si>
    <t>563885</t>
  </si>
  <si>
    <t>573886</t>
  </si>
  <si>
    <t>563887</t>
  </si>
  <si>
    <t>563888</t>
  </si>
  <si>
    <t>563889</t>
  </si>
  <si>
    <t>563890</t>
  </si>
  <si>
    <t>563894</t>
  </si>
  <si>
    <t>563895</t>
  </si>
  <si>
    <t>563896</t>
  </si>
  <si>
    <t>563897</t>
  </si>
  <si>
    <t>563900</t>
  </si>
  <si>
    <t>563901</t>
  </si>
  <si>
    <t>565945</t>
  </si>
  <si>
    <t>565946</t>
  </si>
  <si>
    <t>566272</t>
  </si>
  <si>
    <t>566273</t>
  </si>
  <si>
    <t>682733</t>
  </si>
  <si>
    <t>714608</t>
  </si>
  <si>
    <t>867648</t>
  </si>
  <si>
    <t>868011</t>
  </si>
  <si>
    <t>906306</t>
  </si>
  <si>
    <t>906307</t>
  </si>
  <si>
    <t>906312</t>
  </si>
  <si>
    <t>906313</t>
  </si>
  <si>
    <t>906314</t>
  </si>
  <si>
    <t>911619</t>
  </si>
  <si>
    <t>912695</t>
  </si>
  <si>
    <t>923497</t>
  </si>
  <si>
    <t>989051</t>
  </si>
  <si>
    <t>989056</t>
  </si>
  <si>
    <t>990060</t>
  </si>
  <si>
    <t>990072</t>
  </si>
  <si>
    <t>991972</t>
  </si>
  <si>
    <t>1013119</t>
  </si>
  <si>
    <t>1013130</t>
  </si>
  <si>
    <t>1023643</t>
  </si>
  <si>
    <t>9980300002</t>
  </si>
  <si>
    <t>Część 1 Zamówienia: Prognozowane zapotrzebowanie energii elektrycznej dla powyższych obiektów w okresie od 01.01.2025 r. do 31.12.2025 r. wynosi [kWh]:</t>
  </si>
  <si>
    <t>Część 1 Zamówienia: Prognozowane zapotrzebowanie energii elektrycznej dla powyższych obiektów w okresie od 01.01.2026 r. do 31.12.2026 r. wynosi [kWh]:</t>
  </si>
  <si>
    <t>Część 2 Zamówienia: Prognozowane zapotrzebowanie energii elektrycznej dla powyższych obiektów w okresie od 01.01.2027 r. do 31.12.2027 r. wynosi [kWh]:</t>
  </si>
  <si>
    <t>Załącznik nr 1 do SWZ - Szczegółowy Opis Przedmiotu Zamówienia – Taryfa Cxx (Oświetlenie Uliczne)</t>
  </si>
  <si>
    <t>Załącznik nr 1 do SWZ - Szczegółowy Opis Przedmiotu Zamówienia – Taryfa Cxx, Gxx i R</t>
  </si>
  <si>
    <t>Załącznik nr 1 do SWZ - Szczegółowy Opis Przedmiotu Zamówienia – Taryfa Bxx</t>
  </si>
  <si>
    <t xml:space="preserve">Instalacja PV - moc 12 kW, szacowana produkcja - 6 300 kWh </t>
  </si>
  <si>
    <t xml:space="preserve">Instalacja PV - moc 9,90 kW, szacowana produkcja 9 900 kWh, Grudzień 2022 r., </t>
  </si>
  <si>
    <t xml:space="preserve">Instalacja PV - moc 4,15 kW, szacowana produkcja 4 150 kWh, Luty 2024, </t>
  </si>
  <si>
    <t>Instalacja PV - moc 11,960 KW, szacowana produkcja 12 000 kWh</t>
  </si>
  <si>
    <t xml:space="preserve">Instalacja PV - moc  25 kW, deklarowane roczne zużycie energii 3 500 kWh </t>
  </si>
  <si>
    <t>Instalacja PV- moc 50 kW. Data uruch. 2023 r. Szacowana produkcja 50 000 kWh</t>
  </si>
  <si>
    <t>Instalacja PV - moc 4,32 kW, Szacowana produkcja 4 320 kWh,  Kwiecień 2022,</t>
  </si>
  <si>
    <t>Instalacja PV - moc 17,1 kW, Szacowana produkcja 17 000 kWh, uruchomienie od 01.01.2024 r.</t>
  </si>
  <si>
    <t>Instalacja PV - moc  10 kw, Szacowana produkcja 10 000 kWh</t>
  </si>
  <si>
    <t>Instalacja PV -moc 10kw,  Szacowana produkcja 10 000 kWh</t>
  </si>
  <si>
    <t>Instalacja PV - moc 13,65 kW; 29.03.2024  Szacowana produkcja 13 000 kWh</t>
  </si>
  <si>
    <t>Instalacja PV - moc  24,115 kW; 08.04.2024  Szacowana produkcja 24 000 kWh</t>
  </si>
  <si>
    <t>Instalacja PV - moc  8,645 kW; 29.03.2024  Szacowana produkcja 8 000 kWh</t>
  </si>
  <si>
    <t>Instalacja PV - moc  14,560 kW; 29.03.2024 r.  Szacowana produkcja 14 000 kWh</t>
  </si>
  <si>
    <t>Instalacja PV - moc  13,650 kW; 29.03.2024 r.  Szacowana produkcja 13 000 kWh</t>
  </si>
  <si>
    <t>Instalacja PV - moc 8,645 kW; 29.03.2024 r.  Szacowana produkcja 8 000 kWh</t>
  </si>
  <si>
    <t>Instalacja PV - moc 14,560 kW; 29.03.2024 r.  Szacowana produkcja 14 000 kWh</t>
  </si>
  <si>
    <t>Instalacja PV - moc 8,645 kW; 12.04.2024 r.  Szacowana produkcja 8 000 kWh</t>
  </si>
  <si>
    <t>Instalacja PV - moc 20,70 kW 19.09.2022 r.  Szacowana produkcja 20 000 kWh</t>
  </si>
  <si>
    <t>Instalacja PV - moc 17,745 kW; 29.03.2024 r.  Szacowana produkcja 17 000 kWh</t>
  </si>
  <si>
    <t>Instalacja PV - moc 32,76 kW; 02.04.2024 r.  Szacowana produkcja 30 000 kWh</t>
  </si>
  <si>
    <t>Instalacja PV - moc 13,650 kW; 29.03.2024 r.  Szacowana produkcja 10 000 kWh</t>
  </si>
  <si>
    <t>Instalacja PV - moc 49,14 kW; 09.04.2024 r.;  Szacowana produkcja 49 000 kWh</t>
  </si>
  <si>
    <t>Instalacja PV - moc 29,12 kW; 29.03.2024 r.  Szacowana produkcja 29 000 kWh</t>
  </si>
  <si>
    <t>Instalacja PV - moc 18,656 kW; 29.03.2024 r.  Szacowana produkcja 18 000 kWh</t>
  </si>
  <si>
    <t>Instalacja PV - moc 24,115 kW; 29.03.2024 r.  Szacowana produkcja 20 000 kWh</t>
  </si>
  <si>
    <t>Instalacja PV - moc 15,47 kW; 29.03.2024 r.  Szacowana produkcja 15 000 kWh</t>
  </si>
  <si>
    <t>Instalacja PV - moc 33,67 kW; 29.03.2024 r.  Szacowana produkcja 30 000 kWh</t>
  </si>
  <si>
    <t>Instalacja PV - moc 10,12 kW; 29.04.2024 r.  Szacowana produkcja 10 000 kWh</t>
  </si>
  <si>
    <t>Instalacja PV - moc 30 kW, data założenie 06.2020 r.,  Szacowana produkcja 30 000 kWh</t>
  </si>
  <si>
    <t>Instalacja PV - moc 34,56 kW data założenia 26.06.2020 r.,  Szacowana produkcja 30 000 kWh</t>
  </si>
  <si>
    <t>Instalacja PV - moc 1,980 kW uruchomienie 07.09.2022 r.  Szacowana produkcja 1 000 kWh</t>
  </si>
  <si>
    <t>Instalacja PV- moc 40 kW. Data uruch. 2018 r. Szacowana produkcja 40 000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</si>
</sst>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dd\/mm\/yyyy"/>
    <numFmt numFmtId="174" formatCode="000\-000\-00\-00"/>
    <numFmt numFmtId="175" formatCode="d\/mm\/yyyy"/>
  </numFmts>
  <fonts count="35"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  <scheme val="minor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color rgb="FF000000"/>
      <name val="Calibri"/>
      <family val="2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4"/>
      <color rgb="FF333333"/>
      <name val="Arial (Tekst podstawowy)"/>
      <charset val="238"/>
    </font>
    <font>
      <sz val="14"/>
      <color rgb="FF000000"/>
      <name val="Arial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E3C"/>
        <bgColor indexed="64"/>
      </patternFill>
    </fill>
    <fill>
      <patternFill patternType="solid">
        <fgColor theme="0" tint="-0.14999847407452621"/>
        <bgColor rgb="FFDDDDDD"/>
      </patternFill>
    </fill>
  </fills>
  <borders count="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30">
    <xf numFmtId="0" fontId="0" fillId="0" borderId="0"/>
    <xf numFmtId="0" fontId="2" fillId="2" borderId="0" applyBorder="0" applyProtection="0"/>
    <xf numFmtId="0" fontId="3" fillId="2" borderId="0"/>
    <xf numFmtId="0" fontId="3" fillId="2" borderId="0"/>
    <xf numFmtId="0" fontId="3" fillId="3" borderId="0"/>
    <xf numFmtId="0" fontId="3" fillId="3" borderId="0"/>
    <xf numFmtId="0" fontId="4" fillId="4" borderId="0"/>
    <xf numFmtId="0" fontId="5" fillId="4" borderId="0"/>
    <xf numFmtId="0" fontId="4" fillId="0" borderId="0"/>
    <xf numFmtId="0" fontId="4" fillId="0" borderId="0"/>
    <xf numFmtId="0" fontId="6" fillId="5" borderId="0"/>
    <xf numFmtId="0" fontId="6" fillId="5" borderId="0"/>
    <xf numFmtId="164" fontId="25" fillId="0" borderId="0" applyBorder="0" applyProtection="0"/>
    <xf numFmtId="164" fontId="25" fillId="0" borderId="0" applyBorder="0" applyProtection="0"/>
    <xf numFmtId="165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6" fontId="7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7" fontId="7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5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8" fillId="6" borderId="0"/>
    <xf numFmtId="0" fontId="8" fillId="6" borderId="0"/>
    <xf numFmtId="0" fontId="9" fillId="0" borderId="0"/>
    <xf numFmtId="0" fontId="9" fillId="0" borderId="0"/>
    <xf numFmtId="0" fontId="10" fillId="7" borderId="0"/>
    <xf numFmtId="0" fontId="10" fillId="7" borderId="0"/>
    <xf numFmtId="0" fontId="11" fillId="0" borderId="0">
      <alignment horizontal="center" textRotation="90"/>
    </xf>
    <xf numFmtId="0" fontId="12" fillId="0" borderId="0"/>
    <xf numFmtId="0" fontId="11" fillId="0" borderId="0">
      <alignment horizontal="center"/>
    </xf>
    <xf numFmtId="0" fontId="13" fillId="0" borderId="0"/>
    <xf numFmtId="0" fontId="13" fillId="0" borderId="0"/>
    <xf numFmtId="0" fontId="11" fillId="0" borderId="0" applyBorder="0" applyProtection="0">
      <alignment horizontal="center"/>
    </xf>
    <xf numFmtId="0" fontId="11" fillId="0" borderId="0" applyBorder="0" applyProtection="0">
      <alignment horizontal="center"/>
    </xf>
    <xf numFmtId="0" fontId="14" fillId="0" borderId="0"/>
    <xf numFmtId="0" fontId="14" fillId="0" borderId="0"/>
    <xf numFmtId="0" fontId="15" fillId="0" borderId="0"/>
    <xf numFmtId="0" fontId="15" fillId="0" borderId="0"/>
    <xf numFmtId="0" fontId="11" fillId="0" borderId="0" applyBorder="0" applyProtection="0">
      <alignment horizontal="center" textRotation="90"/>
    </xf>
    <xf numFmtId="0" fontId="11" fillId="0" borderId="0" applyBorder="0" applyProtection="0">
      <alignment horizontal="center" textRotation="90"/>
    </xf>
    <xf numFmtId="0" fontId="16" fillId="0" borderId="0" applyBorder="0" applyProtection="0">
      <alignment horizontal="center" textRotation="90"/>
    </xf>
    <xf numFmtId="0" fontId="17" fillId="8" borderId="0"/>
    <xf numFmtId="0" fontId="17" fillId="8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18" fillId="0" borderId="0"/>
    <xf numFmtId="0" fontId="19" fillId="0" borderId="0"/>
    <xf numFmtId="0" fontId="7" fillId="0" borderId="0"/>
    <xf numFmtId="0" fontId="19" fillId="0" borderId="0"/>
    <xf numFmtId="0" fontId="25" fillId="0" borderId="0"/>
    <xf numFmtId="0" fontId="19" fillId="0" borderId="0"/>
    <xf numFmtId="0" fontId="19" fillId="0" borderId="0"/>
    <xf numFmtId="0" fontId="25" fillId="0" borderId="0"/>
    <xf numFmtId="0" fontId="7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5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19" fillId="0" borderId="0"/>
    <xf numFmtId="168" fontId="20" fillId="0" borderId="0" applyBorder="0" applyProtection="0"/>
    <xf numFmtId="0" fontId="7" fillId="0" borderId="0"/>
    <xf numFmtId="0" fontId="21" fillId="0" borderId="0"/>
    <xf numFmtId="0" fontId="25" fillId="0" borderId="0"/>
    <xf numFmtId="0" fontId="2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25" fillId="0" borderId="0"/>
    <xf numFmtId="0" fontId="22" fillId="8" borderId="1"/>
    <xf numFmtId="0" fontId="22" fillId="8" borderId="1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7" fillId="0" borderId="0" applyBorder="0" applyProtection="0"/>
    <xf numFmtId="0" fontId="23" fillId="0" borderId="0"/>
    <xf numFmtId="0" fontId="23" fillId="0" borderId="0" applyBorder="0" applyProtection="0"/>
    <xf numFmtId="0" fontId="23" fillId="0" borderId="0" applyBorder="0" applyProtection="0"/>
    <xf numFmtId="0" fontId="5" fillId="0" borderId="0"/>
    <xf numFmtId="0" fontId="5" fillId="0" borderId="0"/>
    <xf numFmtId="0" fontId="25" fillId="0" borderId="0"/>
    <xf numFmtId="0" fontId="7" fillId="0" borderId="0"/>
    <xf numFmtId="0" fontId="5" fillId="0" borderId="0"/>
    <xf numFmtId="0" fontId="5" fillId="0" borderId="0"/>
    <xf numFmtId="169" fontId="25" fillId="0" borderId="0" applyBorder="0" applyProtection="0"/>
    <xf numFmtId="0" fontId="6" fillId="0" borderId="0"/>
    <xf numFmtId="0" fontId="6" fillId="0" borderId="0"/>
    <xf numFmtId="170" fontId="24" fillId="0" borderId="0"/>
    <xf numFmtId="171" fontId="23" fillId="0" borderId="0" applyBorder="0" applyProtection="0"/>
    <xf numFmtId="171" fontId="23" fillId="0" borderId="0" applyBorder="0" applyProtection="0"/>
    <xf numFmtId="172" fontId="23" fillId="0" borderId="0"/>
    <xf numFmtId="0" fontId="1" fillId="0" borderId="0"/>
    <xf numFmtId="0" fontId="27" fillId="0" borderId="0"/>
  </cellStyleXfs>
  <cellXfs count="56">
    <xf numFmtId="0" fontId="0" fillId="0" borderId="0" xfId="0"/>
    <xf numFmtId="0" fontId="28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4" fontId="28" fillId="0" borderId="2" xfId="0" applyNumberFormat="1" applyFont="1" applyBorder="1" applyAlignment="1">
      <alignment horizontal="center" vertical="center" wrapText="1"/>
    </xf>
    <xf numFmtId="0" fontId="29" fillId="9" borderId="2" xfId="0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13" borderId="2" xfId="0" applyFont="1" applyFill="1" applyBorder="1" applyAlignment="1">
      <alignment horizontal="center" vertical="center"/>
    </xf>
    <xf numFmtId="174" fontId="28" fillId="13" borderId="2" xfId="0" applyNumberFormat="1" applyFont="1" applyFill="1" applyBorder="1" applyAlignment="1">
      <alignment horizontal="center" vertical="center"/>
    </xf>
    <xf numFmtId="0" fontId="28" fillId="13" borderId="2" xfId="0" applyFont="1" applyFill="1" applyBorder="1" applyAlignment="1">
      <alignment horizontal="center" vertical="center" wrapText="1"/>
    </xf>
    <xf numFmtId="49" fontId="28" fillId="13" borderId="2" xfId="0" applyNumberFormat="1" applyFont="1" applyFill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4" fontId="31" fillId="0" borderId="2" xfId="90" applyNumberFormat="1" applyFont="1" applyBorder="1" applyAlignment="1">
      <alignment vertical="center"/>
    </xf>
    <xf numFmtId="4" fontId="31" fillId="4" borderId="2" xfId="90" applyNumberFormat="1" applyFont="1" applyFill="1" applyBorder="1" applyAlignment="1">
      <alignment vertical="center"/>
    </xf>
    <xf numFmtId="4" fontId="31" fillId="0" borderId="2" xfId="90" applyNumberFormat="1" applyFont="1" applyBorder="1" applyAlignment="1">
      <alignment horizontal="right" vertical="center"/>
    </xf>
    <xf numFmtId="0" fontId="31" fillId="0" borderId="2" xfId="59" applyFont="1" applyBorder="1" applyAlignment="1">
      <alignment horizontal="center" vertical="center"/>
    </xf>
    <xf numFmtId="0" fontId="31" fillId="13" borderId="2" xfId="59" applyFont="1" applyFill="1" applyBorder="1" applyAlignment="1">
      <alignment horizontal="center" vertical="center"/>
    </xf>
    <xf numFmtId="173" fontId="28" fillId="0" borderId="2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vertical="center"/>
    </xf>
    <xf numFmtId="0" fontId="28" fillId="10" borderId="2" xfId="0" applyFont="1" applyFill="1" applyBorder="1" applyAlignment="1">
      <alignment vertical="center"/>
    </xf>
    <xf numFmtId="0" fontId="29" fillId="10" borderId="2" xfId="0" applyFont="1" applyFill="1" applyBorder="1" applyAlignment="1">
      <alignment horizontal="center" vertical="center"/>
    </xf>
    <xf numFmtId="4" fontId="29" fillId="10" borderId="2" xfId="0" applyNumberFormat="1" applyFont="1" applyFill="1" applyBorder="1" applyAlignment="1">
      <alignment vertical="center"/>
    </xf>
    <xf numFmtId="4" fontId="31" fillId="13" borderId="2" xfId="90" applyNumberFormat="1" applyFont="1" applyFill="1" applyBorder="1" applyAlignment="1">
      <alignment vertical="center"/>
    </xf>
    <xf numFmtId="4" fontId="31" fillId="0" borderId="2" xfId="90" applyNumberFormat="1" applyFont="1" applyBorder="1" applyAlignment="1">
      <alignment horizontal="center" vertical="center"/>
    </xf>
    <xf numFmtId="173" fontId="28" fillId="13" borderId="2" xfId="0" applyNumberFormat="1" applyFont="1" applyFill="1" applyBorder="1" applyAlignment="1">
      <alignment horizontal="center" vertical="center"/>
    </xf>
    <xf numFmtId="174" fontId="28" fillId="0" borderId="2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174" fontId="28" fillId="0" borderId="2" xfId="0" applyNumberFormat="1" applyFont="1" applyBorder="1" applyAlignment="1">
      <alignment horizontal="center" vertical="center" wrapText="1"/>
    </xf>
    <xf numFmtId="175" fontId="31" fillId="13" borderId="2" xfId="59" applyNumberFormat="1" applyFont="1" applyFill="1" applyBorder="1" applyAlignment="1">
      <alignment horizontal="center" vertical="center"/>
    </xf>
    <xf numFmtId="0" fontId="28" fillId="15" borderId="2" xfId="0" applyFont="1" applyFill="1" applyBorder="1" applyAlignment="1">
      <alignment horizontal="center" vertical="center"/>
    </xf>
    <xf numFmtId="174" fontId="29" fillId="9" borderId="2" xfId="0" applyNumberFormat="1" applyFont="1" applyFill="1" applyBorder="1" applyAlignment="1">
      <alignment horizontal="center" vertical="center"/>
    </xf>
    <xf numFmtId="49" fontId="31" fillId="0" borderId="3" xfId="59" applyNumberFormat="1" applyFont="1" applyBorder="1" applyAlignment="1">
      <alignment horizontal="center" vertical="center"/>
    </xf>
    <xf numFmtId="14" fontId="28" fillId="13" borderId="2" xfId="0" applyNumberFormat="1" applyFont="1" applyFill="1" applyBorder="1" applyAlignment="1">
      <alignment horizontal="center" vertical="center"/>
    </xf>
    <xf numFmtId="174" fontId="28" fillId="0" borderId="0" xfId="0" applyNumberFormat="1" applyFont="1" applyAlignment="1">
      <alignment vertical="center"/>
    </xf>
    <xf numFmtId="174" fontId="28" fillId="10" borderId="2" xfId="0" applyNumberFormat="1" applyFont="1" applyFill="1" applyBorder="1" applyAlignment="1">
      <alignment vertical="center"/>
    </xf>
    <xf numFmtId="4" fontId="31" fillId="14" borderId="2" xfId="90" applyNumberFormat="1" applyFont="1" applyFill="1" applyBorder="1" applyAlignment="1">
      <alignment horizontal="right" vertical="center"/>
    </xf>
    <xf numFmtId="3" fontId="28" fillId="0" borderId="2" xfId="0" applyNumberFormat="1" applyFont="1" applyBorder="1" applyAlignment="1">
      <alignment horizontal="center" vertical="center"/>
    </xf>
    <xf numFmtId="16" fontId="28" fillId="0" borderId="2" xfId="0" applyNumberFormat="1" applyFont="1" applyBorder="1" applyAlignment="1">
      <alignment horizontal="center" vertical="center"/>
    </xf>
    <xf numFmtId="174" fontId="28" fillId="13" borderId="2" xfId="0" applyNumberFormat="1" applyFont="1" applyFill="1" applyBorder="1" applyAlignment="1">
      <alignment horizontal="center" vertical="center" wrapText="1"/>
    </xf>
    <xf numFmtId="4" fontId="31" fillId="12" borderId="2" xfId="90" applyNumberFormat="1" applyFont="1" applyFill="1" applyBorder="1" applyAlignment="1">
      <alignment vertical="center"/>
    </xf>
    <xf numFmtId="0" fontId="31" fillId="13" borderId="2" xfId="0" applyFont="1" applyFill="1" applyBorder="1" applyAlignment="1">
      <alignment horizontal="center" vertical="center"/>
    </xf>
    <xf numFmtId="4" fontId="31" fillId="13" borderId="2" xfId="90" applyNumberFormat="1" applyFont="1" applyFill="1" applyBorder="1" applyAlignment="1">
      <alignment horizontal="center" vertical="center"/>
    </xf>
    <xf numFmtId="4" fontId="28" fillId="0" borderId="0" xfId="0" applyNumberFormat="1" applyFont="1" applyAlignment="1">
      <alignment vertical="center"/>
    </xf>
    <xf numFmtId="173" fontId="28" fillId="10" borderId="2" xfId="0" applyNumberFormat="1" applyFont="1" applyFill="1" applyBorder="1" applyAlignment="1">
      <alignment vertical="center"/>
    </xf>
    <xf numFmtId="0" fontId="30" fillId="0" borderId="0" xfId="0" applyFont="1" applyAlignment="1">
      <alignment horizontal="left" vertical="center" wrapText="1"/>
    </xf>
    <xf numFmtId="14" fontId="28" fillId="0" borderId="2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4" fontId="30" fillId="11" borderId="0" xfId="0" applyNumberFormat="1" applyFont="1" applyFill="1" applyAlignment="1">
      <alignment horizontal="center" vertical="center"/>
    </xf>
    <xf numFmtId="0" fontId="33" fillId="16" borderId="0" xfId="0" applyFont="1" applyFill="1" applyAlignment="1">
      <alignment horizontal="left" vertical="center"/>
    </xf>
    <xf numFmtId="0" fontId="30" fillId="11" borderId="0" xfId="0" applyFont="1" applyFill="1" applyAlignment="1">
      <alignment horizontal="left" vertical="center" wrapText="1"/>
    </xf>
    <xf numFmtId="0" fontId="28" fillId="0" borderId="2" xfId="0" applyFont="1" applyBorder="1" applyAlignment="1">
      <alignment horizontal="center" vertical="center" wrapText="1"/>
    </xf>
    <xf numFmtId="0" fontId="32" fillId="16" borderId="0" xfId="0" applyFont="1" applyFill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5" xfId="0" applyFont="1" applyBorder="1" applyAlignment="1">
      <alignment horizontal="left" vertical="center"/>
    </xf>
  </cellXfs>
  <cellStyles count="130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1" xfId="128" xr:uid="{1A58C3EB-A665-4DCB-91AF-F8DBF3D89BD5}"/>
    <cellStyle name="Normalny 12" xfId="58" xr:uid="{00000000-0005-0000-0000-00003F000000}"/>
    <cellStyle name="Normalny 12 2" xfId="59" xr:uid="{00000000-0005-0000-0000-000040000000}"/>
    <cellStyle name="Normalny 13" xfId="129" xr:uid="{DE2A49D1-E1D2-4C3D-AF40-DBD69D77A76F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86"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numFmt numFmtId="174" formatCode="000\-000\-00\-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55" totalsRowShown="0" headerRowDxfId="85" dataDxfId="84">
  <tableColumns count="41">
    <tableColumn id="1" xr3:uid="{00000000-0010-0000-0000-000001000000}" name="L.p." dataDxfId="83"/>
    <tableColumn id="2" xr3:uid="{00000000-0010-0000-0000-000002000000}" name="Nabywca " dataDxfId="82"/>
    <tableColumn id="3" xr3:uid="{00000000-0010-0000-0000-000003000000}" name="NIP Nabywcy" dataDxfId="81"/>
    <tableColumn id="4" xr3:uid="{00000000-0010-0000-0000-000004000000}" name="Adres nabywcy" dataDxfId="80"/>
    <tableColumn id="5" xr3:uid="{00000000-0010-0000-0000-000005000000}" name="Odbiorca" dataDxfId="79"/>
    <tableColumn id="6" xr3:uid="{00000000-0010-0000-0000-000006000000}" name="Adres do faktury" dataDxfId="78"/>
    <tableColumn id="7" xr3:uid="{00000000-0010-0000-0000-000007000000}" name="Nazwa punktu poboru" dataDxfId="77"/>
    <tableColumn id="8" xr3:uid="{00000000-0010-0000-0000-000008000000}" name="Miejscowość" dataDxfId="76"/>
    <tableColumn id="9" xr3:uid="{00000000-0010-0000-0000-000009000000}" name="Ulica" dataDxfId="75"/>
    <tableColumn id="10" xr3:uid="{00000000-0010-0000-0000-00000A000000}" name="Nr" dataDxfId="74"/>
    <tableColumn id="11" xr3:uid="{00000000-0010-0000-0000-00000B000000}" name="Kod" dataDxfId="73"/>
    <tableColumn id="12" xr3:uid="{00000000-0010-0000-0000-00000C000000}" name="Poczta" dataDxfId="72"/>
    <tableColumn id="13" xr3:uid="{00000000-0010-0000-0000-00000D000000}" name="Numer PPE" dataDxfId="71"/>
    <tableColumn id="14" xr3:uid="{00000000-0010-0000-0000-00000E000000}" name="Numer ewidencyjny OSD" dataDxfId="70"/>
    <tableColumn id="15" xr3:uid="{00000000-0010-0000-0000-00000F000000}" name="Numer licznika" dataDxfId="69"/>
    <tableColumn id="16" xr3:uid="{00000000-0010-0000-0000-000010000000}" name="Obecna Taryfa" dataDxfId="68"/>
    <tableColumn id="17" xr3:uid="{00000000-0010-0000-0000-000011000000}" name="Moc umowna" dataDxfId="67"/>
    <tableColumn id="18" xr3:uid="{00000000-0010-0000-0000-000012000000}" name="Czas trwania umowy (miesiące)" dataDxfId="66"/>
    <tableColumn id="19" xr3:uid="{00000000-0010-0000-0000-000013000000}" name="Strefa szczyt dzienna (2025)" dataDxfId="65"/>
    <tableColumn id="20" xr3:uid="{00000000-0010-0000-0000-000014000000}" name="Strefa poza szczyt nocna (2025)" dataDxfId="64"/>
    <tableColumn id="21" xr3:uid="{00000000-0010-0000-0000-000015000000}" name="Reszta doby (2025)" dataDxfId="63"/>
    <tableColumn id="22" xr3:uid="{00000000-0010-0000-0000-000016000000}" name="Suma Prognozowanego zużycia (2025)" dataDxfId="62"/>
    <tableColumn id="23" xr3:uid="{00000000-0010-0000-0000-000017000000}" name="Strefa szczyt dzienna (2026)" dataDxfId="61"/>
    <tableColumn id="24" xr3:uid="{00000000-0010-0000-0000-000018000000}" name="Strefa poza szczyt nocna (2026)" dataDxfId="60"/>
    <tableColumn id="25" xr3:uid="{00000000-0010-0000-0000-000019000000}" name="Reszta doby (2026)" dataDxfId="59"/>
    <tableColumn id="26" xr3:uid="{00000000-0010-0000-0000-00001A000000}" name="Suma Prognozowanego zużycia  (2026)" dataDxfId="58"/>
    <tableColumn id="27" xr3:uid="{00000000-0010-0000-0000-00001B000000}" name="Strefa szczyt dzienna (2027)" dataDxfId="57"/>
    <tableColumn id="28" xr3:uid="{00000000-0010-0000-0000-00001C000000}" name="Strefa poza szczyt nocna (2027)" dataDxfId="56"/>
    <tableColumn id="29" xr3:uid="{00000000-0010-0000-0000-00001D000000}" name="Reszta doby (2027)" dataDxfId="55"/>
    <tableColumn id="30" xr3:uid="{00000000-0010-0000-0000-00001E000000}" name="Suma Prognozowanego zużycia  (2027)" dataDxfId="54"/>
    <tableColumn id="31" xr3:uid="{00000000-0010-0000-0000-00001F000000}" name="Łączne zużycie (suma)" dataDxfId="53"/>
    <tableColumn id="32" xr3:uid="{00000000-0010-0000-0000-000020000000}" name="Nazwa lokalnego OSD " dataDxfId="52"/>
    <tableColumn id="33" xr3:uid="{00000000-0010-0000-0000-000021000000}" name="Pierwsza/ Kolejna zmiana sprzedawcy" dataDxfId="51"/>
    <tableColumn id="34" xr3:uid="{00000000-0010-0000-0000-000022000000}" name="Aktualny sprzedawca " dataDxfId="50"/>
    <tableColumn id="35" xr3:uid="{00000000-0010-0000-0000-000023000000}" name="Rodzaj umowy" dataDxfId="49"/>
    <tableColumn id="36" xr3:uid="{00000000-0010-0000-0000-000024000000}" name="Okres wypowiedzenia" dataDxfId="48"/>
    <tableColumn id="37" xr3:uid="{00000000-0010-0000-0000-000025000000}" name="Okres obowiązywania umowy" dataDxfId="47"/>
    <tableColumn id="38" xr3:uid="{00000000-0010-0000-0000-000026000000}" name="Złożone wypowiedzenie" dataDxfId="46"/>
    <tableColumn id="39" xr3:uid="{00000000-0010-0000-0000-000027000000}" name="Rozpoczęcie sprzedaży" dataDxfId="45"/>
    <tableColumn id="40" xr3:uid="{00000000-0010-0000-0000-000028000000}" name="Zakończenie sprzedaży" dataDxfId="44"/>
    <tableColumn id="41" xr3:uid="{00000000-0010-0000-0000-000029000000}" name="Uwagi" dataDxfId="4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4:AO41" totalsRowShown="0" headerRowDxfId="42" dataDxfId="41">
  <tableColumns count="41">
    <tableColumn id="1" xr3:uid="{00000000-0010-0000-0100-000001000000}" name="L.p." dataDxfId="40"/>
    <tableColumn id="2" xr3:uid="{00000000-0010-0000-0100-000002000000}" name="Nabywca " dataDxfId="39"/>
    <tableColumn id="3" xr3:uid="{00000000-0010-0000-0100-000003000000}" name="NIP Nabywcy" dataDxfId="38"/>
    <tableColumn id="4" xr3:uid="{00000000-0010-0000-0100-000004000000}" name="Adres nabywcy" dataDxfId="37"/>
    <tableColumn id="5" xr3:uid="{00000000-0010-0000-0100-000005000000}" name="Odbiorca" dataDxfId="36"/>
    <tableColumn id="6" xr3:uid="{00000000-0010-0000-0100-000006000000}" name="Adres do faktury" dataDxfId="35"/>
    <tableColumn id="7" xr3:uid="{00000000-0010-0000-0100-000007000000}" name="Nazwa punktu poboru" dataDxfId="34"/>
    <tableColumn id="8" xr3:uid="{00000000-0010-0000-0100-000008000000}" name="Miejscowość" dataDxfId="33"/>
    <tableColumn id="9" xr3:uid="{00000000-0010-0000-0100-000009000000}" name="Ulica" dataDxfId="32"/>
    <tableColumn id="10" xr3:uid="{00000000-0010-0000-0100-00000A000000}" name="Nr" dataDxfId="31"/>
    <tableColumn id="11" xr3:uid="{00000000-0010-0000-0100-00000B000000}" name="Kod" dataDxfId="30"/>
    <tableColumn id="12" xr3:uid="{00000000-0010-0000-0100-00000C000000}" name="Poczta" dataDxfId="29"/>
    <tableColumn id="13" xr3:uid="{00000000-0010-0000-0100-00000D000000}" name="Numer PPE" dataDxfId="28"/>
    <tableColumn id="14" xr3:uid="{00000000-0010-0000-0100-00000E000000}" name="Numer ewidencyjny OSD" dataDxfId="27"/>
    <tableColumn id="15" xr3:uid="{00000000-0010-0000-0100-00000F000000}" name="Numer licznika" dataDxfId="26"/>
    <tableColumn id="16" xr3:uid="{00000000-0010-0000-0100-000010000000}" name="Obecna Taryfa" dataDxfId="25"/>
    <tableColumn id="17" xr3:uid="{00000000-0010-0000-0100-000011000000}" name="Moc umowna" dataDxfId="24"/>
    <tableColumn id="18" xr3:uid="{00000000-0010-0000-0100-000012000000}" name="Czas trwania umowy (miesiące)" dataDxfId="23"/>
    <tableColumn id="19" xr3:uid="{00000000-0010-0000-0100-000013000000}" name="Strefa szczyt dzienna (2025)2" dataDxfId="22"/>
    <tableColumn id="20" xr3:uid="{00000000-0010-0000-0100-000014000000}" name="Strefa poza szczyt nocna (2025)3" dataDxfId="21"/>
    <tableColumn id="21" xr3:uid="{00000000-0010-0000-0100-000015000000}" name="Reszta doby (2025)4" dataDxfId="20"/>
    <tableColumn id="22" xr3:uid="{00000000-0010-0000-0100-000016000000}" name="Suma Prognozowanego zużycia (2025)5" dataDxfId="19"/>
    <tableColumn id="23" xr3:uid="{00000000-0010-0000-0100-000017000000}" name="Strefa szczyt dzienna (2026)" dataDxfId="18"/>
    <tableColumn id="24" xr3:uid="{00000000-0010-0000-0100-000018000000}" name="Strefa poza szczyt nocna (2026)" dataDxfId="17"/>
    <tableColumn id="25" xr3:uid="{00000000-0010-0000-0100-000019000000}" name="Reszta doby (2026)" dataDxfId="16"/>
    <tableColumn id="26" xr3:uid="{00000000-0010-0000-0100-00001A000000}" name="Suma Prognozowanego zużycia  (2026)" dataDxfId="15"/>
    <tableColumn id="27" xr3:uid="{00000000-0010-0000-0100-00001B000000}" name="Strefa szczyt dzienna (2027)" dataDxfId="14"/>
    <tableColumn id="28" xr3:uid="{00000000-0010-0000-0100-00001C000000}" name="Strefa poza szczyt nocna (2027)" dataDxfId="13"/>
    <tableColumn id="29" xr3:uid="{00000000-0010-0000-0100-00001D000000}" name="Reszta doby (2027)" dataDxfId="12"/>
    <tableColumn id="30" xr3:uid="{00000000-0010-0000-0100-00001E000000}" name="Suma Prognozowanego zużycia  (2027)" dataDxfId="11"/>
    <tableColumn id="31" xr3:uid="{00000000-0010-0000-0100-00001F000000}" name="Łączne zużycie (suma)" dataDxfId="10"/>
    <tableColumn id="32" xr3:uid="{00000000-0010-0000-0100-000020000000}" name="Nazwa lokalnego OSD " dataDxfId="9"/>
    <tableColumn id="33" xr3:uid="{00000000-0010-0000-0100-000021000000}" name="Pierwsza/ Kolejna zmiana sprzedawcy" dataDxfId="8"/>
    <tableColumn id="34" xr3:uid="{00000000-0010-0000-0100-000022000000}" name="Aktualny sprzedawca " dataDxfId="7"/>
    <tableColumn id="35" xr3:uid="{00000000-0010-0000-0100-000023000000}" name="Rodzaj umowy" dataDxfId="6"/>
    <tableColumn id="36" xr3:uid="{00000000-0010-0000-0100-000024000000}" name="Okres wypowiedzenia" dataDxfId="5"/>
    <tableColumn id="37" xr3:uid="{00000000-0010-0000-0100-000025000000}" name="Okres obowiązywania umowy" dataDxfId="4"/>
    <tableColumn id="38" xr3:uid="{00000000-0010-0000-0100-000026000000}" name="Złożone wypowiedzenie" dataDxfId="3"/>
    <tableColumn id="39" xr3:uid="{00000000-0010-0000-0100-000027000000}" name="Rozpoczęcie sprzedaży" dataDxfId="2"/>
    <tableColumn id="40" xr3:uid="{00000000-0010-0000-0100-000028000000}" name="Zakończenie sprzedaży" dataDxfId="1"/>
    <tableColumn id="41" xr3:uid="{00000000-0010-0000-01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773"/>
  <sheetViews>
    <sheetView topLeftCell="A740" zoomScale="60" zoomScaleNormal="60" workbookViewId="0">
      <selection activeCell="B783" sqref="B783"/>
    </sheetView>
  </sheetViews>
  <sheetFormatPr baseColWidth="10" defaultColWidth="15" defaultRowHeight="14"/>
  <cols>
    <col min="1" max="1" width="4.6640625" style="7" bestFit="1" customWidth="1"/>
    <col min="2" max="2" width="96.5" style="7" bestFit="1" customWidth="1"/>
    <col min="3" max="3" width="14" style="7" bestFit="1" customWidth="1"/>
    <col min="4" max="4" width="39.83203125" style="7" bestFit="1" customWidth="1"/>
    <col min="5" max="5" width="26.5" style="7" bestFit="1" customWidth="1"/>
    <col min="6" max="6" width="51.5" style="7" bestFit="1" customWidth="1"/>
    <col min="7" max="7" width="85.1640625" style="7" bestFit="1" customWidth="1"/>
    <col min="8" max="8" width="31" style="7" bestFit="1" customWidth="1"/>
    <col min="9" max="9" width="25.1640625" style="7" bestFit="1" customWidth="1"/>
    <col min="10" max="10" width="29.83203125" style="7" bestFit="1" customWidth="1"/>
    <col min="11" max="11" width="8" style="7" bestFit="1" customWidth="1"/>
    <col min="12" max="12" width="31" style="7" bestFit="1" customWidth="1"/>
    <col min="13" max="13" width="31.5" style="7" bestFit="1" customWidth="1"/>
    <col min="14" max="14" width="24.6640625" style="7" bestFit="1" customWidth="1"/>
    <col min="15" max="15" width="29.83203125" style="7" bestFit="1" customWidth="1"/>
    <col min="16" max="16" width="14.6640625" style="7" bestFit="1" customWidth="1"/>
    <col min="17" max="17" width="13.1640625" style="7" bestFit="1" customWidth="1"/>
    <col min="18" max="18" width="31.33203125" style="7" bestFit="1" customWidth="1"/>
    <col min="19" max="19" width="19" style="7" bestFit="1" customWidth="1"/>
    <col min="20" max="20" width="18.5" style="7" bestFit="1" customWidth="1"/>
    <col min="21" max="21" width="19" style="7" bestFit="1" customWidth="1"/>
    <col min="22" max="22" width="17.1640625" style="7" bestFit="1" customWidth="1"/>
    <col min="23" max="23" width="19" style="7" bestFit="1" customWidth="1"/>
    <col min="24" max="24" width="18.5" style="7" bestFit="1" customWidth="1"/>
    <col min="25" max="25" width="19" style="7" bestFit="1" customWidth="1"/>
    <col min="26" max="26" width="17.1640625" style="7" bestFit="1" customWidth="1"/>
    <col min="27" max="27" width="19" style="7" bestFit="1" customWidth="1"/>
    <col min="28" max="28" width="18.5" style="7" bestFit="1" customWidth="1"/>
    <col min="29" max="29" width="19" style="7" bestFit="1" customWidth="1"/>
    <col min="30" max="30" width="17.1640625" style="7" bestFit="1" customWidth="1"/>
    <col min="31" max="31" width="22.33203125" style="7" bestFit="1" customWidth="1"/>
    <col min="32" max="32" width="23.5" style="7" bestFit="1" customWidth="1"/>
    <col min="33" max="33" width="17.6640625" style="7" bestFit="1" customWidth="1"/>
    <col min="34" max="34" width="25.5" style="7" bestFit="1" customWidth="1"/>
    <col min="35" max="35" width="14.6640625" style="7" bestFit="1" customWidth="1"/>
    <col min="36" max="36" width="15.1640625" style="7" bestFit="1" customWidth="1"/>
    <col min="37" max="37" width="14.33203125" style="7" bestFit="1" customWidth="1"/>
    <col min="38" max="38" width="15.1640625" style="7" bestFit="1" customWidth="1"/>
    <col min="39" max="40" width="12.1640625" style="7" bestFit="1" customWidth="1"/>
    <col min="41" max="41" width="6.83203125" style="7" bestFit="1" customWidth="1"/>
    <col min="42" max="1016" width="15" style="7"/>
    <col min="1017" max="1020" width="11.5" style="7" customWidth="1"/>
    <col min="1021" max="1024" width="9.1640625" style="7" customWidth="1"/>
    <col min="1025" max="16380" width="15" style="7"/>
    <col min="16381" max="16384" width="11.5" style="7" customWidth="1"/>
  </cols>
  <sheetData>
    <row r="2" spans="1:41" ht="15" customHeight="1">
      <c r="B2" s="54" t="s">
        <v>3352</v>
      </c>
      <c r="C2" s="54"/>
      <c r="D2" s="54"/>
      <c r="S2" s="52" t="s">
        <v>0</v>
      </c>
      <c r="T2" s="52"/>
      <c r="U2" s="52"/>
      <c r="V2" s="52"/>
      <c r="W2" s="52" t="s">
        <v>0</v>
      </c>
      <c r="X2" s="52"/>
      <c r="Y2" s="52"/>
      <c r="Z2" s="52"/>
      <c r="AA2" s="52"/>
      <c r="AB2" s="52"/>
      <c r="AC2" s="52"/>
      <c r="AD2" s="5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55"/>
      <c r="C3" s="55"/>
      <c r="D3" s="55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 ht="20" customHeight="1">
      <c r="A5" s="8">
        <v>1</v>
      </c>
      <c r="B5" s="8" t="s">
        <v>64</v>
      </c>
      <c r="C5" s="9" t="s">
        <v>62</v>
      </c>
      <c r="D5" s="8" t="s">
        <v>65</v>
      </c>
      <c r="E5" s="8" t="s">
        <v>64</v>
      </c>
      <c r="F5" s="8" t="s">
        <v>65</v>
      </c>
      <c r="G5" s="8" t="s">
        <v>66</v>
      </c>
      <c r="H5" s="8" t="s">
        <v>73</v>
      </c>
      <c r="I5" s="10" t="s">
        <v>74</v>
      </c>
      <c r="J5" s="8"/>
      <c r="K5" s="8" t="s">
        <v>210</v>
      </c>
      <c r="L5" s="8" t="s">
        <v>73</v>
      </c>
      <c r="M5" s="11" t="s">
        <v>127</v>
      </c>
      <c r="N5" s="8"/>
      <c r="O5" s="8">
        <v>83189086</v>
      </c>
      <c r="P5" s="8" t="s">
        <v>51</v>
      </c>
      <c r="Q5" s="8">
        <v>2</v>
      </c>
      <c r="R5" s="12">
        <v>36</v>
      </c>
      <c r="S5" s="13">
        <v>916</v>
      </c>
      <c r="T5" s="13">
        <v>1073</v>
      </c>
      <c r="U5" s="13"/>
      <c r="V5" s="14">
        <f>SUM(Tabela2_2[[#This Row],[Strefa szczyt dzienna (2025)]:[Reszta doby (2025)]])</f>
        <v>1989</v>
      </c>
      <c r="W5" s="15">
        <f>Tabela2_2[[#This Row],[Strefa szczyt dzienna (2025)]]</f>
        <v>916</v>
      </c>
      <c r="X5" s="15">
        <f>Tabela2_2[[#This Row],[Strefa poza szczyt nocna (2025)]]</f>
        <v>1073</v>
      </c>
      <c r="Y5" s="15">
        <f>Tabela2_2[[#This Row],[Reszta doby (2025)]]</f>
        <v>0</v>
      </c>
      <c r="Z5" s="14">
        <f t="shared" ref="Z5" si="0">SUM(W5:Y5)</f>
        <v>1989</v>
      </c>
      <c r="AA5" s="15">
        <f>Tabela2_2[[#This Row],[Strefa szczyt dzienna (2025)]]</f>
        <v>916</v>
      </c>
      <c r="AB5" s="15">
        <f>Tabela2_2[[#This Row],[Strefa poza szczyt nocna (2025)]]</f>
        <v>1073</v>
      </c>
      <c r="AC5" s="15">
        <f>Tabela2_2[[#This Row],[Reszta doby (2025)]]</f>
        <v>0</v>
      </c>
      <c r="AD5" s="14">
        <f t="shared" ref="AD5" si="1">SUM(AA5:AC5)</f>
        <v>1989</v>
      </c>
      <c r="AE5" s="14">
        <f t="shared" ref="AE5" si="2">V5+Z5+AD5</f>
        <v>5967</v>
      </c>
      <c r="AF5" s="16" t="s">
        <v>53</v>
      </c>
      <c r="AG5" s="17" t="s">
        <v>287</v>
      </c>
      <c r="AH5" s="17" t="s">
        <v>357</v>
      </c>
      <c r="AI5" s="17" t="s">
        <v>288</v>
      </c>
      <c r="AJ5" s="17" t="s">
        <v>344</v>
      </c>
      <c r="AK5" s="17" t="s">
        <v>290</v>
      </c>
      <c r="AL5" s="8" t="s">
        <v>2898</v>
      </c>
      <c r="AM5" s="12" t="s">
        <v>47</v>
      </c>
      <c r="AN5" s="18">
        <v>46752</v>
      </c>
      <c r="AO5" s="19"/>
    </row>
    <row r="6" spans="1:41" ht="20" customHeight="1">
      <c r="A6" s="8">
        <v>2</v>
      </c>
      <c r="B6" s="8" t="s">
        <v>64</v>
      </c>
      <c r="C6" s="9" t="s">
        <v>62</v>
      </c>
      <c r="D6" s="8" t="s">
        <v>65</v>
      </c>
      <c r="E6" s="8" t="s">
        <v>64</v>
      </c>
      <c r="F6" s="8" t="s">
        <v>65</v>
      </c>
      <c r="G6" s="8" t="s">
        <v>67</v>
      </c>
      <c r="H6" s="8" t="s">
        <v>75</v>
      </c>
      <c r="I6" s="10" t="s">
        <v>108</v>
      </c>
      <c r="J6" s="8" t="s">
        <v>103</v>
      </c>
      <c r="K6" s="8" t="s">
        <v>211</v>
      </c>
      <c r="L6" s="8" t="s">
        <v>75</v>
      </c>
      <c r="M6" s="11" t="s">
        <v>128</v>
      </c>
      <c r="N6" s="8"/>
      <c r="O6" s="8">
        <v>1495717</v>
      </c>
      <c r="P6" s="8" t="s">
        <v>51</v>
      </c>
      <c r="Q6" s="8">
        <v>4</v>
      </c>
      <c r="R6" s="12">
        <v>36</v>
      </c>
      <c r="S6" s="13">
        <v>2640</v>
      </c>
      <c r="T6" s="13">
        <v>4723</v>
      </c>
      <c r="U6" s="13"/>
      <c r="V6" s="14">
        <f>SUM(Tabela2_2[[#This Row],[Strefa szczyt dzienna (2025)]:[Reszta doby (2025)]])</f>
        <v>7363</v>
      </c>
      <c r="W6" s="15">
        <f>Tabela2_2[[#This Row],[Strefa szczyt dzienna (2025)]]</f>
        <v>2640</v>
      </c>
      <c r="X6" s="15">
        <f>Tabela2_2[[#This Row],[Strefa poza szczyt nocna (2025)]]</f>
        <v>4723</v>
      </c>
      <c r="Y6" s="15">
        <f>Tabela2_2[[#This Row],[Reszta doby (2025)]]</f>
        <v>0</v>
      </c>
      <c r="Z6" s="14">
        <f t="shared" ref="Z6:Z54" si="3">SUM(W6:Y6)</f>
        <v>7363</v>
      </c>
      <c r="AA6" s="15">
        <f>Tabela2_2[[#This Row],[Strefa szczyt dzienna (2025)]]</f>
        <v>2640</v>
      </c>
      <c r="AB6" s="15">
        <f>Tabela2_2[[#This Row],[Strefa poza szczyt nocna (2025)]]</f>
        <v>4723</v>
      </c>
      <c r="AC6" s="15">
        <f>Tabela2_2[[#This Row],[Reszta doby (2025)]]</f>
        <v>0</v>
      </c>
      <c r="AD6" s="14">
        <f t="shared" ref="AD6:AD54" si="4">SUM(AA6:AC6)</f>
        <v>7363</v>
      </c>
      <c r="AE6" s="14">
        <f t="shared" ref="AE6:AE54" si="5">V6+Z6+AD6</f>
        <v>22089</v>
      </c>
      <c r="AF6" s="16" t="s">
        <v>53</v>
      </c>
      <c r="AG6" s="17" t="s">
        <v>287</v>
      </c>
      <c r="AH6" s="17" t="s">
        <v>357</v>
      </c>
      <c r="AI6" s="17" t="s">
        <v>288</v>
      </c>
      <c r="AJ6" s="17" t="s">
        <v>344</v>
      </c>
      <c r="AK6" s="17" t="s">
        <v>290</v>
      </c>
      <c r="AL6" s="8" t="s">
        <v>2898</v>
      </c>
      <c r="AM6" s="12" t="s">
        <v>47</v>
      </c>
      <c r="AN6" s="18">
        <v>46752</v>
      </c>
      <c r="AO6" s="19"/>
    </row>
    <row r="7" spans="1:41" ht="20" customHeight="1">
      <c r="A7" s="8">
        <v>3</v>
      </c>
      <c r="B7" s="8" t="s">
        <v>64</v>
      </c>
      <c r="C7" s="9" t="s">
        <v>62</v>
      </c>
      <c r="D7" s="8" t="s">
        <v>65</v>
      </c>
      <c r="E7" s="8" t="s">
        <v>64</v>
      </c>
      <c r="F7" s="8" t="s">
        <v>65</v>
      </c>
      <c r="G7" s="8" t="s">
        <v>67</v>
      </c>
      <c r="H7" s="8" t="s">
        <v>75</v>
      </c>
      <c r="I7" s="8" t="s">
        <v>108</v>
      </c>
      <c r="J7" s="8" t="s">
        <v>104</v>
      </c>
      <c r="K7" s="8" t="s">
        <v>211</v>
      </c>
      <c r="L7" s="8" t="s">
        <v>75</v>
      </c>
      <c r="M7" s="11" t="s">
        <v>129</v>
      </c>
      <c r="N7" s="8"/>
      <c r="O7" s="8">
        <v>82850840</v>
      </c>
      <c r="P7" s="8" t="s">
        <v>51</v>
      </c>
      <c r="Q7" s="8">
        <v>9</v>
      </c>
      <c r="R7" s="12">
        <v>36</v>
      </c>
      <c r="S7" s="13">
        <v>1366</v>
      </c>
      <c r="T7" s="13">
        <v>2975</v>
      </c>
      <c r="U7" s="13"/>
      <c r="V7" s="14">
        <f>SUM(Tabela2_2[[#This Row],[Strefa szczyt dzienna (2025)]:[Reszta doby (2025)]])</f>
        <v>4341</v>
      </c>
      <c r="W7" s="15">
        <f>Tabela2_2[[#This Row],[Strefa szczyt dzienna (2025)]]</f>
        <v>1366</v>
      </c>
      <c r="X7" s="15">
        <f>Tabela2_2[[#This Row],[Strefa poza szczyt nocna (2025)]]</f>
        <v>2975</v>
      </c>
      <c r="Y7" s="15">
        <f>Tabela2_2[[#This Row],[Reszta doby (2025)]]</f>
        <v>0</v>
      </c>
      <c r="Z7" s="14">
        <f t="shared" si="3"/>
        <v>4341</v>
      </c>
      <c r="AA7" s="15">
        <f>Tabela2_2[[#This Row],[Strefa szczyt dzienna (2025)]]</f>
        <v>1366</v>
      </c>
      <c r="AB7" s="15">
        <f>Tabela2_2[[#This Row],[Strefa poza szczyt nocna (2025)]]</f>
        <v>2975</v>
      </c>
      <c r="AC7" s="15">
        <f>Tabela2_2[[#This Row],[Reszta doby (2025)]]</f>
        <v>0</v>
      </c>
      <c r="AD7" s="14">
        <f t="shared" si="4"/>
        <v>4341</v>
      </c>
      <c r="AE7" s="14">
        <f t="shared" si="5"/>
        <v>13023</v>
      </c>
      <c r="AF7" s="16" t="s">
        <v>53</v>
      </c>
      <c r="AG7" s="17" t="s">
        <v>287</v>
      </c>
      <c r="AH7" s="17" t="s">
        <v>357</v>
      </c>
      <c r="AI7" s="17" t="s">
        <v>288</v>
      </c>
      <c r="AJ7" s="17" t="s">
        <v>344</v>
      </c>
      <c r="AK7" s="17" t="s">
        <v>290</v>
      </c>
      <c r="AL7" s="8" t="s">
        <v>2898</v>
      </c>
      <c r="AM7" s="12" t="s">
        <v>47</v>
      </c>
      <c r="AN7" s="18">
        <v>46752</v>
      </c>
      <c r="AO7" s="19"/>
    </row>
    <row r="8" spans="1:41" ht="20" customHeight="1">
      <c r="A8" s="8">
        <v>4</v>
      </c>
      <c r="B8" s="8" t="s">
        <v>64</v>
      </c>
      <c r="C8" s="9" t="s">
        <v>62</v>
      </c>
      <c r="D8" s="8" t="s">
        <v>65</v>
      </c>
      <c r="E8" s="8" t="s">
        <v>64</v>
      </c>
      <c r="F8" s="8" t="s">
        <v>65</v>
      </c>
      <c r="G8" s="8" t="s">
        <v>68</v>
      </c>
      <c r="H8" s="8" t="s">
        <v>73</v>
      </c>
      <c r="I8" s="8" t="s">
        <v>75</v>
      </c>
      <c r="J8" s="8">
        <v>4</v>
      </c>
      <c r="K8" s="8" t="s">
        <v>210</v>
      </c>
      <c r="L8" s="8" t="s">
        <v>73</v>
      </c>
      <c r="M8" s="11" t="s">
        <v>130</v>
      </c>
      <c r="N8" s="8"/>
      <c r="O8" s="8">
        <v>30451121</v>
      </c>
      <c r="P8" s="8" t="s">
        <v>51</v>
      </c>
      <c r="Q8" s="8">
        <v>1</v>
      </c>
      <c r="R8" s="12">
        <v>36</v>
      </c>
      <c r="S8" s="13">
        <v>88</v>
      </c>
      <c r="T8" s="13">
        <v>157</v>
      </c>
      <c r="U8" s="13"/>
      <c r="V8" s="14">
        <f>SUM(Tabela2_2[[#This Row],[Strefa szczyt dzienna (2025)]:[Reszta doby (2025)]])</f>
        <v>245</v>
      </c>
      <c r="W8" s="15">
        <f>Tabela2_2[[#This Row],[Strefa szczyt dzienna (2025)]]</f>
        <v>88</v>
      </c>
      <c r="X8" s="15">
        <f>Tabela2_2[[#This Row],[Strefa poza szczyt nocna (2025)]]</f>
        <v>157</v>
      </c>
      <c r="Y8" s="15">
        <f>Tabela2_2[[#This Row],[Reszta doby (2025)]]</f>
        <v>0</v>
      </c>
      <c r="Z8" s="14">
        <f t="shared" si="3"/>
        <v>245</v>
      </c>
      <c r="AA8" s="15">
        <f>Tabela2_2[[#This Row],[Strefa szczyt dzienna (2025)]]</f>
        <v>88</v>
      </c>
      <c r="AB8" s="15">
        <f>Tabela2_2[[#This Row],[Strefa poza szczyt nocna (2025)]]</f>
        <v>157</v>
      </c>
      <c r="AC8" s="15">
        <f>Tabela2_2[[#This Row],[Reszta doby (2025)]]</f>
        <v>0</v>
      </c>
      <c r="AD8" s="14">
        <f t="shared" si="4"/>
        <v>245</v>
      </c>
      <c r="AE8" s="14">
        <f t="shared" si="5"/>
        <v>735</v>
      </c>
      <c r="AF8" s="16" t="s">
        <v>53</v>
      </c>
      <c r="AG8" s="17" t="s">
        <v>287</v>
      </c>
      <c r="AH8" s="17" t="s">
        <v>357</v>
      </c>
      <c r="AI8" s="17" t="s">
        <v>288</v>
      </c>
      <c r="AJ8" s="17" t="s">
        <v>344</v>
      </c>
      <c r="AK8" s="17" t="s">
        <v>290</v>
      </c>
      <c r="AL8" s="8" t="s">
        <v>2898</v>
      </c>
      <c r="AM8" s="12" t="s">
        <v>47</v>
      </c>
      <c r="AN8" s="18">
        <v>46752</v>
      </c>
      <c r="AO8" s="19"/>
    </row>
    <row r="9" spans="1:41" ht="20" customHeight="1">
      <c r="A9" s="8">
        <v>5</v>
      </c>
      <c r="B9" s="8" t="s">
        <v>64</v>
      </c>
      <c r="C9" s="9" t="s">
        <v>62</v>
      </c>
      <c r="D9" s="8" t="s">
        <v>65</v>
      </c>
      <c r="E9" s="8" t="s">
        <v>64</v>
      </c>
      <c r="F9" s="8" t="s">
        <v>65</v>
      </c>
      <c r="G9" s="8" t="s">
        <v>67</v>
      </c>
      <c r="H9" s="8" t="s">
        <v>76</v>
      </c>
      <c r="I9" s="10" t="s">
        <v>109</v>
      </c>
      <c r="J9" s="8" t="s">
        <v>103</v>
      </c>
      <c r="K9" s="8" t="s">
        <v>211</v>
      </c>
      <c r="L9" s="8" t="s">
        <v>76</v>
      </c>
      <c r="M9" s="11" t="s">
        <v>131</v>
      </c>
      <c r="N9" s="8"/>
      <c r="O9" s="8">
        <v>90034679</v>
      </c>
      <c r="P9" s="8" t="s">
        <v>51</v>
      </c>
      <c r="Q9" s="8">
        <v>12</v>
      </c>
      <c r="R9" s="12">
        <v>36</v>
      </c>
      <c r="S9" s="13">
        <v>2055</v>
      </c>
      <c r="T9" s="13">
        <v>4248</v>
      </c>
      <c r="U9" s="13"/>
      <c r="V9" s="14">
        <f>SUM(Tabela2_2[[#This Row],[Strefa szczyt dzienna (2025)]:[Reszta doby (2025)]])</f>
        <v>6303</v>
      </c>
      <c r="W9" s="15">
        <f>Tabela2_2[[#This Row],[Strefa szczyt dzienna (2025)]]</f>
        <v>2055</v>
      </c>
      <c r="X9" s="15">
        <f>Tabela2_2[[#This Row],[Strefa poza szczyt nocna (2025)]]</f>
        <v>4248</v>
      </c>
      <c r="Y9" s="15">
        <f>Tabela2_2[[#This Row],[Reszta doby (2025)]]</f>
        <v>0</v>
      </c>
      <c r="Z9" s="14">
        <f t="shared" si="3"/>
        <v>6303</v>
      </c>
      <c r="AA9" s="15">
        <f>Tabela2_2[[#This Row],[Strefa szczyt dzienna (2025)]]</f>
        <v>2055</v>
      </c>
      <c r="AB9" s="15">
        <f>Tabela2_2[[#This Row],[Strefa poza szczyt nocna (2025)]]</f>
        <v>4248</v>
      </c>
      <c r="AC9" s="15">
        <f>Tabela2_2[[#This Row],[Reszta doby (2025)]]</f>
        <v>0</v>
      </c>
      <c r="AD9" s="14">
        <f t="shared" si="4"/>
        <v>6303</v>
      </c>
      <c r="AE9" s="14">
        <f t="shared" si="5"/>
        <v>18909</v>
      </c>
      <c r="AF9" s="16" t="s">
        <v>53</v>
      </c>
      <c r="AG9" s="17" t="s">
        <v>287</v>
      </c>
      <c r="AH9" s="17" t="s">
        <v>357</v>
      </c>
      <c r="AI9" s="17" t="s">
        <v>288</v>
      </c>
      <c r="AJ9" s="17" t="s">
        <v>344</v>
      </c>
      <c r="AK9" s="17" t="s">
        <v>290</v>
      </c>
      <c r="AL9" s="8" t="s">
        <v>2898</v>
      </c>
      <c r="AM9" s="12" t="s">
        <v>47</v>
      </c>
      <c r="AN9" s="18">
        <v>46752</v>
      </c>
      <c r="AO9" s="19"/>
    </row>
    <row r="10" spans="1:41" ht="20" customHeight="1">
      <c r="A10" s="8">
        <v>6</v>
      </c>
      <c r="B10" s="8" t="s">
        <v>64</v>
      </c>
      <c r="C10" s="9" t="s">
        <v>62</v>
      </c>
      <c r="D10" s="8" t="s">
        <v>65</v>
      </c>
      <c r="E10" s="8" t="s">
        <v>64</v>
      </c>
      <c r="F10" s="8" t="s">
        <v>65</v>
      </c>
      <c r="G10" s="8" t="s">
        <v>67</v>
      </c>
      <c r="H10" s="8" t="s">
        <v>73</v>
      </c>
      <c r="I10" s="8" t="s">
        <v>110</v>
      </c>
      <c r="J10" s="8" t="s">
        <v>103</v>
      </c>
      <c r="K10" s="8" t="s">
        <v>211</v>
      </c>
      <c r="L10" s="8" t="s">
        <v>73</v>
      </c>
      <c r="M10" s="11" t="s">
        <v>132</v>
      </c>
      <c r="N10" s="8"/>
      <c r="O10" s="8">
        <v>97639443</v>
      </c>
      <c r="P10" s="8" t="s">
        <v>51</v>
      </c>
      <c r="Q10" s="8">
        <v>2</v>
      </c>
      <c r="R10" s="12">
        <v>36</v>
      </c>
      <c r="S10" s="13">
        <v>2287</v>
      </c>
      <c r="T10" s="13">
        <v>3990</v>
      </c>
      <c r="U10" s="13"/>
      <c r="V10" s="14">
        <f>SUM(Tabela2_2[[#This Row],[Strefa szczyt dzienna (2025)]:[Reszta doby (2025)]])</f>
        <v>6277</v>
      </c>
      <c r="W10" s="15">
        <f>Tabela2_2[[#This Row],[Strefa szczyt dzienna (2025)]]</f>
        <v>2287</v>
      </c>
      <c r="X10" s="15">
        <f>Tabela2_2[[#This Row],[Strefa poza szczyt nocna (2025)]]</f>
        <v>3990</v>
      </c>
      <c r="Y10" s="15">
        <f>Tabela2_2[[#This Row],[Reszta doby (2025)]]</f>
        <v>0</v>
      </c>
      <c r="Z10" s="14">
        <f t="shared" si="3"/>
        <v>6277</v>
      </c>
      <c r="AA10" s="15">
        <f>Tabela2_2[[#This Row],[Strefa szczyt dzienna (2025)]]</f>
        <v>2287</v>
      </c>
      <c r="AB10" s="15">
        <f>Tabela2_2[[#This Row],[Strefa poza szczyt nocna (2025)]]</f>
        <v>3990</v>
      </c>
      <c r="AC10" s="15">
        <f>Tabela2_2[[#This Row],[Reszta doby (2025)]]</f>
        <v>0</v>
      </c>
      <c r="AD10" s="14">
        <f t="shared" si="4"/>
        <v>6277</v>
      </c>
      <c r="AE10" s="14">
        <f t="shared" si="5"/>
        <v>18831</v>
      </c>
      <c r="AF10" s="16" t="s">
        <v>53</v>
      </c>
      <c r="AG10" s="17" t="s">
        <v>287</v>
      </c>
      <c r="AH10" s="17" t="s">
        <v>357</v>
      </c>
      <c r="AI10" s="17" t="s">
        <v>288</v>
      </c>
      <c r="AJ10" s="17" t="s">
        <v>344</v>
      </c>
      <c r="AK10" s="17" t="s">
        <v>290</v>
      </c>
      <c r="AL10" s="8" t="s">
        <v>2898</v>
      </c>
      <c r="AM10" s="12" t="s">
        <v>47</v>
      </c>
      <c r="AN10" s="18">
        <v>46752</v>
      </c>
      <c r="AO10" s="19"/>
    </row>
    <row r="11" spans="1:41" ht="20" customHeight="1">
      <c r="A11" s="8">
        <v>7</v>
      </c>
      <c r="B11" s="8" t="s">
        <v>64</v>
      </c>
      <c r="C11" s="9" t="s">
        <v>62</v>
      </c>
      <c r="D11" s="8" t="s">
        <v>65</v>
      </c>
      <c r="E11" s="8" t="s">
        <v>64</v>
      </c>
      <c r="F11" s="8" t="s">
        <v>65</v>
      </c>
      <c r="G11" s="8" t="s">
        <v>67</v>
      </c>
      <c r="H11" s="8" t="s">
        <v>73</v>
      </c>
      <c r="I11" s="8" t="s">
        <v>110</v>
      </c>
      <c r="J11" s="8" t="s">
        <v>105</v>
      </c>
      <c r="K11" s="8" t="s">
        <v>211</v>
      </c>
      <c r="L11" s="8" t="s">
        <v>73</v>
      </c>
      <c r="M11" s="11" t="s">
        <v>133</v>
      </c>
      <c r="N11" s="8"/>
      <c r="O11" s="8">
        <v>94362636</v>
      </c>
      <c r="P11" s="8" t="s">
        <v>51</v>
      </c>
      <c r="Q11" s="8">
        <v>6</v>
      </c>
      <c r="R11" s="12">
        <v>36</v>
      </c>
      <c r="S11" s="13">
        <v>3270</v>
      </c>
      <c r="T11" s="13">
        <v>6710</v>
      </c>
      <c r="U11" s="13"/>
      <c r="V11" s="14">
        <f>SUM(Tabela2_2[[#This Row],[Strefa szczyt dzienna (2025)]:[Reszta doby (2025)]])</f>
        <v>9980</v>
      </c>
      <c r="W11" s="15">
        <f>Tabela2_2[[#This Row],[Strefa szczyt dzienna (2025)]]</f>
        <v>3270</v>
      </c>
      <c r="X11" s="15">
        <f>Tabela2_2[[#This Row],[Strefa poza szczyt nocna (2025)]]</f>
        <v>6710</v>
      </c>
      <c r="Y11" s="15">
        <f>Tabela2_2[[#This Row],[Reszta doby (2025)]]</f>
        <v>0</v>
      </c>
      <c r="Z11" s="14">
        <f t="shared" si="3"/>
        <v>9980</v>
      </c>
      <c r="AA11" s="15">
        <f>Tabela2_2[[#This Row],[Strefa szczyt dzienna (2025)]]</f>
        <v>3270</v>
      </c>
      <c r="AB11" s="15">
        <f>Tabela2_2[[#This Row],[Strefa poza szczyt nocna (2025)]]</f>
        <v>6710</v>
      </c>
      <c r="AC11" s="15">
        <f>Tabela2_2[[#This Row],[Reszta doby (2025)]]</f>
        <v>0</v>
      </c>
      <c r="AD11" s="14">
        <f t="shared" si="4"/>
        <v>9980</v>
      </c>
      <c r="AE11" s="14">
        <f t="shared" si="5"/>
        <v>29940</v>
      </c>
      <c r="AF11" s="16" t="s">
        <v>53</v>
      </c>
      <c r="AG11" s="17" t="s">
        <v>287</v>
      </c>
      <c r="AH11" s="17" t="s">
        <v>357</v>
      </c>
      <c r="AI11" s="17" t="s">
        <v>288</v>
      </c>
      <c r="AJ11" s="17" t="s">
        <v>344</v>
      </c>
      <c r="AK11" s="17" t="s">
        <v>290</v>
      </c>
      <c r="AL11" s="8" t="s">
        <v>2898</v>
      </c>
      <c r="AM11" s="12" t="s">
        <v>47</v>
      </c>
      <c r="AN11" s="18">
        <v>46752</v>
      </c>
      <c r="AO11" s="19"/>
    </row>
    <row r="12" spans="1:41" ht="20" customHeight="1">
      <c r="A12" s="8">
        <v>8</v>
      </c>
      <c r="B12" s="8" t="s">
        <v>64</v>
      </c>
      <c r="C12" s="9" t="s">
        <v>62</v>
      </c>
      <c r="D12" s="8" t="s">
        <v>65</v>
      </c>
      <c r="E12" s="8" t="s">
        <v>64</v>
      </c>
      <c r="F12" s="8" t="s">
        <v>65</v>
      </c>
      <c r="G12" s="8" t="s">
        <v>67</v>
      </c>
      <c r="H12" s="8" t="s">
        <v>77</v>
      </c>
      <c r="I12" s="8" t="s">
        <v>78</v>
      </c>
      <c r="J12" s="8"/>
      <c r="K12" s="8" t="s">
        <v>211</v>
      </c>
      <c r="L12" s="8" t="s">
        <v>77</v>
      </c>
      <c r="M12" s="11" t="s">
        <v>134</v>
      </c>
      <c r="N12" s="8"/>
      <c r="O12" s="8">
        <v>90118704</v>
      </c>
      <c r="P12" s="8" t="s">
        <v>51</v>
      </c>
      <c r="Q12" s="8">
        <v>12</v>
      </c>
      <c r="R12" s="12">
        <v>36</v>
      </c>
      <c r="S12" s="13">
        <v>3229</v>
      </c>
      <c r="T12" s="13">
        <v>5781</v>
      </c>
      <c r="U12" s="13"/>
      <c r="V12" s="14">
        <f>SUM(Tabela2_2[[#This Row],[Strefa szczyt dzienna (2025)]:[Reszta doby (2025)]])</f>
        <v>9010</v>
      </c>
      <c r="W12" s="15">
        <f>Tabela2_2[[#This Row],[Strefa szczyt dzienna (2025)]]</f>
        <v>3229</v>
      </c>
      <c r="X12" s="15">
        <f>Tabela2_2[[#This Row],[Strefa poza szczyt nocna (2025)]]</f>
        <v>5781</v>
      </c>
      <c r="Y12" s="15">
        <f>Tabela2_2[[#This Row],[Reszta doby (2025)]]</f>
        <v>0</v>
      </c>
      <c r="Z12" s="14">
        <f t="shared" si="3"/>
        <v>9010</v>
      </c>
      <c r="AA12" s="15">
        <f>Tabela2_2[[#This Row],[Strefa szczyt dzienna (2025)]]</f>
        <v>3229</v>
      </c>
      <c r="AB12" s="15">
        <f>Tabela2_2[[#This Row],[Strefa poza szczyt nocna (2025)]]</f>
        <v>5781</v>
      </c>
      <c r="AC12" s="15">
        <f>Tabela2_2[[#This Row],[Reszta doby (2025)]]</f>
        <v>0</v>
      </c>
      <c r="AD12" s="14">
        <f t="shared" si="4"/>
        <v>9010</v>
      </c>
      <c r="AE12" s="14">
        <f t="shared" si="5"/>
        <v>27030</v>
      </c>
      <c r="AF12" s="16" t="s">
        <v>53</v>
      </c>
      <c r="AG12" s="17" t="s">
        <v>287</v>
      </c>
      <c r="AH12" s="17" t="s">
        <v>357</v>
      </c>
      <c r="AI12" s="17" t="s">
        <v>288</v>
      </c>
      <c r="AJ12" s="17" t="s">
        <v>344</v>
      </c>
      <c r="AK12" s="17" t="s">
        <v>290</v>
      </c>
      <c r="AL12" s="8" t="s">
        <v>2898</v>
      </c>
      <c r="AM12" s="12" t="s">
        <v>47</v>
      </c>
      <c r="AN12" s="18">
        <v>46752</v>
      </c>
      <c r="AO12" s="19"/>
    </row>
    <row r="13" spans="1:41" ht="20" customHeight="1">
      <c r="A13" s="8">
        <v>9</v>
      </c>
      <c r="B13" s="8" t="s">
        <v>64</v>
      </c>
      <c r="C13" s="9" t="s">
        <v>62</v>
      </c>
      <c r="D13" s="8" t="s">
        <v>65</v>
      </c>
      <c r="E13" s="8" t="s">
        <v>64</v>
      </c>
      <c r="F13" s="8" t="s">
        <v>65</v>
      </c>
      <c r="G13" s="8" t="s">
        <v>67</v>
      </c>
      <c r="H13" s="8" t="s">
        <v>79</v>
      </c>
      <c r="I13" s="8" t="s">
        <v>80</v>
      </c>
      <c r="J13" s="8"/>
      <c r="K13" s="8" t="s">
        <v>211</v>
      </c>
      <c r="L13" s="8" t="s">
        <v>79</v>
      </c>
      <c r="M13" s="11" t="s">
        <v>135</v>
      </c>
      <c r="N13" s="8"/>
      <c r="O13" s="8">
        <v>90213193</v>
      </c>
      <c r="P13" s="8" t="s">
        <v>51</v>
      </c>
      <c r="Q13" s="8">
        <v>6</v>
      </c>
      <c r="R13" s="12">
        <v>36</v>
      </c>
      <c r="S13" s="13">
        <v>1084</v>
      </c>
      <c r="T13" s="13">
        <v>1969</v>
      </c>
      <c r="U13" s="13"/>
      <c r="V13" s="14">
        <f>SUM(Tabela2_2[[#This Row],[Strefa szczyt dzienna (2025)]:[Reszta doby (2025)]])</f>
        <v>3053</v>
      </c>
      <c r="W13" s="15">
        <f>Tabela2_2[[#This Row],[Strefa szczyt dzienna (2025)]]</f>
        <v>1084</v>
      </c>
      <c r="X13" s="15">
        <f>Tabela2_2[[#This Row],[Strefa poza szczyt nocna (2025)]]</f>
        <v>1969</v>
      </c>
      <c r="Y13" s="15">
        <f>Tabela2_2[[#This Row],[Reszta doby (2025)]]</f>
        <v>0</v>
      </c>
      <c r="Z13" s="14">
        <f t="shared" si="3"/>
        <v>3053</v>
      </c>
      <c r="AA13" s="15">
        <f>Tabela2_2[[#This Row],[Strefa szczyt dzienna (2025)]]</f>
        <v>1084</v>
      </c>
      <c r="AB13" s="15">
        <f>Tabela2_2[[#This Row],[Strefa poza szczyt nocna (2025)]]</f>
        <v>1969</v>
      </c>
      <c r="AC13" s="15">
        <f>Tabela2_2[[#This Row],[Reszta doby (2025)]]</f>
        <v>0</v>
      </c>
      <c r="AD13" s="14">
        <f t="shared" si="4"/>
        <v>3053</v>
      </c>
      <c r="AE13" s="14">
        <f t="shared" si="5"/>
        <v>9159</v>
      </c>
      <c r="AF13" s="16" t="s">
        <v>53</v>
      </c>
      <c r="AG13" s="17" t="s">
        <v>287</v>
      </c>
      <c r="AH13" s="17" t="s">
        <v>357</v>
      </c>
      <c r="AI13" s="17" t="s">
        <v>288</v>
      </c>
      <c r="AJ13" s="17" t="s">
        <v>344</v>
      </c>
      <c r="AK13" s="17" t="s">
        <v>290</v>
      </c>
      <c r="AL13" s="8" t="s">
        <v>2898</v>
      </c>
      <c r="AM13" s="12" t="s">
        <v>47</v>
      </c>
      <c r="AN13" s="18">
        <v>46752</v>
      </c>
      <c r="AO13" s="19"/>
    </row>
    <row r="14" spans="1:41" ht="20" customHeight="1">
      <c r="A14" s="8">
        <v>10</v>
      </c>
      <c r="B14" s="8" t="s">
        <v>64</v>
      </c>
      <c r="C14" s="9" t="s">
        <v>62</v>
      </c>
      <c r="D14" s="8" t="s">
        <v>65</v>
      </c>
      <c r="E14" s="8" t="s">
        <v>64</v>
      </c>
      <c r="F14" s="8" t="s">
        <v>65</v>
      </c>
      <c r="G14" s="8" t="s">
        <v>67</v>
      </c>
      <c r="H14" s="8" t="s">
        <v>81</v>
      </c>
      <c r="I14" s="8" t="s">
        <v>82</v>
      </c>
      <c r="J14" s="8"/>
      <c r="K14" s="8" t="s">
        <v>211</v>
      </c>
      <c r="L14" s="8" t="s">
        <v>81</v>
      </c>
      <c r="M14" s="11" t="s">
        <v>136</v>
      </c>
      <c r="N14" s="8"/>
      <c r="O14" s="8">
        <v>97223155</v>
      </c>
      <c r="P14" s="8" t="s">
        <v>51</v>
      </c>
      <c r="Q14" s="8">
        <v>2</v>
      </c>
      <c r="R14" s="12">
        <v>36</v>
      </c>
      <c r="S14" s="13">
        <v>1196</v>
      </c>
      <c r="T14" s="13">
        <v>2710</v>
      </c>
      <c r="U14" s="13"/>
      <c r="V14" s="14">
        <f>SUM(Tabela2_2[[#This Row],[Strefa szczyt dzienna (2025)]:[Reszta doby (2025)]])</f>
        <v>3906</v>
      </c>
      <c r="W14" s="15">
        <f>Tabela2_2[[#This Row],[Strefa szczyt dzienna (2025)]]</f>
        <v>1196</v>
      </c>
      <c r="X14" s="15">
        <f>Tabela2_2[[#This Row],[Strefa poza szczyt nocna (2025)]]</f>
        <v>2710</v>
      </c>
      <c r="Y14" s="15">
        <f>Tabela2_2[[#This Row],[Reszta doby (2025)]]</f>
        <v>0</v>
      </c>
      <c r="Z14" s="14">
        <f t="shared" si="3"/>
        <v>3906</v>
      </c>
      <c r="AA14" s="15">
        <f>Tabela2_2[[#This Row],[Strefa szczyt dzienna (2025)]]</f>
        <v>1196</v>
      </c>
      <c r="AB14" s="15">
        <f>Tabela2_2[[#This Row],[Strefa poza szczyt nocna (2025)]]</f>
        <v>2710</v>
      </c>
      <c r="AC14" s="15">
        <f>Tabela2_2[[#This Row],[Reszta doby (2025)]]</f>
        <v>0</v>
      </c>
      <c r="AD14" s="14">
        <f t="shared" si="4"/>
        <v>3906</v>
      </c>
      <c r="AE14" s="14">
        <f t="shared" si="5"/>
        <v>11718</v>
      </c>
      <c r="AF14" s="16" t="s">
        <v>53</v>
      </c>
      <c r="AG14" s="17" t="s">
        <v>287</v>
      </c>
      <c r="AH14" s="17" t="s">
        <v>357</v>
      </c>
      <c r="AI14" s="17" t="s">
        <v>288</v>
      </c>
      <c r="AJ14" s="17" t="s">
        <v>344</v>
      </c>
      <c r="AK14" s="17" t="s">
        <v>290</v>
      </c>
      <c r="AL14" s="8" t="s">
        <v>2898</v>
      </c>
      <c r="AM14" s="12" t="s">
        <v>47</v>
      </c>
      <c r="AN14" s="18">
        <v>46752</v>
      </c>
      <c r="AO14" s="19"/>
    </row>
    <row r="15" spans="1:41" ht="20" customHeight="1">
      <c r="A15" s="8">
        <v>11</v>
      </c>
      <c r="B15" s="8" t="s">
        <v>64</v>
      </c>
      <c r="C15" s="9" t="s">
        <v>62</v>
      </c>
      <c r="D15" s="8" t="s">
        <v>65</v>
      </c>
      <c r="E15" s="8" t="s">
        <v>64</v>
      </c>
      <c r="F15" s="8" t="s">
        <v>65</v>
      </c>
      <c r="G15" s="8" t="s">
        <v>67</v>
      </c>
      <c r="H15" s="8" t="s">
        <v>73</v>
      </c>
      <c r="I15" s="8" t="s">
        <v>110</v>
      </c>
      <c r="J15" s="8" t="s">
        <v>106</v>
      </c>
      <c r="K15" s="8" t="s">
        <v>211</v>
      </c>
      <c r="L15" s="8" t="s">
        <v>73</v>
      </c>
      <c r="M15" s="11" t="s">
        <v>137</v>
      </c>
      <c r="N15" s="8"/>
      <c r="O15" s="8">
        <v>82850607</v>
      </c>
      <c r="P15" s="8" t="s">
        <v>51</v>
      </c>
      <c r="Q15" s="8">
        <v>6</v>
      </c>
      <c r="R15" s="12">
        <v>36</v>
      </c>
      <c r="S15" s="13">
        <v>1415</v>
      </c>
      <c r="T15" s="13">
        <v>2608</v>
      </c>
      <c r="U15" s="13"/>
      <c r="V15" s="14">
        <f>SUM(Tabela2_2[[#This Row],[Strefa szczyt dzienna (2025)]:[Reszta doby (2025)]])</f>
        <v>4023</v>
      </c>
      <c r="W15" s="15">
        <f>Tabela2_2[[#This Row],[Strefa szczyt dzienna (2025)]]</f>
        <v>1415</v>
      </c>
      <c r="X15" s="15">
        <f>Tabela2_2[[#This Row],[Strefa poza szczyt nocna (2025)]]</f>
        <v>2608</v>
      </c>
      <c r="Y15" s="15">
        <f>Tabela2_2[[#This Row],[Reszta doby (2025)]]</f>
        <v>0</v>
      </c>
      <c r="Z15" s="14">
        <f t="shared" si="3"/>
        <v>4023</v>
      </c>
      <c r="AA15" s="15">
        <f>Tabela2_2[[#This Row],[Strefa szczyt dzienna (2025)]]</f>
        <v>1415</v>
      </c>
      <c r="AB15" s="15">
        <f>Tabela2_2[[#This Row],[Strefa poza szczyt nocna (2025)]]</f>
        <v>2608</v>
      </c>
      <c r="AC15" s="15">
        <f>Tabela2_2[[#This Row],[Reszta doby (2025)]]</f>
        <v>0</v>
      </c>
      <c r="AD15" s="14">
        <f t="shared" si="4"/>
        <v>4023</v>
      </c>
      <c r="AE15" s="14">
        <f t="shared" si="5"/>
        <v>12069</v>
      </c>
      <c r="AF15" s="16" t="s">
        <v>53</v>
      </c>
      <c r="AG15" s="17" t="s">
        <v>287</v>
      </c>
      <c r="AH15" s="17" t="s">
        <v>357</v>
      </c>
      <c r="AI15" s="17" t="s">
        <v>288</v>
      </c>
      <c r="AJ15" s="17" t="s">
        <v>344</v>
      </c>
      <c r="AK15" s="17" t="s">
        <v>290</v>
      </c>
      <c r="AL15" s="8" t="s">
        <v>2898</v>
      </c>
      <c r="AM15" s="12" t="s">
        <v>47</v>
      </c>
      <c r="AN15" s="18">
        <v>46752</v>
      </c>
      <c r="AO15" s="19"/>
    </row>
    <row r="16" spans="1:41" ht="20" customHeight="1">
      <c r="A16" s="8">
        <v>12</v>
      </c>
      <c r="B16" s="8" t="s">
        <v>64</v>
      </c>
      <c r="C16" s="9" t="s">
        <v>62</v>
      </c>
      <c r="D16" s="8" t="s">
        <v>65</v>
      </c>
      <c r="E16" s="8" t="s">
        <v>64</v>
      </c>
      <c r="F16" s="8" t="s">
        <v>65</v>
      </c>
      <c r="G16" s="8" t="s">
        <v>67</v>
      </c>
      <c r="H16" s="8" t="s">
        <v>83</v>
      </c>
      <c r="I16" s="8" t="s">
        <v>111</v>
      </c>
      <c r="J16" s="8" t="s">
        <v>106</v>
      </c>
      <c r="K16" s="8" t="s">
        <v>211</v>
      </c>
      <c r="L16" s="8" t="s">
        <v>83</v>
      </c>
      <c r="M16" s="11" t="s">
        <v>138</v>
      </c>
      <c r="N16" s="8"/>
      <c r="O16" s="8">
        <v>13701739</v>
      </c>
      <c r="P16" s="8" t="s">
        <v>51</v>
      </c>
      <c r="Q16" s="8">
        <v>3</v>
      </c>
      <c r="R16" s="12">
        <v>36</v>
      </c>
      <c r="S16" s="13">
        <v>1771</v>
      </c>
      <c r="T16" s="13">
        <v>3576</v>
      </c>
      <c r="U16" s="13"/>
      <c r="V16" s="14">
        <f>SUM(Tabela2_2[[#This Row],[Strefa szczyt dzienna (2025)]:[Reszta doby (2025)]])</f>
        <v>5347</v>
      </c>
      <c r="W16" s="15">
        <f>Tabela2_2[[#This Row],[Strefa szczyt dzienna (2025)]]</f>
        <v>1771</v>
      </c>
      <c r="X16" s="15">
        <f>Tabela2_2[[#This Row],[Strefa poza szczyt nocna (2025)]]</f>
        <v>3576</v>
      </c>
      <c r="Y16" s="15">
        <f>Tabela2_2[[#This Row],[Reszta doby (2025)]]</f>
        <v>0</v>
      </c>
      <c r="Z16" s="14">
        <f t="shared" si="3"/>
        <v>5347</v>
      </c>
      <c r="AA16" s="15">
        <f>Tabela2_2[[#This Row],[Strefa szczyt dzienna (2025)]]</f>
        <v>1771</v>
      </c>
      <c r="AB16" s="15">
        <f>Tabela2_2[[#This Row],[Strefa poza szczyt nocna (2025)]]</f>
        <v>3576</v>
      </c>
      <c r="AC16" s="15">
        <f>Tabela2_2[[#This Row],[Reszta doby (2025)]]</f>
        <v>0</v>
      </c>
      <c r="AD16" s="14">
        <f t="shared" si="4"/>
        <v>5347</v>
      </c>
      <c r="AE16" s="14">
        <f t="shared" si="5"/>
        <v>16041</v>
      </c>
      <c r="AF16" s="16" t="s">
        <v>53</v>
      </c>
      <c r="AG16" s="17" t="s">
        <v>287</v>
      </c>
      <c r="AH16" s="17" t="s">
        <v>357</v>
      </c>
      <c r="AI16" s="17" t="s">
        <v>288</v>
      </c>
      <c r="AJ16" s="17" t="s">
        <v>344</v>
      </c>
      <c r="AK16" s="17" t="s">
        <v>290</v>
      </c>
      <c r="AL16" s="8" t="s">
        <v>2898</v>
      </c>
      <c r="AM16" s="12" t="s">
        <v>47</v>
      </c>
      <c r="AN16" s="18">
        <v>46752</v>
      </c>
      <c r="AO16" s="19"/>
    </row>
    <row r="17" spans="1:41" ht="20" customHeight="1">
      <c r="A17" s="8">
        <v>13</v>
      </c>
      <c r="B17" s="8" t="s">
        <v>64</v>
      </c>
      <c r="C17" s="9" t="s">
        <v>62</v>
      </c>
      <c r="D17" s="8" t="s">
        <v>65</v>
      </c>
      <c r="E17" s="8" t="s">
        <v>64</v>
      </c>
      <c r="F17" s="8" t="s">
        <v>65</v>
      </c>
      <c r="G17" s="8" t="s">
        <v>67</v>
      </c>
      <c r="H17" s="8" t="s">
        <v>77</v>
      </c>
      <c r="I17" s="10" t="s">
        <v>112</v>
      </c>
      <c r="J17" s="8" t="s">
        <v>101</v>
      </c>
      <c r="K17" s="8" t="s">
        <v>211</v>
      </c>
      <c r="L17" s="8" t="s">
        <v>77</v>
      </c>
      <c r="M17" s="11" t="s">
        <v>139</v>
      </c>
      <c r="N17" s="8"/>
      <c r="O17" s="8">
        <v>97223266</v>
      </c>
      <c r="P17" s="8" t="s">
        <v>51</v>
      </c>
      <c r="Q17" s="8">
        <v>4</v>
      </c>
      <c r="R17" s="12">
        <v>36</v>
      </c>
      <c r="S17" s="13">
        <v>788</v>
      </c>
      <c r="T17" s="13">
        <v>1581</v>
      </c>
      <c r="U17" s="13"/>
      <c r="V17" s="14">
        <f>SUM(Tabela2_2[[#This Row],[Strefa szczyt dzienna (2025)]:[Reszta doby (2025)]])</f>
        <v>2369</v>
      </c>
      <c r="W17" s="15">
        <f>Tabela2_2[[#This Row],[Strefa szczyt dzienna (2025)]]</f>
        <v>788</v>
      </c>
      <c r="X17" s="15">
        <f>Tabela2_2[[#This Row],[Strefa poza szczyt nocna (2025)]]</f>
        <v>1581</v>
      </c>
      <c r="Y17" s="15">
        <f>Tabela2_2[[#This Row],[Reszta doby (2025)]]</f>
        <v>0</v>
      </c>
      <c r="Z17" s="14">
        <f t="shared" si="3"/>
        <v>2369</v>
      </c>
      <c r="AA17" s="15">
        <f>Tabela2_2[[#This Row],[Strefa szczyt dzienna (2025)]]</f>
        <v>788</v>
      </c>
      <c r="AB17" s="15">
        <f>Tabela2_2[[#This Row],[Strefa poza szczyt nocna (2025)]]</f>
        <v>1581</v>
      </c>
      <c r="AC17" s="15">
        <f>Tabela2_2[[#This Row],[Reszta doby (2025)]]</f>
        <v>0</v>
      </c>
      <c r="AD17" s="14">
        <f t="shared" si="4"/>
        <v>2369</v>
      </c>
      <c r="AE17" s="14">
        <f t="shared" si="5"/>
        <v>7107</v>
      </c>
      <c r="AF17" s="16" t="s">
        <v>53</v>
      </c>
      <c r="AG17" s="17" t="s">
        <v>287</v>
      </c>
      <c r="AH17" s="17" t="s">
        <v>357</v>
      </c>
      <c r="AI17" s="17" t="s">
        <v>288</v>
      </c>
      <c r="AJ17" s="17" t="s">
        <v>344</v>
      </c>
      <c r="AK17" s="17" t="s">
        <v>290</v>
      </c>
      <c r="AL17" s="8" t="s">
        <v>2898</v>
      </c>
      <c r="AM17" s="12" t="s">
        <v>47</v>
      </c>
      <c r="AN17" s="18">
        <v>46752</v>
      </c>
      <c r="AO17" s="19"/>
    </row>
    <row r="18" spans="1:41" ht="20" customHeight="1">
      <c r="A18" s="8">
        <v>14</v>
      </c>
      <c r="B18" s="8" t="s">
        <v>64</v>
      </c>
      <c r="C18" s="9" t="s">
        <v>62</v>
      </c>
      <c r="D18" s="8" t="s">
        <v>65</v>
      </c>
      <c r="E18" s="8" t="s">
        <v>64</v>
      </c>
      <c r="F18" s="8" t="s">
        <v>65</v>
      </c>
      <c r="G18" s="8" t="s">
        <v>67</v>
      </c>
      <c r="H18" s="8" t="s">
        <v>76</v>
      </c>
      <c r="I18" s="8" t="s">
        <v>113</v>
      </c>
      <c r="J18" s="8" t="s">
        <v>104</v>
      </c>
      <c r="K18" s="8" t="s">
        <v>211</v>
      </c>
      <c r="L18" s="8" t="s">
        <v>76</v>
      </c>
      <c r="M18" s="11" t="s">
        <v>140</v>
      </c>
      <c r="N18" s="8"/>
      <c r="O18" s="8">
        <v>83903450</v>
      </c>
      <c r="P18" s="8" t="s">
        <v>51</v>
      </c>
      <c r="Q18" s="8">
        <v>3</v>
      </c>
      <c r="R18" s="12">
        <v>36</v>
      </c>
      <c r="S18" s="13">
        <v>2514</v>
      </c>
      <c r="T18" s="13">
        <v>4744</v>
      </c>
      <c r="U18" s="13"/>
      <c r="V18" s="14">
        <f>SUM(Tabela2_2[[#This Row],[Strefa szczyt dzienna (2025)]:[Reszta doby (2025)]])</f>
        <v>7258</v>
      </c>
      <c r="W18" s="15">
        <f>Tabela2_2[[#This Row],[Strefa szczyt dzienna (2025)]]</f>
        <v>2514</v>
      </c>
      <c r="X18" s="15">
        <f>Tabela2_2[[#This Row],[Strefa poza szczyt nocna (2025)]]</f>
        <v>4744</v>
      </c>
      <c r="Y18" s="15">
        <f>Tabela2_2[[#This Row],[Reszta doby (2025)]]</f>
        <v>0</v>
      </c>
      <c r="Z18" s="14">
        <f t="shared" si="3"/>
        <v>7258</v>
      </c>
      <c r="AA18" s="15">
        <f>Tabela2_2[[#This Row],[Strefa szczyt dzienna (2025)]]</f>
        <v>2514</v>
      </c>
      <c r="AB18" s="15">
        <f>Tabela2_2[[#This Row],[Strefa poza szczyt nocna (2025)]]</f>
        <v>4744</v>
      </c>
      <c r="AC18" s="15">
        <f>Tabela2_2[[#This Row],[Reszta doby (2025)]]</f>
        <v>0</v>
      </c>
      <c r="AD18" s="14">
        <f t="shared" si="4"/>
        <v>7258</v>
      </c>
      <c r="AE18" s="14">
        <f t="shared" si="5"/>
        <v>21774</v>
      </c>
      <c r="AF18" s="16" t="s">
        <v>53</v>
      </c>
      <c r="AG18" s="17" t="s">
        <v>287</v>
      </c>
      <c r="AH18" s="17" t="s">
        <v>357</v>
      </c>
      <c r="AI18" s="17" t="s">
        <v>288</v>
      </c>
      <c r="AJ18" s="17" t="s">
        <v>344</v>
      </c>
      <c r="AK18" s="17" t="s">
        <v>290</v>
      </c>
      <c r="AL18" s="8" t="s">
        <v>2898</v>
      </c>
      <c r="AM18" s="12" t="s">
        <v>47</v>
      </c>
      <c r="AN18" s="18">
        <v>46752</v>
      </c>
      <c r="AO18" s="19"/>
    </row>
    <row r="19" spans="1:41" ht="20" customHeight="1">
      <c r="A19" s="8">
        <v>15</v>
      </c>
      <c r="B19" s="8" t="s">
        <v>64</v>
      </c>
      <c r="C19" s="9" t="s">
        <v>62</v>
      </c>
      <c r="D19" s="8" t="s">
        <v>65</v>
      </c>
      <c r="E19" s="8" t="s">
        <v>64</v>
      </c>
      <c r="F19" s="8" t="s">
        <v>65</v>
      </c>
      <c r="G19" s="8" t="s">
        <v>67</v>
      </c>
      <c r="H19" s="8" t="s">
        <v>73</v>
      </c>
      <c r="I19" s="8" t="s">
        <v>2039</v>
      </c>
      <c r="J19" s="8"/>
      <c r="K19" s="8" t="s">
        <v>211</v>
      </c>
      <c r="L19" s="8" t="s">
        <v>73</v>
      </c>
      <c r="M19" s="11" t="s">
        <v>141</v>
      </c>
      <c r="N19" s="8"/>
      <c r="O19" s="8">
        <v>2946251</v>
      </c>
      <c r="P19" s="8" t="s">
        <v>51</v>
      </c>
      <c r="Q19" s="8">
        <v>9</v>
      </c>
      <c r="R19" s="12">
        <v>36</v>
      </c>
      <c r="S19" s="13">
        <v>583</v>
      </c>
      <c r="T19" s="13">
        <v>1040</v>
      </c>
      <c r="U19" s="13"/>
      <c r="V19" s="14">
        <f>SUM(Tabela2_2[[#This Row],[Strefa szczyt dzienna (2025)]:[Reszta doby (2025)]])</f>
        <v>1623</v>
      </c>
      <c r="W19" s="15">
        <f>Tabela2_2[[#This Row],[Strefa szczyt dzienna (2025)]]</f>
        <v>583</v>
      </c>
      <c r="X19" s="15">
        <f>Tabela2_2[[#This Row],[Strefa poza szczyt nocna (2025)]]</f>
        <v>1040</v>
      </c>
      <c r="Y19" s="15">
        <f>Tabela2_2[[#This Row],[Reszta doby (2025)]]</f>
        <v>0</v>
      </c>
      <c r="Z19" s="14">
        <f t="shared" si="3"/>
        <v>1623</v>
      </c>
      <c r="AA19" s="15">
        <f>Tabela2_2[[#This Row],[Strefa szczyt dzienna (2025)]]</f>
        <v>583</v>
      </c>
      <c r="AB19" s="15">
        <f>Tabela2_2[[#This Row],[Strefa poza szczyt nocna (2025)]]</f>
        <v>1040</v>
      </c>
      <c r="AC19" s="15">
        <f>Tabela2_2[[#This Row],[Reszta doby (2025)]]</f>
        <v>0</v>
      </c>
      <c r="AD19" s="14">
        <f t="shared" si="4"/>
        <v>1623</v>
      </c>
      <c r="AE19" s="14">
        <f t="shared" si="5"/>
        <v>4869</v>
      </c>
      <c r="AF19" s="16" t="s">
        <v>53</v>
      </c>
      <c r="AG19" s="17" t="s">
        <v>287</v>
      </c>
      <c r="AH19" s="17" t="s">
        <v>357</v>
      </c>
      <c r="AI19" s="17" t="s">
        <v>288</v>
      </c>
      <c r="AJ19" s="17" t="s">
        <v>344</v>
      </c>
      <c r="AK19" s="17" t="s">
        <v>290</v>
      </c>
      <c r="AL19" s="8" t="s">
        <v>2898</v>
      </c>
      <c r="AM19" s="12" t="s">
        <v>47</v>
      </c>
      <c r="AN19" s="18">
        <v>46752</v>
      </c>
      <c r="AO19" s="19"/>
    </row>
    <row r="20" spans="1:41" ht="20" customHeight="1">
      <c r="A20" s="8">
        <v>16</v>
      </c>
      <c r="B20" s="8" t="s">
        <v>64</v>
      </c>
      <c r="C20" s="9" t="s">
        <v>62</v>
      </c>
      <c r="D20" s="8" t="s">
        <v>65</v>
      </c>
      <c r="E20" s="8" t="s">
        <v>64</v>
      </c>
      <c r="F20" s="8" t="s">
        <v>65</v>
      </c>
      <c r="G20" s="8" t="s">
        <v>67</v>
      </c>
      <c r="H20" s="8" t="s">
        <v>84</v>
      </c>
      <c r="I20" s="8" t="s">
        <v>114</v>
      </c>
      <c r="J20" s="8" t="s">
        <v>106</v>
      </c>
      <c r="K20" s="8" t="s">
        <v>211</v>
      </c>
      <c r="L20" s="8" t="s">
        <v>84</v>
      </c>
      <c r="M20" s="11" t="s">
        <v>142</v>
      </c>
      <c r="N20" s="8"/>
      <c r="O20" s="8">
        <v>30518089</v>
      </c>
      <c r="P20" s="8" t="s">
        <v>51</v>
      </c>
      <c r="Q20" s="8">
        <v>4</v>
      </c>
      <c r="R20" s="12">
        <v>36</v>
      </c>
      <c r="S20" s="13">
        <v>1929</v>
      </c>
      <c r="T20" s="13">
        <v>4038.0000000000005</v>
      </c>
      <c r="U20" s="13"/>
      <c r="V20" s="14">
        <f>SUM(Tabela2_2[[#This Row],[Strefa szczyt dzienna (2025)]:[Reszta doby (2025)]])</f>
        <v>5967</v>
      </c>
      <c r="W20" s="15">
        <f>Tabela2_2[[#This Row],[Strefa szczyt dzienna (2025)]]</f>
        <v>1929</v>
      </c>
      <c r="X20" s="15">
        <f>Tabela2_2[[#This Row],[Strefa poza szczyt nocna (2025)]]</f>
        <v>4038.0000000000005</v>
      </c>
      <c r="Y20" s="15">
        <f>Tabela2_2[[#This Row],[Reszta doby (2025)]]</f>
        <v>0</v>
      </c>
      <c r="Z20" s="14">
        <f t="shared" si="3"/>
        <v>5967</v>
      </c>
      <c r="AA20" s="15">
        <f>Tabela2_2[[#This Row],[Strefa szczyt dzienna (2025)]]</f>
        <v>1929</v>
      </c>
      <c r="AB20" s="15">
        <f>Tabela2_2[[#This Row],[Strefa poza szczyt nocna (2025)]]</f>
        <v>4038.0000000000005</v>
      </c>
      <c r="AC20" s="15">
        <f>Tabela2_2[[#This Row],[Reszta doby (2025)]]</f>
        <v>0</v>
      </c>
      <c r="AD20" s="14">
        <f t="shared" si="4"/>
        <v>5967</v>
      </c>
      <c r="AE20" s="14">
        <f t="shared" si="5"/>
        <v>17901</v>
      </c>
      <c r="AF20" s="16" t="s">
        <v>53</v>
      </c>
      <c r="AG20" s="17" t="s">
        <v>287</v>
      </c>
      <c r="AH20" s="17" t="s">
        <v>357</v>
      </c>
      <c r="AI20" s="17" t="s">
        <v>288</v>
      </c>
      <c r="AJ20" s="17" t="s">
        <v>344</v>
      </c>
      <c r="AK20" s="17" t="s">
        <v>290</v>
      </c>
      <c r="AL20" s="8" t="s">
        <v>2898</v>
      </c>
      <c r="AM20" s="12" t="s">
        <v>47</v>
      </c>
      <c r="AN20" s="18">
        <v>46752</v>
      </c>
      <c r="AO20" s="19"/>
    </row>
    <row r="21" spans="1:41" ht="20" customHeight="1">
      <c r="A21" s="8">
        <v>17</v>
      </c>
      <c r="B21" s="8" t="s">
        <v>64</v>
      </c>
      <c r="C21" s="9" t="s">
        <v>62</v>
      </c>
      <c r="D21" s="8" t="s">
        <v>65</v>
      </c>
      <c r="E21" s="8" t="s">
        <v>64</v>
      </c>
      <c r="F21" s="8" t="s">
        <v>65</v>
      </c>
      <c r="G21" s="8" t="s">
        <v>67</v>
      </c>
      <c r="H21" s="8" t="s">
        <v>83</v>
      </c>
      <c r="I21" s="8" t="s">
        <v>85</v>
      </c>
      <c r="J21" s="8"/>
      <c r="K21" s="8" t="s">
        <v>211</v>
      </c>
      <c r="L21" s="8" t="s">
        <v>83</v>
      </c>
      <c r="M21" s="11" t="s">
        <v>143</v>
      </c>
      <c r="N21" s="8"/>
      <c r="O21" s="8">
        <v>13418799</v>
      </c>
      <c r="P21" s="8" t="s">
        <v>51</v>
      </c>
      <c r="Q21" s="8">
        <v>4</v>
      </c>
      <c r="R21" s="12">
        <v>36</v>
      </c>
      <c r="S21" s="13">
        <v>1218</v>
      </c>
      <c r="T21" s="13">
        <v>2435</v>
      </c>
      <c r="U21" s="13"/>
      <c r="V21" s="14">
        <f>SUM(Tabela2_2[[#This Row],[Strefa szczyt dzienna (2025)]:[Reszta doby (2025)]])</f>
        <v>3653</v>
      </c>
      <c r="W21" s="15">
        <f>Tabela2_2[[#This Row],[Strefa szczyt dzienna (2025)]]</f>
        <v>1218</v>
      </c>
      <c r="X21" s="15">
        <f>Tabela2_2[[#This Row],[Strefa poza szczyt nocna (2025)]]</f>
        <v>2435</v>
      </c>
      <c r="Y21" s="15">
        <f>Tabela2_2[[#This Row],[Reszta doby (2025)]]</f>
        <v>0</v>
      </c>
      <c r="Z21" s="14">
        <f t="shared" si="3"/>
        <v>3653</v>
      </c>
      <c r="AA21" s="15">
        <f>Tabela2_2[[#This Row],[Strefa szczyt dzienna (2025)]]</f>
        <v>1218</v>
      </c>
      <c r="AB21" s="15">
        <f>Tabela2_2[[#This Row],[Strefa poza szczyt nocna (2025)]]</f>
        <v>2435</v>
      </c>
      <c r="AC21" s="15">
        <f>Tabela2_2[[#This Row],[Reszta doby (2025)]]</f>
        <v>0</v>
      </c>
      <c r="AD21" s="14">
        <f t="shared" si="4"/>
        <v>3653</v>
      </c>
      <c r="AE21" s="14">
        <f t="shared" si="5"/>
        <v>10959</v>
      </c>
      <c r="AF21" s="16" t="s">
        <v>53</v>
      </c>
      <c r="AG21" s="17" t="s">
        <v>287</v>
      </c>
      <c r="AH21" s="17" t="s">
        <v>357</v>
      </c>
      <c r="AI21" s="17" t="s">
        <v>288</v>
      </c>
      <c r="AJ21" s="17" t="s">
        <v>344</v>
      </c>
      <c r="AK21" s="17" t="s">
        <v>290</v>
      </c>
      <c r="AL21" s="8" t="s">
        <v>2898</v>
      </c>
      <c r="AM21" s="12" t="s">
        <v>47</v>
      </c>
      <c r="AN21" s="18">
        <v>46752</v>
      </c>
      <c r="AO21" s="19"/>
    </row>
    <row r="22" spans="1:41" ht="20" customHeight="1">
      <c r="A22" s="8">
        <v>18</v>
      </c>
      <c r="B22" s="8" t="s">
        <v>64</v>
      </c>
      <c r="C22" s="9" t="s">
        <v>62</v>
      </c>
      <c r="D22" s="8" t="s">
        <v>65</v>
      </c>
      <c r="E22" s="8" t="s">
        <v>64</v>
      </c>
      <c r="F22" s="8" t="s">
        <v>65</v>
      </c>
      <c r="G22" s="8" t="s">
        <v>69</v>
      </c>
      <c r="H22" s="8" t="s">
        <v>73</v>
      </c>
      <c r="I22" s="8" t="s">
        <v>73</v>
      </c>
      <c r="J22" s="8" t="s">
        <v>104</v>
      </c>
      <c r="K22" s="8" t="s">
        <v>210</v>
      </c>
      <c r="L22" s="8" t="s">
        <v>73</v>
      </c>
      <c r="M22" s="11" t="s">
        <v>144</v>
      </c>
      <c r="N22" s="8"/>
      <c r="O22" s="8">
        <v>97548933</v>
      </c>
      <c r="P22" s="8" t="s">
        <v>51</v>
      </c>
      <c r="Q22" s="8">
        <v>3</v>
      </c>
      <c r="R22" s="12">
        <v>36</v>
      </c>
      <c r="S22" s="13">
        <v>2114</v>
      </c>
      <c r="T22" s="13">
        <v>4263</v>
      </c>
      <c r="U22" s="13"/>
      <c r="V22" s="14">
        <f>SUM(Tabela2_2[[#This Row],[Strefa szczyt dzienna (2025)]:[Reszta doby (2025)]])</f>
        <v>6377</v>
      </c>
      <c r="W22" s="15">
        <f>Tabela2_2[[#This Row],[Strefa szczyt dzienna (2025)]]</f>
        <v>2114</v>
      </c>
      <c r="X22" s="15">
        <f>Tabela2_2[[#This Row],[Strefa poza szczyt nocna (2025)]]</f>
        <v>4263</v>
      </c>
      <c r="Y22" s="15">
        <f>Tabela2_2[[#This Row],[Reszta doby (2025)]]</f>
        <v>0</v>
      </c>
      <c r="Z22" s="14">
        <f t="shared" si="3"/>
        <v>6377</v>
      </c>
      <c r="AA22" s="15">
        <f>Tabela2_2[[#This Row],[Strefa szczyt dzienna (2025)]]</f>
        <v>2114</v>
      </c>
      <c r="AB22" s="15">
        <f>Tabela2_2[[#This Row],[Strefa poza szczyt nocna (2025)]]</f>
        <v>4263</v>
      </c>
      <c r="AC22" s="15">
        <f>Tabela2_2[[#This Row],[Reszta doby (2025)]]</f>
        <v>0</v>
      </c>
      <c r="AD22" s="14">
        <f t="shared" si="4"/>
        <v>6377</v>
      </c>
      <c r="AE22" s="14">
        <f t="shared" si="5"/>
        <v>19131</v>
      </c>
      <c r="AF22" s="16" t="s">
        <v>53</v>
      </c>
      <c r="AG22" s="17" t="s">
        <v>287</v>
      </c>
      <c r="AH22" s="17" t="s">
        <v>357</v>
      </c>
      <c r="AI22" s="17" t="s">
        <v>288</v>
      </c>
      <c r="AJ22" s="17" t="s">
        <v>344</v>
      </c>
      <c r="AK22" s="17" t="s">
        <v>290</v>
      </c>
      <c r="AL22" s="8" t="s">
        <v>2898</v>
      </c>
      <c r="AM22" s="12" t="s">
        <v>47</v>
      </c>
      <c r="AN22" s="18">
        <v>46752</v>
      </c>
      <c r="AO22" s="19"/>
    </row>
    <row r="23" spans="1:41" ht="20" customHeight="1">
      <c r="A23" s="8">
        <v>19</v>
      </c>
      <c r="B23" s="8" t="s">
        <v>64</v>
      </c>
      <c r="C23" s="9" t="s">
        <v>62</v>
      </c>
      <c r="D23" s="8" t="s">
        <v>65</v>
      </c>
      <c r="E23" s="8" t="s">
        <v>64</v>
      </c>
      <c r="F23" s="8" t="s">
        <v>65</v>
      </c>
      <c r="G23" s="8" t="s">
        <v>69</v>
      </c>
      <c r="H23" s="8" t="s">
        <v>73</v>
      </c>
      <c r="I23" s="8" t="s">
        <v>86</v>
      </c>
      <c r="J23" s="8"/>
      <c r="K23" s="8" t="s">
        <v>210</v>
      </c>
      <c r="L23" s="8" t="s">
        <v>73</v>
      </c>
      <c r="M23" s="11" t="s">
        <v>145</v>
      </c>
      <c r="N23" s="8"/>
      <c r="O23" s="8">
        <v>30451096</v>
      </c>
      <c r="P23" s="8" t="s">
        <v>51</v>
      </c>
      <c r="Q23" s="8">
        <v>3</v>
      </c>
      <c r="R23" s="12">
        <v>36</v>
      </c>
      <c r="S23" s="13">
        <v>2402</v>
      </c>
      <c r="T23" s="13">
        <v>4293</v>
      </c>
      <c r="U23" s="13"/>
      <c r="V23" s="14">
        <f>SUM(Tabela2_2[[#This Row],[Strefa szczyt dzienna (2025)]:[Reszta doby (2025)]])</f>
        <v>6695</v>
      </c>
      <c r="W23" s="15">
        <f>Tabela2_2[[#This Row],[Strefa szczyt dzienna (2025)]]</f>
        <v>2402</v>
      </c>
      <c r="X23" s="15">
        <f>Tabela2_2[[#This Row],[Strefa poza szczyt nocna (2025)]]</f>
        <v>4293</v>
      </c>
      <c r="Y23" s="15">
        <f>Tabela2_2[[#This Row],[Reszta doby (2025)]]</f>
        <v>0</v>
      </c>
      <c r="Z23" s="14">
        <f t="shared" si="3"/>
        <v>6695</v>
      </c>
      <c r="AA23" s="15">
        <f>Tabela2_2[[#This Row],[Strefa szczyt dzienna (2025)]]</f>
        <v>2402</v>
      </c>
      <c r="AB23" s="15">
        <f>Tabela2_2[[#This Row],[Strefa poza szczyt nocna (2025)]]</f>
        <v>4293</v>
      </c>
      <c r="AC23" s="15">
        <f>Tabela2_2[[#This Row],[Reszta doby (2025)]]</f>
        <v>0</v>
      </c>
      <c r="AD23" s="14">
        <f t="shared" si="4"/>
        <v>6695</v>
      </c>
      <c r="AE23" s="14">
        <f t="shared" si="5"/>
        <v>20085</v>
      </c>
      <c r="AF23" s="16" t="s">
        <v>53</v>
      </c>
      <c r="AG23" s="17" t="s">
        <v>287</v>
      </c>
      <c r="AH23" s="17" t="s">
        <v>357</v>
      </c>
      <c r="AI23" s="17" t="s">
        <v>288</v>
      </c>
      <c r="AJ23" s="17" t="s">
        <v>344</v>
      </c>
      <c r="AK23" s="17" t="s">
        <v>290</v>
      </c>
      <c r="AL23" s="8" t="s">
        <v>2898</v>
      </c>
      <c r="AM23" s="12" t="s">
        <v>47</v>
      </c>
      <c r="AN23" s="18">
        <v>46752</v>
      </c>
      <c r="AO23" s="19"/>
    </row>
    <row r="24" spans="1:41" ht="20" customHeight="1">
      <c r="A24" s="8">
        <v>20</v>
      </c>
      <c r="B24" s="8" t="s">
        <v>64</v>
      </c>
      <c r="C24" s="9" t="s">
        <v>62</v>
      </c>
      <c r="D24" s="8" t="s">
        <v>65</v>
      </c>
      <c r="E24" s="8" t="s">
        <v>64</v>
      </c>
      <c r="F24" s="8" t="s">
        <v>65</v>
      </c>
      <c r="G24" s="8" t="s">
        <v>70</v>
      </c>
      <c r="H24" s="8" t="s">
        <v>73</v>
      </c>
      <c r="I24" s="8" t="s">
        <v>115</v>
      </c>
      <c r="J24" s="8">
        <v>2</v>
      </c>
      <c r="K24" s="8" t="s">
        <v>210</v>
      </c>
      <c r="L24" s="8" t="s">
        <v>73</v>
      </c>
      <c r="M24" s="11" t="s">
        <v>146</v>
      </c>
      <c r="N24" s="8"/>
      <c r="O24" s="8">
        <v>13647600</v>
      </c>
      <c r="P24" s="8" t="s">
        <v>51</v>
      </c>
      <c r="Q24" s="8">
        <v>2</v>
      </c>
      <c r="R24" s="12">
        <v>36</v>
      </c>
      <c r="S24" s="13">
        <v>784</v>
      </c>
      <c r="T24" s="13">
        <v>1490</v>
      </c>
      <c r="U24" s="13"/>
      <c r="V24" s="14">
        <f>SUM(Tabela2_2[[#This Row],[Strefa szczyt dzienna (2025)]:[Reszta doby (2025)]])</f>
        <v>2274</v>
      </c>
      <c r="W24" s="15">
        <f>Tabela2_2[[#This Row],[Strefa szczyt dzienna (2025)]]</f>
        <v>784</v>
      </c>
      <c r="X24" s="15">
        <f>Tabela2_2[[#This Row],[Strefa poza szczyt nocna (2025)]]</f>
        <v>1490</v>
      </c>
      <c r="Y24" s="15">
        <f>Tabela2_2[[#This Row],[Reszta doby (2025)]]</f>
        <v>0</v>
      </c>
      <c r="Z24" s="14">
        <f t="shared" si="3"/>
        <v>2274</v>
      </c>
      <c r="AA24" s="15">
        <f>Tabela2_2[[#This Row],[Strefa szczyt dzienna (2025)]]</f>
        <v>784</v>
      </c>
      <c r="AB24" s="15">
        <f>Tabela2_2[[#This Row],[Strefa poza szczyt nocna (2025)]]</f>
        <v>1490</v>
      </c>
      <c r="AC24" s="15">
        <f>Tabela2_2[[#This Row],[Reszta doby (2025)]]</f>
        <v>0</v>
      </c>
      <c r="AD24" s="14">
        <f t="shared" si="4"/>
        <v>2274</v>
      </c>
      <c r="AE24" s="14">
        <f t="shared" si="5"/>
        <v>6822</v>
      </c>
      <c r="AF24" s="16" t="s">
        <v>53</v>
      </c>
      <c r="AG24" s="17" t="s">
        <v>287</v>
      </c>
      <c r="AH24" s="17" t="s">
        <v>357</v>
      </c>
      <c r="AI24" s="17" t="s">
        <v>288</v>
      </c>
      <c r="AJ24" s="17" t="s">
        <v>344</v>
      </c>
      <c r="AK24" s="17" t="s">
        <v>290</v>
      </c>
      <c r="AL24" s="8" t="s">
        <v>2898</v>
      </c>
      <c r="AM24" s="12" t="s">
        <v>47</v>
      </c>
      <c r="AN24" s="18">
        <v>46752</v>
      </c>
      <c r="AO24" s="19"/>
    </row>
    <row r="25" spans="1:41" ht="20" customHeight="1">
      <c r="A25" s="8">
        <v>21</v>
      </c>
      <c r="B25" s="8" t="s">
        <v>64</v>
      </c>
      <c r="C25" s="9" t="s">
        <v>62</v>
      </c>
      <c r="D25" s="8" t="s">
        <v>65</v>
      </c>
      <c r="E25" s="8" t="s">
        <v>64</v>
      </c>
      <c r="F25" s="8" t="s">
        <v>65</v>
      </c>
      <c r="G25" s="8" t="s">
        <v>67</v>
      </c>
      <c r="H25" s="8" t="s">
        <v>87</v>
      </c>
      <c r="I25" s="8" t="s">
        <v>117</v>
      </c>
      <c r="J25" s="8" t="s">
        <v>116</v>
      </c>
      <c r="K25" s="8" t="s">
        <v>211</v>
      </c>
      <c r="L25" s="8" t="s">
        <v>87</v>
      </c>
      <c r="M25" s="11" t="s">
        <v>147</v>
      </c>
      <c r="N25" s="8"/>
      <c r="O25" s="8">
        <v>97639437</v>
      </c>
      <c r="P25" s="8" t="s">
        <v>51</v>
      </c>
      <c r="Q25" s="8">
        <v>3</v>
      </c>
      <c r="R25" s="12">
        <v>36</v>
      </c>
      <c r="S25" s="13">
        <v>1131</v>
      </c>
      <c r="T25" s="13">
        <v>1976</v>
      </c>
      <c r="U25" s="13"/>
      <c r="V25" s="14">
        <f>SUM(Tabela2_2[[#This Row],[Strefa szczyt dzienna (2025)]:[Reszta doby (2025)]])</f>
        <v>3107</v>
      </c>
      <c r="W25" s="15">
        <f>Tabela2_2[[#This Row],[Strefa szczyt dzienna (2025)]]</f>
        <v>1131</v>
      </c>
      <c r="X25" s="15">
        <f>Tabela2_2[[#This Row],[Strefa poza szczyt nocna (2025)]]</f>
        <v>1976</v>
      </c>
      <c r="Y25" s="15">
        <f>Tabela2_2[[#This Row],[Reszta doby (2025)]]</f>
        <v>0</v>
      </c>
      <c r="Z25" s="14">
        <f t="shared" si="3"/>
        <v>3107</v>
      </c>
      <c r="AA25" s="15">
        <f>Tabela2_2[[#This Row],[Strefa szczyt dzienna (2025)]]</f>
        <v>1131</v>
      </c>
      <c r="AB25" s="15">
        <f>Tabela2_2[[#This Row],[Strefa poza szczyt nocna (2025)]]</f>
        <v>1976</v>
      </c>
      <c r="AC25" s="15">
        <f>Tabela2_2[[#This Row],[Reszta doby (2025)]]</f>
        <v>0</v>
      </c>
      <c r="AD25" s="14">
        <f t="shared" si="4"/>
        <v>3107</v>
      </c>
      <c r="AE25" s="14">
        <f t="shared" si="5"/>
        <v>9321</v>
      </c>
      <c r="AF25" s="16" t="s">
        <v>53</v>
      </c>
      <c r="AG25" s="17" t="s">
        <v>287</v>
      </c>
      <c r="AH25" s="17" t="s">
        <v>357</v>
      </c>
      <c r="AI25" s="17" t="s">
        <v>288</v>
      </c>
      <c r="AJ25" s="17" t="s">
        <v>344</v>
      </c>
      <c r="AK25" s="17" t="s">
        <v>290</v>
      </c>
      <c r="AL25" s="8" t="s">
        <v>2898</v>
      </c>
      <c r="AM25" s="12" t="s">
        <v>47</v>
      </c>
      <c r="AN25" s="18">
        <v>46752</v>
      </c>
      <c r="AO25" s="19"/>
    </row>
    <row r="26" spans="1:41" ht="20" customHeight="1">
      <c r="A26" s="8">
        <v>22</v>
      </c>
      <c r="B26" s="8" t="s">
        <v>64</v>
      </c>
      <c r="C26" s="9" t="s">
        <v>62</v>
      </c>
      <c r="D26" s="8" t="s">
        <v>65</v>
      </c>
      <c r="E26" s="8" t="s">
        <v>64</v>
      </c>
      <c r="F26" s="8" t="s">
        <v>65</v>
      </c>
      <c r="G26" s="8" t="s">
        <v>67</v>
      </c>
      <c r="H26" s="8" t="s">
        <v>88</v>
      </c>
      <c r="I26" s="8" t="s">
        <v>89</v>
      </c>
      <c r="J26" s="8"/>
      <c r="K26" s="8" t="s">
        <v>211</v>
      </c>
      <c r="L26" s="8" t="s">
        <v>88</v>
      </c>
      <c r="M26" s="11" t="s">
        <v>148</v>
      </c>
      <c r="N26" s="8"/>
      <c r="O26" s="8">
        <v>30276466</v>
      </c>
      <c r="P26" s="8" t="s">
        <v>51</v>
      </c>
      <c r="Q26" s="8">
        <v>2</v>
      </c>
      <c r="R26" s="12">
        <v>36</v>
      </c>
      <c r="S26" s="13">
        <v>1781</v>
      </c>
      <c r="T26" s="13">
        <v>2462</v>
      </c>
      <c r="U26" s="13"/>
      <c r="V26" s="14">
        <f>SUM(Tabela2_2[[#This Row],[Strefa szczyt dzienna (2025)]:[Reszta doby (2025)]])</f>
        <v>4243</v>
      </c>
      <c r="W26" s="15">
        <f>Tabela2_2[[#This Row],[Strefa szczyt dzienna (2025)]]</f>
        <v>1781</v>
      </c>
      <c r="X26" s="15">
        <f>Tabela2_2[[#This Row],[Strefa poza szczyt nocna (2025)]]</f>
        <v>2462</v>
      </c>
      <c r="Y26" s="15">
        <f>Tabela2_2[[#This Row],[Reszta doby (2025)]]</f>
        <v>0</v>
      </c>
      <c r="Z26" s="14">
        <f t="shared" si="3"/>
        <v>4243</v>
      </c>
      <c r="AA26" s="15">
        <f>Tabela2_2[[#This Row],[Strefa szczyt dzienna (2025)]]</f>
        <v>1781</v>
      </c>
      <c r="AB26" s="15">
        <f>Tabela2_2[[#This Row],[Strefa poza szczyt nocna (2025)]]</f>
        <v>2462</v>
      </c>
      <c r="AC26" s="15">
        <f>Tabela2_2[[#This Row],[Reszta doby (2025)]]</f>
        <v>0</v>
      </c>
      <c r="AD26" s="14">
        <f t="shared" si="4"/>
        <v>4243</v>
      </c>
      <c r="AE26" s="14">
        <f t="shared" si="5"/>
        <v>12729</v>
      </c>
      <c r="AF26" s="16" t="s">
        <v>53</v>
      </c>
      <c r="AG26" s="17" t="s">
        <v>287</v>
      </c>
      <c r="AH26" s="17" t="s">
        <v>357</v>
      </c>
      <c r="AI26" s="17" t="s">
        <v>288</v>
      </c>
      <c r="AJ26" s="17" t="s">
        <v>344</v>
      </c>
      <c r="AK26" s="17" t="s">
        <v>290</v>
      </c>
      <c r="AL26" s="8" t="s">
        <v>2898</v>
      </c>
      <c r="AM26" s="12" t="s">
        <v>47</v>
      </c>
      <c r="AN26" s="18">
        <v>46752</v>
      </c>
      <c r="AO26" s="19"/>
    </row>
    <row r="27" spans="1:41" ht="20" customHeight="1">
      <c r="A27" s="8">
        <v>23</v>
      </c>
      <c r="B27" s="8" t="s">
        <v>64</v>
      </c>
      <c r="C27" s="9" t="s">
        <v>62</v>
      </c>
      <c r="D27" s="8" t="s">
        <v>65</v>
      </c>
      <c r="E27" s="8" t="s">
        <v>64</v>
      </c>
      <c r="F27" s="8" t="s">
        <v>65</v>
      </c>
      <c r="G27" s="8" t="s">
        <v>68</v>
      </c>
      <c r="H27" s="8" t="s">
        <v>73</v>
      </c>
      <c r="I27" s="8" t="s">
        <v>90</v>
      </c>
      <c r="J27" s="8"/>
      <c r="K27" s="8" t="s">
        <v>210</v>
      </c>
      <c r="L27" s="8" t="s">
        <v>73</v>
      </c>
      <c r="M27" s="11" t="s">
        <v>149</v>
      </c>
      <c r="N27" s="8"/>
      <c r="O27" s="8">
        <v>13701741</v>
      </c>
      <c r="P27" s="8" t="s">
        <v>51</v>
      </c>
      <c r="Q27" s="8">
        <v>2</v>
      </c>
      <c r="R27" s="12">
        <v>36</v>
      </c>
      <c r="S27" s="13">
        <v>623</v>
      </c>
      <c r="T27" s="13">
        <v>1308</v>
      </c>
      <c r="U27" s="13"/>
      <c r="V27" s="14">
        <f>SUM(Tabela2_2[[#This Row],[Strefa szczyt dzienna (2025)]:[Reszta doby (2025)]])</f>
        <v>1931</v>
      </c>
      <c r="W27" s="15">
        <f>Tabela2_2[[#This Row],[Strefa szczyt dzienna (2025)]]</f>
        <v>623</v>
      </c>
      <c r="X27" s="15">
        <f>Tabela2_2[[#This Row],[Strefa poza szczyt nocna (2025)]]</f>
        <v>1308</v>
      </c>
      <c r="Y27" s="15">
        <f>Tabela2_2[[#This Row],[Reszta doby (2025)]]</f>
        <v>0</v>
      </c>
      <c r="Z27" s="14">
        <f t="shared" si="3"/>
        <v>1931</v>
      </c>
      <c r="AA27" s="15">
        <f>Tabela2_2[[#This Row],[Strefa szczyt dzienna (2025)]]</f>
        <v>623</v>
      </c>
      <c r="AB27" s="15">
        <f>Tabela2_2[[#This Row],[Strefa poza szczyt nocna (2025)]]</f>
        <v>1308</v>
      </c>
      <c r="AC27" s="15">
        <f>Tabela2_2[[#This Row],[Reszta doby (2025)]]</f>
        <v>0</v>
      </c>
      <c r="AD27" s="14">
        <f t="shared" si="4"/>
        <v>1931</v>
      </c>
      <c r="AE27" s="14">
        <f t="shared" si="5"/>
        <v>5793</v>
      </c>
      <c r="AF27" s="16" t="s">
        <v>53</v>
      </c>
      <c r="AG27" s="17" t="s">
        <v>287</v>
      </c>
      <c r="AH27" s="17" t="s">
        <v>357</v>
      </c>
      <c r="AI27" s="17" t="s">
        <v>288</v>
      </c>
      <c r="AJ27" s="17" t="s">
        <v>344</v>
      </c>
      <c r="AK27" s="17" t="s">
        <v>290</v>
      </c>
      <c r="AL27" s="8" t="s">
        <v>2898</v>
      </c>
      <c r="AM27" s="12" t="s">
        <v>47</v>
      </c>
      <c r="AN27" s="18">
        <v>46752</v>
      </c>
      <c r="AO27" s="19"/>
    </row>
    <row r="28" spans="1:41" ht="20" customHeight="1">
      <c r="A28" s="8">
        <v>24</v>
      </c>
      <c r="B28" s="8" t="s">
        <v>64</v>
      </c>
      <c r="C28" s="9" t="s">
        <v>62</v>
      </c>
      <c r="D28" s="8" t="s">
        <v>65</v>
      </c>
      <c r="E28" s="8" t="s">
        <v>64</v>
      </c>
      <c r="F28" s="8" t="s">
        <v>65</v>
      </c>
      <c r="G28" s="8" t="s">
        <v>70</v>
      </c>
      <c r="H28" s="8" t="s">
        <v>73</v>
      </c>
      <c r="I28" s="8" t="s">
        <v>118</v>
      </c>
      <c r="J28" s="8" t="s">
        <v>107</v>
      </c>
      <c r="K28" s="8" t="s">
        <v>210</v>
      </c>
      <c r="L28" s="8" t="s">
        <v>73</v>
      </c>
      <c r="M28" s="11" t="s">
        <v>150</v>
      </c>
      <c r="N28" s="8"/>
      <c r="O28" s="8">
        <v>97223285</v>
      </c>
      <c r="P28" s="8" t="s">
        <v>51</v>
      </c>
      <c r="Q28" s="8">
        <v>2</v>
      </c>
      <c r="R28" s="12">
        <v>36</v>
      </c>
      <c r="S28" s="13">
        <v>141</v>
      </c>
      <c r="T28" s="13">
        <v>471</v>
      </c>
      <c r="U28" s="13"/>
      <c r="V28" s="14">
        <f>SUM(Tabela2_2[[#This Row],[Strefa szczyt dzienna (2025)]:[Reszta doby (2025)]])</f>
        <v>612</v>
      </c>
      <c r="W28" s="15">
        <f>Tabela2_2[[#This Row],[Strefa szczyt dzienna (2025)]]</f>
        <v>141</v>
      </c>
      <c r="X28" s="15">
        <f>Tabela2_2[[#This Row],[Strefa poza szczyt nocna (2025)]]</f>
        <v>471</v>
      </c>
      <c r="Y28" s="15">
        <f>Tabela2_2[[#This Row],[Reszta doby (2025)]]</f>
        <v>0</v>
      </c>
      <c r="Z28" s="14">
        <f t="shared" si="3"/>
        <v>612</v>
      </c>
      <c r="AA28" s="15">
        <f>Tabela2_2[[#This Row],[Strefa szczyt dzienna (2025)]]</f>
        <v>141</v>
      </c>
      <c r="AB28" s="15">
        <f>Tabela2_2[[#This Row],[Strefa poza szczyt nocna (2025)]]</f>
        <v>471</v>
      </c>
      <c r="AC28" s="15">
        <f>Tabela2_2[[#This Row],[Reszta doby (2025)]]</f>
        <v>0</v>
      </c>
      <c r="AD28" s="14">
        <f t="shared" si="4"/>
        <v>612</v>
      </c>
      <c r="AE28" s="14">
        <f t="shared" si="5"/>
        <v>1836</v>
      </c>
      <c r="AF28" s="16" t="s">
        <v>53</v>
      </c>
      <c r="AG28" s="17" t="s">
        <v>287</v>
      </c>
      <c r="AH28" s="17" t="s">
        <v>357</v>
      </c>
      <c r="AI28" s="17" t="s">
        <v>288</v>
      </c>
      <c r="AJ28" s="17" t="s">
        <v>344</v>
      </c>
      <c r="AK28" s="17" t="s">
        <v>290</v>
      </c>
      <c r="AL28" s="8" t="s">
        <v>2898</v>
      </c>
      <c r="AM28" s="12" t="s">
        <v>47</v>
      </c>
      <c r="AN28" s="18">
        <v>46752</v>
      </c>
      <c r="AO28" s="19"/>
    </row>
    <row r="29" spans="1:41" ht="20" customHeight="1">
      <c r="A29" s="8">
        <v>25</v>
      </c>
      <c r="B29" s="8" t="s">
        <v>64</v>
      </c>
      <c r="C29" s="9" t="s">
        <v>62</v>
      </c>
      <c r="D29" s="8" t="s">
        <v>65</v>
      </c>
      <c r="E29" s="8" t="s">
        <v>64</v>
      </c>
      <c r="F29" s="8" t="s">
        <v>65</v>
      </c>
      <c r="G29" s="8" t="s">
        <v>68</v>
      </c>
      <c r="H29" s="8" t="s">
        <v>73</v>
      </c>
      <c r="I29" s="8" t="s">
        <v>91</v>
      </c>
      <c r="J29" s="8"/>
      <c r="K29" s="8" t="s">
        <v>210</v>
      </c>
      <c r="L29" s="8" t="s">
        <v>73</v>
      </c>
      <c r="M29" s="11" t="s">
        <v>151</v>
      </c>
      <c r="N29" s="8"/>
      <c r="O29" s="8">
        <v>95395606</v>
      </c>
      <c r="P29" s="8" t="s">
        <v>51</v>
      </c>
      <c r="Q29" s="8">
        <v>2</v>
      </c>
      <c r="R29" s="12">
        <v>36</v>
      </c>
      <c r="S29" s="13">
        <v>435</v>
      </c>
      <c r="T29" s="13">
        <v>743</v>
      </c>
      <c r="U29" s="13"/>
      <c r="V29" s="14">
        <f>SUM(Tabela2_2[[#This Row],[Strefa szczyt dzienna (2025)]:[Reszta doby (2025)]])</f>
        <v>1178</v>
      </c>
      <c r="W29" s="15">
        <f>Tabela2_2[[#This Row],[Strefa szczyt dzienna (2025)]]</f>
        <v>435</v>
      </c>
      <c r="X29" s="15">
        <f>Tabela2_2[[#This Row],[Strefa poza szczyt nocna (2025)]]</f>
        <v>743</v>
      </c>
      <c r="Y29" s="15">
        <f>Tabela2_2[[#This Row],[Reszta doby (2025)]]</f>
        <v>0</v>
      </c>
      <c r="Z29" s="14">
        <f t="shared" si="3"/>
        <v>1178</v>
      </c>
      <c r="AA29" s="15">
        <f>Tabela2_2[[#This Row],[Strefa szczyt dzienna (2025)]]</f>
        <v>435</v>
      </c>
      <c r="AB29" s="15">
        <f>Tabela2_2[[#This Row],[Strefa poza szczyt nocna (2025)]]</f>
        <v>743</v>
      </c>
      <c r="AC29" s="15">
        <f>Tabela2_2[[#This Row],[Reszta doby (2025)]]</f>
        <v>0</v>
      </c>
      <c r="AD29" s="14">
        <f t="shared" si="4"/>
        <v>1178</v>
      </c>
      <c r="AE29" s="14">
        <f t="shared" si="5"/>
        <v>3534</v>
      </c>
      <c r="AF29" s="16" t="s">
        <v>53</v>
      </c>
      <c r="AG29" s="17" t="s">
        <v>287</v>
      </c>
      <c r="AH29" s="17" t="s">
        <v>357</v>
      </c>
      <c r="AI29" s="17" t="s">
        <v>288</v>
      </c>
      <c r="AJ29" s="17" t="s">
        <v>344</v>
      </c>
      <c r="AK29" s="17" t="s">
        <v>290</v>
      </c>
      <c r="AL29" s="8" t="s">
        <v>2898</v>
      </c>
      <c r="AM29" s="12" t="s">
        <v>47</v>
      </c>
      <c r="AN29" s="18">
        <v>46752</v>
      </c>
      <c r="AO29" s="19"/>
    </row>
    <row r="30" spans="1:41" ht="20" customHeight="1">
      <c r="A30" s="8">
        <v>26</v>
      </c>
      <c r="B30" s="8" t="s">
        <v>64</v>
      </c>
      <c r="C30" s="9" t="s">
        <v>62</v>
      </c>
      <c r="D30" s="8" t="s">
        <v>65</v>
      </c>
      <c r="E30" s="8" t="s">
        <v>64</v>
      </c>
      <c r="F30" s="8" t="s">
        <v>65</v>
      </c>
      <c r="G30" s="8" t="s">
        <v>68</v>
      </c>
      <c r="H30" s="8" t="s">
        <v>73</v>
      </c>
      <c r="I30" s="8" t="s">
        <v>91</v>
      </c>
      <c r="J30" s="8"/>
      <c r="K30" s="8" t="s">
        <v>210</v>
      </c>
      <c r="L30" s="8" t="s">
        <v>73</v>
      </c>
      <c r="M30" s="11" t="s">
        <v>152</v>
      </c>
      <c r="N30" s="8"/>
      <c r="O30" s="8">
        <v>30425976</v>
      </c>
      <c r="P30" s="8" t="s">
        <v>51</v>
      </c>
      <c r="Q30" s="8">
        <v>2</v>
      </c>
      <c r="R30" s="12">
        <v>36</v>
      </c>
      <c r="S30" s="13">
        <v>413</v>
      </c>
      <c r="T30" s="13">
        <v>741</v>
      </c>
      <c r="U30" s="13"/>
      <c r="V30" s="14">
        <f>SUM(Tabela2_2[[#This Row],[Strefa szczyt dzienna (2025)]:[Reszta doby (2025)]])</f>
        <v>1154</v>
      </c>
      <c r="W30" s="15">
        <f>Tabela2_2[[#This Row],[Strefa szczyt dzienna (2025)]]</f>
        <v>413</v>
      </c>
      <c r="X30" s="15">
        <f>Tabela2_2[[#This Row],[Strefa poza szczyt nocna (2025)]]</f>
        <v>741</v>
      </c>
      <c r="Y30" s="15">
        <f>Tabela2_2[[#This Row],[Reszta doby (2025)]]</f>
        <v>0</v>
      </c>
      <c r="Z30" s="14">
        <f t="shared" si="3"/>
        <v>1154</v>
      </c>
      <c r="AA30" s="15">
        <f>Tabela2_2[[#This Row],[Strefa szczyt dzienna (2025)]]</f>
        <v>413</v>
      </c>
      <c r="AB30" s="15">
        <f>Tabela2_2[[#This Row],[Strefa poza szczyt nocna (2025)]]</f>
        <v>741</v>
      </c>
      <c r="AC30" s="15">
        <f>Tabela2_2[[#This Row],[Reszta doby (2025)]]</f>
        <v>0</v>
      </c>
      <c r="AD30" s="14">
        <f t="shared" si="4"/>
        <v>1154</v>
      </c>
      <c r="AE30" s="14">
        <f t="shared" si="5"/>
        <v>3462</v>
      </c>
      <c r="AF30" s="16" t="s">
        <v>53</v>
      </c>
      <c r="AG30" s="17" t="s">
        <v>287</v>
      </c>
      <c r="AH30" s="17" t="s">
        <v>357</v>
      </c>
      <c r="AI30" s="17" t="s">
        <v>288</v>
      </c>
      <c r="AJ30" s="17" t="s">
        <v>344</v>
      </c>
      <c r="AK30" s="17" t="s">
        <v>290</v>
      </c>
      <c r="AL30" s="8" t="s">
        <v>2898</v>
      </c>
      <c r="AM30" s="12" t="s">
        <v>47</v>
      </c>
      <c r="AN30" s="18">
        <v>46752</v>
      </c>
      <c r="AO30" s="19"/>
    </row>
    <row r="31" spans="1:41" ht="20" customHeight="1">
      <c r="A31" s="8">
        <v>27</v>
      </c>
      <c r="B31" s="8" t="s">
        <v>64</v>
      </c>
      <c r="C31" s="9" t="s">
        <v>62</v>
      </c>
      <c r="D31" s="8" t="s">
        <v>65</v>
      </c>
      <c r="E31" s="8" t="s">
        <v>64</v>
      </c>
      <c r="F31" s="8" t="s">
        <v>65</v>
      </c>
      <c r="G31" s="8" t="s">
        <v>70</v>
      </c>
      <c r="H31" s="8" t="s">
        <v>73</v>
      </c>
      <c r="I31" s="8" t="s">
        <v>91</v>
      </c>
      <c r="J31" s="8"/>
      <c r="K31" s="8" t="s">
        <v>210</v>
      </c>
      <c r="L31" s="8" t="s">
        <v>73</v>
      </c>
      <c r="M31" s="11" t="s">
        <v>153</v>
      </c>
      <c r="N31" s="8"/>
      <c r="O31" s="8">
        <v>30276641</v>
      </c>
      <c r="P31" s="8" t="s">
        <v>51</v>
      </c>
      <c r="Q31" s="8">
        <v>2</v>
      </c>
      <c r="R31" s="12">
        <v>36</v>
      </c>
      <c r="S31" s="13">
        <v>246</v>
      </c>
      <c r="T31" s="13">
        <v>300</v>
      </c>
      <c r="U31" s="13"/>
      <c r="V31" s="14">
        <f>SUM(Tabela2_2[[#This Row],[Strefa szczyt dzienna (2025)]:[Reszta doby (2025)]])</f>
        <v>546</v>
      </c>
      <c r="W31" s="15">
        <f>Tabela2_2[[#This Row],[Strefa szczyt dzienna (2025)]]</f>
        <v>246</v>
      </c>
      <c r="X31" s="15">
        <f>Tabela2_2[[#This Row],[Strefa poza szczyt nocna (2025)]]</f>
        <v>300</v>
      </c>
      <c r="Y31" s="15">
        <f>Tabela2_2[[#This Row],[Reszta doby (2025)]]</f>
        <v>0</v>
      </c>
      <c r="Z31" s="14">
        <f t="shared" si="3"/>
        <v>546</v>
      </c>
      <c r="AA31" s="15">
        <f>Tabela2_2[[#This Row],[Strefa szczyt dzienna (2025)]]</f>
        <v>246</v>
      </c>
      <c r="AB31" s="15">
        <f>Tabela2_2[[#This Row],[Strefa poza szczyt nocna (2025)]]</f>
        <v>300</v>
      </c>
      <c r="AC31" s="15">
        <f>Tabela2_2[[#This Row],[Reszta doby (2025)]]</f>
        <v>0</v>
      </c>
      <c r="AD31" s="14">
        <f t="shared" si="4"/>
        <v>546</v>
      </c>
      <c r="AE31" s="14">
        <f t="shared" si="5"/>
        <v>1638</v>
      </c>
      <c r="AF31" s="16" t="s">
        <v>53</v>
      </c>
      <c r="AG31" s="17" t="s">
        <v>287</v>
      </c>
      <c r="AH31" s="17" t="s">
        <v>357</v>
      </c>
      <c r="AI31" s="17" t="s">
        <v>288</v>
      </c>
      <c r="AJ31" s="17" t="s">
        <v>344</v>
      </c>
      <c r="AK31" s="17" t="s">
        <v>290</v>
      </c>
      <c r="AL31" s="8" t="s">
        <v>2898</v>
      </c>
      <c r="AM31" s="12" t="s">
        <v>47</v>
      </c>
      <c r="AN31" s="18">
        <v>46752</v>
      </c>
      <c r="AO31" s="19"/>
    </row>
    <row r="32" spans="1:41" ht="20" customHeight="1">
      <c r="A32" s="8">
        <v>28</v>
      </c>
      <c r="B32" s="8" t="s">
        <v>64</v>
      </c>
      <c r="C32" s="9" t="s">
        <v>62</v>
      </c>
      <c r="D32" s="8" t="s">
        <v>65</v>
      </c>
      <c r="E32" s="8" t="s">
        <v>64</v>
      </c>
      <c r="F32" s="8" t="s">
        <v>65</v>
      </c>
      <c r="G32" s="8" t="s">
        <v>68</v>
      </c>
      <c r="H32" s="8" t="s">
        <v>73</v>
      </c>
      <c r="I32" s="8" t="s">
        <v>119</v>
      </c>
      <c r="J32" s="8" t="s">
        <v>104</v>
      </c>
      <c r="K32" s="8" t="s">
        <v>210</v>
      </c>
      <c r="L32" s="8" t="s">
        <v>73</v>
      </c>
      <c r="M32" s="11" t="s">
        <v>154</v>
      </c>
      <c r="N32" s="8"/>
      <c r="O32" s="8">
        <v>30518289</v>
      </c>
      <c r="P32" s="8" t="s">
        <v>51</v>
      </c>
      <c r="Q32" s="8">
        <v>4</v>
      </c>
      <c r="R32" s="12">
        <v>36</v>
      </c>
      <c r="S32" s="13">
        <v>1058</v>
      </c>
      <c r="T32" s="13">
        <v>1358</v>
      </c>
      <c r="U32" s="13"/>
      <c r="V32" s="14">
        <f>SUM(Tabela2_2[[#This Row],[Strefa szczyt dzienna (2025)]:[Reszta doby (2025)]])</f>
        <v>2416</v>
      </c>
      <c r="W32" s="15">
        <f>Tabela2_2[[#This Row],[Strefa szczyt dzienna (2025)]]</f>
        <v>1058</v>
      </c>
      <c r="X32" s="15">
        <f>Tabela2_2[[#This Row],[Strefa poza szczyt nocna (2025)]]</f>
        <v>1358</v>
      </c>
      <c r="Y32" s="15">
        <f>Tabela2_2[[#This Row],[Reszta doby (2025)]]</f>
        <v>0</v>
      </c>
      <c r="Z32" s="14">
        <f t="shared" si="3"/>
        <v>2416</v>
      </c>
      <c r="AA32" s="15">
        <f>Tabela2_2[[#This Row],[Strefa szczyt dzienna (2025)]]</f>
        <v>1058</v>
      </c>
      <c r="AB32" s="15">
        <f>Tabela2_2[[#This Row],[Strefa poza szczyt nocna (2025)]]</f>
        <v>1358</v>
      </c>
      <c r="AC32" s="15">
        <f>Tabela2_2[[#This Row],[Reszta doby (2025)]]</f>
        <v>0</v>
      </c>
      <c r="AD32" s="14">
        <f t="shared" si="4"/>
        <v>2416</v>
      </c>
      <c r="AE32" s="14">
        <f t="shared" si="5"/>
        <v>7248</v>
      </c>
      <c r="AF32" s="16" t="s">
        <v>53</v>
      </c>
      <c r="AG32" s="17" t="s">
        <v>287</v>
      </c>
      <c r="AH32" s="17" t="s">
        <v>357</v>
      </c>
      <c r="AI32" s="17" t="s">
        <v>288</v>
      </c>
      <c r="AJ32" s="17" t="s">
        <v>344</v>
      </c>
      <c r="AK32" s="17" t="s">
        <v>290</v>
      </c>
      <c r="AL32" s="8" t="s">
        <v>2898</v>
      </c>
      <c r="AM32" s="12" t="s">
        <v>47</v>
      </c>
      <c r="AN32" s="18">
        <v>46752</v>
      </c>
      <c r="AO32" s="19"/>
    </row>
    <row r="33" spans="1:41" ht="20" customHeight="1">
      <c r="A33" s="8">
        <v>29</v>
      </c>
      <c r="B33" s="8" t="s">
        <v>64</v>
      </c>
      <c r="C33" s="9" t="s">
        <v>62</v>
      </c>
      <c r="D33" s="8" t="s">
        <v>65</v>
      </c>
      <c r="E33" s="8" t="s">
        <v>64</v>
      </c>
      <c r="F33" s="8" t="s">
        <v>65</v>
      </c>
      <c r="G33" s="8" t="s">
        <v>67</v>
      </c>
      <c r="H33" s="8" t="s">
        <v>92</v>
      </c>
      <c r="I33" s="8" t="s">
        <v>93</v>
      </c>
      <c r="J33" s="8"/>
      <c r="K33" s="8" t="s">
        <v>211</v>
      </c>
      <c r="L33" s="8" t="s">
        <v>92</v>
      </c>
      <c r="M33" s="11" t="s">
        <v>155</v>
      </c>
      <c r="N33" s="8"/>
      <c r="O33" s="8">
        <v>14279915</v>
      </c>
      <c r="P33" s="8" t="s">
        <v>51</v>
      </c>
      <c r="Q33" s="8">
        <v>3</v>
      </c>
      <c r="R33" s="12">
        <v>36</v>
      </c>
      <c r="S33" s="13">
        <v>1909</v>
      </c>
      <c r="T33" s="13">
        <v>3405</v>
      </c>
      <c r="U33" s="13"/>
      <c r="V33" s="14">
        <f>SUM(Tabela2_2[[#This Row],[Strefa szczyt dzienna (2025)]:[Reszta doby (2025)]])</f>
        <v>5314</v>
      </c>
      <c r="W33" s="15">
        <f>Tabela2_2[[#This Row],[Strefa szczyt dzienna (2025)]]</f>
        <v>1909</v>
      </c>
      <c r="X33" s="15">
        <f>Tabela2_2[[#This Row],[Strefa poza szczyt nocna (2025)]]</f>
        <v>3405</v>
      </c>
      <c r="Y33" s="15">
        <f>Tabela2_2[[#This Row],[Reszta doby (2025)]]</f>
        <v>0</v>
      </c>
      <c r="Z33" s="14">
        <f t="shared" si="3"/>
        <v>5314</v>
      </c>
      <c r="AA33" s="15">
        <f>Tabela2_2[[#This Row],[Strefa szczyt dzienna (2025)]]</f>
        <v>1909</v>
      </c>
      <c r="AB33" s="15">
        <f>Tabela2_2[[#This Row],[Strefa poza szczyt nocna (2025)]]</f>
        <v>3405</v>
      </c>
      <c r="AC33" s="15">
        <f>Tabela2_2[[#This Row],[Reszta doby (2025)]]</f>
        <v>0</v>
      </c>
      <c r="AD33" s="14">
        <f t="shared" si="4"/>
        <v>5314</v>
      </c>
      <c r="AE33" s="14">
        <f t="shared" si="5"/>
        <v>15942</v>
      </c>
      <c r="AF33" s="16" t="s">
        <v>53</v>
      </c>
      <c r="AG33" s="17" t="s">
        <v>287</v>
      </c>
      <c r="AH33" s="17" t="s">
        <v>357</v>
      </c>
      <c r="AI33" s="17" t="s">
        <v>288</v>
      </c>
      <c r="AJ33" s="17" t="s">
        <v>344</v>
      </c>
      <c r="AK33" s="17" t="s">
        <v>290</v>
      </c>
      <c r="AL33" s="8" t="s">
        <v>2898</v>
      </c>
      <c r="AM33" s="12" t="s">
        <v>47</v>
      </c>
      <c r="AN33" s="18">
        <v>46752</v>
      </c>
      <c r="AO33" s="19"/>
    </row>
    <row r="34" spans="1:41" ht="20" customHeight="1">
      <c r="A34" s="8">
        <v>30</v>
      </c>
      <c r="B34" s="8" t="s">
        <v>64</v>
      </c>
      <c r="C34" s="9" t="s">
        <v>62</v>
      </c>
      <c r="D34" s="8" t="s">
        <v>65</v>
      </c>
      <c r="E34" s="8" t="s">
        <v>64</v>
      </c>
      <c r="F34" s="8" t="s">
        <v>65</v>
      </c>
      <c r="G34" s="8" t="s">
        <v>67</v>
      </c>
      <c r="H34" s="8" t="s">
        <v>83</v>
      </c>
      <c r="I34" s="8" t="s">
        <v>111</v>
      </c>
      <c r="J34" s="8" t="s">
        <v>103</v>
      </c>
      <c r="K34" s="8" t="s">
        <v>211</v>
      </c>
      <c r="L34" s="8" t="s">
        <v>83</v>
      </c>
      <c r="M34" s="11" t="s">
        <v>156</v>
      </c>
      <c r="N34" s="8"/>
      <c r="O34" s="8">
        <v>13419422</v>
      </c>
      <c r="P34" s="8" t="s">
        <v>51</v>
      </c>
      <c r="Q34" s="8">
        <v>2</v>
      </c>
      <c r="R34" s="12">
        <v>36</v>
      </c>
      <c r="S34" s="13">
        <v>746</v>
      </c>
      <c r="T34" s="13">
        <v>1654</v>
      </c>
      <c r="U34" s="13"/>
      <c r="V34" s="14">
        <f>SUM(Tabela2_2[[#This Row],[Strefa szczyt dzienna (2025)]:[Reszta doby (2025)]])</f>
        <v>2400</v>
      </c>
      <c r="W34" s="15">
        <f>Tabela2_2[[#This Row],[Strefa szczyt dzienna (2025)]]</f>
        <v>746</v>
      </c>
      <c r="X34" s="15">
        <f>Tabela2_2[[#This Row],[Strefa poza szczyt nocna (2025)]]</f>
        <v>1654</v>
      </c>
      <c r="Y34" s="15">
        <f>Tabela2_2[[#This Row],[Reszta doby (2025)]]</f>
        <v>0</v>
      </c>
      <c r="Z34" s="14">
        <f t="shared" si="3"/>
        <v>2400</v>
      </c>
      <c r="AA34" s="15">
        <f>Tabela2_2[[#This Row],[Strefa szczyt dzienna (2025)]]</f>
        <v>746</v>
      </c>
      <c r="AB34" s="15">
        <f>Tabela2_2[[#This Row],[Strefa poza szczyt nocna (2025)]]</f>
        <v>1654</v>
      </c>
      <c r="AC34" s="15">
        <f>Tabela2_2[[#This Row],[Reszta doby (2025)]]</f>
        <v>0</v>
      </c>
      <c r="AD34" s="14">
        <f t="shared" si="4"/>
        <v>2400</v>
      </c>
      <c r="AE34" s="14">
        <f t="shared" si="5"/>
        <v>7200</v>
      </c>
      <c r="AF34" s="16" t="s">
        <v>53</v>
      </c>
      <c r="AG34" s="17" t="s">
        <v>287</v>
      </c>
      <c r="AH34" s="17" t="s">
        <v>357</v>
      </c>
      <c r="AI34" s="17" t="s">
        <v>288</v>
      </c>
      <c r="AJ34" s="17" t="s">
        <v>344</v>
      </c>
      <c r="AK34" s="17" t="s">
        <v>290</v>
      </c>
      <c r="AL34" s="8" t="s">
        <v>2898</v>
      </c>
      <c r="AM34" s="12" t="s">
        <v>47</v>
      </c>
      <c r="AN34" s="18">
        <v>46752</v>
      </c>
      <c r="AO34" s="19"/>
    </row>
    <row r="35" spans="1:41" ht="20" customHeight="1">
      <c r="A35" s="8">
        <v>31</v>
      </c>
      <c r="B35" s="8" t="s">
        <v>64</v>
      </c>
      <c r="C35" s="9" t="s">
        <v>62</v>
      </c>
      <c r="D35" s="8" t="s">
        <v>65</v>
      </c>
      <c r="E35" s="8" t="s">
        <v>64</v>
      </c>
      <c r="F35" s="8" t="s">
        <v>65</v>
      </c>
      <c r="G35" s="8" t="s">
        <v>67</v>
      </c>
      <c r="H35" s="8" t="s">
        <v>94</v>
      </c>
      <c r="I35" s="8" t="s">
        <v>95</v>
      </c>
      <c r="J35" s="8"/>
      <c r="K35" s="8" t="s">
        <v>211</v>
      </c>
      <c r="L35" s="8" t="s">
        <v>94</v>
      </c>
      <c r="M35" s="11" t="s">
        <v>157</v>
      </c>
      <c r="N35" s="8"/>
      <c r="O35" s="8">
        <v>13328098</v>
      </c>
      <c r="P35" s="8" t="s">
        <v>51</v>
      </c>
      <c r="Q35" s="8">
        <v>5</v>
      </c>
      <c r="R35" s="12">
        <v>36</v>
      </c>
      <c r="S35" s="13">
        <v>1834</v>
      </c>
      <c r="T35" s="13">
        <v>4514</v>
      </c>
      <c r="U35" s="13"/>
      <c r="V35" s="14">
        <f>SUM(Tabela2_2[[#This Row],[Strefa szczyt dzienna (2025)]:[Reszta doby (2025)]])</f>
        <v>6348</v>
      </c>
      <c r="W35" s="15">
        <f>Tabela2_2[[#This Row],[Strefa szczyt dzienna (2025)]]</f>
        <v>1834</v>
      </c>
      <c r="X35" s="15">
        <f>Tabela2_2[[#This Row],[Strefa poza szczyt nocna (2025)]]</f>
        <v>4514</v>
      </c>
      <c r="Y35" s="15">
        <f>Tabela2_2[[#This Row],[Reszta doby (2025)]]</f>
        <v>0</v>
      </c>
      <c r="Z35" s="14">
        <f t="shared" si="3"/>
        <v>6348</v>
      </c>
      <c r="AA35" s="15">
        <f>Tabela2_2[[#This Row],[Strefa szczyt dzienna (2025)]]</f>
        <v>1834</v>
      </c>
      <c r="AB35" s="15">
        <f>Tabela2_2[[#This Row],[Strefa poza szczyt nocna (2025)]]</f>
        <v>4514</v>
      </c>
      <c r="AC35" s="15">
        <f>Tabela2_2[[#This Row],[Reszta doby (2025)]]</f>
        <v>0</v>
      </c>
      <c r="AD35" s="14">
        <f t="shared" si="4"/>
        <v>6348</v>
      </c>
      <c r="AE35" s="14">
        <f t="shared" si="5"/>
        <v>19044</v>
      </c>
      <c r="AF35" s="16" t="s">
        <v>53</v>
      </c>
      <c r="AG35" s="17" t="s">
        <v>287</v>
      </c>
      <c r="AH35" s="17" t="s">
        <v>357</v>
      </c>
      <c r="AI35" s="17" t="s">
        <v>288</v>
      </c>
      <c r="AJ35" s="17" t="s">
        <v>344</v>
      </c>
      <c r="AK35" s="17" t="s">
        <v>290</v>
      </c>
      <c r="AL35" s="8" t="s">
        <v>2898</v>
      </c>
      <c r="AM35" s="12" t="s">
        <v>47</v>
      </c>
      <c r="AN35" s="18">
        <v>46752</v>
      </c>
      <c r="AO35" s="19"/>
    </row>
    <row r="36" spans="1:41" ht="20" customHeight="1">
      <c r="A36" s="8">
        <v>32</v>
      </c>
      <c r="B36" s="8" t="s">
        <v>64</v>
      </c>
      <c r="C36" s="9" t="s">
        <v>62</v>
      </c>
      <c r="D36" s="8" t="s">
        <v>65</v>
      </c>
      <c r="E36" s="8" t="s">
        <v>64</v>
      </c>
      <c r="F36" s="8" t="s">
        <v>65</v>
      </c>
      <c r="G36" s="8" t="s">
        <v>67</v>
      </c>
      <c r="H36" s="8" t="s">
        <v>76</v>
      </c>
      <c r="I36" s="8" t="s">
        <v>113</v>
      </c>
      <c r="J36" s="8" t="s">
        <v>106</v>
      </c>
      <c r="K36" s="8" t="s">
        <v>211</v>
      </c>
      <c r="L36" s="8" t="s">
        <v>76</v>
      </c>
      <c r="M36" s="11" t="s">
        <v>158</v>
      </c>
      <c r="N36" s="8"/>
      <c r="O36" s="8">
        <v>14279923</v>
      </c>
      <c r="P36" s="8" t="s">
        <v>51</v>
      </c>
      <c r="Q36" s="8">
        <v>3</v>
      </c>
      <c r="R36" s="12">
        <v>36</v>
      </c>
      <c r="S36" s="13">
        <v>1674</v>
      </c>
      <c r="T36" s="13">
        <v>3241</v>
      </c>
      <c r="U36" s="13"/>
      <c r="V36" s="14">
        <f>SUM(Tabela2_2[[#This Row],[Strefa szczyt dzienna (2025)]:[Reszta doby (2025)]])</f>
        <v>4915</v>
      </c>
      <c r="W36" s="15">
        <f>Tabela2_2[[#This Row],[Strefa szczyt dzienna (2025)]]</f>
        <v>1674</v>
      </c>
      <c r="X36" s="15">
        <f>Tabela2_2[[#This Row],[Strefa poza szczyt nocna (2025)]]</f>
        <v>3241</v>
      </c>
      <c r="Y36" s="15">
        <f>Tabela2_2[[#This Row],[Reszta doby (2025)]]</f>
        <v>0</v>
      </c>
      <c r="Z36" s="14">
        <f t="shared" si="3"/>
        <v>4915</v>
      </c>
      <c r="AA36" s="15">
        <f>Tabela2_2[[#This Row],[Strefa szczyt dzienna (2025)]]</f>
        <v>1674</v>
      </c>
      <c r="AB36" s="15">
        <f>Tabela2_2[[#This Row],[Strefa poza szczyt nocna (2025)]]</f>
        <v>3241</v>
      </c>
      <c r="AC36" s="15">
        <f>Tabela2_2[[#This Row],[Reszta doby (2025)]]</f>
        <v>0</v>
      </c>
      <c r="AD36" s="14">
        <f t="shared" si="4"/>
        <v>4915</v>
      </c>
      <c r="AE36" s="14">
        <f t="shared" si="5"/>
        <v>14745</v>
      </c>
      <c r="AF36" s="16" t="s">
        <v>53</v>
      </c>
      <c r="AG36" s="17" t="s">
        <v>287</v>
      </c>
      <c r="AH36" s="17" t="s">
        <v>357</v>
      </c>
      <c r="AI36" s="17" t="s">
        <v>288</v>
      </c>
      <c r="AJ36" s="17" t="s">
        <v>344</v>
      </c>
      <c r="AK36" s="17" t="s">
        <v>290</v>
      </c>
      <c r="AL36" s="8" t="s">
        <v>2898</v>
      </c>
      <c r="AM36" s="12" t="s">
        <v>47</v>
      </c>
      <c r="AN36" s="18">
        <v>46752</v>
      </c>
      <c r="AO36" s="19"/>
    </row>
    <row r="37" spans="1:41" ht="20" customHeight="1">
      <c r="A37" s="8">
        <v>33</v>
      </c>
      <c r="B37" s="8" t="s">
        <v>64</v>
      </c>
      <c r="C37" s="9" t="s">
        <v>62</v>
      </c>
      <c r="D37" s="8" t="s">
        <v>65</v>
      </c>
      <c r="E37" s="8" t="s">
        <v>64</v>
      </c>
      <c r="F37" s="8" t="s">
        <v>65</v>
      </c>
      <c r="G37" s="8" t="s">
        <v>71</v>
      </c>
      <c r="H37" s="8" t="s">
        <v>73</v>
      </c>
      <c r="I37" s="8" t="s">
        <v>119</v>
      </c>
      <c r="J37" s="8" t="s">
        <v>103</v>
      </c>
      <c r="K37" s="8" t="s">
        <v>210</v>
      </c>
      <c r="L37" s="8" t="s">
        <v>73</v>
      </c>
      <c r="M37" s="11" t="s">
        <v>159</v>
      </c>
      <c r="N37" s="8"/>
      <c r="O37" s="8">
        <v>83559241</v>
      </c>
      <c r="P37" s="8" t="s">
        <v>51</v>
      </c>
      <c r="Q37" s="8">
        <v>4</v>
      </c>
      <c r="R37" s="12">
        <v>36</v>
      </c>
      <c r="S37" s="13">
        <v>1528</v>
      </c>
      <c r="T37" s="13">
        <v>3112</v>
      </c>
      <c r="U37" s="13"/>
      <c r="V37" s="14">
        <f>SUM(Tabela2_2[[#This Row],[Strefa szczyt dzienna (2025)]:[Reszta doby (2025)]])</f>
        <v>4640</v>
      </c>
      <c r="W37" s="15">
        <f>Tabela2_2[[#This Row],[Strefa szczyt dzienna (2025)]]</f>
        <v>1528</v>
      </c>
      <c r="X37" s="15">
        <f>Tabela2_2[[#This Row],[Strefa poza szczyt nocna (2025)]]</f>
        <v>3112</v>
      </c>
      <c r="Y37" s="15">
        <f>Tabela2_2[[#This Row],[Reszta doby (2025)]]</f>
        <v>0</v>
      </c>
      <c r="Z37" s="14">
        <f t="shared" si="3"/>
        <v>4640</v>
      </c>
      <c r="AA37" s="15">
        <f>Tabela2_2[[#This Row],[Strefa szczyt dzienna (2025)]]</f>
        <v>1528</v>
      </c>
      <c r="AB37" s="15">
        <f>Tabela2_2[[#This Row],[Strefa poza szczyt nocna (2025)]]</f>
        <v>3112</v>
      </c>
      <c r="AC37" s="15">
        <f>Tabela2_2[[#This Row],[Reszta doby (2025)]]</f>
        <v>0</v>
      </c>
      <c r="AD37" s="14">
        <f t="shared" si="4"/>
        <v>4640</v>
      </c>
      <c r="AE37" s="14">
        <f t="shared" si="5"/>
        <v>13920</v>
      </c>
      <c r="AF37" s="16" t="s">
        <v>53</v>
      </c>
      <c r="AG37" s="17" t="s">
        <v>287</v>
      </c>
      <c r="AH37" s="17" t="s">
        <v>357</v>
      </c>
      <c r="AI37" s="17" t="s">
        <v>288</v>
      </c>
      <c r="AJ37" s="17" t="s">
        <v>344</v>
      </c>
      <c r="AK37" s="17" t="s">
        <v>290</v>
      </c>
      <c r="AL37" s="8" t="s">
        <v>2898</v>
      </c>
      <c r="AM37" s="12" t="s">
        <v>47</v>
      </c>
      <c r="AN37" s="18">
        <v>46752</v>
      </c>
      <c r="AO37" s="19"/>
    </row>
    <row r="38" spans="1:41" ht="20" customHeight="1">
      <c r="A38" s="8">
        <v>34</v>
      </c>
      <c r="B38" s="8" t="s">
        <v>64</v>
      </c>
      <c r="C38" s="9" t="s">
        <v>62</v>
      </c>
      <c r="D38" s="8" t="s">
        <v>65</v>
      </c>
      <c r="E38" s="8" t="s">
        <v>64</v>
      </c>
      <c r="F38" s="8" t="s">
        <v>65</v>
      </c>
      <c r="G38" s="8" t="s">
        <v>67</v>
      </c>
      <c r="H38" s="8" t="s">
        <v>96</v>
      </c>
      <c r="I38" s="8" t="s">
        <v>120</v>
      </c>
      <c r="J38" s="8">
        <v>1</v>
      </c>
      <c r="K38" s="8" t="s">
        <v>211</v>
      </c>
      <c r="L38" s="8" t="s">
        <v>96</v>
      </c>
      <c r="M38" s="11" t="s">
        <v>160</v>
      </c>
      <c r="N38" s="8"/>
      <c r="O38" s="8">
        <v>30451191</v>
      </c>
      <c r="P38" s="8" t="s">
        <v>51</v>
      </c>
      <c r="Q38" s="8">
        <v>3</v>
      </c>
      <c r="R38" s="12">
        <v>36</v>
      </c>
      <c r="S38" s="13">
        <v>1650</v>
      </c>
      <c r="T38" s="13">
        <v>2530</v>
      </c>
      <c r="U38" s="13"/>
      <c r="V38" s="14">
        <f>SUM(Tabela2_2[[#This Row],[Strefa szczyt dzienna (2025)]:[Reszta doby (2025)]])</f>
        <v>4180</v>
      </c>
      <c r="W38" s="15">
        <f>Tabela2_2[[#This Row],[Strefa szczyt dzienna (2025)]]</f>
        <v>1650</v>
      </c>
      <c r="X38" s="15">
        <f>Tabela2_2[[#This Row],[Strefa poza szczyt nocna (2025)]]</f>
        <v>2530</v>
      </c>
      <c r="Y38" s="15">
        <f>Tabela2_2[[#This Row],[Reszta doby (2025)]]</f>
        <v>0</v>
      </c>
      <c r="Z38" s="14">
        <f t="shared" si="3"/>
        <v>4180</v>
      </c>
      <c r="AA38" s="15">
        <f>Tabela2_2[[#This Row],[Strefa szczyt dzienna (2025)]]</f>
        <v>1650</v>
      </c>
      <c r="AB38" s="15">
        <f>Tabela2_2[[#This Row],[Strefa poza szczyt nocna (2025)]]</f>
        <v>2530</v>
      </c>
      <c r="AC38" s="15">
        <f>Tabela2_2[[#This Row],[Reszta doby (2025)]]</f>
        <v>0</v>
      </c>
      <c r="AD38" s="14">
        <f t="shared" si="4"/>
        <v>4180</v>
      </c>
      <c r="AE38" s="14">
        <f t="shared" si="5"/>
        <v>12540</v>
      </c>
      <c r="AF38" s="16" t="s">
        <v>53</v>
      </c>
      <c r="AG38" s="17" t="s">
        <v>287</v>
      </c>
      <c r="AH38" s="17" t="s">
        <v>357</v>
      </c>
      <c r="AI38" s="17" t="s">
        <v>288</v>
      </c>
      <c r="AJ38" s="17" t="s">
        <v>344</v>
      </c>
      <c r="AK38" s="17" t="s">
        <v>290</v>
      </c>
      <c r="AL38" s="8" t="s">
        <v>2898</v>
      </c>
      <c r="AM38" s="12" t="s">
        <v>47</v>
      </c>
      <c r="AN38" s="18">
        <v>46752</v>
      </c>
      <c r="AO38" s="19"/>
    </row>
    <row r="39" spans="1:41" ht="20" customHeight="1">
      <c r="A39" s="8">
        <v>35</v>
      </c>
      <c r="B39" s="8" t="s">
        <v>64</v>
      </c>
      <c r="C39" s="9" t="s">
        <v>62</v>
      </c>
      <c r="D39" s="8" t="s">
        <v>65</v>
      </c>
      <c r="E39" s="8" t="s">
        <v>64</v>
      </c>
      <c r="F39" s="8" t="s">
        <v>65</v>
      </c>
      <c r="G39" s="8" t="s">
        <v>67</v>
      </c>
      <c r="H39" s="8" t="s">
        <v>97</v>
      </c>
      <c r="I39" s="8" t="s">
        <v>121</v>
      </c>
      <c r="J39" s="8" t="s">
        <v>106</v>
      </c>
      <c r="K39" s="8" t="s">
        <v>211</v>
      </c>
      <c r="L39" s="8" t="s">
        <v>97</v>
      </c>
      <c r="M39" s="11" t="s">
        <v>161</v>
      </c>
      <c r="N39" s="8"/>
      <c r="O39" s="8">
        <v>13423492</v>
      </c>
      <c r="P39" s="8" t="s">
        <v>51</v>
      </c>
      <c r="Q39" s="8">
        <v>3</v>
      </c>
      <c r="R39" s="12">
        <v>36</v>
      </c>
      <c r="S39" s="13">
        <v>2478</v>
      </c>
      <c r="T39" s="13">
        <v>4869</v>
      </c>
      <c r="U39" s="13"/>
      <c r="V39" s="14">
        <f>SUM(Tabela2_2[[#This Row],[Strefa szczyt dzienna (2025)]:[Reszta doby (2025)]])</f>
        <v>7347</v>
      </c>
      <c r="W39" s="15">
        <f>Tabela2_2[[#This Row],[Strefa szczyt dzienna (2025)]]</f>
        <v>2478</v>
      </c>
      <c r="X39" s="15">
        <f>Tabela2_2[[#This Row],[Strefa poza szczyt nocna (2025)]]</f>
        <v>4869</v>
      </c>
      <c r="Y39" s="15">
        <f>Tabela2_2[[#This Row],[Reszta doby (2025)]]</f>
        <v>0</v>
      </c>
      <c r="Z39" s="14">
        <f t="shared" si="3"/>
        <v>7347</v>
      </c>
      <c r="AA39" s="15">
        <f>Tabela2_2[[#This Row],[Strefa szczyt dzienna (2025)]]</f>
        <v>2478</v>
      </c>
      <c r="AB39" s="15">
        <f>Tabela2_2[[#This Row],[Strefa poza szczyt nocna (2025)]]</f>
        <v>4869</v>
      </c>
      <c r="AC39" s="15">
        <f>Tabela2_2[[#This Row],[Reszta doby (2025)]]</f>
        <v>0</v>
      </c>
      <c r="AD39" s="14">
        <f t="shared" si="4"/>
        <v>7347</v>
      </c>
      <c r="AE39" s="14">
        <f t="shared" si="5"/>
        <v>22041</v>
      </c>
      <c r="AF39" s="16" t="s">
        <v>53</v>
      </c>
      <c r="AG39" s="17" t="s">
        <v>287</v>
      </c>
      <c r="AH39" s="17" t="s">
        <v>357</v>
      </c>
      <c r="AI39" s="17" t="s">
        <v>288</v>
      </c>
      <c r="AJ39" s="17" t="s">
        <v>344</v>
      </c>
      <c r="AK39" s="17" t="s">
        <v>290</v>
      </c>
      <c r="AL39" s="8" t="s">
        <v>2898</v>
      </c>
      <c r="AM39" s="12" t="s">
        <v>47</v>
      </c>
      <c r="AN39" s="18">
        <v>46752</v>
      </c>
      <c r="AO39" s="19"/>
    </row>
    <row r="40" spans="1:41" ht="20" customHeight="1">
      <c r="A40" s="8">
        <v>36</v>
      </c>
      <c r="B40" s="8" t="s">
        <v>64</v>
      </c>
      <c r="C40" s="9" t="s">
        <v>62</v>
      </c>
      <c r="D40" s="8" t="s">
        <v>65</v>
      </c>
      <c r="E40" s="8" t="s">
        <v>64</v>
      </c>
      <c r="F40" s="8" t="s">
        <v>65</v>
      </c>
      <c r="G40" s="8" t="s">
        <v>67</v>
      </c>
      <c r="H40" s="8" t="s">
        <v>87</v>
      </c>
      <c r="I40" s="8" t="s">
        <v>117</v>
      </c>
      <c r="J40" s="8" t="s">
        <v>104</v>
      </c>
      <c r="K40" s="8" t="s">
        <v>211</v>
      </c>
      <c r="L40" s="8" t="s">
        <v>87</v>
      </c>
      <c r="M40" s="11" t="s">
        <v>162</v>
      </c>
      <c r="N40" s="8"/>
      <c r="O40" s="8">
        <v>97223183</v>
      </c>
      <c r="P40" s="8" t="s">
        <v>51</v>
      </c>
      <c r="Q40" s="8">
        <v>1</v>
      </c>
      <c r="R40" s="12">
        <v>36</v>
      </c>
      <c r="S40" s="13">
        <v>1379</v>
      </c>
      <c r="T40" s="13">
        <v>2853</v>
      </c>
      <c r="U40" s="13"/>
      <c r="V40" s="14">
        <f>SUM(Tabela2_2[[#This Row],[Strefa szczyt dzienna (2025)]:[Reszta doby (2025)]])</f>
        <v>4232</v>
      </c>
      <c r="W40" s="15">
        <f>Tabela2_2[[#This Row],[Strefa szczyt dzienna (2025)]]</f>
        <v>1379</v>
      </c>
      <c r="X40" s="15">
        <f>Tabela2_2[[#This Row],[Strefa poza szczyt nocna (2025)]]</f>
        <v>2853</v>
      </c>
      <c r="Y40" s="15">
        <f>Tabela2_2[[#This Row],[Reszta doby (2025)]]</f>
        <v>0</v>
      </c>
      <c r="Z40" s="14">
        <f t="shared" si="3"/>
        <v>4232</v>
      </c>
      <c r="AA40" s="15">
        <f>Tabela2_2[[#This Row],[Strefa szczyt dzienna (2025)]]</f>
        <v>1379</v>
      </c>
      <c r="AB40" s="15">
        <f>Tabela2_2[[#This Row],[Strefa poza szczyt nocna (2025)]]</f>
        <v>2853</v>
      </c>
      <c r="AC40" s="15">
        <f>Tabela2_2[[#This Row],[Reszta doby (2025)]]</f>
        <v>0</v>
      </c>
      <c r="AD40" s="14">
        <f t="shared" si="4"/>
        <v>4232</v>
      </c>
      <c r="AE40" s="14">
        <f t="shared" si="5"/>
        <v>12696</v>
      </c>
      <c r="AF40" s="16" t="s">
        <v>53</v>
      </c>
      <c r="AG40" s="17" t="s">
        <v>287</v>
      </c>
      <c r="AH40" s="17" t="s">
        <v>357</v>
      </c>
      <c r="AI40" s="17" t="s">
        <v>288</v>
      </c>
      <c r="AJ40" s="17" t="s">
        <v>344</v>
      </c>
      <c r="AK40" s="17" t="s">
        <v>290</v>
      </c>
      <c r="AL40" s="8" t="s">
        <v>2898</v>
      </c>
      <c r="AM40" s="12" t="s">
        <v>47</v>
      </c>
      <c r="AN40" s="18">
        <v>46752</v>
      </c>
      <c r="AO40" s="19"/>
    </row>
    <row r="41" spans="1:41" ht="20" customHeight="1">
      <c r="A41" s="8">
        <v>37</v>
      </c>
      <c r="B41" s="8" t="s">
        <v>64</v>
      </c>
      <c r="C41" s="9" t="s">
        <v>62</v>
      </c>
      <c r="D41" s="8" t="s">
        <v>65</v>
      </c>
      <c r="E41" s="8" t="s">
        <v>64</v>
      </c>
      <c r="F41" s="8" t="s">
        <v>65</v>
      </c>
      <c r="G41" s="8" t="s">
        <v>67</v>
      </c>
      <c r="H41" s="8" t="s">
        <v>87</v>
      </c>
      <c r="I41" s="8" t="s">
        <v>117</v>
      </c>
      <c r="J41" s="8" t="s">
        <v>106</v>
      </c>
      <c r="K41" s="8" t="s">
        <v>211</v>
      </c>
      <c r="L41" s="8" t="s">
        <v>87</v>
      </c>
      <c r="M41" s="11" t="s">
        <v>163</v>
      </c>
      <c r="N41" s="8"/>
      <c r="O41" s="8">
        <v>13647590</v>
      </c>
      <c r="P41" s="8" t="s">
        <v>51</v>
      </c>
      <c r="Q41" s="8">
        <v>3</v>
      </c>
      <c r="R41" s="12">
        <v>36</v>
      </c>
      <c r="S41" s="13">
        <v>1025</v>
      </c>
      <c r="T41" s="13">
        <v>634</v>
      </c>
      <c r="U41" s="13"/>
      <c r="V41" s="14">
        <f>SUM(Tabela2_2[[#This Row],[Strefa szczyt dzienna (2025)]:[Reszta doby (2025)]])</f>
        <v>1659</v>
      </c>
      <c r="W41" s="15">
        <f>Tabela2_2[[#This Row],[Strefa szczyt dzienna (2025)]]</f>
        <v>1025</v>
      </c>
      <c r="X41" s="15">
        <f>Tabela2_2[[#This Row],[Strefa poza szczyt nocna (2025)]]</f>
        <v>634</v>
      </c>
      <c r="Y41" s="15">
        <f>Tabela2_2[[#This Row],[Reszta doby (2025)]]</f>
        <v>0</v>
      </c>
      <c r="Z41" s="14">
        <f t="shared" si="3"/>
        <v>1659</v>
      </c>
      <c r="AA41" s="15">
        <f>Tabela2_2[[#This Row],[Strefa szczyt dzienna (2025)]]</f>
        <v>1025</v>
      </c>
      <c r="AB41" s="15">
        <f>Tabela2_2[[#This Row],[Strefa poza szczyt nocna (2025)]]</f>
        <v>634</v>
      </c>
      <c r="AC41" s="15">
        <f>Tabela2_2[[#This Row],[Reszta doby (2025)]]</f>
        <v>0</v>
      </c>
      <c r="AD41" s="14">
        <f t="shared" si="4"/>
        <v>1659</v>
      </c>
      <c r="AE41" s="14">
        <f t="shared" si="5"/>
        <v>4977</v>
      </c>
      <c r="AF41" s="16" t="s">
        <v>53</v>
      </c>
      <c r="AG41" s="17" t="s">
        <v>287</v>
      </c>
      <c r="AH41" s="17" t="s">
        <v>357</v>
      </c>
      <c r="AI41" s="17" t="s">
        <v>288</v>
      </c>
      <c r="AJ41" s="17" t="s">
        <v>344</v>
      </c>
      <c r="AK41" s="17" t="s">
        <v>290</v>
      </c>
      <c r="AL41" s="8" t="s">
        <v>2898</v>
      </c>
      <c r="AM41" s="12" t="s">
        <v>47</v>
      </c>
      <c r="AN41" s="18">
        <v>46752</v>
      </c>
      <c r="AO41" s="19"/>
    </row>
    <row r="42" spans="1:41" ht="20" customHeight="1">
      <c r="A42" s="8">
        <v>38</v>
      </c>
      <c r="B42" s="8" t="s">
        <v>64</v>
      </c>
      <c r="C42" s="9" t="s">
        <v>62</v>
      </c>
      <c r="D42" s="8" t="s">
        <v>65</v>
      </c>
      <c r="E42" s="8" t="s">
        <v>64</v>
      </c>
      <c r="F42" s="8" t="s">
        <v>65</v>
      </c>
      <c r="G42" s="8" t="s">
        <v>67</v>
      </c>
      <c r="H42" s="8" t="s">
        <v>96</v>
      </c>
      <c r="I42" s="8" t="s">
        <v>120</v>
      </c>
      <c r="J42" s="8" t="s">
        <v>103</v>
      </c>
      <c r="K42" s="8" t="s">
        <v>211</v>
      </c>
      <c r="L42" s="8" t="s">
        <v>96</v>
      </c>
      <c r="M42" s="11" t="s">
        <v>164</v>
      </c>
      <c r="N42" s="8"/>
      <c r="O42" s="8">
        <v>97440985</v>
      </c>
      <c r="P42" s="8" t="s">
        <v>51</v>
      </c>
      <c r="Q42" s="8">
        <v>3</v>
      </c>
      <c r="R42" s="12">
        <v>36</v>
      </c>
      <c r="S42" s="13">
        <v>926</v>
      </c>
      <c r="T42" s="13">
        <v>2336</v>
      </c>
      <c r="U42" s="13"/>
      <c r="V42" s="14">
        <f>SUM(Tabela2_2[[#This Row],[Strefa szczyt dzienna (2025)]:[Reszta doby (2025)]])</f>
        <v>3262</v>
      </c>
      <c r="W42" s="15">
        <f>Tabela2_2[[#This Row],[Strefa szczyt dzienna (2025)]]</f>
        <v>926</v>
      </c>
      <c r="X42" s="15">
        <f>Tabela2_2[[#This Row],[Strefa poza szczyt nocna (2025)]]</f>
        <v>2336</v>
      </c>
      <c r="Y42" s="15">
        <f>Tabela2_2[[#This Row],[Reszta doby (2025)]]</f>
        <v>0</v>
      </c>
      <c r="Z42" s="14">
        <f t="shared" si="3"/>
        <v>3262</v>
      </c>
      <c r="AA42" s="15">
        <f>Tabela2_2[[#This Row],[Strefa szczyt dzienna (2025)]]</f>
        <v>926</v>
      </c>
      <c r="AB42" s="15">
        <f>Tabela2_2[[#This Row],[Strefa poza szczyt nocna (2025)]]</f>
        <v>2336</v>
      </c>
      <c r="AC42" s="15">
        <f>Tabela2_2[[#This Row],[Reszta doby (2025)]]</f>
        <v>0</v>
      </c>
      <c r="AD42" s="14">
        <f t="shared" si="4"/>
        <v>3262</v>
      </c>
      <c r="AE42" s="14">
        <f t="shared" si="5"/>
        <v>9786</v>
      </c>
      <c r="AF42" s="16" t="s">
        <v>53</v>
      </c>
      <c r="AG42" s="17" t="s">
        <v>287</v>
      </c>
      <c r="AH42" s="17" t="s">
        <v>357</v>
      </c>
      <c r="AI42" s="17" t="s">
        <v>288</v>
      </c>
      <c r="AJ42" s="17" t="s">
        <v>344</v>
      </c>
      <c r="AK42" s="17" t="s">
        <v>290</v>
      </c>
      <c r="AL42" s="8" t="s">
        <v>2898</v>
      </c>
      <c r="AM42" s="12" t="s">
        <v>47</v>
      </c>
      <c r="AN42" s="18">
        <v>46752</v>
      </c>
      <c r="AO42" s="19"/>
    </row>
    <row r="43" spans="1:41" ht="20" customHeight="1">
      <c r="A43" s="8">
        <v>39</v>
      </c>
      <c r="B43" s="8" t="s">
        <v>64</v>
      </c>
      <c r="C43" s="9" t="s">
        <v>62</v>
      </c>
      <c r="D43" s="8" t="s">
        <v>65</v>
      </c>
      <c r="E43" s="8" t="s">
        <v>64</v>
      </c>
      <c r="F43" s="8" t="s">
        <v>65</v>
      </c>
      <c r="G43" s="8" t="s">
        <v>67</v>
      </c>
      <c r="H43" s="8" t="s">
        <v>98</v>
      </c>
      <c r="I43" s="8" t="s">
        <v>98</v>
      </c>
      <c r="J43" s="8" t="s">
        <v>106</v>
      </c>
      <c r="K43" s="8" t="s">
        <v>211</v>
      </c>
      <c r="L43" s="8" t="s">
        <v>98</v>
      </c>
      <c r="M43" s="11" t="s">
        <v>165</v>
      </c>
      <c r="N43" s="8"/>
      <c r="O43" s="8">
        <v>97639464</v>
      </c>
      <c r="P43" s="8" t="s">
        <v>51</v>
      </c>
      <c r="Q43" s="8">
        <v>3</v>
      </c>
      <c r="R43" s="12">
        <v>36</v>
      </c>
      <c r="S43" s="13">
        <v>1123</v>
      </c>
      <c r="T43" s="13">
        <v>2184</v>
      </c>
      <c r="U43" s="13"/>
      <c r="V43" s="14">
        <f>SUM(Tabela2_2[[#This Row],[Strefa szczyt dzienna (2025)]:[Reszta doby (2025)]])</f>
        <v>3307</v>
      </c>
      <c r="W43" s="15">
        <f>Tabela2_2[[#This Row],[Strefa szczyt dzienna (2025)]]</f>
        <v>1123</v>
      </c>
      <c r="X43" s="15">
        <f>Tabela2_2[[#This Row],[Strefa poza szczyt nocna (2025)]]</f>
        <v>2184</v>
      </c>
      <c r="Y43" s="15">
        <f>Tabela2_2[[#This Row],[Reszta doby (2025)]]</f>
        <v>0</v>
      </c>
      <c r="Z43" s="14">
        <f t="shared" si="3"/>
        <v>3307</v>
      </c>
      <c r="AA43" s="15">
        <f>Tabela2_2[[#This Row],[Strefa szczyt dzienna (2025)]]</f>
        <v>1123</v>
      </c>
      <c r="AB43" s="15">
        <f>Tabela2_2[[#This Row],[Strefa poza szczyt nocna (2025)]]</f>
        <v>2184</v>
      </c>
      <c r="AC43" s="15">
        <f>Tabela2_2[[#This Row],[Reszta doby (2025)]]</f>
        <v>0</v>
      </c>
      <c r="AD43" s="14">
        <f t="shared" si="4"/>
        <v>3307</v>
      </c>
      <c r="AE43" s="14">
        <f t="shared" si="5"/>
        <v>9921</v>
      </c>
      <c r="AF43" s="16" t="s">
        <v>53</v>
      </c>
      <c r="AG43" s="17" t="s">
        <v>287</v>
      </c>
      <c r="AH43" s="17" t="s">
        <v>357</v>
      </c>
      <c r="AI43" s="17" t="s">
        <v>288</v>
      </c>
      <c r="AJ43" s="17" t="s">
        <v>344</v>
      </c>
      <c r="AK43" s="17" t="s">
        <v>290</v>
      </c>
      <c r="AL43" s="8" t="s">
        <v>2898</v>
      </c>
      <c r="AM43" s="12" t="s">
        <v>47</v>
      </c>
      <c r="AN43" s="18">
        <v>46752</v>
      </c>
      <c r="AO43" s="19"/>
    </row>
    <row r="44" spans="1:41" ht="20" customHeight="1">
      <c r="A44" s="8">
        <v>40</v>
      </c>
      <c r="B44" s="8" t="s">
        <v>64</v>
      </c>
      <c r="C44" s="9" t="s">
        <v>62</v>
      </c>
      <c r="D44" s="8" t="s">
        <v>65</v>
      </c>
      <c r="E44" s="8" t="s">
        <v>64</v>
      </c>
      <c r="F44" s="8" t="s">
        <v>65</v>
      </c>
      <c r="G44" s="8" t="s">
        <v>67</v>
      </c>
      <c r="H44" s="8" t="s">
        <v>75</v>
      </c>
      <c r="I44" s="8" t="s">
        <v>108</v>
      </c>
      <c r="J44" s="8" t="s">
        <v>105</v>
      </c>
      <c r="K44" s="8" t="s">
        <v>211</v>
      </c>
      <c r="L44" s="8" t="s">
        <v>75</v>
      </c>
      <c r="M44" s="11" t="s">
        <v>166</v>
      </c>
      <c r="N44" s="8"/>
      <c r="O44" s="8">
        <v>13647502</v>
      </c>
      <c r="P44" s="8" t="s">
        <v>51</v>
      </c>
      <c r="Q44" s="8">
        <v>3</v>
      </c>
      <c r="R44" s="12">
        <v>36</v>
      </c>
      <c r="S44" s="13">
        <v>886</v>
      </c>
      <c r="T44" s="13">
        <v>1920</v>
      </c>
      <c r="U44" s="13"/>
      <c r="V44" s="14">
        <f>SUM(Tabela2_2[[#This Row],[Strefa szczyt dzienna (2025)]:[Reszta doby (2025)]])</f>
        <v>2806</v>
      </c>
      <c r="W44" s="15">
        <f>Tabela2_2[[#This Row],[Strefa szczyt dzienna (2025)]]</f>
        <v>886</v>
      </c>
      <c r="X44" s="15">
        <f>Tabela2_2[[#This Row],[Strefa poza szczyt nocna (2025)]]</f>
        <v>1920</v>
      </c>
      <c r="Y44" s="15">
        <f>Tabela2_2[[#This Row],[Reszta doby (2025)]]</f>
        <v>0</v>
      </c>
      <c r="Z44" s="14">
        <f t="shared" si="3"/>
        <v>2806</v>
      </c>
      <c r="AA44" s="15">
        <f>Tabela2_2[[#This Row],[Strefa szczyt dzienna (2025)]]</f>
        <v>886</v>
      </c>
      <c r="AB44" s="15">
        <f>Tabela2_2[[#This Row],[Strefa poza szczyt nocna (2025)]]</f>
        <v>1920</v>
      </c>
      <c r="AC44" s="15">
        <f>Tabela2_2[[#This Row],[Reszta doby (2025)]]</f>
        <v>0</v>
      </c>
      <c r="AD44" s="14">
        <f t="shared" si="4"/>
        <v>2806</v>
      </c>
      <c r="AE44" s="14">
        <f t="shared" si="5"/>
        <v>8418</v>
      </c>
      <c r="AF44" s="16" t="s">
        <v>53</v>
      </c>
      <c r="AG44" s="17" t="s">
        <v>287</v>
      </c>
      <c r="AH44" s="17" t="s">
        <v>357</v>
      </c>
      <c r="AI44" s="17" t="s">
        <v>288</v>
      </c>
      <c r="AJ44" s="17" t="s">
        <v>344</v>
      </c>
      <c r="AK44" s="17" t="s">
        <v>290</v>
      </c>
      <c r="AL44" s="8" t="s">
        <v>2898</v>
      </c>
      <c r="AM44" s="12" t="s">
        <v>47</v>
      </c>
      <c r="AN44" s="18">
        <v>46752</v>
      </c>
      <c r="AO44" s="19"/>
    </row>
    <row r="45" spans="1:41" ht="20" customHeight="1">
      <c r="A45" s="8">
        <v>41</v>
      </c>
      <c r="B45" s="8" t="s">
        <v>64</v>
      </c>
      <c r="C45" s="9" t="s">
        <v>62</v>
      </c>
      <c r="D45" s="8" t="s">
        <v>65</v>
      </c>
      <c r="E45" s="8" t="s">
        <v>64</v>
      </c>
      <c r="F45" s="8" t="s">
        <v>65</v>
      </c>
      <c r="G45" s="8" t="s">
        <v>67</v>
      </c>
      <c r="H45" s="8" t="s">
        <v>99</v>
      </c>
      <c r="I45" s="8" t="s">
        <v>100</v>
      </c>
      <c r="J45" s="8"/>
      <c r="K45" s="8" t="s">
        <v>211</v>
      </c>
      <c r="L45" s="8" t="s">
        <v>99</v>
      </c>
      <c r="M45" s="11" t="s">
        <v>167</v>
      </c>
      <c r="N45" s="8"/>
      <c r="O45" s="8">
        <v>30425766</v>
      </c>
      <c r="P45" s="8" t="s">
        <v>51</v>
      </c>
      <c r="Q45" s="8">
        <v>2</v>
      </c>
      <c r="R45" s="12">
        <v>36</v>
      </c>
      <c r="S45" s="13">
        <v>2756</v>
      </c>
      <c r="T45" s="13">
        <v>4650</v>
      </c>
      <c r="U45" s="13"/>
      <c r="V45" s="14">
        <f>SUM(Tabela2_2[[#This Row],[Strefa szczyt dzienna (2025)]:[Reszta doby (2025)]])</f>
        <v>7406</v>
      </c>
      <c r="W45" s="15">
        <f>Tabela2_2[[#This Row],[Strefa szczyt dzienna (2025)]]</f>
        <v>2756</v>
      </c>
      <c r="X45" s="15">
        <f>Tabela2_2[[#This Row],[Strefa poza szczyt nocna (2025)]]</f>
        <v>4650</v>
      </c>
      <c r="Y45" s="15">
        <f>Tabela2_2[[#This Row],[Reszta doby (2025)]]</f>
        <v>0</v>
      </c>
      <c r="Z45" s="14">
        <f t="shared" si="3"/>
        <v>7406</v>
      </c>
      <c r="AA45" s="15">
        <f>Tabela2_2[[#This Row],[Strefa szczyt dzienna (2025)]]</f>
        <v>2756</v>
      </c>
      <c r="AB45" s="15">
        <f>Tabela2_2[[#This Row],[Strefa poza szczyt nocna (2025)]]</f>
        <v>4650</v>
      </c>
      <c r="AC45" s="15">
        <f>Tabela2_2[[#This Row],[Reszta doby (2025)]]</f>
        <v>0</v>
      </c>
      <c r="AD45" s="14">
        <f t="shared" si="4"/>
        <v>7406</v>
      </c>
      <c r="AE45" s="14">
        <f t="shared" si="5"/>
        <v>22218</v>
      </c>
      <c r="AF45" s="16" t="s">
        <v>53</v>
      </c>
      <c r="AG45" s="17" t="s">
        <v>287</v>
      </c>
      <c r="AH45" s="17" t="s">
        <v>357</v>
      </c>
      <c r="AI45" s="17" t="s">
        <v>288</v>
      </c>
      <c r="AJ45" s="17" t="s">
        <v>344</v>
      </c>
      <c r="AK45" s="17" t="s">
        <v>290</v>
      </c>
      <c r="AL45" s="8" t="s">
        <v>2898</v>
      </c>
      <c r="AM45" s="12" t="s">
        <v>47</v>
      </c>
      <c r="AN45" s="18">
        <v>46752</v>
      </c>
      <c r="AO45" s="19"/>
    </row>
    <row r="46" spans="1:41" ht="20" customHeight="1">
      <c r="A46" s="8">
        <v>42</v>
      </c>
      <c r="B46" s="8" t="s">
        <v>64</v>
      </c>
      <c r="C46" s="9" t="s">
        <v>62</v>
      </c>
      <c r="D46" s="8" t="s">
        <v>65</v>
      </c>
      <c r="E46" s="8" t="s">
        <v>64</v>
      </c>
      <c r="F46" s="8" t="s">
        <v>65</v>
      </c>
      <c r="G46" s="8" t="s">
        <v>68</v>
      </c>
      <c r="H46" s="8" t="s">
        <v>73</v>
      </c>
      <c r="I46" s="8" t="s">
        <v>122</v>
      </c>
      <c r="J46" s="8">
        <v>2</v>
      </c>
      <c r="K46" s="8" t="s">
        <v>210</v>
      </c>
      <c r="L46" s="8" t="s">
        <v>73</v>
      </c>
      <c r="M46" s="11" t="s">
        <v>168</v>
      </c>
      <c r="N46" s="8"/>
      <c r="O46" s="8">
        <v>95997664</v>
      </c>
      <c r="P46" s="8" t="s">
        <v>51</v>
      </c>
      <c r="Q46" s="8">
        <v>2</v>
      </c>
      <c r="R46" s="12">
        <v>36</v>
      </c>
      <c r="S46" s="13">
        <v>601</v>
      </c>
      <c r="T46" s="13">
        <v>1297</v>
      </c>
      <c r="U46" s="13"/>
      <c r="V46" s="14">
        <f>SUM(Tabela2_2[[#This Row],[Strefa szczyt dzienna (2025)]:[Reszta doby (2025)]])</f>
        <v>1898</v>
      </c>
      <c r="W46" s="15">
        <f>Tabela2_2[[#This Row],[Strefa szczyt dzienna (2025)]]</f>
        <v>601</v>
      </c>
      <c r="X46" s="15">
        <f>Tabela2_2[[#This Row],[Strefa poza szczyt nocna (2025)]]</f>
        <v>1297</v>
      </c>
      <c r="Y46" s="15">
        <f>Tabela2_2[[#This Row],[Reszta doby (2025)]]</f>
        <v>0</v>
      </c>
      <c r="Z46" s="14">
        <f t="shared" si="3"/>
        <v>1898</v>
      </c>
      <c r="AA46" s="15">
        <f>Tabela2_2[[#This Row],[Strefa szczyt dzienna (2025)]]</f>
        <v>601</v>
      </c>
      <c r="AB46" s="15">
        <f>Tabela2_2[[#This Row],[Strefa poza szczyt nocna (2025)]]</f>
        <v>1297</v>
      </c>
      <c r="AC46" s="15">
        <f>Tabela2_2[[#This Row],[Reszta doby (2025)]]</f>
        <v>0</v>
      </c>
      <c r="AD46" s="14">
        <f t="shared" si="4"/>
        <v>1898</v>
      </c>
      <c r="AE46" s="14">
        <f t="shared" si="5"/>
        <v>5694</v>
      </c>
      <c r="AF46" s="16" t="s">
        <v>53</v>
      </c>
      <c r="AG46" s="17" t="s">
        <v>287</v>
      </c>
      <c r="AH46" s="17" t="s">
        <v>357</v>
      </c>
      <c r="AI46" s="17" t="s">
        <v>288</v>
      </c>
      <c r="AJ46" s="17" t="s">
        <v>344</v>
      </c>
      <c r="AK46" s="17" t="s">
        <v>290</v>
      </c>
      <c r="AL46" s="8" t="s">
        <v>2898</v>
      </c>
      <c r="AM46" s="12" t="s">
        <v>47</v>
      </c>
      <c r="AN46" s="18">
        <v>46752</v>
      </c>
      <c r="AO46" s="19"/>
    </row>
    <row r="47" spans="1:41" ht="20" customHeight="1">
      <c r="A47" s="8">
        <v>43</v>
      </c>
      <c r="B47" s="8" t="s">
        <v>64</v>
      </c>
      <c r="C47" s="9" t="s">
        <v>62</v>
      </c>
      <c r="D47" s="8" t="s">
        <v>65</v>
      </c>
      <c r="E47" s="8" t="s">
        <v>64</v>
      </c>
      <c r="F47" s="8" t="s">
        <v>65</v>
      </c>
      <c r="G47" s="8" t="s">
        <v>67</v>
      </c>
      <c r="H47" s="8" t="s">
        <v>96</v>
      </c>
      <c r="I47" s="10" t="s">
        <v>123</v>
      </c>
      <c r="J47" s="8" t="s">
        <v>104</v>
      </c>
      <c r="K47" s="8" t="s">
        <v>211</v>
      </c>
      <c r="L47" s="8" t="s">
        <v>96</v>
      </c>
      <c r="M47" s="11" t="s">
        <v>169</v>
      </c>
      <c r="N47" s="8"/>
      <c r="O47" s="8">
        <v>30451295</v>
      </c>
      <c r="P47" s="8" t="s">
        <v>51</v>
      </c>
      <c r="Q47" s="8">
        <v>3</v>
      </c>
      <c r="R47" s="12">
        <v>36</v>
      </c>
      <c r="S47" s="13">
        <v>981</v>
      </c>
      <c r="T47" s="13">
        <v>2666</v>
      </c>
      <c r="U47" s="13"/>
      <c r="V47" s="14">
        <f>SUM(Tabela2_2[[#This Row],[Strefa szczyt dzienna (2025)]:[Reszta doby (2025)]])</f>
        <v>3647</v>
      </c>
      <c r="W47" s="15">
        <f>Tabela2_2[[#This Row],[Strefa szczyt dzienna (2025)]]</f>
        <v>981</v>
      </c>
      <c r="X47" s="15">
        <f>Tabela2_2[[#This Row],[Strefa poza szczyt nocna (2025)]]</f>
        <v>2666</v>
      </c>
      <c r="Y47" s="15">
        <f>Tabela2_2[[#This Row],[Reszta doby (2025)]]</f>
        <v>0</v>
      </c>
      <c r="Z47" s="14">
        <f t="shared" si="3"/>
        <v>3647</v>
      </c>
      <c r="AA47" s="15">
        <f>Tabela2_2[[#This Row],[Strefa szczyt dzienna (2025)]]</f>
        <v>981</v>
      </c>
      <c r="AB47" s="15">
        <f>Tabela2_2[[#This Row],[Strefa poza szczyt nocna (2025)]]</f>
        <v>2666</v>
      </c>
      <c r="AC47" s="15">
        <f>Tabela2_2[[#This Row],[Reszta doby (2025)]]</f>
        <v>0</v>
      </c>
      <c r="AD47" s="14">
        <f t="shared" si="4"/>
        <v>3647</v>
      </c>
      <c r="AE47" s="14">
        <f t="shared" si="5"/>
        <v>10941</v>
      </c>
      <c r="AF47" s="16" t="s">
        <v>53</v>
      </c>
      <c r="AG47" s="17" t="s">
        <v>287</v>
      </c>
      <c r="AH47" s="17" t="s">
        <v>357</v>
      </c>
      <c r="AI47" s="17" t="s">
        <v>288</v>
      </c>
      <c r="AJ47" s="17" t="s">
        <v>344</v>
      </c>
      <c r="AK47" s="17" t="s">
        <v>290</v>
      </c>
      <c r="AL47" s="8" t="s">
        <v>2898</v>
      </c>
      <c r="AM47" s="12" t="s">
        <v>47</v>
      </c>
      <c r="AN47" s="18">
        <v>46752</v>
      </c>
      <c r="AO47" s="19"/>
    </row>
    <row r="48" spans="1:41" ht="20" customHeight="1">
      <c r="A48" s="8">
        <v>44</v>
      </c>
      <c r="B48" s="8" t="s">
        <v>64</v>
      </c>
      <c r="C48" s="9" t="s">
        <v>62</v>
      </c>
      <c r="D48" s="8" t="s">
        <v>65</v>
      </c>
      <c r="E48" s="8" t="s">
        <v>64</v>
      </c>
      <c r="F48" s="8" t="s">
        <v>65</v>
      </c>
      <c r="G48" s="8" t="s">
        <v>67</v>
      </c>
      <c r="H48" s="8" t="s">
        <v>73</v>
      </c>
      <c r="I48" s="8" t="s">
        <v>110</v>
      </c>
      <c r="J48" s="8">
        <v>4</v>
      </c>
      <c r="K48" s="8" t="s">
        <v>211</v>
      </c>
      <c r="L48" s="8" t="s">
        <v>73</v>
      </c>
      <c r="M48" s="11" t="s">
        <v>170</v>
      </c>
      <c r="N48" s="8"/>
      <c r="O48" s="8">
        <v>82850606</v>
      </c>
      <c r="P48" s="8" t="s">
        <v>51</v>
      </c>
      <c r="Q48" s="8">
        <v>9</v>
      </c>
      <c r="R48" s="12">
        <v>36</v>
      </c>
      <c r="S48" s="13">
        <v>2149</v>
      </c>
      <c r="T48" s="13">
        <v>4132</v>
      </c>
      <c r="U48" s="13"/>
      <c r="V48" s="14">
        <f>SUM(Tabela2_2[[#This Row],[Strefa szczyt dzienna (2025)]:[Reszta doby (2025)]])</f>
        <v>6281</v>
      </c>
      <c r="W48" s="15">
        <f>Tabela2_2[[#This Row],[Strefa szczyt dzienna (2025)]]</f>
        <v>2149</v>
      </c>
      <c r="X48" s="15">
        <f>Tabela2_2[[#This Row],[Strefa poza szczyt nocna (2025)]]</f>
        <v>4132</v>
      </c>
      <c r="Y48" s="15">
        <f>Tabela2_2[[#This Row],[Reszta doby (2025)]]</f>
        <v>0</v>
      </c>
      <c r="Z48" s="14">
        <f t="shared" si="3"/>
        <v>6281</v>
      </c>
      <c r="AA48" s="15">
        <f>Tabela2_2[[#This Row],[Strefa szczyt dzienna (2025)]]</f>
        <v>2149</v>
      </c>
      <c r="AB48" s="15">
        <f>Tabela2_2[[#This Row],[Strefa poza szczyt nocna (2025)]]</f>
        <v>4132</v>
      </c>
      <c r="AC48" s="15">
        <f>Tabela2_2[[#This Row],[Reszta doby (2025)]]</f>
        <v>0</v>
      </c>
      <c r="AD48" s="14">
        <f t="shared" si="4"/>
        <v>6281</v>
      </c>
      <c r="AE48" s="14">
        <f t="shared" si="5"/>
        <v>18843</v>
      </c>
      <c r="AF48" s="16" t="s">
        <v>53</v>
      </c>
      <c r="AG48" s="17" t="s">
        <v>287</v>
      </c>
      <c r="AH48" s="17" t="s">
        <v>357</v>
      </c>
      <c r="AI48" s="17" t="s">
        <v>288</v>
      </c>
      <c r="AJ48" s="17" t="s">
        <v>344</v>
      </c>
      <c r="AK48" s="17" t="s">
        <v>290</v>
      </c>
      <c r="AL48" s="8" t="s">
        <v>2898</v>
      </c>
      <c r="AM48" s="12" t="s">
        <v>47</v>
      </c>
      <c r="AN48" s="18">
        <v>46752</v>
      </c>
      <c r="AO48" s="19"/>
    </row>
    <row r="49" spans="1:41" ht="20" customHeight="1">
      <c r="A49" s="8">
        <v>45</v>
      </c>
      <c r="B49" s="8" t="s">
        <v>64</v>
      </c>
      <c r="C49" s="9" t="s">
        <v>62</v>
      </c>
      <c r="D49" s="8" t="s">
        <v>65</v>
      </c>
      <c r="E49" s="8" t="s">
        <v>64</v>
      </c>
      <c r="F49" s="8" t="s">
        <v>65</v>
      </c>
      <c r="G49" s="8" t="s">
        <v>72</v>
      </c>
      <c r="H49" s="8" t="s">
        <v>73</v>
      </c>
      <c r="I49" s="8" t="s">
        <v>124</v>
      </c>
      <c r="J49" s="8">
        <v>9</v>
      </c>
      <c r="K49" s="8" t="s">
        <v>210</v>
      </c>
      <c r="L49" s="8" t="s">
        <v>73</v>
      </c>
      <c r="M49" s="11" t="s">
        <v>171</v>
      </c>
      <c r="N49" s="8"/>
      <c r="O49" s="8">
        <v>93891764</v>
      </c>
      <c r="P49" s="8" t="s">
        <v>51</v>
      </c>
      <c r="Q49" s="8">
        <v>6</v>
      </c>
      <c r="R49" s="12">
        <v>36</v>
      </c>
      <c r="S49" s="13">
        <v>1076</v>
      </c>
      <c r="T49" s="13">
        <v>2266</v>
      </c>
      <c r="U49" s="13"/>
      <c r="V49" s="14">
        <f>SUM(Tabela2_2[[#This Row],[Strefa szczyt dzienna (2025)]:[Reszta doby (2025)]])</f>
        <v>3342</v>
      </c>
      <c r="W49" s="15">
        <f>Tabela2_2[[#This Row],[Strefa szczyt dzienna (2025)]]</f>
        <v>1076</v>
      </c>
      <c r="X49" s="15">
        <f>Tabela2_2[[#This Row],[Strefa poza szczyt nocna (2025)]]</f>
        <v>2266</v>
      </c>
      <c r="Y49" s="15">
        <f>Tabela2_2[[#This Row],[Reszta doby (2025)]]</f>
        <v>0</v>
      </c>
      <c r="Z49" s="14">
        <f t="shared" si="3"/>
        <v>3342</v>
      </c>
      <c r="AA49" s="15">
        <f>Tabela2_2[[#This Row],[Strefa szczyt dzienna (2025)]]</f>
        <v>1076</v>
      </c>
      <c r="AB49" s="15">
        <f>Tabela2_2[[#This Row],[Strefa poza szczyt nocna (2025)]]</f>
        <v>2266</v>
      </c>
      <c r="AC49" s="15">
        <f>Tabela2_2[[#This Row],[Reszta doby (2025)]]</f>
        <v>0</v>
      </c>
      <c r="AD49" s="14">
        <f t="shared" si="4"/>
        <v>3342</v>
      </c>
      <c r="AE49" s="14">
        <f t="shared" si="5"/>
        <v>10026</v>
      </c>
      <c r="AF49" s="16" t="s">
        <v>53</v>
      </c>
      <c r="AG49" s="17" t="s">
        <v>287</v>
      </c>
      <c r="AH49" s="17" t="s">
        <v>357</v>
      </c>
      <c r="AI49" s="17" t="s">
        <v>288</v>
      </c>
      <c r="AJ49" s="17" t="s">
        <v>344</v>
      </c>
      <c r="AK49" s="17" t="s">
        <v>290</v>
      </c>
      <c r="AL49" s="8" t="s">
        <v>2898</v>
      </c>
      <c r="AM49" s="12" t="s">
        <v>47</v>
      </c>
      <c r="AN49" s="18">
        <v>46752</v>
      </c>
      <c r="AO49" s="19"/>
    </row>
    <row r="50" spans="1:41" ht="20" customHeight="1">
      <c r="A50" s="8">
        <v>46</v>
      </c>
      <c r="B50" s="8" t="s">
        <v>64</v>
      </c>
      <c r="C50" s="9" t="s">
        <v>62</v>
      </c>
      <c r="D50" s="8" t="s">
        <v>65</v>
      </c>
      <c r="E50" s="8" t="s">
        <v>64</v>
      </c>
      <c r="F50" s="8" t="s">
        <v>65</v>
      </c>
      <c r="G50" s="8" t="s">
        <v>67</v>
      </c>
      <c r="H50" s="8" t="s">
        <v>75</v>
      </c>
      <c r="I50" s="8" t="s">
        <v>108</v>
      </c>
      <c r="J50" s="8" t="s">
        <v>106</v>
      </c>
      <c r="K50" s="8" t="s">
        <v>211</v>
      </c>
      <c r="L50" s="8" t="s">
        <v>75</v>
      </c>
      <c r="M50" s="11" t="s">
        <v>172</v>
      </c>
      <c r="N50" s="8"/>
      <c r="O50" s="8">
        <v>13349537</v>
      </c>
      <c r="P50" s="8" t="s">
        <v>51</v>
      </c>
      <c r="Q50" s="8">
        <v>2</v>
      </c>
      <c r="R50" s="12">
        <v>36</v>
      </c>
      <c r="S50" s="13">
        <v>1031</v>
      </c>
      <c r="T50" s="13">
        <v>2139</v>
      </c>
      <c r="U50" s="13"/>
      <c r="V50" s="14">
        <f>SUM(Tabela2_2[[#This Row],[Strefa szczyt dzienna (2025)]:[Reszta doby (2025)]])</f>
        <v>3170</v>
      </c>
      <c r="W50" s="15">
        <f>Tabela2_2[[#This Row],[Strefa szczyt dzienna (2025)]]</f>
        <v>1031</v>
      </c>
      <c r="X50" s="15">
        <f>Tabela2_2[[#This Row],[Strefa poza szczyt nocna (2025)]]</f>
        <v>2139</v>
      </c>
      <c r="Y50" s="15">
        <f>Tabela2_2[[#This Row],[Reszta doby (2025)]]</f>
        <v>0</v>
      </c>
      <c r="Z50" s="14">
        <f t="shared" si="3"/>
        <v>3170</v>
      </c>
      <c r="AA50" s="15">
        <f>Tabela2_2[[#This Row],[Strefa szczyt dzienna (2025)]]</f>
        <v>1031</v>
      </c>
      <c r="AB50" s="15">
        <f>Tabela2_2[[#This Row],[Strefa poza szczyt nocna (2025)]]</f>
        <v>2139</v>
      </c>
      <c r="AC50" s="15">
        <f>Tabela2_2[[#This Row],[Reszta doby (2025)]]</f>
        <v>0</v>
      </c>
      <c r="AD50" s="14">
        <f t="shared" si="4"/>
        <v>3170</v>
      </c>
      <c r="AE50" s="14">
        <f t="shared" si="5"/>
        <v>9510</v>
      </c>
      <c r="AF50" s="16" t="s">
        <v>53</v>
      </c>
      <c r="AG50" s="17" t="s">
        <v>287</v>
      </c>
      <c r="AH50" s="17" t="s">
        <v>357</v>
      </c>
      <c r="AI50" s="17" t="s">
        <v>288</v>
      </c>
      <c r="AJ50" s="17" t="s">
        <v>344</v>
      </c>
      <c r="AK50" s="17" t="s">
        <v>290</v>
      </c>
      <c r="AL50" s="8" t="s">
        <v>2898</v>
      </c>
      <c r="AM50" s="12" t="s">
        <v>47</v>
      </c>
      <c r="AN50" s="18">
        <v>46752</v>
      </c>
      <c r="AO50" s="19"/>
    </row>
    <row r="51" spans="1:41" ht="20" customHeight="1">
      <c r="A51" s="8">
        <v>47</v>
      </c>
      <c r="B51" s="8" t="s">
        <v>64</v>
      </c>
      <c r="C51" s="9" t="s">
        <v>62</v>
      </c>
      <c r="D51" s="8" t="s">
        <v>65</v>
      </c>
      <c r="E51" s="8" t="s">
        <v>64</v>
      </c>
      <c r="F51" s="8" t="s">
        <v>65</v>
      </c>
      <c r="G51" s="8" t="s">
        <v>67</v>
      </c>
      <c r="H51" s="8" t="s">
        <v>75</v>
      </c>
      <c r="I51" s="8" t="s">
        <v>108</v>
      </c>
      <c r="J51" s="8" t="s">
        <v>107</v>
      </c>
      <c r="K51" s="8" t="s">
        <v>211</v>
      </c>
      <c r="L51" s="8" t="s">
        <v>75</v>
      </c>
      <c r="M51" s="11" t="s">
        <v>173</v>
      </c>
      <c r="N51" s="8"/>
      <c r="O51" s="8">
        <v>83559265</v>
      </c>
      <c r="P51" s="8" t="s">
        <v>51</v>
      </c>
      <c r="Q51" s="8">
        <v>3</v>
      </c>
      <c r="R51" s="12">
        <v>36</v>
      </c>
      <c r="S51" s="13">
        <v>828</v>
      </c>
      <c r="T51" s="13">
        <v>1975</v>
      </c>
      <c r="U51" s="13"/>
      <c r="V51" s="14">
        <f>SUM(Tabela2_2[[#This Row],[Strefa szczyt dzienna (2025)]:[Reszta doby (2025)]])</f>
        <v>2803</v>
      </c>
      <c r="W51" s="15">
        <f>Tabela2_2[[#This Row],[Strefa szczyt dzienna (2025)]]</f>
        <v>828</v>
      </c>
      <c r="X51" s="15">
        <f>Tabela2_2[[#This Row],[Strefa poza szczyt nocna (2025)]]</f>
        <v>1975</v>
      </c>
      <c r="Y51" s="15">
        <f>Tabela2_2[[#This Row],[Reszta doby (2025)]]</f>
        <v>0</v>
      </c>
      <c r="Z51" s="14">
        <f t="shared" si="3"/>
        <v>2803</v>
      </c>
      <c r="AA51" s="15">
        <f>Tabela2_2[[#This Row],[Strefa szczyt dzienna (2025)]]</f>
        <v>828</v>
      </c>
      <c r="AB51" s="15">
        <f>Tabela2_2[[#This Row],[Strefa poza szczyt nocna (2025)]]</f>
        <v>1975</v>
      </c>
      <c r="AC51" s="15">
        <f>Tabela2_2[[#This Row],[Reszta doby (2025)]]</f>
        <v>0</v>
      </c>
      <c r="AD51" s="14">
        <f t="shared" si="4"/>
        <v>2803</v>
      </c>
      <c r="AE51" s="14">
        <f t="shared" si="5"/>
        <v>8409</v>
      </c>
      <c r="AF51" s="16" t="s">
        <v>53</v>
      </c>
      <c r="AG51" s="17" t="s">
        <v>287</v>
      </c>
      <c r="AH51" s="17" t="s">
        <v>357</v>
      </c>
      <c r="AI51" s="17" t="s">
        <v>288</v>
      </c>
      <c r="AJ51" s="17" t="s">
        <v>344</v>
      </c>
      <c r="AK51" s="17" t="s">
        <v>290</v>
      </c>
      <c r="AL51" s="8" t="s">
        <v>2898</v>
      </c>
      <c r="AM51" s="12" t="s">
        <v>47</v>
      </c>
      <c r="AN51" s="18">
        <v>46752</v>
      </c>
      <c r="AO51" s="19"/>
    </row>
    <row r="52" spans="1:41" ht="20" customHeight="1">
      <c r="A52" s="8">
        <v>48</v>
      </c>
      <c r="B52" s="8" t="s">
        <v>64</v>
      </c>
      <c r="C52" s="9" t="s">
        <v>62</v>
      </c>
      <c r="D52" s="8" t="s">
        <v>65</v>
      </c>
      <c r="E52" s="8" t="s">
        <v>64</v>
      </c>
      <c r="F52" s="8" t="s">
        <v>65</v>
      </c>
      <c r="G52" s="8" t="s">
        <v>72</v>
      </c>
      <c r="H52" s="8" t="s">
        <v>98</v>
      </c>
      <c r="I52" s="8" t="s">
        <v>98</v>
      </c>
      <c r="J52" s="8">
        <v>2</v>
      </c>
      <c r="K52" s="8" t="s">
        <v>210</v>
      </c>
      <c r="L52" s="8" t="s">
        <v>98</v>
      </c>
      <c r="M52" s="11" t="s">
        <v>174</v>
      </c>
      <c r="N52" s="8"/>
      <c r="O52" s="8">
        <v>13651784</v>
      </c>
      <c r="P52" s="8" t="s">
        <v>51</v>
      </c>
      <c r="Q52" s="8">
        <v>3</v>
      </c>
      <c r="R52" s="12">
        <v>36</v>
      </c>
      <c r="S52" s="13">
        <v>579</v>
      </c>
      <c r="T52" s="13">
        <v>1068</v>
      </c>
      <c r="U52" s="13"/>
      <c r="V52" s="14">
        <f>SUM(Tabela2_2[[#This Row],[Strefa szczyt dzienna (2025)]:[Reszta doby (2025)]])</f>
        <v>1647</v>
      </c>
      <c r="W52" s="15">
        <f>Tabela2_2[[#This Row],[Strefa szczyt dzienna (2025)]]</f>
        <v>579</v>
      </c>
      <c r="X52" s="15">
        <f>Tabela2_2[[#This Row],[Strefa poza szczyt nocna (2025)]]</f>
        <v>1068</v>
      </c>
      <c r="Y52" s="15">
        <f>Tabela2_2[[#This Row],[Reszta doby (2025)]]</f>
        <v>0</v>
      </c>
      <c r="Z52" s="14">
        <f t="shared" si="3"/>
        <v>1647</v>
      </c>
      <c r="AA52" s="15">
        <f>Tabela2_2[[#This Row],[Strefa szczyt dzienna (2025)]]</f>
        <v>579</v>
      </c>
      <c r="AB52" s="15">
        <f>Tabela2_2[[#This Row],[Strefa poza szczyt nocna (2025)]]</f>
        <v>1068</v>
      </c>
      <c r="AC52" s="15">
        <f>Tabela2_2[[#This Row],[Reszta doby (2025)]]</f>
        <v>0</v>
      </c>
      <c r="AD52" s="14">
        <f t="shared" si="4"/>
        <v>1647</v>
      </c>
      <c r="AE52" s="14">
        <f t="shared" si="5"/>
        <v>4941</v>
      </c>
      <c r="AF52" s="16" t="s">
        <v>53</v>
      </c>
      <c r="AG52" s="17" t="s">
        <v>287</v>
      </c>
      <c r="AH52" s="17" t="s">
        <v>357</v>
      </c>
      <c r="AI52" s="17" t="s">
        <v>288</v>
      </c>
      <c r="AJ52" s="17" t="s">
        <v>344</v>
      </c>
      <c r="AK52" s="17" t="s">
        <v>290</v>
      </c>
      <c r="AL52" s="8" t="s">
        <v>2898</v>
      </c>
      <c r="AM52" s="12" t="s">
        <v>47</v>
      </c>
      <c r="AN52" s="18">
        <v>46752</v>
      </c>
      <c r="AO52" s="19"/>
    </row>
    <row r="53" spans="1:41" ht="20" customHeight="1">
      <c r="A53" s="8">
        <v>49</v>
      </c>
      <c r="B53" s="8" t="s">
        <v>64</v>
      </c>
      <c r="C53" s="9" t="s">
        <v>62</v>
      </c>
      <c r="D53" s="8" t="s">
        <v>65</v>
      </c>
      <c r="E53" s="8" t="s">
        <v>64</v>
      </c>
      <c r="F53" s="8" t="s">
        <v>65</v>
      </c>
      <c r="G53" s="8" t="s">
        <v>72</v>
      </c>
      <c r="H53" s="8" t="s">
        <v>97</v>
      </c>
      <c r="I53" s="10" t="s">
        <v>125</v>
      </c>
      <c r="J53" s="8">
        <v>2</v>
      </c>
      <c r="K53" s="8" t="s">
        <v>210</v>
      </c>
      <c r="L53" s="8" t="s">
        <v>97</v>
      </c>
      <c r="M53" s="11" t="s">
        <v>175</v>
      </c>
      <c r="N53" s="8"/>
      <c r="O53" s="8">
        <v>13773694</v>
      </c>
      <c r="P53" s="8" t="s">
        <v>51</v>
      </c>
      <c r="Q53" s="8">
        <v>2</v>
      </c>
      <c r="R53" s="12">
        <v>36</v>
      </c>
      <c r="S53" s="13">
        <v>221</v>
      </c>
      <c r="T53" s="13">
        <v>485</v>
      </c>
      <c r="U53" s="13"/>
      <c r="V53" s="14">
        <f>SUM(Tabela2_2[[#This Row],[Strefa szczyt dzienna (2025)]:[Reszta doby (2025)]])</f>
        <v>706</v>
      </c>
      <c r="W53" s="15">
        <f>Tabela2_2[[#This Row],[Strefa szczyt dzienna (2025)]]</f>
        <v>221</v>
      </c>
      <c r="X53" s="15">
        <f>Tabela2_2[[#This Row],[Strefa poza szczyt nocna (2025)]]</f>
        <v>485</v>
      </c>
      <c r="Y53" s="15">
        <f>Tabela2_2[[#This Row],[Reszta doby (2025)]]</f>
        <v>0</v>
      </c>
      <c r="Z53" s="14">
        <f t="shared" si="3"/>
        <v>706</v>
      </c>
      <c r="AA53" s="15">
        <f>Tabela2_2[[#This Row],[Strefa szczyt dzienna (2025)]]</f>
        <v>221</v>
      </c>
      <c r="AB53" s="15">
        <f>Tabela2_2[[#This Row],[Strefa poza szczyt nocna (2025)]]</f>
        <v>485</v>
      </c>
      <c r="AC53" s="15">
        <f>Tabela2_2[[#This Row],[Reszta doby (2025)]]</f>
        <v>0</v>
      </c>
      <c r="AD53" s="14">
        <f t="shared" si="4"/>
        <v>706</v>
      </c>
      <c r="AE53" s="14">
        <f t="shared" si="5"/>
        <v>2118</v>
      </c>
      <c r="AF53" s="16" t="s">
        <v>53</v>
      </c>
      <c r="AG53" s="17" t="s">
        <v>287</v>
      </c>
      <c r="AH53" s="17" t="s">
        <v>357</v>
      </c>
      <c r="AI53" s="17" t="s">
        <v>288</v>
      </c>
      <c r="AJ53" s="17" t="s">
        <v>344</v>
      </c>
      <c r="AK53" s="17" t="s">
        <v>290</v>
      </c>
      <c r="AL53" s="8" t="s">
        <v>2898</v>
      </c>
      <c r="AM53" s="12" t="s">
        <v>47</v>
      </c>
      <c r="AN53" s="18">
        <v>46752</v>
      </c>
      <c r="AO53" s="19"/>
    </row>
    <row r="54" spans="1:41" ht="20" customHeight="1">
      <c r="A54" s="8">
        <v>50</v>
      </c>
      <c r="B54" s="8" t="s">
        <v>64</v>
      </c>
      <c r="C54" s="9" t="s">
        <v>62</v>
      </c>
      <c r="D54" s="8" t="s">
        <v>65</v>
      </c>
      <c r="E54" s="8" t="s">
        <v>64</v>
      </c>
      <c r="F54" s="8" t="s">
        <v>65</v>
      </c>
      <c r="G54" s="8" t="s">
        <v>72</v>
      </c>
      <c r="H54" s="8" t="s">
        <v>76</v>
      </c>
      <c r="I54" s="8" t="s">
        <v>126</v>
      </c>
      <c r="J54" s="8" t="s">
        <v>102</v>
      </c>
      <c r="K54" s="8" t="s">
        <v>210</v>
      </c>
      <c r="L54" s="8" t="s">
        <v>76</v>
      </c>
      <c r="M54" s="11" t="s">
        <v>176</v>
      </c>
      <c r="N54" s="8"/>
      <c r="O54" s="8">
        <v>13599050</v>
      </c>
      <c r="P54" s="8" t="s">
        <v>51</v>
      </c>
      <c r="Q54" s="8">
        <v>4</v>
      </c>
      <c r="R54" s="12">
        <v>36</v>
      </c>
      <c r="S54" s="13">
        <v>852</v>
      </c>
      <c r="T54" s="13">
        <v>2269</v>
      </c>
      <c r="U54" s="13"/>
      <c r="V54" s="14">
        <f>SUM(Tabela2_2[[#This Row],[Strefa szczyt dzienna (2025)]:[Reszta doby (2025)]])</f>
        <v>3121</v>
      </c>
      <c r="W54" s="15">
        <f>Tabela2_2[[#This Row],[Strefa szczyt dzienna (2025)]]</f>
        <v>852</v>
      </c>
      <c r="X54" s="15">
        <f>Tabela2_2[[#This Row],[Strefa poza szczyt nocna (2025)]]</f>
        <v>2269</v>
      </c>
      <c r="Y54" s="15">
        <f>Tabela2_2[[#This Row],[Reszta doby (2025)]]</f>
        <v>0</v>
      </c>
      <c r="Z54" s="14">
        <f t="shared" si="3"/>
        <v>3121</v>
      </c>
      <c r="AA54" s="15">
        <f>Tabela2_2[[#This Row],[Strefa szczyt dzienna (2025)]]</f>
        <v>852</v>
      </c>
      <c r="AB54" s="15">
        <f>Tabela2_2[[#This Row],[Strefa poza szczyt nocna (2025)]]</f>
        <v>2269</v>
      </c>
      <c r="AC54" s="15">
        <f>Tabela2_2[[#This Row],[Reszta doby (2025)]]</f>
        <v>0</v>
      </c>
      <c r="AD54" s="14">
        <f t="shared" si="4"/>
        <v>3121</v>
      </c>
      <c r="AE54" s="14">
        <f t="shared" si="5"/>
        <v>9363</v>
      </c>
      <c r="AF54" s="16" t="s">
        <v>53</v>
      </c>
      <c r="AG54" s="17" t="s">
        <v>287</v>
      </c>
      <c r="AH54" s="17" t="s">
        <v>357</v>
      </c>
      <c r="AI54" s="17" t="s">
        <v>288</v>
      </c>
      <c r="AJ54" s="17" t="s">
        <v>344</v>
      </c>
      <c r="AK54" s="17" t="s">
        <v>290</v>
      </c>
      <c r="AL54" s="8" t="s">
        <v>2898</v>
      </c>
      <c r="AM54" s="12" t="s">
        <v>47</v>
      </c>
      <c r="AN54" s="18">
        <v>46752</v>
      </c>
      <c r="AO54" s="19"/>
    </row>
    <row r="55" spans="1:41" ht="20" customHeight="1">
      <c r="A55" s="20"/>
      <c r="B55" s="21" t="s">
        <v>64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2">
        <f t="shared" ref="S55:AE55" si="6">SUM(S5:S54)</f>
        <v>67709</v>
      </c>
      <c r="T55" s="22">
        <f t="shared" si="6"/>
        <v>129962</v>
      </c>
      <c r="U55" s="22">
        <f t="shared" si="6"/>
        <v>0</v>
      </c>
      <c r="V55" s="22">
        <f t="shared" si="6"/>
        <v>197671</v>
      </c>
      <c r="W55" s="22">
        <f t="shared" si="6"/>
        <v>67709</v>
      </c>
      <c r="X55" s="22">
        <f t="shared" si="6"/>
        <v>129962</v>
      </c>
      <c r="Y55" s="22">
        <f t="shared" si="6"/>
        <v>0</v>
      </c>
      <c r="Z55" s="22">
        <f t="shared" si="6"/>
        <v>197671</v>
      </c>
      <c r="AA55" s="22">
        <f t="shared" si="6"/>
        <v>67709</v>
      </c>
      <c r="AB55" s="22">
        <f t="shared" si="6"/>
        <v>129962</v>
      </c>
      <c r="AC55" s="22">
        <f t="shared" si="6"/>
        <v>0</v>
      </c>
      <c r="AD55" s="22">
        <f t="shared" si="6"/>
        <v>197671</v>
      </c>
      <c r="AE55" s="22">
        <f t="shared" si="6"/>
        <v>593013</v>
      </c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ht="20" customHeight="1">
      <c r="A56" s="8">
        <v>1</v>
      </c>
      <c r="B56" s="8" t="s">
        <v>425</v>
      </c>
      <c r="C56" s="9" t="s">
        <v>426</v>
      </c>
      <c r="D56" s="8" t="s">
        <v>427</v>
      </c>
      <c r="E56" s="8" t="s">
        <v>425</v>
      </c>
      <c r="F56" s="8" t="s">
        <v>427</v>
      </c>
      <c r="G56" s="8" t="s">
        <v>373</v>
      </c>
      <c r="H56" s="8" t="s">
        <v>374</v>
      </c>
      <c r="I56" s="10"/>
      <c r="J56" s="8"/>
      <c r="K56" s="8" t="s">
        <v>375</v>
      </c>
      <c r="L56" s="8" t="s">
        <v>376</v>
      </c>
      <c r="M56" s="11" t="s">
        <v>428</v>
      </c>
      <c r="N56" s="8"/>
      <c r="O56" s="8">
        <v>266372</v>
      </c>
      <c r="P56" s="8" t="s">
        <v>48</v>
      </c>
      <c r="Q56" s="8">
        <v>5</v>
      </c>
      <c r="R56" s="8">
        <v>24</v>
      </c>
      <c r="S56" s="23">
        <v>3800</v>
      </c>
      <c r="T56" s="13"/>
      <c r="U56" s="13"/>
      <c r="V56" s="14">
        <f>SUM(S56:U56)</f>
        <v>3800</v>
      </c>
      <c r="W56" s="15">
        <f>S56</f>
        <v>3800</v>
      </c>
      <c r="X56" s="15">
        <f t="shared" ref="X56:Y56" si="7">T56</f>
        <v>0</v>
      </c>
      <c r="Y56" s="15">
        <f t="shared" si="7"/>
        <v>0</v>
      </c>
      <c r="Z56" s="14">
        <f t="shared" ref="Z56" si="8">SUM(W56:Y56)</f>
        <v>3800</v>
      </c>
      <c r="AA56" s="24" t="s">
        <v>284</v>
      </c>
      <c r="AB56" s="24" t="s">
        <v>284</v>
      </c>
      <c r="AC56" s="24" t="s">
        <v>284</v>
      </c>
      <c r="AD56" s="14">
        <f t="shared" ref="AD56" si="9">SUM(AA56:AC56)</f>
        <v>0</v>
      </c>
      <c r="AE56" s="14">
        <f t="shared" ref="AE56" si="10">V56+Z56+AD56</f>
        <v>7600</v>
      </c>
      <c r="AF56" s="16" t="s">
        <v>509</v>
      </c>
      <c r="AG56" s="17" t="s">
        <v>342</v>
      </c>
      <c r="AH56" s="17" t="s">
        <v>1739</v>
      </c>
      <c r="AI56" s="17" t="s">
        <v>343</v>
      </c>
      <c r="AJ56" s="17" t="s">
        <v>345</v>
      </c>
      <c r="AK56" s="25">
        <v>45657</v>
      </c>
      <c r="AL56" s="17" t="s">
        <v>345</v>
      </c>
      <c r="AM56" s="12" t="s">
        <v>47</v>
      </c>
      <c r="AN56" s="18">
        <v>46387</v>
      </c>
      <c r="AO56" s="19"/>
    </row>
    <row r="57" spans="1:41" ht="20" customHeight="1">
      <c r="A57" s="8">
        <v>2</v>
      </c>
      <c r="B57" s="8" t="s">
        <v>425</v>
      </c>
      <c r="C57" s="9" t="s">
        <v>426</v>
      </c>
      <c r="D57" s="8" t="s">
        <v>427</v>
      </c>
      <c r="E57" s="8" t="s">
        <v>425</v>
      </c>
      <c r="F57" s="8" t="s">
        <v>427</v>
      </c>
      <c r="G57" s="8" t="s">
        <v>373</v>
      </c>
      <c r="H57" s="8" t="s">
        <v>377</v>
      </c>
      <c r="I57" s="10"/>
      <c r="J57" s="8"/>
      <c r="K57" s="8" t="s">
        <v>375</v>
      </c>
      <c r="L57" s="8" t="s">
        <v>376</v>
      </c>
      <c r="M57" s="11" t="s">
        <v>429</v>
      </c>
      <c r="N57" s="8"/>
      <c r="O57" s="8">
        <v>265837</v>
      </c>
      <c r="P57" s="8" t="s">
        <v>48</v>
      </c>
      <c r="Q57" s="8">
        <v>5</v>
      </c>
      <c r="R57" s="8">
        <v>24</v>
      </c>
      <c r="S57" s="23">
        <v>4800</v>
      </c>
      <c r="T57" s="13"/>
      <c r="U57" s="13"/>
      <c r="V57" s="14">
        <f t="shared" ref="V57:V120" si="11">SUM(S57:U57)</f>
        <v>4800</v>
      </c>
      <c r="W57" s="15">
        <f t="shared" ref="W57:W120" si="12">S57</f>
        <v>4800</v>
      </c>
      <c r="X57" s="15">
        <f t="shared" ref="X57:X120" si="13">T57</f>
        <v>0</v>
      </c>
      <c r="Y57" s="15">
        <f t="shared" ref="Y57:Y120" si="14">U57</f>
        <v>0</v>
      </c>
      <c r="Z57" s="14">
        <f t="shared" ref="Z57:Z120" si="15">SUM(W57:Y57)</f>
        <v>4800</v>
      </c>
      <c r="AA57" s="24" t="s">
        <v>284</v>
      </c>
      <c r="AB57" s="24" t="s">
        <v>284</v>
      </c>
      <c r="AC57" s="24" t="s">
        <v>284</v>
      </c>
      <c r="AD57" s="14">
        <f t="shared" ref="AD57:AD120" si="16">SUM(AA57:AC57)</f>
        <v>0</v>
      </c>
      <c r="AE57" s="14">
        <f t="shared" ref="AE57:AE120" si="17">V57+Z57+AD57</f>
        <v>9600</v>
      </c>
      <c r="AF57" s="16" t="s">
        <v>509</v>
      </c>
      <c r="AG57" s="17" t="s">
        <v>342</v>
      </c>
      <c r="AH57" s="17" t="s">
        <v>1739</v>
      </c>
      <c r="AI57" s="17" t="s">
        <v>343</v>
      </c>
      <c r="AJ57" s="17" t="s">
        <v>345</v>
      </c>
      <c r="AK57" s="25">
        <v>45657</v>
      </c>
      <c r="AL57" s="17" t="s">
        <v>345</v>
      </c>
      <c r="AM57" s="12" t="s">
        <v>47</v>
      </c>
      <c r="AN57" s="18">
        <v>46387</v>
      </c>
      <c r="AO57" s="19"/>
    </row>
    <row r="58" spans="1:41" ht="20" customHeight="1">
      <c r="A58" s="8">
        <v>3</v>
      </c>
      <c r="B58" s="8" t="s">
        <v>425</v>
      </c>
      <c r="C58" s="9" t="s">
        <v>426</v>
      </c>
      <c r="D58" s="8" t="s">
        <v>427</v>
      </c>
      <c r="E58" s="8" t="s">
        <v>425</v>
      </c>
      <c r="F58" s="8" t="s">
        <v>427</v>
      </c>
      <c r="G58" s="8" t="s">
        <v>373</v>
      </c>
      <c r="H58" s="8" t="s">
        <v>378</v>
      </c>
      <c r="I58" s="10"/>
      <c r="J58" s="8"/>
      <c r="K58" s="8" t="s">
        <v>375</v>
      </c>
      <c r="L58" s="8" t="s">
        <v>376</v>
      </c>
      <c r="M58" s="11" t="s">
        <v>430</v>
      </c>
      <c r="N58" s="8"/>
      <c r="O58" s="8">
        <v>266360</v>
      </c>
      <c r="P58" s="8" t="s">
        <v>48</v>
      </c>
      <c r="Q58" s="8">
        <v>7</v>
      </c>
      <c r="R58" s="8">
        <v>24</v>
      </c>
      <c r="S58" s="23">
        <v>9700</v>
      </c>
      <c r="T58" s="13"/>
      <c r="U58" s="13"/>
      <c r="V58" s="14">
        <f t="shared" si="11"/>
        <v>9700</v>
      </c>
      <c r="W58" s="15">
        <f t="shared" si="12"/>
        <v>9700</v>
      </c>
      <c r="X58" s="15">
        <f t="shared" si="13"/>
        <v>0</v>
      </c>
      <c r="Y58" s="15">
        <f t="shared" si="14"/>
        <v>0</v>
      </c>
      <c r="Z58" s="14">
        <f t="shared" si="15"/>
        <v>9700</v>
      </c>
      <c r="AA58" s="24" t="s">
        <v>284</v>
      </c>
      <c r="AB58" s="24" t="s">
        <v>284</v>
      </c>
      <c r="AC58" s="24" t="s">
        <v>284</v>
      </c>
      <c r="AD58" s="14">
        <f t="shared" si="16"/>
        <v>0</v>
      </c>
      <c r="AE58" s="14">
        <f t="shared" si="17"/>
        <v>19400</v>
      </c>
      <c r="AF58" s="16" t="s">
        <v>509</v>
      </c>
      <c r="AG58" s="17" t="s">
        <v>342</v>
      </c>
      <c r="AH58" s="17" t="s">
        <v>1739</v>
      </c>
      <c r="AI58" s="17" t="s">
        <v>343</v>
      </c>
      <c r="AJ58" s="17" t="s">
        <v>345</v>
      </c>
      <c r="AK58" s="25">
        <v>45657</v>
      </c>
      <c r="AL58" s="17" t="s">
        <v>345</v>
      </c>
      <c r="AM58" s="12" t="s">
        <v>47</v>
      </c>
      <c r="AN58" s="18">
        <v>46387</v>
      </c>
      <c r="AO58" s="19"/>
    </row>
    <row r="59" spans="1:41" ht="20" customHeight="1">
      <c r="A59" s="8">
        <v>4</v>
      </c>
      <c r="B59" s="8" t="s">
        <v>425</v>
      </c>
      <c r="C59" s="9" t="s">
        <v>426</v>
      </c>
      <c r="D59" s="8" t="s">
        <v>427</v>
      </c>
      <c r="E59" s="8" t="s">
        <v>425</v>
      </c>
      <c r="F59" s="8" t="s">
        <v>427</v>
      </c>
      <c r="G59" s="8" t="s">
        <v>373</v>
      </c>
      <c r="H59" s="8" t="s">
        <v>378</v>
      </c>
      <c r="I59" s="10"/>
      <c r="J59" s="8"/>
      <c r="K59" s="8" t="s">
        <v>375</v>
      </c>
      <c r="L59" s="8" t="s">
        <v>376</v>
      </c>
      <c r="M59" s="11" t="s">
        <v>431</v>
      </c>
      <c r="N59" s="8"/>
      <c r="O59" s="8">
        <v>10485139</v>
      </c>
      <c r="P59" s="8" t="s">
        <v>48</v>
      </c>
      <c r="Q59" s="8">
        <v>2</v>
      </c>
      <c r="R59" s="8">
        <v>24</v>
      </c>
      <c r="S59" s="23">
        <v>1000</v>
      </c>
      <c r="T59" s="13"/>
      <c r="U59" s="13"/>
      <c r="V59" s="14">
        <f t="shared" si="11"/>
        <v>1000</v>
      </c>
      <c r="W59" s="15">
        <f t="shared" si="12"/>
        <v>1000</v>
      </c>
      <c r="X59" s="15">
        <f t="shared" si="13"/>
        <v>0</v>
      </c>
      <c r="Y59" s="15">
        <f t="shared" si="14"/>
        <v>0</v>
      </c>
      <c r="Z59" s="14">
        <f t="shared" si="15"/>
        <v>1000</v>
      </c>
      <c r="AA59" s="24" t="s">
        <v>284</v>
      </c>
      <c r="AB59" s="24" t="s">
        <v>284</v>
      </c>
      <c r="AC59" s="24" t="s">
        <v>284</v>
      </c>
      <c r="AD59" s="14">
        <f t="shared" si="16"/>
        <v>0</v>
      </c>
      <c r="AE59" s="14">
        <f t="shared" si="17"/>
        <v>2000</v>
      </c>
      <c r="AF59" s="16" t="s">
        <v>509</v>
      </c>
      <c r="AG59" s="17" t="s">
        <v>342</v>
      </c>
      <c r="AH59" s="17" t="s">
        <v>1739</v>
      </c>
      <c r="AI59" s="17" t="s">
        <v>343</v>
      </c>
      <c r="AJ59" s="17" t="s">
        <v>345</v>
      </c>
      <c r="AK59" s="25">
        <v>45657</v>
      </c>
      <c r="AL59" s="17" t="s">
        <v>345</v>
      </c>
      <c r="AM59" s="12" t="s">
        <v>47</v>
      </c>
      <c r="AN59" s="18">
        <v>46387</v>
      </c>
      <c r="AO59" s="19"/>
    </row>
    <row r="60" spans="1:41" ht="20" customHeight="1">
      <c r="A60" s="8">
        <v>5</v>
      </c>
      <c r="B60" s="8" t="s">
        <v>425</v>
      </c>
      <c r="C60" s="9" t="s">
        <v>426</v>
      </c>
      <c r="D60" s="8" t="s">
        <v>427</v>
      </c>
      <c r="E60" s="8" t="s">
        <v>425</v>
      </c>
      <c r="F60" s="8" t="s">
        <v>427</v>
      </c>
      <c r="G60" s="8" t="s">
        <v>373</v>
      </c>
      <c r="H60" s="8" t="s">
        <v>378</v>
      </c>
      <c r="I60" s="10"/>
      <c r="J60" s="8"/>
      <c r="K60" s="8" t="s">
        <v>375</v>
      </c>
      <c r="L60" s="8" t="s">
        <v>376</v>
      </c>
      <c r="M60" s="11" t="s">
        <v>432</v>
      </c>
      <c r="N60" s="8"/>
      <c r="O60" s="8">
        <v>10015358</v>
      </c>
      <c r="P60" s="8" t="s">
        <v>48</v>
      </c>
      <c r="Q60" s="8">
        <v>2</v>
      </c>
      <c r="R60" s="8">
        <v>24</v>
      </c>
      <c r="S60" s="23">
        <v>800</v>
      </c>
      <c r="T60" s="13"/>
      <c r="U60" s="13"/>
      <c r="V60" s="14">
        <f t="shared" si="11"/>
        <v>800</v>
      </c>
      <c r="W60" s="15">
        <f t="shared" si="12"/>
        <v>800</v>
      </c>
      <c r="X60" s="15">
        <f t="shared" si="13"/>
        <v>0</v>
      </c>
      <c r="Y60" s="15">
        <f t="shared" si="14"/>
        <v>0</v>
      </c>
      <c r="Z60" s="14">
        <f t="shared" si="15"/>
        <v>800</v>
      </c>
      <c r="AA60" s="24" t="s">
        <v>284</v>
      </c>
      <c r="AB60" s="24" t="s">
        <v>284</v>
      </c>
      <c r="AC60" s="24" t="s">
        <v>284</v>
      </c>
      <c r="AD60" s="14">
        <f t="shared" si="16"/>
        <v>0</v>
      </c>
      <c r="AE60" s="14">
        <f t="shared" si="17"/>
        <v>1600</v>
      </c>
      <c r="AF60" s="16" t="s">
        <v>509</v>
      </c>
      <c r="AG60" s="17" t="s">
        <v>342</v>
      </c>
      <c r="AH60" s="17" t="s">
        <v>1739</v>
      </c>
      <c r="AI60" s="17" t="s">
        <v>343</v>
      </c>
      <c r="AJ60" s="17" t="s">
        <v>345</v>
      </c>
      <c r="AK60" s="25">
        <v>45657</v>
      </c>
      <c r="AL60" s="17" t="s">
        <v>345</v>
      </c>
      <c r="AM60" s="12" t="s">
        <v>47</v>
      </c>
      <c r="AN60" s="18">
        <v>46387</v>
      </c>
      <c r="AO60" s="19"/>
    </row>
    <row r="61" spans="1:41" ht="20" customHeight="1">
      <c r="A61" s="8">
        <v>6</v>
      </c>
      <c r="B61" s="8" t="s">
        <v>425</v>
      </c>
      <c r="C61" s="9" t="s">
        <v>426</v>
      </c>
      <c r="D61" s="8" t="s">
        <v>427</v>
      </c>
      <c r="E61" s="8" t="s">
        <v>425</v>
      </c>
      <c r="F61" s="8" t="s">
        <v>427</v>
      </c>
      <c r="G61" s="8" t="s">
        <v>373</v>
      </c>
      <c r="H61" s="8" t="s">
        <v>379</v>
      </c>
      <c r="I61" s="10"/>
      <c r="J61" s="8"/>
      <c r="K61" s="8" t="s">
        <v>375</v>
      </c>
      <c r="L61" s="8" t="s">
        <v>376</v>
      </c>
      <c r="M61" s="11" t="s">
        <v>433</v>
      </c>
      <c r="N61" s="8"/>
      <c r="O61" s="8">
        <v>198918</v>
      </c>
      <c r="P61" s="8" t="s">
        <v>48</v>
      </c>
      <c r="Q61" s="8">
        <v>2</v>
      </c>
      <c r="R61" s="8">
        <v>24</v>
      </c>
      <c r="S61" s="23">
        <v>1200</v>
      </c>
      <c r="T61" s="13"/>
      <c r="U61" s="13"/>
      <c r="V61" s="14">
        <f t="shared" si="11"/>
        <v>1200</v>
      </c>
      <c r="W61" s="15">
        <f t="shared" si="12"/>
        <v>1200</v>
      </c>
      <c r="X61" s="15">
        <f t="shared" si="13"/>
        <v>0</v>
      </c>
      <c r="Y61" s="15">
        <f t="shared" si="14"/>
        <v>0</v>
      </c>
      <c r="Z61" s="14">
        <f t="shared" si="15"/>
        <v>1200</v>
      </c>
      <c r="AA61" s="24" t="s">
        <v>284</v>
      </c>
      <c r="AB61" s="24" t="s">
        <v>284</v>
      </c>
      <c r="AC61" s="24" t="s">
        <v>284</v>
      </c>
      <c r="AD61" s="14">
        <f t="shared" si="16"/>
        <v>0</v>
      </c>
      <c r="AE61" s="14">
        <f t="shared" si="17"/>
        <v>2400</v>
      </c>
      <c r="AF61" s="16" t="s">
        <v>509</v>
      </c>
      <c r="AG61" s="17" t="s">
        <v>342</v>
      </c>
      <c r="AH61" s="17" t="s">
        <v>1739</v>
      </c>
      <c r="AI61" s="17" t="s">
        <v>343</v>
      </c>
      <c r="AJ61" s="17" t="s">
        <v>345</v>
      </c>
      <c r="AK61" s="25">
        <v>45657</v>
      </c>
      <c r="AL61" s="17" t="s">
        <v>345</v>
      </c>
      <c r="AM61" s="12" t="s">
        <v>47</v>
      </c>
      <c r="AN61" s="18">
        <v>46387</v>
      </c>
      <c r="AO61" s="19"/>
    </row>
    <row r="62" spans="1:41" ht="20" customHeight="1">
      <c r="A62" s="8">
        <v>7</v>
      </c>
      <c r="B62" s="8" t="s">
        <v>425</v>
      </c>
      <c r="C62" s="9" t="s">
        <v>426</v>
      </c>
      <c r="D62" s="8" t="s">
        <v>427</v>
      </c>
      <c r="E62" s="8" t="s">
        <v>425</v>
      </c>
      <c r="F62" s="8" t="s">
        <v>427</v>
      </c>
      <c r="G62" s="8" t="s">
        <v>373</v>
      </c>
      <c r="H62" s="8" t="s">
        <v>380</v>
      </c>
      <c r="I62" s="10"/>
      <c r="J62" s="8"/>
      <c r="K62" s="8" t="s">
        <v>375</v>
      </c>
      <c r="L62" s="8" t="s">
        <v>376</v>
      </c>
      <c r="M62" s="11" t="s">
        <v>434</v>
      </c>
      <c r="N62" s="8"/>
      <c r="O62" s="8">
        <v>254589</v>
      </c>
      <c r="P62" s="8" t="s">
        <v>48</v>
      </c>
      <c r="Q62" s="8">
        <v>5</v>
      </c>
      <c r="R62" s="8">
        <v>24</v>
      </c>
      <c r="S62" s="23">
        <v>1300</v>
      </c>
      <c r="T62" s="13"/>
      <c r="U62" s="13"/>
      <c r="V62" s="14">
        <f t="shared" si="11"/>
        <v>1300</v>
      </c>
      <c r="W62" s="15">
        <f t="shared" si="12"/>
        <v>1300</v>
      </c>
      <c r="X62" s="15">
        <f t="shared" si="13"/>
        <v>0</v>
      </c>
      <c r="Y62" s="15">
        <f t="shared" si="14"/>
        <v>0</v>
      </c>
      <c r="Z62" s="14">
        <f t="shared" si="15"/>
        <v>1300</v>
      </c>
      <c r="AA62" s="24" t="s">
        <v>284</v>
      </c>
      <c r="AB62" s="24" t="s">
        <v>284</v>
      </c>
      <c r="AC62" s="24" t="s">
        <v>284</v>
      </c>
      <c r="AD62" s="14">
        <f t="shared" si="16"/>
        <v>0</v>
      </c>
      <c r="AE62" s="14">
        <f t="shared" si="17"/>
        <v>2600</v>
      </c>
      <c r="AF62" s="16" t="s">
        <v>509</v>
      </c>
      <c r="AG62" s="17" t="s">
        <v>342</v>
      </c>
      <c r="AH62" s="17" t="s">
        <v>1739</v>
      </c>
      <c r="AI62" s="17" t="s">
        <v>343</v>
      </c>
      <c r="AJ62" s="17" t="s">
        <v>345</v>
      </c>
      <c r="AK62" s="25">
        <v>45657</v>
      </c>
      <c r="AL62" s="17" t="s">
        <v>345</v>
      </c>
      <c r="AM62" s="12" t="s">
        <v>47</v>
      </c>
      <c r="AN62" s="18">
        <v>46387</v>
      </c>
      <c r="AO62" s="19"/>
    </row>
    <row r="63" spans="1:41" ht="20" customHeight="1">
      <c r="A63" s="8">
        <v>8</v>
      </c>
      <c r="B63" s="8" t="s">
        <v>425</v>
      </c>
      <c r="C63" s="9" t="s">
        <v>426</v>
      </c>
      <c r="D63" s="8" t="s">
        <v>427</v>
      </c>
      <c r="E63" s="8" t="s">
        <v>425</v>
      </c>
      <c r="F63" s="8" t="s">
        <v>427</v>
      </c>
      <c r="G63" s="8" t="s">
        <v>373</v>
      </c>
      <c r="H63" s="8" t="s">
        <v>380</v>
      </c>
      <c r="I63" s="10"/>
      <c r="J63" s="8"/>
      <c r="K63" s="8" t="s">
        <v>375</v>
      </c>
      <c r="L63" s="8" t="s">
        <v>376</v>
      </c>
      <c r="M63" s="11" t="s">
        <v>435</v>
      </c>
      <c r="N63" s="8"/>
      <c r="O63" s="8">
        <v>54510</v>
      </c>
      <c r="P63" s="8" t="s">
        <v>48</v>
      </c>
      <c r="Q63" s="8">
        <v>2</v>
      </c>
      <c r="R63" s="8">
        <v>24</v>
      </c>
      <c r="S63" s="23">
        <v>900</v>
      </c>
      <c r="T63" s="13"/>
      <c r="U63" s="13"/>
      <c r="V63" s="14">
        <f t="shared" si="11"/>
        <v>900</v>
      </c>
      <c r="W63" s="15">
        <f t="shared" si="12"/>
        <v>900</v>
      </c>
      <c r="X63" s="15">
        <f t="shared" si="13"/>
        <v>0</v>
      </c>
      <c r="Y63" s="15">
        <f t="shared" si="14"/>
        <v>0</v>
      </c>
      <c r="Z63" s="14">
        <f t="shared" si="15"/>
        <v>900</v>
      </c>
      <c r="AA63" s="24" t="s">
        <v>284</v>
      </c>
      <c r="AB63" s="24" t="s">
        <v>284</v>
      </c>
      <c r="AC63" s="24" t="s">
        <v>284</v>
      </c>
      <c r="AD63" s="14">
        <f t="shared" si="16"/>
        <v>0</v>
      </c>
      <c r="AE63" s="14">
        <f t="shared" si="17"/>
        <v>1800</v>
      </c>
      <c r="AF63" s="16" t="s">
        <v>509</v>
      </c>
      <c r="AG63" s="17" t="s">
        <v>342</v>
      </c>
      <c r="AH63" s="17" t="s">
        <v>1739</v>
      </c>
      <c r="AI63" s="17" t="s">
        <v>343</v>
      </c>
      <c r="AJ63" s="17" t="s">
        <v>345</v>
      </c>
      <c r="AK63" s="25">
        <v>45657</v>
      </c>
      <c r="AL63" s="17" t="s">
        <v>345</v>
      </c>
      <c r="AM63" s="12" t="s">
        <v>47</v>
      </c>
      <c r="AN63" s="18">
        <v>46387</v>
      </c>
      <c r="AO63" s="19"/>
    </row>
    <row r="64" spans="1:41" ht="20" customHeight="1">
      <c r="A64" s="8">
        <v>9</v>
      </c>
      <c r="B64" s="8" t="s">
        <v>425</v>
      </c>
      <c r="C64" s="9" t="s">
        <v>426</v>
      </c>
      <c r="D64" s="8" t="s">
        <v>427</v>
      </c>
      <c r="E64" s="8" t="s">
        <v>425</v>
      </c>
      <c r="F64" s="8" t="s">
        <v>427</v>
      </c>
      <c r="G64" s="8" t="s">
        <v>373</v>
      </c>
      <c r="H64" s="8" t="s">
        <v>381</v>
      </c>
      <c r="I64" s="10"/>
      <c r="J64" s="8"/>
      <c r="K64" s="8" t="s">
        <v>375</v>
      </c>
      <c r="L64" s="8" t="s">
        <v>376</v>
      </c>
      <c r="M64" s="11" t="s">
        <v>436</v>
      </c>
      <c r="N64" s="8"/>
      <c r="O64" s="8">
        <v>290613</v>
      </c>
      <c r="P64" s="8" t="s">
        <v>48</v>
      </c>
      <c r="Q64" s="8">
        <v>11</v>
      </c>
      <c r="R64" s="8">
        <v>24</v>
      </c>
      <c r="S64" s="23">
        <v>1600</v>
      </c>
      <c r="T64" s="13"/>
      <c r="U64" s="13"/>
      <c r="V64" s="14">
        <f t="shared" si="11"/>
        <v>1600</v>
      </c>
      <c r="W64" s="15">
        <f t="shared" si="12"/>
        <v>1600</v>
      </c>
      <c r="X64" s="15">
        <f t="shared" si="13"/>
        <v>0</v>
      </c>
      <c r="Y64" s="15">
        <f t="shared" si="14"/>
        <v>0</v>
      </c>
      <c r="Z64" s="14">
        <f t="shared" si="15"/>
        <v>1600</v>
      </c>
      <c r="AA64" s="24" t="s">
        <v>284</v>
      </c>
      <c r="AB64" s="24" t="s">
        <v>284</v>
      </c>
      <c r="AC64" s="24" t="s">
        <v>284</v>
      </c>
      <c r="AD64" s="14">
        <f t="shared" si="16"/>
        <v>0</v>
      </c>
      <c r="AE64" s="14">
        <f t="shared" si="17"/>
        <v>3200</v>
      </c>
      <c r="AF64" s="16" t="s">
        <v>509</v>
      </c>
      <c r="AG64" s="17" t="s">
        <v>342</v>
      </c>
      <c r="AH64" s="17" t="s">
        <v>1739</v>
      </c>
      <c r="AI64" s="17" t="s">
        <v>343</v>
      </c>
      <c r="AJ64" s="17" t="s">
        <v>345</v>
      </c>
      <c r="AK64" s="25">
        <v>45657</v>
      </c>
      <c r="AL64" s="17" t="s">
        <v>345</v>
      </c>
      <c r="AM64" s="12" t="s">
        <v>47</v>
      </c>
      <c r="AN64" s="18">
        <v>46387</v>
      </c>
      <c r="AO64" s="19"/>
    </row>
    <row r="65" spans="1:41" ht="20" customHeight="1">
      <c r="A65" s="8">
        <v>10</v>
      </c>
      <c r="B65" s="8" t="s">
        <v>425</v>
      </c>
      <c r="C65" s="9" t="s">
        <v>426</v>
      </c>
      <c r="D65" s="8" t="s">
        <v>427</v>
      </c>
      <c r="E65" s="8" t="s">
        <v>425</v>
      </c>
      <c r="F65" s="8" t="s">
        <v>427</v>
      </c>
      <c r="G65" s="8" t="s">
        <v>373</v>
      </c>
      <c r="H65" s="8" t="s">
        <v>381</v>
      </c>
      <c r="I65" s="10"/>
      <c r="J65" s="8"/>
      <c r="K65" s="8" t="s">
        <v>375</v>
      </c>
      <c r="L65" s="8" t="s">
        <v>376</v>
      </c>
      <c r="M65" s="11" t="s">
        <v>437</v>
      </c>
      <c r="N65" s="8"/>
      <c r="O65" s="8">
        <v>266379</v>
      </c>
      <c r="P65" s="8" t="s">
        <v>51</v>
      </c>
      <c r="Q65" s="8">
        <v>2</v>
      </c>
      <c r="R65" s="8">
        <v>24</v>
      </c>
      <c r="S65" s="23">
        <v>1000</v>
      </c>
      <c r="T65" s="13">
        <v>1000</v>
      </c>
      <c r="U65" s="13"/>
      <c r="V65" s="14">
        <f t="shared" si="11"/>
        <v>2000</v>
      </c>
      <c r="W65" s="15">
        <f t="shared" si="12"/>
        <v>1000</v>
      </c>
      <c r="X65" s="15">
        <f t="shared" si="13"/>
        <v>1000</v>
      </c>
      <c r="Y65" s="15">
        <f t="shared" si="14"/>
        <v>0</v>
      </c>
      <c r="Z65" s="14">
        <f t="shared" si="15"/>
        <v>2000</v>
      </c>
      <c r="AA65" s="24" t="s">
        <v>284</v>
      </c>
      <c r="AB65" s="24" t="s">
        <v>284</v>
      </c>
      <c r="AC65" s="24" t="s">
        <v>284</v>
      </c>
      <c r="AD65" s="14">
        <f t="shared" si="16"/>
        <v>0</v>
      </c>
      <c r="AE65" s="14">
        <f t="shared" si="17"/>
        <v>4000</v>
      </c>
      <c r="AF65" s="16" t="s">
        <v>509</v>
      </c>
      <c r="AG65" s="17" t="s">
        <v>342</v>
      </c>
      <c r="AH65" s="17" t="s">
        <v>1739</v>
      </c>
      <c r="AI65" s="17" t="s">
        <v>343</v>
      </c>
      <c r="AJ65" s="17" t="s">
        <v>345</v>
      </c>
      <c r="AK65" s="25">
        <v>45657</v>
      </c>
      <c r="AL65" s="17" t="s">
        <v>345</v>
      </c>
      <c r="AM65" s="12" t="s">
        <v>47</v>
      </c>
      <c r="AN65" s="18">
        <v>46387</v>
      </c>
      <c r="AO65" s="19"/>
    </row>
    <row r="66" spans="1:41" ht="20" customHeight="1">
      <c r="A66" s="8">
        <v>11</v>
      </c>
      <c r="B66" s="8" t="s">
        <v>425</v>
      </c>
      <c r="C66" s="9" t="s">
        <v>426</v>
      </c>
      <c r="D66" s="8" t="s">
        <v>427</v>
      </c>
      <c r="E66" s="8" t="s">
        <v>425</v>
      </c>
      <c r="F66" s="8" t="s">
        <v>427</v>
      </c>
      <c r="G66" s="8" t="s">
        <v>373</v>
      </c>
      <c r="H66" s="8" t="s">
        <v>382</v>
      </c>
      <c r="I66" s="10"/>
      <c r="J66" s="8"/>
      <c r="K66" s="8" t="s">
        <v>375</v>
      </c>
      <c r="L66" s="8" t="s">
        <v>376</v>
      </c>
      <c r="M66" s="11" t="s">
        <v>438</v>
      </c>
      <c r="N66" s="8"/>
      <c r="O66" s="8">
        <v>266378</v>
      </c>
      <c r="P66" s="8" t="s">
        <v>51</v>
      </c>
      <c r="Q66" s="8">
        <v>1</v>
      </c>
      <c r="R66" s="8">
        <v>24</v>
      </c>
      <c r="S66" s="23">
        <v>350</v>
      </c>
      <c r="T66" s="13">
        <v>350</v>
      </c>
      <c r="U66" s="13"/>
      <c r="V66" s="14">
        <f t="shared" si="11"/>
        <v>700</v>
      </c>
      <c r="W66" s="15">
        <f t="shared" si="12"/>
        <v>350</v>
      </c>
      <c r="X66" s="15">
        <f t="shared" si="13"/>
        <v>350</v>
      </c>
      <c r="Y66" s="15">
        <f t="shared" si="14"/>
        <v>0</v>
      </c>
      <c r="Z66" s="14">
        <f t="shared" si="15"/>
        <v>700</v>
      </c>
      <c r="AA66" s="24" t="s">
        <v>284</v>
      </c>
      <c r="AB66" s="24" t="s">
        <v>284</v>
      </c>
      <c r="AC66" s="24" t="s">
        <v>284</v>
      </c>
      <c r="AD66" s="14">
        <f t="shared" si="16"/>
        <v>0</v>
      </c>
      <c r="AE66" s="14">
        <f t="shared" si="17"/>
        <v>1400</v>
      </c>
      <c r="AF66" s="16" t="s">
        <v>509</v>
      </c>
      <c r="AG66" s="17" t="s">
        <v>342</v>
      </c>
      <c r="AH66" s="17" t="s">
        <v>1739</v>
      </c>
      <c r="AI66" s="17" t="s">
        <v>343</v>
      </c>
      <c r="AJ66" s="17" t="s">
        <v>345</v>
      </c>
      <c r="AK66" s="25">
        <v>45657</v>
      </c>
      <c r="AL66" s="17" t="s">
        <v>345</v>
      </c>
      <c r="AM66" s="12" t="s">
        <v>47</v>
      </c>
      <c r="AN66" s="18">
        <v>46387</v>
      </c>
      <c r="AO66" s="19"/>
    </row>
    <row r="67" spans="1:41" ht="20" customHeight="1">
      <c r="A67" s="8">
        <v>12</v>
      </c>
      <c r="B67" s="8" t="s">
        <v>425</v>
      </c>
      <c r="C67" s="9" t="s">
        <v>426</v>
      </c>
      <c r="D67" s="8" t="s">
        <v>427</v>
      </c>
      <c r="E67" s="8" t="s">
        <v>425</v>
      </c>
      <c r="F67" s="8" t="s">
        <v>427</v>
      </c>
      <c r="G67" s="8" t="s">
        <v>373</v>
      </c>
      <c r="H67" s="8" t="s">
        <v>383</v>
      </c>
      <c r="I67" s="10"/>
      <c r="J67" s="8"/>
      <c r="K67" s="8" t="s">
        <v>375</v>
      </c>
      <c r="L67" s="8" t="s">
        <v>376</v>
      </c>
      <c r="M67" s="11" t="s">
        <v>439</v>
      </c>
      <c r="N67" s="8"/>
      <c r="O67" s="8">
        <v>10015334</v>
      </c>
      <c r="P67" s="8" t="s">
        <v>51</v>
      </c>
      <c r="Q67" s="8">
        <v>2</v>
      </c>
      <c r="R67" s="8">
        <v>24</v>
      </c>
      <c r="S67" s="23">
        <v>2500</v>
      </c>
      <c r="T67" s="13">
        <v>2500</v>
      </c>
      <c r="U67" s="13"/>
      <c r="V67" s="14">
        <f t="shared" si="11"/>
        <v>5000</v>
      </c>
      <c r="W67" s="15">
        <f t="shared" si="12"/>
        <v>2500</v>
      </c>
      <c r="X67" s="15">
        <f t="shared" si="13"/>
        <v>2500</v>
      </c>
      <c r="Y67" s="15">
        <f t="shared" si="14"/>
        <v>0</v>
      </c>
      <c r="Z67" s="14">
        <f t="shared" si="15"/>
        <v>5000</v>
      </c>
      <c r="AA67" s="24" t="s">
        <v>284</v>
      </c>
      <c r="AB67" s="24" t="s">
        <v>284</v>
      </c>
      <c r="AC67" s="24" t="s">
        <v>284</v>
      </c>
      <c r="AD67" s="14">
        <f t="shared" si="16"/>
        <v>0</v>
      </c>
      <c r="AE67" s="14">
        <f t="shared" si="17"/>
        <v>10000</v>
      </c>
      <c r="AF67" s="16" t="s">
        <v>509</v>
      </c>
      <c r="AG67" s="17" t="s">
        <v>342</v>
      </c>
      <c r="AH67" s="17" t="s">
        <v>1739</v>
      </c>
      <c r="AI67" s="17" t="s">
        <v>343</v>
      </c>
      <c r="AJ67" s="17" t="s">
        <v>345</v>
      </c>
      <c r="AK67" s="25">
        <v>45657</v>
      </c>
      <c r="AL67" s="17" t="s">
        <v>345</v>
      </c>
      <c r="AM67" s="12" t="s">
        <v>47</v>
      </c>
      <c r="AN67" s="18">
        <v>46387</v>
      </c>
      <c r="AO67" s="19"/>
    </row>
    <row r="68" spans="1:41" ht="20" customHeight="1">
      <c r="A68" s="8">
        <v>13</v>
      </c>
      <c r="B68" s="8" t="s">
        <v>425</v>
      </c>
      <c r="C68" s="9" t="s">
        <v>426</v>
      </c>
      <c r="D68" s="8" t="s">
        <v>427</v>
      </c>
      <c r="E68" s="8" t="s">
        <v>425</v>
      </c>
      <c r="F68" s="8" t="s">
        <v>427</v>
      </c>
      <c r="G68" s="8" t="s">
        <v>373</v>
      </c>
      <c r="H68" s="8" t="s">
        <v>384</v>
      </c>
      <c r="I68" s="10"/>
      <c r="J68" s="8"/>
      <c r="K68" s="8" t="s">
        <v>375</v>
      </c>
      <c r="L68" s="8" t="s">
        <v>376</v>
      </c>
      <c r="M68" s="11" t="s">
        <v>440</v>
      </c>
      <c r="N68" s="8"/>
      <c r="O68" s="8">
        <v>10075716</v>
      </c>
      <c r="P68" s="8" t="s">
        <v>48</v>
      </c>
      <c r="Q68" s="8">
        <v>2</v>
      </c>
      <c r="R68" s="8">
        <v>24</v>
      </c>
      <c r="S68" s="23">
        <v>5000</v>
      </c>
      <c r="T68" s="13"/>
      <c r="U68" s="13"/>
      <c r="V68" s="14">
        <f t="shared" si="11"/>
        <v>5000</v>
      </c>
      <c r="W68" s="15">
        <f t="shared" si="12"/>
        <v>5000</v>
      </c>
      <c r="X68" s="15">
        <f t="shared" si="13"/>
        <v>0</v>
      </c>
      <c r="Y68" s="15">
        <f t="shared" si="14"/>
        <v>0</v>
      </c>
      <c r="Z68" s="14">
        <f t="shared" si="15"/>
        <v>5000</v>
      </c>
      <c r="AA68" s="24" t="s">
        <v>284</v>
      </c>
      <c r="AB68" s="24" t="s">
        <v>284</v>
      </c>
      <c r="AC68" s="24" t="s">
        <v>284</v>
      </c>
      <c r="AD68" s="14">
        <f t="shared" si="16"/>
        <v>0</v>
      </c>
      <c r="AE68" s="14">
        <f t="shared" si="17"/>
        <v>10000</v>
      </c>
      <c r="AF68" s="16" t="s">
        <v>509</v>
      </c>
      <c r="AG68" s="17" t="s">
        <v>342</v>
      </c>
      <c r="AH68" s="17" t="s">
        <v>1739</v>
      </c>
      <c r="AI68" s="17" t="s">
        <v>343</v>
      </c>
      <c r="AJ68" s="17" t="s">
        <v>345</v>
      </c>
      <c r="AK68" s="25">
        <v>45657</v>
      </c>
      <c r="AL68" s="17" t="s">
        <v>345</v>
      </c>
      <c r="AM68" s="12" t="s">
        <v>47</v>
      </c>
      <c r="AN68" s="18">
        <v>46387</v>
      </c>
      <c r="AO68" s="19"/>
    </row>
    <row r="69" spans="1:41" ht="20" customHeight="1">
      <c r="A69" s="8">
        <v>14</v>
      </c>
      <c r="B69" s="8" t="s">
        <v>425</v>
      </c>
      <c r="C69" s="9" t="s">
        <v>426</v>
      </c>
      <c r="D69" s="8" t="s">
        <v>427</v>
      </c>
      <c r="E69" s="8" t="s">
        <v>425</v>
      </c>
      <c r="F69" s="8" t="s">
        <v>427</v>
      </c>
      <c r="G69" s="8" t="s">
        <v>373</v>
      </c>
      <c r="H69" s="8" t="s">
        <v>385</v>
      </c>
      <c r="I69" s="10"/>
      <c r="J69" s="8"/>
      <c r="K69" s="8" t="s">
        <v>375</v>
      </c>
      <c r="L69" s="8" t="s">
        <v>376</v>
      </c>
      <c r="M69" s="11" t="s">
        <v>441</v>
      </c>
      <c r="N69" s="8"/>
      <c r="O69" s="8">
        <v>290239</v>
      </c>
      <c r="P69" s="8" t="s">
        <v>48</v>
      </c>
      <c r="Q69" s="8">
        <v>5</v>
      </c>
      <c r="R69" s="8">
        <v>24</v>
      </c>
      <c r="S69" s="23">
        <v>3900</v>
      </c>
      <c r="T69" s="13"/>
      <c r="U69" s="13"/>
      <c r="V69" s="14">
        <f t="shared" si="11"/>
        <v>3900</v>
      </c>
      <c r="W69" s="15">
        <f t="shared" si="12"/>
        <v>3900</v>
      </c>
      <c r="X69" s="15">
        <f t="shared" si="13"/>
        <v>0</v>
      </c>
      <c r="Y69" s="15">
        <f t="shared" si="14"/>
        <v>0</v>
      </c>
      <c r="Z69" s="14">
        <f t="shared" si="15"/>
        <v>3900</v>
      </c>
      <c r="AA69" s="24" t="s">
        <v>284</v>
      </c>
      <c r="AB69" s="24" t="s">
        <v>284</v>
      </c>
      <c r="AC69" s="24" t="s">
        <v>284</v>
      </c>
      <c r="AD69" s="14">
        <f t="shared" si="16"/>
        <v>0</v>
      </c>
      <c r="AE69" s="14">
        <f t="shared" si="17"/>
        <v>7800</v>
      </c>
      <c r="AF69" s="16" t="s">
        <v>509</v>
      </c>
      <c r="AG69" s="17" t="s">
        <v>342</v>
      </c>
      <c r="AH69" s="17" t="s">
        <v>1739</v>
      </c>
      <c r="AI69" s="17" t="s">
        <v>343</v>
      </c>
      <c r="AJ69" s="17" t="s">
        <v>345</v>
      </c>
      <c r="AK69" s="25">
        <v>45657</v>
      </c>
      <c r="AL69" s="17" t="s">
        <v>345</v>
      </c>
      <c r="AM69" s="12" t="s">
        <v>47</v>
      </c>
      <c r="AN69" s="18">
        <v>46387</v>
      </c>
      <c r="AO69" s="19"/>
    </row>
    <row r="70" spans="1:41" ht="20" customHeight="1">
      <c r="A70" s="8">
        <v>15</v>
      </c>
      <c r="B70" s="8" t="s">
        <v>425</v>
      </c>
      <c r="C70" s="9" t="s">
        <v>426</v>
      </c>
      <c r="D70" s="8" t="s">
        <v>427</v>
      </c>
      <c r="E70" s="8" t="s">
        <v>425</v>
      </c>
      <c r="F70" s="8" t="s">
        <v>427</v>
      </c>
      <c r="G70" s="8" t="s">
        <v>373</v>
      </c>
      <c r="H70" s="8" t="s">
        <v>386</v>
      </c>
      <c r="I70" s="10"/>
      <c r="J70" s="8"/>
      <c r="K70" s="8" t="s">
        <v>375</v>
      </c>
      <c r="L70" s="8" t="s">
        <v>376</v>
      </c>
      <c r="M70" s="11" t="s">
        <v>442</v>
      </c>
      <c r="N70" s="8"/>
      <c r="O70" s="8">
        <v>266263</v>
      </c>
      <c r="P70" s="8" t="s">
        <v>48</v>
      </c>
      <c r="Q70" s="8">
        <v>7</v>
      </c>
      <c r="R70" s="8">
        <v>24</v>
      </c>
      <c r="S70" s="23">
        <v>5000</v>
      </c>
      <c r="T70" s="13"/>
      <c r="U70" s="13"/>
      <c r="V70" s="14">
        <f t="shared" si="11"/>
        <v>5000</v>
      </c>
      <c r="W70" s="15">
        <f t="shared" si="12"/>
        <v>5000</v>
      </c>
      <c r="X70" s="15">
        <f t="shared" si="13"/>
        <v>0</v>
      </c>
      <c r="Y70" s="15">
        <f t="shared" si="14"/>
        <v>0</v>
      </c>
      <c r="Z70" s="14">
        <f t="shared" si="15"/>
        <v>5000</v>
      </c>
      <c r="AA70" s="24" t="s">
        <v>284</v>
      </c>
      <c r="AB70" s="24" t="s">
        <v>284</v>
      </c>
      <c r="AC70" s="24" t="s">
        <v>284</v>
      </c>
      <c r="AD70" s="14">
        <f t="shared" si="16"/>
        <v>0</v>
      </c>
      <c r="AE70" s="14">
        <f t="shared" si="17"/>
        <v>10000</v>
      </c>
      <c r="AF70" s="16" t="s">
        <v>509</v>
      </c>
      <c r="AG70" s="17" t="s">
        <v>342</v>
      </c>
      <c r="AH70" s="17" t="s">
        <v>1739</v>
      </c>
      <c r="AI70" s="17" t="s">
        <v>343</v>
      </c>
      <c r="AJ70" s="17" t="s">
        <v>345</v>
      </c>
      <c r="AK70" s="25">
        <v>45657</v>
      </c>
      <c r="AL70" s="17" t="s">
        <v>345</v>
      </c>
      <c r="AM70" s="12" t="s">
        <v>47</v>
      </c>
      <c r="AN70" s="18">
        <v>46387</v>
      </c>
      <c r="AO70" s="19"/>
    </row>
    <row r="71" spans="1:41" ht="20" customHeight="1">
      <c r="A71" s="8">
        <v>16</v>
      </c>
      <c r="B71" s="8" t="s">
        <v>425</v>
      </c>
      <c r="C71" s="9" t="s">
        <v>426</v>
      </c>
      <c r="D71" s="8" t="s">
        <v>427</v>
      </c>
      <c r="E71" s="8" t="s">
        <v>425</v>
      </c>
      <c r="F71" s="8" t="s">
        <v>427</v>
      </c>
      <c r="G71" s="8" t="s">
        <v>373</v>
      </c>
      <c r="H71" s="8" t="s">
        <v>387</v>
      </c>
      <c r="I71" s="10"/>
      <c r="J71" s="8"/>
      <c r="K71" s="8" t="s">
        <v>375</v>
      </c>
      <c r="L71" s="8" t="s">
        <v>376</v>
      </c>
      <c r="M71" s="11" t="s">
        <v>443</v>
      </c>
      <c r="N71" s="8"/>
      <c r="O71" s="8">
        <v>290742</v>
      </c>
      <c r="P71" s="8" t="s">
        <v>48</v>
      </c>
      <c r="Q71" s="8">
        <v>2</v>
      </c>
      <c r="R71" s="8">
        <v>24</v>
      </c>
      <c r="S71" s="23">
        <v>2000</v>
      </c>
      <c r="T71" s="13"/>
      <c r="U71" s="13"/>
      <c r="V71" s="14">
        <f t="shared" si="11"/>
        <v>2000</v>
      </c>
      <c r="W71" s="15">
        <f t="shared" si="12"/>
        <v>2000</v>
      </c>
      <c r="X71" s="15">
        <f t="shared" si="13"/>
        <v>0</v>
      </c>
      <c r="Y71" s="15">
        <f t="shared" si="14"/>
        <v>0</v>
      </c>
      <c r="Z71" s="14">
        <f t="shared" si="15"/>
        <v>2000</v>
      </c>
      <c r="AA71" s="24" t="s">
        <v>284</v>
      </c>
      <c r="AB71" s="24" t="s">
        <v>284</v>
      </c>
      <c r="AC71" s="24" t="s">
        <v>284</v>
      </c>
      <c r="AD71" s="14">
        <f t="shared" si="16"/>
        <v>0</v>
      </c>
      <c r="AE71" s="14">
        <f t="shared" si="17"/>
        <v>4000</v>
      </c>
      <c r="AF71" s="16" t="s">
        <v>509</v>
      </c>
      <c r="AG71" s="17" t="s">
        <v>342</v>
      </c>
      <c r="AH71" s="17" t="s">
        <v>1739</v>
      </c>
      <c r="AI71" s="17" t="s">
        <v>343</v>
      </c>
      <c r="AJ71" s="17" t="s">
        <v>345</v>
      </c>
      <c r="AK71" s="25">
        <v>45657</v>
      </c>
      <c r="AL71" s="17" t="s">
        <v>345</v>
      </c>
      <c r="AM71" s="12" t="s">
        <v>47</v>
      </c>
      <c r="AN71" s="18">
        <v>46387</v>
      </c>
      <c r="AO71" s="19"/>
    </row>
    <row r="72" spans="1:41" ht="20" customHeight="1">
      <c r="A72" s="8">
        <v>17</v>
      </c>
      <c r="B72" s="8" t="s">
        <v>425</v>
      </c>
      <c r="C72" s="9" t="s">
        <v>426</v>
      </c>
      <c r="D72" s="8" t="s">
        <v>427</v>
      </c>
      <c r="E72" s="8" t="s">
        <v>425</v>
      </c>
      <c r="F72" s="8" t="s">
        <v>427</v>
      </c>
      <c r="G72" s="8" t="s">
        <v>373</v>
      </c>
      <c r="H72" s="8" t="s">
        <v>387</v>
      </c>
      <c r="I72" s="10"/>
      <c r="J72" s="8"/>
      <c r="K72" s="8" t="s">
        <v>375</v>
      </c>
      <c r="L72" s="8" t="s">
        <v>376</v>
      </c>
      <c r="M72" s="11" t="s">
        <v>444</v>
      </c>
      <c r="N72" s="8"/>
      <c r="O72" s="8">
        <v>264066</v>
      </c>
      <c r="P72" s="8" t="s">
        <v>48</v>
      </c>
      <c r="Q72" s="8">
        <v>5</v>
      </c>
      <c r="R72" s="8">
        <v>24</v>
      </c>
      <c r="S72" s="23">
        <v>5400</v>
      </c>
      <c r="T72" s="13"/>
      <c r="U72" s="13"/>
      <c r="V72" s="14">
        <f t="shared" si="11"/>
        <v>5400</v>
      </c>
      <c r="W72" s="15">
        <f t="shared" si="12"/>
        <v>5400</v>
      </c>
      <c r="X72" s="15">
        <f t="shared" si="13"/>
        <v>0</v>
      </c>
      <c r="Y72" s="15">
        <f t="shared" si="14"/>
        <v>0</v>
      </c>
      <c r="Z72" s="14">
        <f t="shared" si="15"/>
        <v>5400</v>
      </c>
      <c r="AA72" s="24" t="s">
        <v>284</v>
      </c>
      <c r="AB72" s="24" t="s">
        <v>284</v>
      </c>
      <c r="AC72" s="24" t="s">
        <v>284</v>
      </c>
      <c r="AD72" s="14">
        <f t="shared" si="16"/>
        <v>0</v>
      </c>
      <c r="AE72" s="14">
        <f t="shared" si="17"/>
        <v>10800</v>
      </c>
      <c r="AF72" s="16" t="s">
        <v>509</v>
      </c>
      <c r="AG72" s="17" t="s">
        <v>342</v>
      </c>
      <c r="AH72" s="17" t="s">
        <v>1739</v>
      </c>
      <c r="AI72" s="17" t="s">
        <v>343</v>
      </c>
      <c r="AJ72" s="17" t="s">
        <v>345</v>
      </c>
      <c r="AK72" s="25">
        <v>45657</v>
      </c>
      <c r="AL72" s="17" t="s">
        <v>345</v>
      </c>
      <c r="AM72" s="12" t="s">
        <v>47</v>
      </c>
      <c r="AN72" s="18">
        <v>46387</v>
      </c>
      <c r="AO72" s="19"/>
    </row>
    <row r="73" spans="1:41" ht="20" customHeight="1">
      <c r="A73" s="8">
        <v>18</v>
      </c>
      <c r="B73" s="8" t="s">
        <v>425</v>
      </c>
      <c r="C73" s="9" t="s">
        <v>426</v>
      </c>
      <c r="D73" s="8" t="s">
        <v>427</v>
      </c>
      <c r="E73" s="8" t="s">
        <v>425</v>
      </c>
      <c r="F73" s="8" t="s">
        <v>427</v>
      </c>
      <c r="G73" s="8" t="s">
        <v>373</v>
      </c>
      <c r="H73" s="8" t="s">
        <v>387</v>
      </c>
      <c r="I73" s="10"/>
      <c r="J73" s="8"/>
      <c r="K73" s="8" t="s">
        <v>375</v>
      </c>
      <c r="L73" s="8" t="s">
        <v>376</v>
      </c>
      <c r="M73" s="11" t="s">
        <v>445</v>
      </c>
      <c r="N73" s="8"/>
      <c r="O73" s="8">
        <v>253846</v>
      </c>
      <c r="P73" s="8" t="s">
        <v>48</v>
      </c>
      <c r="Q73" s="8">
        <v>4</v>
      </c>
      <c r="R73" s="8">
        <v>24</v>
      </c>
      <c r="S73" s="23">
        <v>1700</v>
      </c>
      <c r="T73" s="13"/>
      <c r="U73" s="13"/>
      <c r="V73" s="14">
        <f t="shared" si="11"/>
        <v>1700</v>
      </c>
      <c r="W73" s="15">
        <f t="shared" si="12"/>
        <v>1700</v>
      </c>
      <c r="X73" s="15">
        <f t="shared" si="13"/>
        <v>0</v>
      </c>
      <c r="Y73" s="15">
        <f t="shared" si="14"/>
        <v>0</v>
      </c>
      <c r="Z73" s="14">
        <f t="shared" si="15"/>
        <v>1700</v>
      </c>
      <c r="AA73" s="24" t="s">
        <v>284</v>
      </c>
      <c r="AB73" s="24" t="s">
        <v>284</v>
      </c>
      <c r="AC73" s="24" t="s">
        <v>284</v>
      </c>
      <c r="AD73" s="14">
        <f t="shared" si="16"/>
        <v>0</v>
      </c>
      <c r="AE73" s="14">
        <f t="shared" si="17"/>
        <v>3400</v>
      </c>
      <c r="AF73" s="16" t="s">
        <v>509</v>
      </c>
      <c r="AG73" s="17" t="s">
        <v>342</v>
      </c>
      <c r="AH73" s="17" t="s">
        <v>1739</v>
      </c>
      <c r="AI73" s="17" t="s">
        <v>343</v>
      </c>
      <c r="AJ73" s="17" t="s">
        <v>345</v>
      </c>
      <c r="AK73" s="25">
        <v>45657</v>
      </c>
      <c r="AL73" s="17" t="s">
        <v>345</v>
      </c>
      <c r="AM73" s="12" t="s">
        <v>47</v>
      </c>
      <c r="AN73" s="18">
        <v>46387</v>
      </c>
      <c r="AO73" s="19"/>
    </row>
    <row r="74" spans="1:41" ht="20" customHeight="1">
      <c r="A74" s="8">
        <v>19</v>
      </c>
      <c r="B74" s="8" t="s">
        <v>425</v>
      </c>
      <c r="C74" s="9" t="s">
        <v>426</v>
      </c>
      <c r="D74" s="8" t="s">
        <v>427</v>
      </c>
      <c r="E74" s="8" t="s">
        <v>425</v>
      </c>
      <c r="F74" s="8" t="s">
        <v>427</v>
      </c>
      <c r="G74" s="8" t="s">
        <v>373</v>
      </c>
      <c r="H74" s="8" t="s">
        <v>387</v>
      </c>
      <c r="I74" s="10"/>
      <c r="J74" s="8"/>
      <c r="K74" s="8" t="s">
        <v>375</v>
      </c>
      <c r="L74" s="8" t="s">
        <v>376</v>
      </c>
      <c r="M74" s="11" t="s">
        <v>443</v>
      </c>
      <c r="N74" s="8"/>
      <c r="O74" s="8">
        <v>290742</v>
      </c>
      <c r="P74" s="8" t="s">
        <v>48</v>
      </c>
      <c r="Q74" s="8">
        <v>2</v>
      </c>
      <c r="R74" s="8">
        <v>24</v>
      </c>
      <c r="S74" s="23">
        <v>2000</v>
      </c>
      <c r="T74" s="13"/>
      <c r="U74" s="13"/>
      <c r="V74" s="14">
        <f t="shared" si="11"/>
        <v>2000</v>
      </c>
      <c r="W74" s="15">
        <f t="shared" si="12"/>
        <v>2000</v>
      </c>
      <c r="X74" s="15">
        <f t="shared" si="13"/>
        <v>0</v>
      </c>
      <c r="Y74" s="15">
        <f t="shared" si="14"/>
        <v>0</v>
      </c>
      <c r="Z74" s="14">
        <f t="shared" si="15"/>
        <v>2000</v>
      </c>
      <c r="AA74" s="24" t="s">
        <v>284</v>
      </c>
      <c r="AB74" s="24" t="s">
        <v>284</v>
      </c>
      <c r="AC74" s="24" t="s">
        <v>284</v>
      </c>
      <c r="AD74" s="14">
        <f t="shared" si="16"/>
        <v>0</v>
      </c>
      <c r="AE74" s="14">
        <f t="shared" si="17"/>
        <v>4000</v>
      </c>
      <c r="AF74" s="16" t="s">
        <v>509</v>
      </c>
      <c r="AG74" s="17" t="s">
        <v>342</v>
      </c>
      <c r="AH74" s="17" t="s">
        <v>1739</v>
      </c>
      <c r="AI74" s="17" t="s">
        <v>343</v>
      </c>
      <c r="AJ74" s="17" t="s">
        <v>345</v>
      </c>
      <c r="AK74" s="25">
        <v>45657</v>
      </c>
      <c r="AL74" s="17" t="s">
        <v>345</v>
      </c>
      <c r="AM74" s="12" t="s">
        <v>47</v>
      </c>
      <c r="AN74" s="18">
        <v>46387</v>
      </c>
      <c r="AO74" s="19"/>
    </row>
    <row r="75" spans="1:41" ht="20" customHeight="1">
      <c r="A75" s="8">
        <v>20</v>
      </c>
      <c r="B75" s="8" t="s">
        <v>425</v>
      </c>
      <c r="C75" s="9" t="s">
        <v>426</v>
      </c>
      <c r="D75" s="8" t="s">
        <v>427</v>
      </c>
      <c r="E75" s="8" t="s">
        <v>425</v>
      </c>
      <c r="F75" s="8" t="s">
        <v>427</v>
      </c>
      <c r="G75" s="8" t="s">
        <v>373</v>
      </c>
      <c r="H75" s="8" t="s">
        <v>388</v>
      </c>
      <c r="I75" s="10"/>
      <c r="J75" s="8"/>
      <c r="K75" s="8" t="s">
        <v>375</v>
      </c>
      <c r="L75" s="8" t="s">
        <v>376</v>
      </c>
      <c r="M75" s="11" t="s">
        <v>446</v>
      </c>
      <c r="N75" s="8"/>
      <c r="O75" s="8">
        <v>291228</v>
      </c>
      <c r="P75" s="8" t="s">
        <v>48</v>
      </c>
      <c r="Q75" s="8">
        <v>5</v>
      </c>
      <c r="R75" s="8">
        <v>24</v>
      </c>
      <c r="S75" s="23">
        <v>5100</v>
      </c>
      <c r="T75" s="13"/>
      <c r="U75" s="13"/>
      <c r="V75" s="14">
        <f t="shared" si="11"/>
        <v>5100</v>
      </c>
      <c r="W75" s="15">
        <f t="shared" si="12"/>
        <v>5100</v>
      </c>
      <c r="X75" s="15">
        <f t="shared" si="13"/>
        <v>0</v>
      </c>
      <c r="Y75" s="15">
        <f t="shared" si="14"/>
        <v>0</v>
      </c>
      <c r="Z75" s="14">
        <f t="shared" si="15"/>
        <v>5100</v>
      </c>
      <c r="AA75" s="24" t="s">
        <v>284</v>
      </c>
      <c r="AB75" s="24" t="s">
        <v>284</v>
      </c>
      <c r="AC75" s="24" t="s">
        <v>284</v>
      </c>
      <c r="AD75" s="14">
        <f t="shared" si="16"/>
        <v>0</v>
      </c>
      <c r="AE75" s="14">
        <f t="shared" si="17"/>
        <v>10200</v>
      </c>
      <c r="AF75" s="16" t="s">
        <v>509</v>
      </c>
      <c r="AG75" s="17" t="s">
        <v>342</v>
      </c>
      <c r="AH75" s="17" t="s">
        <v>1739</v>
      </c>
      <c r="AI75" s="17" t="s">
        <v>343</v>
      </c>
      <c r="AJ75" s="17" t="s">
        <v>345</v>
      </c>
      <c r="AK75" s="25">
        <v>45657</v>
      </c>
      <c r="AL75" s="17" t="s">
        <v>345</v>
      </c>
      <c r="AM75" s="12" t="s">
        <v>47</v>
      </c>
      <c r="AN75" s="18">
        <v>46387</v>
      </c>
      <c r="AO75" s="19"/>
    </row>
    <row r="76" spans="1:41" ht="20" customHeight="1">
      <c r="A76" s="8">
        <v>21</v>
      </c>
      <c r="B76" s="8" t="s">
        <v>425</v>
      </c>
      <c r="C76" s="9" t="s">
        <v>426</v>
      </c>
      <c r="D76" s="8" t="s">
        <v>427</v>
      </c>
      <c r="E76" s="8" t="s">
        <v>425</v>
      </c>
      <c r="F76" s="8" t="s">
        <v>427</v>
      </c>
      <c r="G76" s="8" t="s">
        <v>373</v>
      </c>
      <c r="H76" s="8" t="s">
        <v>389</v>
      </c>
      <c r="I76" s="10"/>
      <c r="J76" s="8"/>
      <c r="K76" s="8" t="s">
        <v>375</v>
      </c>
      <c r="L76" s="8" t="s">
        <v>376</v>
      </c>
      <c r="M76" s="11" t="s">
        <v>447</v>
      </c>
      <c r="N76" s="8"/>
      <c r="O76" s="8">
        <v>264508</v>
      </c>
      <c r="P76" s="8" t="s">
        <v>51</v>
      </c>
      <c r="Q76" s="8">
        <v>2</v>
      </c>
      <c r="R76" s="8">
        <v>24</v>
      </c>
      <c r="S76" s="23">
        <v>1000</v>
      </c>
      <c r="T76" s="13">
        <v>100</v>
      </c>
      <c r="U76" s="13"/>
      <c r="V76" s="14">
        <f t="shared" si="11"/>
        <v>1100</v>
      </c>
      <c r="W76" s="15">
        <f t="shared" si="12"/>
        <v>1000</v>
      </c>
      <c r="X76" s="15">
        <f t="shared" si="13"/>
        <v>100</v>
      </c>
      <c r="Y76" s="15">
        <f t="shared" si="14"/>
        <v>0</v>
      </c>
      <c r="Z76" s="14">
        <f t="shared" si="15"/>
        <v>1100</v>
      </c>
      <c r="AA76" s="24" t="s">
        <v>284</v>
      </c>
      <c r="AB76" s="24" t="s">
        <v>284</v>
      </c>
      <c r="AC76" s="24" t="s">
        <v>284</v>
      </c>
      <c r="AD76" s="14">
        <f t="shared" si="16"/>
        <v>0</v>
      </c>
      <c r="AE76" s="14">
        <f t="shared" si="17"/>
        <v>2200</v>
      </c>
      <c r="AF76" s="16" t="s">
        <v>509</v>
      </c>
      <c r="AG76" s="17" t="s">
        <v>342</v>
      </c>
      <c r="AH76" s="17" t="s">
        <v>1739</v>
      </c>
      <c r="AI76" s="17" t="s">
        <v>343</v>
      </c>
      <c r="AJ76" s="17" t="s">
        <v>345</v>
      </c>
      <c r="AK76" s="25">
        <v>45657</v>
      </c>
      <c r="AL76" s="17" t="s">
        <v>345</v>
      </c>
      <c r="AM76" s="12" t="s">
        <v>47</v>
      </c>
      <c r="AN76" s="18">
        <v>46387</v>
      </c>
      <c r="AO76" s="19"/>
    </row>
    <row r="77" spans="1:41" ht="20" customHeight="1">
      <c r="A77" s="8">
        <v>22</v>
      </c>
      <c r="B77" s="8" t="s">
        <v>425</v>
      </c>
      <c r="C77" s="9" t="s">
        <v>426</v>
      </c>
      <c r="D77" s="8" t="s">
        <v>427</v>
      </c>
      <c r="E77" s="8" t="s">
        <v>425</v>
      </c>
      <c r="F77" s="8" t="s">
        <v>427</v>
      </c>
      <c r="G77" s="8" t="s">
        <v>373</v>
      </c>
      <c r="H77" s="8" t="s">
        <v>389</v>
      </c>
      <c r="I77" s="10"/>
      <c r="J77" s="8"/>
      <c r="K77" s="8" t="s">
        <v>375</v>
      </c>
      <c r="L77" s="8" t="s">
        <v>376</v>
      </c>
      <c r="M77" s="11" t="s">
        <v>448</v>
      </c>
      <c r="N77" s="8"/>
      <c r="O77" s="8">
        <v>229453</v>
      </c>
      <c r="P77" s="8" t="s">
        <v>48</v>
      </c>
      <c r="Q77" s="8">
        <v>8</v>
      </c>
      <c r="R77" s="8">
        <v>24</v>
      </c>
      <c r="S77" s="23">
        <v>1200</v>
      </c>
      <c r="T77" s="13"/>
      <c r="U77" s="13"/>
      <c r="V77" s="14">
        <f t="shared" si="11"/>
        <v>1200</v>
      </c>
      <c r="W77" s="15">
        <f t="shared" si="12"/>
        <v>1200</v>
      </c>
      <c r="X77" s="15">
        <f t="shared" si="13"/>
        <v>0</v>
      </c>
      <c r="Y77" s="15">
        <f t="shared" si="14"/>
        <v>0</v>
      </c>
      <c r="Z77" s="14">
        <f t="shared" si="15"/>
        <v>1200</v>
      </c>
      <c r="AA77" s="24" t="s">
        <v>284</v>
      </c>
      <c r="AB77" s="24" t="s">
        <v>284</v>
      </c>
      <c r="AC77" s="24" t="s">
        <v>284</v>
      </c>
      <c r="AD77" s="14">
        <f t="shared" si="16"/>
        <v>0</v>
      </c>
      <c r="AE77" s="14">
        <f t="shared" si="17"/>
        <v>2400</v>
      </c>
      <c r="AF77" s="16" t="s">
        <v>509</v>
      </c>
      <c r="AG77" s="17" t="s">
        <v>342</v>
      </c>
      <c r="AH77" s="17" t="s">
        <v>1739</v>
      </c>
      <c r="AI77" s="17" t="s">
        <v>343</v>
      </c>
      <c r="AJ77" s="17" t="s">
        <v>345</v>
      </c>
      <c r="AK77" s="25">
        <v>45657</v>
      </c>
      <c r="AL77" s="17" t="s">
        <v>345</v>
      </c>
      <c r="AM77" s="12" t="s">
        <v>47</v>
      </c>
      <c r="AN77" s="18">
        <v>46387</v>
      </c>
      <c r="AO77" s="19"/>
    </row>
    <row r="78" spans="1:41" ht="20" customHeight="1">
      <c r="A78" s="8">
        <v>23</v>
      </c>
      <c r="B78" s="8" t="s">
        <v>425</v>
      </c>
      <c r="C78" s="9" t="s">
        <v>426</v>
      </c>
      <c r="D78" s="8" t="s">
        <v>427</v>
      </c>
      <c r="E78" s="8" t="s">
        <v>425</v>
      </c>
      <c r="F78" s="8" t="s">
        <v>427</v>
      </c>
      <c r="G78" s="8" t="s">
        <v>373</v>
      </c>
      <c r="H78" s="8" t="s">
        <v>390</v>
      </c>
      <c r="I78" s="10"/>
      <c r="J78" s="8"/>
      <c r="K78" s="8" t="s">
        <v>375</v>
      </c>
      <c r="L78" s="8" t="s">
        <v>376</v>
      </c>
      <c r="M78" s="11" t="s">
        <v>449</v>
      </c>
      <c r="N78" s="8"/>
      <c r="O78" s="8">
        <v>124472</v>
      </c>
      <c r="P78" s="8" t="s">
        <v>48</v>
      </c>
      <c r="Q78" s="8">
        <v>20</v>
      </c>
      <c r="R78" s="8">
        <v>24</v>
      </c>
      <c r="S78" s="23">
        <v>15600</v>
      </c>
      <c r="T78" s="13"/>
      <c r="U78" s="13"/>
      <c r="V78" s="14">
        <f t="shared" si="11"/>
        <v>15600</v>
      </c>
      <c r="W78" s="15">
        <f t="shared" si="12"/>
        <v>15600</v>
      </c>
      <c r="X78" s="15">
        <f t="shared" si="13"/>
        <v>0</v>
      </c>
      <c r="Y78" s="15">
        <f t="shared" si="14"/>
        <v>0</v>
      </c>
      <c r="Z78" s="14">
        <f t="shared" si="15"/>
        <v>15600</v>
      </c>
      <c r="AA78" s="24" t="s">
        <v>284</v>
      </c>
      <c r="AB78" s="24" t="s">
        <v>284</v>
      </c>
      <c r="AC78" s="24" t="s">
        <v>284</v>
      </c>
      <c r="AD78" s="14">
        <f t="shared" si="16"/>
        <v>0</v>
      </c>
      <c r="AE78" s="14">
        <f t="shared" si="17"/>
        <v>31200</v>
      </c>
      <c r="AF78" s="16" t="s">
        <v>509</v>
      </c>
      <c r="AG78" s="17" t="s">
        <v>342</v>
      </c>
      <c r="AH78" s="17" t="s">
        <v>1739</v>
      </c>
      <c r="AI78" s="17" t="s">
        <v>343</v>
      </c>
      <c r="AJ78" s="17" t="s">
        <v>345</v>
      </c>
      <c r="AK78" s="25">
        <v>45657</v>
      </c>
      <c r="AL78" s="17" t="s">
        <v>345</v>
      </c>
      <c r="AM78" s="12" t="s">
        <v>47</v>
      </c>
      <c r="AN78" s="18">
        <v>46387</v>
      </c>
      <c r="AO78" s="19"/>
    </row>
    <row r="79" spans="1:41" ht="20" customHeight="1">
      <c r="A79" s="8">
        <v>24</v>
      </c>
      <c r="B79" s="8" t="s">
        <v>425</v>
      </c>
      <c r="C79" s="9" t="s">
        <v>426</v>
      </c>
      <c r="D79" s="8" t="s">
        <v>427</v>
      </c>
      <c r="E79" s="8" t="s">
        <v>425</v>
      </c>
      <c r="F79" s="8" t="s">
        <v>427</v>
      </c>
      <c r="G79" s="8" t="s">
        <v>373</v>
      </c>
      <c r="H79" s="8" t="s">
        <v>390</v>
      </c>
      <c r="I79" s="10"/>
      <c r="J79" s="8"/>
      <c r="K79" s="8" t="s">
        <v>375</v>
      </c>
      <c r="L79" s="8" t="s">
        <v>376</v>
      </c>
      <c r="M79" s="11" t="s">
        <v>450</v>
      </c>
      <c r="N79" s="8"/>
      <c r="O79" s="8">
        <v>290738</v>
      </c>
      <c r="P79" s="8" t="s">
        <v>48</v>
      </c>
      <c r="Q79" s="8">
        <v>5</v>
      </c>
      <c r="R79" s="8">
        <v>24</v>
      </c>
      <c r="S79" s="23">
        <v>6300</v>
      </c>
      <c r="T79" s="13"/>
      <c r="U79" s="13"/>
      <c r="V79" s="14">
        <f t="shared" si="11"/>
        <v>6300</v>
      </c>
      <c r="W79" s="15">
        <f t="shared" si="12"/>
        <v>6300</v>
      </c>
      <c r="X79" s="15">
        <f t="shared" si="13"/>
        <v>0</v>
      </c>
      <c r="Y79" s="15">
        <f t="shared" si="14"/>
        <v>0</v>
      </c>
      <c r="Z79" s="14">
        <f t="shared" si="15"/>
        <v>6300</v>
      </c>
      <c r="AA79" s="24" t="s">
        <v>284</v>
      </c>
      <c r="AB79" s="24" t="s">
        <v>284</v>
      </c>
      <c r="AC79" s="24" t="s">
        <v>284</v>
      </c>
      <c r="AD79" s="14">
        <f t="shared" si="16"/>
        <v>0</v>
      </c>
      <c r="AE79" s="14">
        <f t="shared" si="17"/>
        <v>12600</v>
      </c>
      <c r="AF79" s="16" t="s">
        <v>509</v>
      </c>
      <c r="AG79" s="17" t="s">
        <v>342</v>
      </c>
      <c r="AH79" s="17" t="s">
        <v>1739</v>
      </c>
      <c r="AI79" s="17" t="s">
        <v>343</v>
      </c>
      <c r="AJ79" s="17" t="s">
        <v>345</v>
      </c>
      <c r="AK79" s="25">
        <v>45657</v>
      </c>
      <c r="AL79" s="17" t="s">
        <v>345</v>
      </c>
      <c r="AM79" s="12" t="s">
        <v>47</v>
      </c>
      <c r="AN79" s="18">
        <v>46387</v>
      </c>
      <c r="AO79" s="19"/>
    </row>
    <row r="80" spans="1:41" ht="20" customHeight="1">
      <c r="A80" s="8">
        <v>25</v>
      </c>
      <c r="B80" s="8" t="s">
        <v>425</v>
      </c>
      <c r="C80" s="9" t="s">
        <v>426</v>
      </c>
      <c r="D80" s="8" t="s">
        <v>427</v>
      </c>
      <c r="E80" s="8" t="s">
        <v>425</v>
      </c>
      <c r="F80" s="8" t="s">
        <v>427</v>
      </c>
      <c r="G80" s="8" t="s">
        <v>373</v>
      </c>
      <c r="H80" s="8" t="s">
        <v>391</v>
      </c>
      <c r="I80" s="10"/>
      <c r="J80" s="8"/>
      <c r="K80" s="8" t="s">
        <v>375</v>
      </c>
      <c r="L80" s="8" t="s">
        <v>376</v>
      </c>
      <c r="M80" s="11" t="s">
        <v>451</v>
      </c>
      <c r="N80" s="8"/>
      <c r="O80" s="8">
        <v>266179</v>
      </c>
      <c r="P80" s="8" t="s">
        <v>48</v>
      </c>
      <c r="Q80" s="8">
        <v>2</v>
      </c>
      <c r="R80" s="8">
        <v>24</v>
      </c>
      <c r="S80" s="23">
        <v>600</v>
      </c>
      <c r="T80" s="13"/>
      <c r="U80" s="13"/>
      <c r="V80" s="14">
        <f t="shared" si="11"/>
        <v>600</v>
      </c>
      <c r="W80" s="15">
        <f t="shared" si="12"/>
        <v>600</v>
      </c>
      <c r="X80" s="15">
        <f t="shared" si="13"/>
        <v>0</v>
      </c>
      <c r="Y80" s="15">
        <f t="shared" si="14"/>
        <v>0</v>
      </c>
      <c r="Z80" s="14">
        <f t="shared" si="15"/>
        <v>600</v>
      </c>
      <c r="AA80" s="24" t="s">
        <v>284</v>
      </c>
      <c r="AB80" s="24" t="s">
        <v>284</v>
      </c>
      <c r="AC80" s="24" t="s">
        <v>284</v>
      </c>
      <c r="AD80" s="14">
        <f t="shared" si="16"/>
        <v>0</v>
      </c>
      <c r="AE80" s="14">
        <f t="shared" si="17"/>
        <v>1200</v>
      </c>
      <c r="AF80" s="16" t="s">
        <v>509</v>
      </c>
      <c r="AG80" s="17" t="s">
        <v>342</v>
      </c>
      <c r="AH80" s="17" t="s">
        <v>1739</v>
      </c>
      <c r="AI80" s="17" t="s">
        <v>343</v>
      </c>
      <c r="AJ80" s="17" t="s">
        <v>345</v>
      </c>
      <c r="AK80" s="25">
        <v>45657</v>
      </c>
      <c r="AL80" s="17" t="s">
        <v>345</v>
      </c>
      <c r="AM80" s="12" t="s">
        <v>47</v>
      </c>
      <c r="AN80" s="18">
        <v>46387</v>
      </c>
      <c r="AO80" s="19"/>
    </row>
    <row r="81" spans="1:41" ht="20" customHeight="1">
      <c r="A81" s="8">
        <v>26</v>
      </c>
      <c r="B81" s="8" t="s">
        <v>425</v>
      </c>
      <c r="C81" s="9" t="s">
        <v>426</v>
      </c>
      <c r="D81" s="8" t="s">
        <v>427</v>
      </c>
      <c r="E81" s="8" t="s">
        <v>425</v>
      </c>
      <c r="F81" s="8" t="s">
        <v>427</v>
      </c>
      <c r="G81" s="8" t="s">
        <v>373</v>
      </c>
      <c r="H81" s="8" t="s">
        <v>391</v>
      </c>
      <c r="I81" s="10"/>
      <c r="J81" s="8" t="s">
        <v>392</v>
      </c>
      <c r="K81" s="8" t="s">
        <v>375</v>
      </c>
      <c r="L81" s="8" t="s">
        <v>376</v>
      </c>
      <c r="M81" s="11" t="s">
        <v>452</v>
      </c>
      <c r="N81" s="8"/>
      <c r="O81" s="8">
        <v>10402405</v>
      </c>
      <c r="P81" s="8" t="s">
        <v>48</v>
      </c>
      <c r="Q81" s="8">
        <v>2</v>
      </c>
      <c r="R81" s="8">
        <v>24</v>
      </c>
      <c r="S81" s="23">
        <v>1000</v>
      </c>
      <c r="T81" s="13"/>
      <c r="U81" s="13"/>
      <c r="V81" s="14">
        <f t="shared" si="11"/>
        <v>1000</v>
      </c>
      <c r="W81" s="15">
        <f t="shared" si="12"/>
        <v>1000</v>
      </c>
      <c r="X81" s="15">
        <f t="shared" si="13"/>
        <v>0</v>
      </c>
      <c r="Y81" s="15">
        <f t="shared" si="14"/>
        <v>0</v>
      </c>
      <c r="Z81" s="14">
        <f t="shared" si="15"/>
        <v>1000</v>
      </c>
      <c r="AA81" s="24" t="s">
        <v>284</v>
      </c>
      <c r="AB81" s="24" t="s">
        <v>284</v>
      </c>
      <c r="AC81" s="24" t="s">
        <v>284</v>
      </c>
      <c r="AD81" s="14">
        <f t="shared" si="16"/>
        <v>0</v>
      </c>
      <c r="AE81" s="14">
        <f t="shared" si="17"/>
        <v>2000</v>
      </c>
      <c r="AF81" s="16" t="s">
        <v>509</v>
      </c>
      <c r="AG81" s="17" t="s">
        <v>342</v>
      </c>
      <c r="AH81" s="17" t="s">
        <v>1739</v>
      </c>
      <c r="AI81" s="17" t="s">
        <v>343</v>
      </c>
      <c r="AJ81" s="17" t="s">
        <v>345</v>
      </c>
      <c r="AK81" s="25">
        <v>45657</v>
      </c>
      <c r="AL81" s="17" t="s">
        <v>345</v>
      </c>
      <c r="AM81" s="12" t="s">
        <v>47</v>
      </c>
      <c r="AN81" s="18">
        <v>46387</v>
      </c>
      <c r="AO81" s="19"/>
    </row>
    <row r="82" spans="1:41" ht="20" customHeight="1">
      <c r="A82" s="8">
        <v>27</v>
      </c>
      <c r="B82" s="8" t="s">
        <v>425</v>
      </c>
      <c r="C82" s="9" t="s">
        <v>426</v>
      </c>
      <c r="D82" s="8" t="s">
        <v>427</v>
      </c>
      <c r="E82" s="8" t="s">
        <v>425</v>
      </c>
      <c r="F82" s="8" t="s">
        <v>427</v>
      </c>
      <c r="G82" s="8" t="s">
        <v>373</v>
      </c>
      <c r="H82" s="8" t="s">
        <v>393</v>
      </c>
      <c r="I82" s="10"/>
      <c r="J82" s="8"/>
      <c r="K82" s="8" t="s">
        <v>375</v>
      </c>
      <c r="L82" s="8" t="s">
        <v>376</v>
      </c>
      <c r="M82" s="11" t="s">
        <v>453</v>
      </c>
      <c r="N82" s="8"/>
      <c r="O82" s="8">
        <v>264171</v>
      </c>
      <c r="P82" s="8" t="s">
        <v>48</v>
      </c>
      <c r="Q82" s="8">
        <v>4</v>
      </c>
      <c r="R82" s="8">
        <v>24</v>
      </c>
      <c r="S82" s="23">
        <v>6800</v>
      </c>
      <c r="T82" s="13"/>
      <c r="U82" s="13"/>
      <c r="V82" s="14">
        <f t="shared" si="11"/>
        <v>6800</v>
      </c>
      <c r="W82" s="15">
        <f t="shared" si="12"/>
        <v>6800</v>
      </c>
      <c r="X82" s="15">
        <f t="shared" si="13"/>
        <v>0</v>
      </c>
      <c r="Y82" s="15">
        <f t="shared" si="14"/>
        <v>0</v>
      </c>
      <c r="Z82" s="14">
        <f t="shared" si="15"/>
        <v>6800</v>
      </c>
      <c r="AA82" s="24" t="s">
        <v>284</v>
      </c>
      <c r="AB82" s="24" t="s">
        <v>284</v>
      </c>
      <c r="AC82" s="24" t="s">
        <v>284</v>
      </c>
      <c r="AD82" s="14">
        <f t="shared" si="16"/>
        <v>0</v>
      </c>
      <c r="AE82" s="14">
        <f t="shared" si="17"/>
        <v>13600</v>
      </c>
      <c r="AF82" s="16" t="s">
        <v>509</v>
      </c>
      <c r="AG82" s="17" t="s">
        <v>342</v>
      </c>
      <c r="AH82" s="17" t="s">
        <v>1739</v>
      </c>
      <c r="AI82" s="17" t="s">
        <v>343</v>
      </c>
      <c r="AJ82" s="17" t="s">
        <v>345</v>
      </c>
      <c r="AK82" s="25">
        <v>45657</v>
      </c>
      <c r="AL82" s="17" t="s">
        <v>345</v>
      </c>
      <c r="AM82" s="12" t="s">
        <v>47</v>
      </c>
      <c r="AN82" s="18">
        <v>46387</v>
      </c>
      <c r="AO82" s="19"/>
    </row>
    <row r="83" spans="1:41" ht="20" customHeight="1">
      <c r="A83" s="8">
        <v>28</v>
      </c>
      <c r="B83" s="8" t="s">
        <v>425</v>
      </c>
      <c r="C83" s="9" t="s">
        <v>426</v>
      </c>
      <c r="D83" s="8" t="s">
        <v>427</v>
      </c>
      <c r="E83" s="8" t="s">
        <v>425</v>
      </c>
      <c r="F83" s="8" t="s">
        <v>427</v>
      </c>
      <c r="G83" s="8" t="s">
        <v>373</v>
      </c>
      <c r="H83" s="8" t="s">
        <v>394</v>
      </c>
      <c r="I83" s="10"/>
      <c r="J83" s="8"/>
      <c r="K83" s="8" t="s">
        <v>375</v>
      </c>
      <c r="L83" s="8" t="s">
        <v>376</v>
      </c>
      <c r="M83" s="11" t="s">
        <v>454</v>
      </c>
      <c r="N83" s="8"/>
      <c r="O83" s="8">
        <v>264510</v>
      </c>
      <c r="P83" s="8" t="s">
        <v>51</v>
      </c>
      <c r="Q83" s="8">
        <v>1</v>
      </c>
      <c r="R83" s="8">
        <v>24</v>
      </c>
      <c r="S83" s="23">
        <v>2000</v>
      </c>
      <c r="T83" s="13">
        <v>100</v>
      </c>
      <c r="U83" s="13"/>
      <c r="V83" s="14">
        <f t="shared" si="11"/>
        <v>2100</v>
      </c>
      <c r="W83" s="15">
        <f t="shared" si="12"/>
        <v>2000</v>
      </c>
      <c r="X83" s="15">
        <f t="shared" si="13"/>
        <v>100</v>
      </c>
      <c r="Y83" s="15">
        <f t="shared" si="14"/>
        <v>0</v>
      </c>
      <c r="Z83" s="14">
        <f t="shared" si="15"/>
        <v>2100</v>
      </c>
      <c r="AA83" s="24" t="s">
        <v>284</v>
      </c>
      <c r="AB83" s="24" t="s">
        <v>284</v>
      </c>
      <c r="AC83" s="24" t="s">
        <v>284</v>
      </c>
      <c r="AD83" s="14">
        <f t="shared" si="16"/>
        <v>0</v>
      </c>
      <c r="AE83" s="14">
        <f t="shared" si="17"/>
        <v>4200</v>
      </c>
      <c r="AF83" s="16" t="s">
        <v>509</v>
      </c>
      <c r="AG83" s="17" t="s">
        <v>342</v>
      </c>
      <c r="AH83" s="17" t="s">
        <v>1739</v>
      </c>
      <c r="AI83" s="17" t="s">
        <v>343</v>
      </c>
      <c r="AJ83" s="17" t="s">
        <v>345</v>
      </c>
      <c r="AK83" s="25">
        <v>45657</v>
      </c>
      <c r="AL83" s="17" t="s">
        <v>345</v>
      </c>
      <c r="AM83" s="12" t="s">
        <v>47</v>
      </c>
      <c r="AN83" s="18">
        <v>46387</v>
      </c>
      <c r="AO83" s="19"/>
    </row>
    <row r="84" spans="1:41" ht="20" customHeight="1">
      <c r="A84" s="8">
        <v>29</v>
      </c>
      <c r="B84" s="8" t="s">
        <v>425</v>
      </c>
      <c r="C84" s="9" t="s">
        <v>426</v>
      </c>
      <c r="D84" s="8" t="s">
        <v>427</v>
      </c>
      <c r="E84" s="8" t="s">
        <v>425</v>
      </c>
      <c r="F84" s="8" t="s">
        <v>427</v>
      </c>
      <c r="G84" s="8" t="s">
        <v>373</v>
      </c>
      <c r="H84" s="8" t="s">
        <v>395</v>
      </c>
      <c r="I84" s="10"/>
      <c r="J84" s="8"/>
      <c r="K84" s="8" t="s">
        <v>375</v>
      </c>
      <c r="L84" s="8" t="s">
        <v>376</v>
      </c>
      <c r="M84" s="11" t="s">
        <v>455</v>
      </c>
      <c r="N84" s="8"/>
      <c r="O84" s="8">
        <v>266161</v>
      </c>
      <c r="P84" s="8" t="s">
        <v>48</v>
      </c>
      <c r="Q84" s="8">
        <v>5</v>
      </c>
      <c r="R84" s="8">
        <v>24</v>
      </c>
      <c r="S84" s="23">
        <v>5900</v>
      </c>
      <c r="T84" s="13"/>
      <c r="U84" s="13"/>
      <c r="V84" s="14">
        <f t="shared" si="11"/>
        <v>5900</v>
      </c>
      <c r="W84" s="15">
        <f t="shared" si="12"/>
        <v>5900</v>
      </c>
      <c r="X84" s="15">
        <f t="shared" si="13"/>
        <v>0</v>
      </c>
      <c r="Y84" s="15">
        <f t="shared" si="14"/>
        <v>0</v>
      </c>
      <c r="Z84" s="14">
        <f t="shared" si="15"/>
        <v>5900</v>
      </c>
      <c r="AA84" s="24" t="s">
        <v>284</v>
      </c>
      <c r="AB84" s="24" t="s">
        <v>284</v>
      </c>
      <c r="AC84" s="24" t="s">
        <v>284</v>
      </c>
      <c r="AD84" s="14">
        <f t="shared" si="16"/>
        <v>0</v>
      </c>
      <c r="AE84" s="14">
        <f t="shared" si="17"/>
        <v>11800</v>
      </c>
      <c r="AF84" s="16" t="s">
        <v>509</v>
      </c>
      <c r="AG84" s="17" t="s">
        <v>342</v>
      </c>
      <c r="AH84" s="17" t="s">
        <v>1739</v>
      </c>
      <c r="AI84" s="17" t="s">
        <v>343</v>
      </c>
      <c r="AJ84" s="17" t="s">
        <v>345</v>
      </c>
      <c r="AK84" s="25">
        <v>45657</v>
      </c>
      <c r="AL84" s="17" t="s">
        <v>345</v>
      </c>
      <c r="AM84" s="12" t="s">
        <v>47</v>
      </c>
      <c r="AN84" s="18">
        <v>46387</v>
      </c>
      <c r="AO84" s="19"/>
    </row>
    <row r="85" spans="1:41" ht="20" customHeight="1">
      <c r="A85" s="8">
        <v>30</v>
      </c>
      <c r="B85" s="8" t="s">
        <v>425</v>
      </c>
      <c r="C85" s="9" t="s">
        <v>426</v>
      </c>
      <c r="D85" s="8" t="s">
        <v>427</v>
      </c>
      <c r="E85" s="8" t="s">
        <v>425</v>
      </c>
      <c r="F85" s="8" t="s">
        <v>427</v>
      </c>
      <c r="G85" s="8" t="s">
        <v>373</v>
      </c>
      <c r="H85" s="8" t="s">
        <v>395</v>
      </c>
      <c r="I85" s="10"/>
      <c r="J85" s="8"/>
      <c r="K85" s="8" t="s">
        <v>375</v>
      </c>
      <c r="L85" s="8" t="s">
        <v>376</v>
      </c>
      <c r="M85" s="11" t="s">
        <v>456</v>
      </c>
      <c r="N85" s="8"/>
      <c r="O85" s="8">
        <v>264902</v>
      </c>
      <c r="P85" s="8" t="s">
        <v>51</v>
      </c>
      <c r="Q85" s="8">
        <v>2</v>
      </c>
      <c r="R85" s="8">
        <v>24</v>
      </c>
      <c r="S85" s="23">
        <v>2000</v>
      </c>
      <c r="T85" s="13">
        <v>700</v>
      </c>
      <c r="U85" s="13"/>
      <c r="V85" s="14">
        <f t="shared" si="11"/>
        <v>2700</v>
      </c>
      <c r="W85" s="15">
        <f t="shared" si="12"/>
        <v>2000</v>
      </c>
      <c r="X85" s="15">
        <f t="shared" si="13"/>
        <v>700</v>
      </c>
      <c r="Y85" s="15">
        <f t="shared" si="14"/>
        <v>0</v>
      </c>
      <c r="Z85" s="14">
        <f t="shared" si="15"/>
        <v>2700</v>
      </c>
      <c r="AA85" s="24" t="s">
        <v>284</v>
      </c>
      <c r="AB85" s="24" t="s">
        <v>284</v>
      </c>
      <c r="AC85" s="24" t="s">
        <v>284</v>
      </c>
      <c r="AD85" s="14">
        <f t="shared" si="16"/>
        <v>0</v>
      </c>
      <c r="AE85" s="14">
        <f t="shared" si="17"/>
        <v>5400</v>
      </c>
      <c r="AF85" s="16" t="s">
        <v>509</v>
      </c>
      <c r="AG85" s="17" t="s">
        <v>342</v>
      </c>
      <c r="AH85" s="17" t="s">
        <v>1739</v>
      </c>
      <c r="AI85" s="17" t="s">
        <v>343</v>
      </c>
      <c r="AJ85" s="17" t="s">
        <v>345</v>
      </c>
      <c r="AK85" s="25">
        <v>45657</v>
      </c>
      <c r="AL85" s="17" t="s">
        <v>345</v>
      </c>
      <c r="AM85" s="12" t="s">
        <v>47</v>
      </c>
      <c r="AN85" s="18">
        <v>46387</v>
      </c>
      <c r="AO85" s="19"/>
    </row>
    <row r="86" spans="1:41" ht="20" customHeight="1">
      <c r="A86" s="8">
        <v>31</v>
      </c>
      <c r="B86" s="8" t="s">
        <v>425</v>
      </c>
      <c r="C86" s="9" t="s">
        <v>426</v>
      </c>
      <c r="D86" s="8" t="s">
        <v>427</v>
      </c>
      <c r="E86" s="8" t="s">
        <v>425</v>
      </c>
      <c r="F86" s="8" t="s">
        <v>427</v>
      </c>
      <c r="G86" s="8" t="s">
        <v>373</v>
      </c>
      <c r="H86" s="8" t="s">
        <v>396</v>
      </c>
      <c r="I86" s="10"/>
      <c r="J86" s="8"/>
      <c r="K86" s="8" t="s">
        <v>375</v>
      </c>
      <c r="L86" s="8" t="s">
        <v>376</v>
      </c>
      <c r="M86" s="11" t="s">
        <v>457</v>
      </c>
      <c r="N86" s="8"/>
      <c r="O86" s="8">
        <v>266089</v>
      </c>
      <c r="P86" s="8" t="s">
        <v>48</v>
      </c>
      <c r="Q86" s="8">
        <v>7</v>
      </c>
      <c r="R86" s="8">
        <v>24</v>
      </c>
      <c r="S86" s="23">
        <v>12900</v>
      </c>
      <c r="T86" s="13"/>
      <c r="U86" s="13"/>
      <c r="V86" s="14">
        <f t="shared" si="11"/>
        <v>12900</v>
      </c>
      <c r="W86" s="15">
        <f t="shared" si="12"/>
        <v>12900</v>
      </c>
      <c r="X86" s="15">
        <f t="shared" si="13"/>
        <v>0</v>
      </c>
      <c r="Y86" s="15">
        <f t="shared" si="14"/>
        <v>0</v>
      </c>
      <c r="Z86" s="14">
        <f t="shared" si="15"/>
        <v>12900</v>
      </c>
      <c r="AA86" s="24" t="s">
        <v>284</v>
      </c>
      <c r="AB86" s="24" t="s">
        <v>284</v>
      </c>
      <c r="AC86" s="24" t="s">
        <v>284</v>
      </c>
      <c r="AD86" s="14">
        <f t="shared" si="16"/>
        <v>0</v>
      </c>
      <c r="AE86" s="14">
        <f t="shared" si="17"/>
        <v>25800</v>
      </c>
      <c r="AF86" s="16" t="s">
        <v>509</v>
      </c>
      <c r="AG86" s="17" t="s">
        <v>342</v>
      </c>
      <c r="AH86" s="17" t="s">
        <v>1739</v>
      </c>
      <c r="AI86" s="17" t="s">
        <v>343</v>
      </c>
      <c r="AJ86" s="17" t="s">
        <v>345</v>
      </c>
      <c r="AK86" s="25">
        <v>45657</v>
      </c>
      <c r="AL86" s="17" t="s">
        <v>345</v>
      </c>
      <c r="AM86" s="12" t="s">
        <v>47</v>
      </c>
      <c r="AN86" s="18">
        <v>46387</v>
      </c>
      <c r="AO86" s="19"/>
    </row>
    <row r="87" spans="1:41" ht="20" customHeight="1">
      <c r="A87" s="8">
        <v>32</v>
      </c>
      <c r="B87" s="8" t="s">
        <v>425</v>
      </c>
      <c r="C87" s="9" t="s">
        <v>426</v>
      </c>
      <c r="D87" s="8" t="s">
        <v>427</v>
      </c>
      <c r="E87" s="8" t="s">
        <v>425</v>
      </c>
      <c r="F87" s="8" t="s">
        <v>427</v>
      </c>
      <c r="G87" s="8" t="s">
        <v>373</v>
      </c>
      <c r="H87" s="8" t="s">
        <v>396</v>
      </c>
      <c r="I87" s="10"/>
      <c r="J87" s="8"/>
      <c r="K87" s="8" t="s">
        <v>375</v>
      </c>
      <c r="L87" s="8" t="s">
        <v>376</v>
      </c>
      <c r="M87" s="11" t="s">
        <v>458</v>
      </c>
      <c r="N87" s="8"/>
      <c r="O87" s="8">
        <v>124965</v>
      </c>
      <c r="P87" s="8" t="s">
        <v>48</v>
      </c>
      <c r="Q87" s="8">
        <v>10</v>
      </c>
      <c r="R87" s="8">
        <v>24</v>
      </c>
      <c r="S87" s="23">
        <v>3800</v>
      </c>
      <c r="T87" s="13"/>
      <c r="U87" s="13"/>
      <c r="V87" s="14">
        <f t="shared" si="11"/>
        <v>3800</v>
      </c>
      <c r="W87" s="15">
        <f t="shared" si="12"/>
        <v>3800</v>
      </c>
      <c r="X87" s="15">
        <f t="shared" si="13"/>
        <v>0</v>
      </c>
      <c r="Y87" s="15">
        <f t="shared" si="14"/>
        <v>0</v>
      </c>
      <c r="Z87" s="14">
        <f t="shared" si="15"/>
        <v>3800</v>
      </c>
      <c r="AA87" s="24" t="s">
        <v>284</v>
      </c>
      <c r="AB87" s="24" t="s">
        <v>284</v>
      </c>
      <c r="AC87" s="24" t="s">
        <v>284</v>
      </c>
      <c r="AD87" s="14">
        <f t="shared" si="16"/>
        <v>0</v>
      </c>
      <c r="AE87" s="14">
        <f t="shared" si="17"/>
        <v>7600</v>
      </c>
      <c r="AF87" s="16" t="s">
        <v>509</v>
      </c>
      <c r="AG87" s="17" t="s">
        <v>342</v>
      </c>
      <c r="AH87" s="17" t="s">
        <v>1739</v>
      </c>
      <c r="AI87" s="17" t="s">
        <v>343</v>
      </c>
      <c r="AJ87" s="17" t="s">
        <v>345</v>
      </c>
      <c r="AK87" s="25">
        <v>45657</v>
      </c>
      <c r="AL87" s="17" t="s">
        <v>345</v>
      </c>
      <c r="AM87" s="12" t="s">
        <v>47</v>
      </c>
      <c r="AN87" s="18">
        <v>46387</v>
      </c>
      <c r="AO87" s="19"/>
    </row>
    <row r="88" spans="1:41" ht="20" customHeight="1">
      <c r="A88" s="8">
        <v>33</v>
      </c>
      <c r="B88" s="8" t="s">
        <v>425</v>
      </c>
      <c r="C88" s="9" t="s">
        <v>426</v>
      </c>
      <c r="D88" s="8" t="s">
        <v>427</v>
      </c>
      <c r="E88" s="8" t="s">
        <v>425</v>
      </c>
      <c r="F88" s="8" t="s">
        <v>427</v>
      </c>
      <c r="G88" s="8" t="s">
        <v>373</v>
      </c>
      <c r="H88" s="8" t="s">
        <v>396</v>
      </c>
      <c r="I88" s="10"/>
      <c r="J88" s="8"/>
      <c r="K88" s="8" t="s">
        <v>375</v>
      </c>
      <c r="L88" s="8" t="s">
        <v>376</v>
      </c>
      <c r="M88" s="11" t="s">
        <v>459</v>
      </c>
      <c r="N88" s="8"/>
      <c r="O88" s="8">
        <v>265129</v>
      </c>
      <c r="P88" s="8" t="s">
        <v>48</v>
      </c>
      <c r="Q88" s="8">
        <v>5</v>
      </c>
      <c r="R88" s="8">
        <v>24</v>
      </c>
      <c r="S88" s="23">
        <v>5600</v>
      </c>
      <c r="T88" s="13"/>
      <c r="U88" s="13"/>
      <c r="V88" s="14">
        <f t="shared" si="11"/>
        <v>5600</v>
      </c>
      <c r="W88" s="15">
        <f t="shared" si="12"/>
        <v>5600</v>
      </c>
      <c r="X88" s="15">
        <f t="shared" si="13"/>
        <v>0</v>
      </c>
      <c r="Y88" s="15">
        <f t="shared" si="14"/>
        <v>0</v>
      </c>
      <c r="Z88" s="14">
        <f t="shared" si="15"/>
        <v>5600</v>
      </c>
      <c r="AA88" s="24" t="s">
        <v>284</v>
      </c>
      <c r="AB88" s="24" t="s">
        <v>284</v>
      </c>
      <c r="AC88" s="24" t="s">
        <v>284</v>
      </c>
      <c r="AD88" s="14">
        <f t="shared" si="16"/>
        <v>0</v>
      </c>
      <c r="AE88" s="14">
        <f t="shared" si="17"/>
        <v>11200</v>
      </c>
      <c r="AF88" s="16" t="s">
        <v>509</v>
      </c>
      <c r="AG88" s="17" t="s">
        <v>342</v>
      </c>
      <c r="AH88" s="17" t="s">
        <v>1739</v>
      </c>
      <c r="AI88" s="17" t="s">
        <v>343</v>
      </c>
      <c r="AJ88" s="17" t="s">
        <v>345</v>
      </c>
      <c r="AK88" s="25">
        <v>45657</v>
      </c>
      <c r="AL88" s="17" t="s">
        <v>345</v>
      </c>
      <c r="AM88" s="12" t="s">
        <v>47</v>
      </c>
      <c r="AN88" s="18">
        <v>46387</v>
      </c>
      <c r="AO88" s="19"/>
    </row>
    <row r="89" spans="1:41" ht="20" customHeight="1">
      <c r="A89" s="8">
        <v>34</v>
      </c>
      <c r="B89" s="8" t="s">
        <v>425</v>
      </c>
      <c r="C89" s="9" t="s">
        <v>426</v>
      </c>
      <c r="D89" s="8" t="s">
        <v>427</v>
      </c>
      <c r="E89" s="8" t="s">
        <v>425</v>
      </c>
      <c r="F89" s="8" t="s">
        <v>427</v>
      </c>
      <c r="G89" s="8" t="s">
        <v>373</v>
      </c>
      <c r="H89" s="8" t="s">
        <v>396</v>
      </c>
      <c r="I89" s="10"/>
      <c r="J89" s="8"/>
      <c r="K89" s="8" t="s">
        <v>375</v>
      </c>
      <c r="L89" s="8" t="s">
        <v>376</v>
      </c>
      <c r="M89" s="11" t="s">
        <v>460</v>
      </c>
      <c r="N89" s="8"/>
      <c r="O89" s="8">
        <v>10485177</v>
      </c>
      <c r="P89" s="8" t="s">
        <v>51</v>
      </c>
      <c r="Q89" s="8">
        <v>2</v>
      </c>
      <c r="R89" s="8">
        <v>24</v>
      </c>
      <c r="S89" s="23">
        <v>2200</v>
      </c>
      <c r="T89" s="13">
        <v>2200</v>
      </c>
      <c r="U89" s="13"/>
      <c r="V89" s="14">
        <f t="shared" si="11"/>
        <v>4400</v>
      </c>
      <c r="W89" s="15">
        <f t="shared" si="12"/>
        <v>2200</v>
      </c>
      <c r="X89" s="15">
        <f t="shared" si="13"/>
        <v>2200</v>
      </c>
      <c r="Y89" s="15">
        <f t="shared" si="14"/>
        <v>0</v>
      </c>
      <c r="Z89" s="14">
        <f t="shared" si="15"/>
        <v>4400</v>
      </c>
      <c r="AA89" s="24" t="s">
        <v>284</v>
      </c>
      <c r="AB89" s="24" t="s">
        <v>284</v>
      </c>
      <c r="AC89" s="24" t="s">
        <v>284</v>
      </c>
      <c r="AD89" s="14">
        <f t="shared" si="16"/>
        <v>0</v>
      </c>
      <c r="AE89" s="14">
        <f t="shared" si="17"/>
        <v>8800</v>
      </c>
      <c r="AF89" s="16" t="s">
        <v>509</v>
      </c>
      <c r="AG89" s="17" t="s">
        <v>342</v>
      </c>
      <c r="AH89" s="17" t="s">
        <v>1739</v>
      </c>
      <c r="AI89" s="17" t="s">
        <v>343</v>
      </c>
      <c r="AJ89" s="17" t="s">
        <v>345</v>
      </c>
      <c r="AK89" s="25">
        <v>45657</v>
      </c>
      <c r="AL89" s="17" t="s">
        <v>345</v>
      </c>
      <c r="AM89" s="12" t="s">
        <v>47</v>
      </c>
      <c r="AN89" s="18">
        <v>46387</v>
      </c>
      <c r="AO89" s="19"/>
    </row>
    <row r="90" spans="1:41" ht="20" customHeight="1">
      <c r="A90" s="8">
        <v>35</v>
      </c>
      <c r="B90" s="8" t="s">
        <v>425</v>
      </c>
      <c r="C90" s="9" t="s">
        <v>426</v>
      </c>
      <c r="D90" s="8" t="s">
        <v>427</v>
      </c>
      <c r="E90" s="8" t="s">
        <v>425</v>
      </c>
      <c r="F90" s="8" t="s">
        <v>427</v>
      </c>
      <c r="G90" s="8" t="s">
        <v>373</v>
      </c>
      <c r="H90" s="8" t="s">
        <v>396</v>
      </c>
      <c r="I90" s="10"/>
      <c r="J90" s="8"/>
      <c r="K90" s="8" t="s">
        <v>375</v>
      </c>
      <c r="L90" s="8" t="s">
        <v>376</v>
      </c>
      <c r="M90" s="11" t="s">
        <v>461</v>
      </c>
      <c r="N90" s="8"/>
      <c r="O90" s="8">
        <v>265325</v>
      </c>
      <c r="P90" s="8" t="s">
        <v>51</v>
      </c>
      <c r="Q90" s="8">
        <v>2</v>
      </c>
      <c r="R90" s="8">
        <v>24</v>
      </c>
      <c r="S90" s="23">
        <v>1200</v>
      </c>
      <c r="T90" s="13">
        <v>1200</v>
      </c>
      <c r="U90" s="13"/>
      <c r="V90" s="14">
        <f t="shared" si="11"/>
        <v>2400</v>
      </c>
      <c r="W90" s="15">
        <f t="shared" si="12"/>
        <v>1200</v>
      </c>
      <c r="X90" s="15">
        <f t="shared" si="13"/>
        <v>1200</v>
      </c>
      <c r="Y90" s="15">
        <f t="shared" si="14"/>
        <v>0</v>
      </c>
      <c r="Z90" s="14">
        <f t="shared" si="15"/>
        <v>2400</v>
      </c>
      <c r="AA90" s="24" t="s">
        <v>284</v>
      </c>
      <c r="AB90" s="24" t="s">
        <v>284</v>
      </c>
      <c r="AC90" s="24" t="s">
        <v>284</v>
      </c>
      <c r="AD90" s="14">
        <f t="shared" si="16"/>
        <v>0</v>
      </c>
      <c r="AE90" s="14">
        <f t="shared" si="17"/>
        <v>4800</v>
      </c>
      <c r="AF90" s="16" t="s">
        <v>509</v>
      </c>
      <c r="AG90" s="17" t="s">
        <v>342</v>
      </c>
      <c r="AH90" s="17" t="s">
        <v>1739</v>
      </c>
      <c r="AI90" s="17" t="s">
        <v>343</v>
      </c>
      <c r="AJ90" s="17" t="s">
        <v>345</v>
      </c>
      <c r="AK90" s="25">
        <v>45657</v>
      </c>
      <c r="AL90" s="17" t="s">
        <v>345</v>
      </c>
      <c r="AM90" s="12" t="s">
        <v>47</v>
      </c>
      <c r="AN90" s="18">
        <v>46387</v>
      </c>
      <c r="AO90" s="19"/>
    </row>
    <row r="91" spans="1:41" ht="20" customHeight="1">
      <c r="A91" s="8">
        <v>36</v>
      </c>
      <c r="B91" s="8" t="s">
        <v>425</v>
      </c>
      <c r="C91" s="9" t="s">
        <v>426</v>
      </c>
      <c r="D91" s="8" t="s">
        <v>427</v>
      </c>
      <c r="E91" s="8" t="s">
        <v>425</v>
      </c>
      <c r="F91" s="8" t="s">
        <v>427</v>
      </c>
      <c r="G91" s="8" t="s">
        <v>373</v>
      </c>
      <c r="H91" s="8" t="s">
        <v>396</v>
      </c>
      <c r="I91" s="10"/>
      <c r="J91" s="8"/>
      <c r="K91" s="8" t="s">
        <v>375</v>
      </c>
      <c r="L91" s="8" t="s">
        <v>376</v>
      </c>
      <c r="M91" s="11" t="s">
        <v>462</v>
      </c>
      <c r="N91" s="8"/>
      <c r="O91" s="8">
        <v>10428914</v>
      </c>
      <c r="P91" s="8" t="s">
        <v>51</v>
      </c>
      <c r="Q91" s="8">
        <v>2</v>
      </c>
      <c r="R91" s="8">
        <v>24</v>
      </c>
      <c r="S91" s="23">
        <v>150</v>
      </c>
      <c r="T91" s="13">
        <v>150</v>
      </c>
      <c r="U91" s="13"/>
      <c r="V91" s="14">
        <f t="shared" si="11"/>
        <v>300</v>
      </c>
      <c r="W91" s="15">
        <f t="shared" si="12"/>
        <v>150</v>
      </c>
      <c r="X91" s="15">
        <f t="shared" si="13"/>
        <v>150</v>
      </c>
      <c r="Y91" s="15">
        <f t="shared" si="14"/>
        <v>0</v>
      </c>
      <c r="Z91" s="14">
        <f t="shared" si="15"/>
        <v>300</v>
      </c>
      <c r="AA91" s="24" t="s">
        <v>284</v>
      </c>
      <c r="AB91" s="24" t="s">
        <v>284</v>
      </c>
      <c r="AC91" s="24" t="s">
        <v>284</v>
      </c>
      <c r="AD91" s="14">
        <f t="shared" si="16"/>
        <v>0</v>
      </c>
      <c r="AE91" s="14">
        <f t="shared" si="17"/>
        <v>600</v>
      </c>
      <c r="AF91" s="16" t="s">
        <v>509</v>
      </c>
      <c r="AG91" s="17" t="s">
        <v>342</v>
      </c>
      <c r="AH91" s="17" t="s">
        <v>1739</v>
      </c>
      <c r="AI91" s="17" t="s">
        <v>343</v>
      </c>
      <c r="AJ91" s="17" t="s">
        <v>345</v>
      </c>
      <c r="AK91" s="25">
        <v>45657</v>
      </c>
      <c r="AL91" s="17" t="s">
        <v>345</v>
      </c>
      <c r="AM91" s="12" t="s">
        <v>47</v>
      </c>
      <c r="AN91" s="18">
        <v>46387</v>
      </c>
      <c r="AO91" s="19"/>
    </row>
    <row r="92" spans="1:41" ht="20" customHeight="1">
      <c r="A92" s="8">
        <v>37</v>
      </c>
      <c r="B92" s="8" t="s">
        <v>425</v>
      </c>
      <c r="C92" s="9" t="s">
        <v>426</v>
      </c>
      <c r="D92" s="8" t="s">
        <v>427</v>
      </c>
      <c r="E92" s="8" t="s">
        <v>425</v>
      </c>
      <c r="F92" s="8" t="s">
        <v>427</v>
      </c>
      <c r="G92" s="8" t="s">
        <v>373</v>
      </c>
      <c r="H92" s="8" t="s">
        <v>396</v>
      </c>
      <c r="I92" s="10"/>
      <c r="J92" s="8"/>
      <c r="K92" s="8" t="s">
        <v>375</v>
      </c>
      <c r="L92" s="8" t="s">
        <v>376</v>
      </c>
      <c r="M92" s="11" t="s">
        <v>463</v>
      </c>
      <c r="N92" s="8"/>
      <c r="O92" s="8">
        <v>290644</v>
      </c>
      <c r="P92" s="8" t="s">
        <v>48</v>
      </c>
      <c r="Q92" s="8">
        <v>1</v>
      </c>
      <c r="R92" s="8">
        <v>24</v>
      </c>
      <c r="S92" s="23">
        <v>500</v>
      </c>
      <c r="T92" s="13"/>
      <c r="U92" s="13"/>
      <c r="V92" s="14">
        <f t="shared" si="11"/>
        <v>500</v>
      </c>
      <c r="W92" s="15">
        <f t="shared" si="12"/>
        <v>500</v>
      </c>
      <c r="X92" s="15">
        <f t="shared" si="13"/>
        <v>0</v>
      </c>
      <c r="Y92" s="15">
        <f t="shared" si="14"/>
        <v>0</v>
      </c>
      <c r="Z92" s="14">
        <f t="shared" si="15"/>
        <v>500</v>
      </c>
      <c r="AA92" s="24" t="s">
        <v>284</v>
      </c>
      <c r="AB92" s="24" t="s">
        <v>284</v>
      </c>
      <c r="AC92" s="24" t="s">
        <v>284</v>
      </c>
      <c r="AD92" s="14">
        <f t="shared" si="16"/>
        <v>0</v>
      </c>
      <c r="AE92" s="14">
        <f t="shared" si="17"/>
        <v>1000</v>
      </c>
      <c r="AF92" s="16" t="s">
        <v>509</v>
      </c>
      <c r="AG92" s="17" t="s">
        <v>342</v>
      </c>
      <c r="AH92" s="17" t="s">
        <v>1739</v>
      </c>
      <c r="AI92" s="17" t="s">
        <v>343</v>
      </c>
      <c r="AJ92" s="17" t="s">
        <v>345</v>
      </c>
      <c r="AK92" s="25">
        <v>45657</v>
      </c>
      <c r="AL92" s="17" t="s">
        <v>345</v>
      </c>
      <c r="AM92" s="12" t="s">
        <v>47</v>
      </c>
      <c r="AN92" s="18">
        <v>46387</v>
      </c>
      <c r="AO92" s="19"/>
    </row>
    <row r="93" spans="1:41" ht="20" customHeight="1">
      <c r="A93" s="8">
        <v>38</v>
      </c>
      <c r="B93" s="8" t="s">
        <v>425</v>
      </c>
      <c r="C93" s="9" t="s">
        <v>426</v>
      </c>
      <c r="D93" s="8" t="s">
        <v>427</v>
      </c>
      <c r="E93" s="8" t="s">
        <v>425</v>
      </c>
      <c r="F93" s="8" t="s">
        <v>427</v>
      </c>
      <c r="G93" s="8" t="s">
        <v>373</v>
      </c>
      <c r="H93" s="8" t="s">
        <v>396</v>
      </c>
      <c r="I93" s="10"/>
      <c r="J93" s="8" t="s">
        <v>397</v>
      </c>
      <c r="K93" s="8" t="s">
        <v>375</v>
      </c>
      <c r="L93" s="8" t="s">
        <v>376</v>
      </c>
      <c r="M93" s="11" t="s">
        <v>464</v>
      </c>
      <c r="N93" s="8"/>
      <c r="O93" s="8">
        <v>10075846</v>
      </c>
      <c r="P93" s="8" t="s">
        <v>48</v>
      </c>
      <c r="Q93" s="8">
        <v>2</v>
      </c>
      <c r="R93" s="8">
        <v>24</v>
      </c>
      <c r="S93" s="23">
        <v>5000</v>
      </c>
      <c r="T93" s="13"/>
      <c r="U93" s="13"/>
      <c r="V93" s="14">
        <f t="shared" si="11"/>
        <v>5000</v>
      </c>
      <c r="W93" s="15">
        <f t="shared" si="12"/>
        <v>5000</v>
      </c>
      <c r="X93" s="15">
        <f t="shared" si="13"/>
        <v>0</v>
      </c>
      <c r="Y93" s="15">
        <f t="shared" si="14"/>
        <v>0</v>
      </c>
      <c r="Z93" s="14">
        <f t="shared" si="15"/>
        <v>5000</v>
      </c>
      <c r="AA93" s="24" t="s">
        <v>284</v>
      </c>
      <c r="AB93" s="24" t="s">
        <v>284</v>
      </c>
      <c r="AC93" s="24" t="s">
        <v>284</v>
      </c>
      <c r="AD93" s="14">
        <f t="shared" si="16"/>
        <v>0</v>
      </c>
      <c r="AE93" s="14">
        <f t="shared" si="17"/>
        <v>10000</v>
      </c>
      <c r="AF93" s="16" t="s">
        <v>509</v>
      </c>
      <c r="AG93" s="17" t="s">
        <v>342</v>
      </c>
      <c r="AH93" s="17" t="s">
        <v>1739</v>
      </c>
      <c r="AI93" s="17" t="s">
        <v>343</v>
      </c>
      <c r="AJ93" s="17" t="s">
        <v>345</v>
      </c>
      <c r="AK93" s="25">
        <v>45657</v>
      </c>
      <c r="AL93" s="17" t="s">
        <v>345</v>
      </c>
      <c r="AM93" s="12" t="s">
        <v>47</v>
      </c>
      <c r="AN93" s="18">
        <v>46387</v>
      </c>
      <c r="AO93" s="19"/>
    </row>
    <row r="94" spans="1:41" ht="20" customHeight="1">
      <c r="A94" s="8">
        <v>39</v>
      </c>
      <c r="B94" s="8" t="s">
        <v>425</v>
      </c>
      <c r="C94" s="9" t="s">
        <v>426</v>
      </c>
      <c r="D94" s="8" t="s">
        <v>427</v>
      </c>
      <c r="E94" s="8" t="s">
        <v>425</v>
      </c>
      <c r="F94" s="8" t="s">
        <v>427</v>
      </c>
      <c r="G94" s="8" t="s">
        <v>373</v>
      </c>
      <c r="H94" s="8" t="s">
        <v>396</v>
      </c>
      <c r="I94" s="10"/>
      <c r="J94" s="8">
        <v>231</v>
      </c>
      <c r="K94" s="8" t="s">
        <v>375</v>
      </c>
      <c r="L94" s="8" t="s">
        <v>376</v>
      </c>
      <c r="M94" s="11" t="s">
        <v>465</v>
      </c>
      <c r="N94" s="8"/>
      <c r="O94" s="8">
        <v>10485034</v>
      </c>
      <c r="P94" s="8" t="s">
        <v>48</v>
      </c>
      <c r="Q94" s="8">
        <v>2</v>
      </c>
      <c r="R94" s="8">
        <v>24</v>
      </c>
      <c r="S94" s="23">
        <v>1000</v>
      </c>
      <c r="T94" s="13"/>
      <c r="U94" s="13"/>
      <c r="V94" s="14">
        <f t="shared" si="11"/>
        <v>1000</v>
      </c>
      <c r="W94" s="15">
        <f t="shared" si="12"/>
        <v>1000</v>
      </c>
      <c r="X94" s="15">
        <f t="shared" si="13"/>
        <v>0</v>
      </c>
      <c r="Y94" s="15">
        <f t="shared" si="14"/>
        <v>0</v>
      </c>
      <c r="Z94" s="14">
        <f t="shared" si="15"/>
        <v>1000</v>
      </c>
      <c r="AA94" s="24" t="s">
        <v>284</v>
      </c>
      <c r="AB94" s="24" t="s">
        <v>284</v>
      </c>
      <c r="AC94" s="24" t="s">
        <v>284</v>
      </c>
      <c r="AD94" s="14">
        <f t="shared" si="16"/>
        <v>0</v>
      </c>
      <c r="AE94" s="14">
        <f t="shared" si="17"/>
        <v>2000</v>
      </c>
      <c r="AF94" s="16" t="s">
        <v>509</v>
      </c>
      <c r="AG94" s="17" t="s">
        <v>342</v>
      </c>
      <c r="AH94" s="17" t="s">
        <v>1739</v>
      </c>
      <c r="AI94" s="17" t="s">
        <v>343</v>
      </c>
      <c r="AJ94" s="17" t="s">
        <v>345</v>
      </c>
      <c r="AK94" s="25">
        <v>45657</v>
      </c>
      <c r="AL94" s="17" t="s">
        <v>345</v>
      </c>
      <c r="AM94" s="12" t="s">
        <v>47</v>
      </c>
      <c r="AN94" s="18">
        <v>46387</v>
      </c>
      <c r="AO94" s="19"/>
    </row>
    <row r="95" spans="1:41" ht="20" customHeight="1">
      <c r="A95" s="8">
        <v>40</v>
      </c>
      <c r="B95" s="8" t="s">
        <v>425</v>
      </c>
      <c r="C95" s="9" t="s">
        <v>426</v>
      </c>
      <c r="D95" s="8" t="s">
        <v>427</v>
      </c>
      <c r="E95" s="8" t="s">
        <v>425</v>
      </c>
      <c r="F95" s="8" t="s">
        <v>427</v>
      </c>
      <c r="G95" s="8" t="s">
        <v>373</v>
      </c>
      <c r="H95" s="8" t="s">
        <v>396</v>
      </c>
      <c r="I95" s="10"/>
      <c r="J95" s="8"/>
      <c r="K95" s="8" t="s">
        <v>375</v>
      </c>
      <c r="L95" s="8" t="s">
        <v>376</v>
      </c>
      <c r="M95" s="11" t="s">
        <v>466</v>
      </c>
      <c r="N95" s="8"/>
      <c r="O95" s="8">
        <v>35024863</v>
      </c>
      <c r="P95" s="8" t="s">
        <v>48</v>
      </c>
      <c r="Q95" s="8">
        <v>6</v>
      </c>
      <c r="R95" s="8">
        <v>24</v>
      </c>
      <c r="S95" s="23">
        <v>7867</v>
      </c>
      <c r="T95" s="13"/>
      <c r="U95" s="13"/>
      <c r="V95" s="14">
        <f t="shared" si="11"/>
        <v>7867</v>
      </c>
      <c r="W95" s="15">
        <f t="shared" si="12"/>
        <v>7867</v>
      </c>
      <c r="X95" s="15">
        <f t="shared" si="13"/>
        <v>0</v>
      </c>
      <c r="Y95" s="15">
        <f t="shared" si="14"/>
        <v>0</v>
      </c>
      <c r="Z95" s="14">
        <f t="shared" si="15"/>
        <v>7867</v>
      </c>
      <c r="AA95" s="24" t="s">
        <v>284</v>
      </c>
      <c r="AB95" s="24" t="s">
        <v>284</v>
      </c>
      <c r="AC95" s="24" t="s">
        <v>284</v>
      </c>
      <c r="AD95" s="14">
        <f t="shared" si="16"/>
        <v>0</v>
      </c>
      <c r="AE95" s="14">
        <f t="shared" si="17"/>
        <v>15734</v>
      </c>
      <c r="AF95" s="16" t="s">
        <v>509</v>
      </c>
      <c r="AG95" s="17" t="s">
        <v>342</v>
      </c>
      <c r="AH95" s="17" t="s">
        <v>1739</v>
      </c>
      <c r="AI95" s="17" t="s">
        <v>343</v>
      </c>
      <c r="AJ95" s="17" t="s">
        <v>345</v>
      </c>
      <c r="AK95" s="25">
        <v>45657</v>
      </c>
      <c r="AL95" s="17" t="s">
        <v>345</v>
      </c>
      <c r="AM95" s="12" t="s">
        <v>47</v>
      </c>
      <c r="AN95" s="18">
        <v>46387</v>
      </c>
      <c r="AO95" s="19"/>
    </row>
    <row r="96" spans="1:41" ht="20" customHeight="1">
      <c r="A96" s="8">
        <v>41</v>
      </c>
      <c r="B96" s="8" t="s">
        <v>425</v>
      </c>
      <c r="C96" s="9" t="s">
        <v>426</v>
      </c>
      <c r="D96" s="8" t="s">
        <v>427</v>
      </c>
      <c r="E96" s="8" t="s">
        <v>425</v>
      </c>
      <c r="F96" s="8" t="s">
        <v>427</v>
      </c>
      <c r="G96" s="8" t="s">
        <v>373</v>
      </c>
      <c r="H96" s="8" t="s">
        <v>398</v>
      </c>
      <c r="I96" s="10"/>
      <c r="J96" s="8"/>
      <c r="K96" s="8" t="s">
        <v>375</v>
      </c>
      <c r="L96" s="8" t="s">
        <v>376</v>
      </c>
      <c r="M96" s="11" t="s">
        <v>467</v>
      </c>
      <c r="N96" s="8"/>
      <c r="O96" s="8">
        <v>266235</v>
      </c>
      <c r="P96" s="8" t="s">
        <v>48</v>
      </c>
      <c r="Q96" s="8">
        <v>5</v>
      </c>
      <c r="R96" s="8">
        <v>24</v>
      </c>
      <c r="S96" s="23">
        <v>3900</v>
      </c>
      <c r="T96" s="13"/>
      <c r="U96" s="13"/>
      <c r="V96" s="14">
        <f t="shared" si="11"/>
        <v>3900</v>
      </c>
      <c r="W96" s="15">
        <f t="shared" si="12"/>
        <v>3900</v>
      </c>
      <c r="X96" s="15">
        <f t="shared" si="13"/>
        <v>0</v>
      </c>
      <c r="Y96" s="15">
        <f t="shared" si="14"/>
        <v>0</v>
      </c>
      <c r="Z96" s="14">
        <f t="shared" si="15"/>
        <v>3900</v>
      </c>
      <c r="AA96" s="24" t="s">
        <v>284</v>
      </c>
      <c r="AB96" s="24" t="s">
        <v>284</v>
      </c>
      <c r="AC96" s="24" t="s">
        <v>284</v>
      </c>
      <c r="AD96" s="14">
        <f t="shared" si="16"/>
        <v>0</v>
      </c>
      <c r="AE96" s="14">
        <f t="shared" si="17"/>
        <v>7800</v>
      </c>
      <c r="AF96" s="16" t="s">
        <v>509</v>
      </c>
      <c r="AG96" s="17" t="s">
        <v>342</v>
      </c>
      <c r="AH96" s="17" t="s">
        <v>1739</v>
      </c>
      <c r="AI96" s="17" t="s">
        <v>343</v>
      </c>
      <c r="AJ96" s="17" t="s">
        <v>345</v>
      </c>
      <c r="AK96" s="25">
        <v>45657</v>
      </c>
      <c r="AL96" s="17" t="s">
        <v>345</v>
      </c>
      <c r="AM96" s="12" t="s">
        <v>47</v>
      </c>
      <c r="AN96" s="18">
        <v>46387</v>
      </c>
      <c r="AO96" s="19"/>
    </row>
    <row r="97" spans="1:41" ht="20" customHeight="1">
      <c r="A97" s="8">
        <v>42</v>
      </c>
      <c r="B97" s="8" t="s">
        <v>425</v>
      </c>
      <c r="C97" s="9" t="s">
        <v>426</v>
      </c>
      <c r="D97" s="8" t="s">
        <v>427</v>
      </c>
      <c r="E97" s="8" t="s">
        <v>425</v>
      </c>
      <c r="F97" s="8" t="s">
        <v>427</v>
      </c>
      <c r="G97" s="8" t="s">
        <v>373</v>
      </c>
      <c r="H97" s="8" t="s">
        <v>399</v>
      </c>
      <c r="I97" s="10"/>
      <c r="J97" s="8"/>
      <c r="K97" s="8" t="s">
        <v>375</v>
      </c>
      <c r="L97" s="8" t="s">
        <v>376</v>
      </c>
      <c r="M97" s="11" t="s">
        <v>468</v>
      </c>
      <c r="N97" s="8"/>
      <c r="O97" s="8">
        <v>290701</v>
      </c>
      <c r="P97" s="8" t="s">
        <v>51</v>
      </c>
      <c r="Q97" s="8">
        <v>5</v>
      </c>
      <c r="R97" s="8">
        <v>24</v>
      </c>
      <c r="S97" s="23">
        <v>1400</v>
      </c>
      <c r="T97" s="13">
        <v>1400</v>
      </c>
      <c r="U97" s="13"/>
      <c r="V97" s="14">
        <f t="shared" si="11"/>
        <v>2800</v>
      </c>
      <c r="W97" s="15">
        <f t="shared" si="12"/>
        <v>1400</v>
      </c>
      <c r="X97" s="15">
        <f t="shared" si="13"/>
        <v>1400</v>
      </c>
      <c r="Y97" s="15">
        <f t="shared" si="14"/>
        <v>0</v>
      </c>
      <c r="Z97" s="14">
        <f t="shared" si="15"/>
        <v>2800</v>
      </c>
      <c r="AA97" s="24" t="s">
        <v>284</v>
      </c>
      <c r="AB97" s="24" t="s">
        <v>284</v>
      </c>
      <c r="AC97" s="24" t="s">
        <v>284</v>
      </c>
      <c r="AD97" s="14">
        <f t="shared" si="16"/>
        <v>0</v>
      </c>
      <c r="AE97" s="14">
        <f t="shared" si="17"/>
        <v>5600</v>
      </c>
      <c r="AF97" s="16" t="s">
        <v>509</v>
      </c>
      <c r="AG97" s="17" t="s">
        <v>342</v>
      </c>
      <c r="AH97" s="17" t="s">
        <v>1739</v>
      </c>
      <c r="AI97" s="17" t="s">
        <v>343</v>
      </c>
      <c r="AJ97" s="17" t="s">
        <v>345</v>
      </c>
      <c r="AK97" s="25">
        <v>45657</v>
      </c>
      <c r="AL97" s="17" t="s">
        <v>345</v>
      </c>
      <c r="AM97" s="12" t="s">
        <v>47</v>
      </c>
      <c r="AN97" s="18">
        <v>46387</v>
      </c>
      <c r="AO97" s="19"/>
    </row>
    <row r="98" spans="1:41" ht="20" customHeight="1">
      <c r="A98" s="8">
        <v>43</v>
      </c>
      <c r="B98" s="8" t="s">
        <v>425</v>
      </c>
      <c r="C98" s="9" t="s">
        <v>426</v>
      </c>
      <c r="D98" s="8" t="s">
        <v>427</v>
      </c>
      <c r="E98" s="8" t="s">
        <v>425</v>
      </c>
      <c r="F98" s="8" t="s">
        <v>427</v>
      </c>
      <c r="G98" s="8" t="s">
        <v>373</v>
      </c>
      <c r="H98" s="8" t="s">
        <v>399</v>
      </c>
      <c r="I98" s="10"/>
      <c r="J98" s="8"/>
      <c r="K98" s="8" t="s">
        <v>375</v>
      </c>
      <c r="L98" s="8" t="s">
        <v>376</v>
      </c>
      <c r="M98" s="11" t="s">
        <v>469</v>
      </c>
      <c r="N98" s="8"/>
      <c r="O98" s="8">
        <v>30135195</v>
      </c>
      <c r="P98" s="8" t="s">
        <v>51</v>
      </c>
      <c r="Q98" s="8">
        <v>5</v>
      </c>
      <c r="R98" s="8">
        <v>24</v>
      </c>
      <c r="S98" s="23">
        <v>1600</v>
      </c>
      <c r="T98" s="13">
        <v>1600</v>
      </c>
      <c r="U98" s="13"/>
      <c r="V98" s="14">
        <f t="shared" si="11"/>
        <v>3200</v>
      </c>
      <c r="W98" s="15">
        <f t="shared" si="12"/>
        <v>1600</v>
      </c>
      <c r="X98" s="15">
        <f t="shared" si="13"/>
        <v>1600</v>
      </c>
      <c r="Y98" s="15">
        <f t="shared" si="14"/>
        <v>0</v>
      </c>
      <c r="Z98" s="14">
        <f t="shared" si="15"/>
        <v>3200</v>
      </c>
      <c r="AA98" s="24" t="s">
        <v>284</v>
      </c>
      <c r="AB98" s="24" t="s">
        <v>284</v>
      </c>
      <c r="AC98" s="24" t="s">
        <v>284</v>
      </c>
      <c r="AD98" s="14">
        <f t="shared" si="16"/>
        <v>0</v>
      </c>
      <c r="AE98" s="14">
        <f t="shared" si="17"/>
        <v>6400</v>
      </c>
      <c r="AF98" s="16" t="s">
        <v>509</v>
      </c>
      <c r="AG98" s="17" t="s">
        <v>342</v>
      </c>
      <c r="AH98" s="17" t="s">
        <v>1739</v>
      </c>
      <c r="AI98" s="17" t="s">
        <v>343</v>
      </c>
      <c r="AJ98" s="17" t="s">
        <v>345</v>
      </c>
      <c r="AK98" s="25">
        <v>45657</v>
      </c>
      <c r="AL98" s="17" t="s">
        <v>345</v>
      </c>
      <c r="AM98" s="12" t="s">
        <v>47</v>
      </c>
      <c r="AN98" s="18">
        <v>46387</v>
      </c>
      <c r="AO98" s="19"/>
    </row>
    <row r="99" spans="1:41" ht="20" customHeight="1">
      <c r="A99" s="8">
        <v>44</v>
      </c>
      <c r="B99" s="8" t="s">
        <v>425</v>
      </c>
      <c r="C99" s="9" t="s">
        <v>426</v>
      </c>
      <c r="D99" s="8" t="s">
        <v>427</v>
      </c>
      <c r="E99" s="8" t="s">
        <v>425</v>
      </c>
      <c r="F99" s="8" t="s">
        <v>427</v>
      </c>
      <c r="G99" s="8" t="s">
        <v>373</v>
      </c>
      <c r="H99" s="8" t="s">
        <v>399</v>
      </c>
      <c r="I99" s="10"/>
      <c r="J99" s="8"/>
      <c r="K99" s="8" t="s">
        <v>375</v>
      </c>
      <c r="L99" s="8" t="s">
        <v>376</v>
      </c>
      <c r="M99" s="11" t="s">
        <v>470</v>
      </c>
      <c r="N99" s="8"/>
      <c r="O99" s="8">
        <v>140686</v>
      </c>
      <c r="P99" s="8" t="s">
        <v>51</v>
      </c>
      <c r="Q99" s="8">
        <v>4</v>
      </c>
      <c r="R99" s="8">
        <v>24</v>
      </c>
      <c r="S99" s="23">
        <v>2200</v>
      </c>
      <c r="T99" s="13">
        <v>2200</v>
      </c>
      <c r="U99" s="13"/>
      <c r="V99" s="14">
        <f t="shared" si="11"/>
        <v>4400</v>
      </c>
      <c r="W99" s="15">
        <f t="shared" si="12"/>
        <v>2200</v>
      </c>
      <c r="X99" s="15">
        <f t="shared" si="13"/>
        <v>2200</v>
      </c>
      <c r="Y99" s="15">
        <f t="shared" si="14"/>
        <v>0</v>
      </c>
      <c r="Z99" s="14">
        <f t="shared" si="15"/>
        <v>4400</v>
      </c>
      <c r="AA99" s="24" t="s">
        <v>284</v>
      </c>
      <c r="AB99" s="24" t="s">
        <v>284</v>
      </c>
      <c r="AC99" s="24" t="s">
        <v>284</v>
      </c>
      <c r="AD99" s="14">
        <f t="shared" si="16"/>
        <v>0</v>
      </c>
      <c r="AE99" s="14">
        <f t="shared" si="17"/>
        <v>8800</v>
      </c>
      <c r="AF99" s="16" t="s">
        <v>509</v>
      </c>
      <c r="AG99" s="17" t="s">
        <v>342</v>
      </c>
      <c r="AH99" s="17" t="s">
        <v>1739</v>
      </c>
      <c r="AI99" s="17" t="s">
        <v>343</v>
      </c>
      <c r="AJ99" s="17" t="s">
        <v>345</v>
      </c>
      <c r="AK99" s="25">
        <v>45657</v>
      </c>
      <c r="AL99" s="17" t="s">
        <v>345</v>
      </c>
      <c r="AM99" s="12" t="s">
        <v>47</v>
      </c>
      <c r="AN99" s="18">
        <v>46387</v>
      </c>
      <c r="AO99" s="19"/>
    </row>
    <row r="100" spans="1:41" ht="20" customHeight="1">
      <c r="A100" s="8">
        <v>45</v>
      </c>
      <c r="B100" s="8" t="s">
        <v>425</v>
      </c>
      <c r="C100" s="9" t="s">
        <v>426</v>
      </c>
      <c r="D100" s="8" t="s">
        <v>427</v>
      </c>
      <c r="E100" s="8" t="s">
        <v>425</v>
      </c>
      <c r="F100" s="8" t="s">
        <v>427</v>
      </c>
      <c r="G100" s="8" t="s">
        <v>373</v>
      </c>
      <c r="H100" s="8" t="s">
        <v>399</v>
      </c>
      <c r="I100" s="10"/>
      <c r="J100" s="8">
        <v>5</v>
      </c>
      <c r="K100" s="8" t="s">
        <v>375</v>
      </c>
      <c r="L100" s="8" t="s">
        <v>376</v>
      </c>
      <c r="M100" s="11" t="s">
        <v>471</v>
      </c>
      <c r="N100" s="8"/>
      <c r="O100" s="8">
        <v>10428723</v>
      </c>
      <c r="P100" s="8" t="s">
        <v>48</v>
      </c>
      <c r="Q100" s="8">
        <v>1</v>
      </c>
      <c r="R100" s="8">
        <v>24</v>
      </c>
      <c r="S100" s="23">
        <v>500</v>
      </c>
      <c r="T100" s="13"/>
      <c r="U100" s="13"/>
      <c r="V100" s="14">
        <f t="shared" si="11"/>
        <v>500</v>
      </c>
      <c r="W100" s="15">
        <f t="shared" si="12"/>
        <v>500</v>
      </c>
      <c r="X100" s="15">
        <f t="shared" si="13"/>
        <v>0</v>
      </c>
      <c r="Y100" s="15">
        <f t="shared" si="14"/>
        <v>0</v>
      </c>
      <c r="Z100" s="14">
        <f t="shared" si="15"/>
        <v>500</v>
      </c>
      <c r="AA100" s="24" t="s">
        <v>284</v>
      </c>
      <c r="AB100" s="24" t="s">
        <v>284</v>
      </c>
      <c r="AC100" s="24" t="s">
        <v>284</v>
      </c>
      <c r="AD100" s="14">
        <f t="shared" si="16"/>
        <v>0</v>
      </c>
      <c r="AE100" s="14">
        <f t="shared" si="17"/>
        <v>1000</v>
      </c>
      <c r="AF100" s="16" t="s">
        <v>509</v>
      </c>
      <c r="AG100" s="17" t="s">
        <v>342</v>
      </c>
      <c r="AH100" s="17" t="s">
        <v>1739</v>
      </c>
      <c r="AI100" s="17" t="s">
        <v>343</v>
      </c>
      <c r="AJ100" s="17" t="s">
        <v>345</v>
      </c>
      <c r="AK100" s="25">
        <v>45657</v>
      </c>
      <c r="AL100" s="17" t="s">
        <v>345</v>
      </c>
      <c r="AM100" s="12" t="s">
        <v>47</v>
      </c>
      <c r="AN100" s="18">
        <v>46387</v>
      </c>
      <c r="AO100" s="19"/>
    </row>
    <row r="101" spans="1:41" ht="20" customHeight="1">
      <c r="A101" s="8">
        <v>46</v>
      </c>
      <c r="B101" s="8" t="s">
        <v>425</v>
      </c>
      <c r="C101" s="9" t="s">
        <v>426</v>
      </c>
      <c r="D101" s="8" t="s">
        <v>427</v>
      </c>
      <c r="E101" s="8" t="s">
        <v>425</v>
      </c>
      <c r="F101" s="8" t="s">
        <v>427</v>
      </c>
      <c r="G101" s="8" t="s">
        <v>373</v>
      </c>
      <c r="H101" s="8" t="s">
        <v>399</v>
      </c>
      <c r="I101" s="10"/>
      <c r="J101" s="8"/>
      <c r="K101" s="8" t="s">
        <v>375</v>
      </c>
      <c r="L101" s="8" t="s">
        <v>376</v>
      </c>
      <c r="M101" s="11" t="s">
        <v>472</v>
      </c>
      <c r="N101" s="8"/>
      <c r="O101" s="8">
        <v>15023517</v>
      </c>
      <c r="P101" s="8" t="s">
        <v>48</v>
      </c>
      <c r="Q101" s="8">
        <v>1.5</v>
      </c>
      <c r="R101" s="8">
        <v>24</v>
      </c>
      <c r="S101" s="23">
        <v>1000</v>
      </c>
      <c r="T101" s="13"/>
      <c r="U101" s="13"/>
      <c r="V101" s="14">
        <f t="shared" si="11"/>
        <v>1000</v>
      </c>
      <c r="W101" s="15">
        <f t="shared" si="12"/>
        <v>1000</v>
      </c>
      <c r="X101" s="15">
        <f t="shared" si="13"/>
        <v>0</v>
      </c>
      <c r="Y101" s="15">
        <f t="shared" si="14"/>
        <v>0</v>
      </c>
      <c r="Z101" s="14">
        <f t="shared" si="15"/>
        <v>1000</v>
      </c>
      <c r="AA101" s="24" t="s">
        <v>284</v>
      </c>
      <c r="AB101" s="24" t="s">
        <v>284</v>
      </c>
      <c r="AC101" s="24" t="s">
        <v>284</v>
      </c>
      <c r="AD101" s="14">
        <f t="shared" si="16"/>
        <v>0</v>
      </c>
      <c r="AE101" s="14">
        <f t="shared" si="17"/>
        <v>2000</v>
      </c>
      <c r="AF101" s="16" t="s">
        <v>509</v>
      </c>
      <c r="AG101" s="17" t="s">
        <v>342</v>
      </c>
      <c r="AH101" s="17" t="s">
        <v>1739</v>
      </c>
      <c r="AI101" s="17" t="s">
        <v>343</v>
      </c>
      <c r="AJ101" s="17" t="s">
        <v>345</v>
      </c>
      <c r="AK101" s="25">
        <v>45657</v>
      </c>
      <c r="AL101" s="17" t="s">
        <v>345</v>
      </c>
      <c r="AM101" s="12" t="s">
        <v>47</v>
      </c>
      <c r="AN101" s="18">
        <v>46387</v>
      </c>
      <c r="AO101" s="19"/>
    </row>
    <row r="102" spans="1:41" ht="20" customHeight="1">
      <c r="A102" s="8">
        <v>47</v>
      </c>
      <c r="B102" s="8" t="s">
        <v>425</v>
      </c>
      <c r="C102" s="9" t="s">
        <v>426</v>
      </c>
      <c r="D102" s="8" t="s">
        <v>427</v>
      </c>
      <c r="E102" s="8" t="s">
        <v>425</v>
      </c>
      <c r="F102" s="8" t="s">
        <v>427</v>
      </c>
      <c r="G102" s="8" t="s">
        <v>373</v>
      </c>
      <c r="H102" s="8" t="s">
        <v>400</v>
      </c>
      <c r="I102" s="10"/>
      <c r="J102" s="8"/>
      <c r="K102" s="8" t="s">
        <v>375</v>
      </c>
      <c r="L102" s="8" t="s">
        <v>376</v>
      </c>
      <c r="M102" s="11" t="s">
        <v>473</v>
      </c>
      <c r="N102" s="8"/>
      <c r="O102" s="8">
        <v>124300</v>
      </c>
      <c r="P102" s="8" t="s">
        <v>48</v>
      </c>
      <c r="Q102" s="8">
        <v>5</v>
      </c>
      <c r="R102" s="8">
        <v>24</v>
      </c>
      <c r="S102" s="23">
        <v>10000</v>
      </c>
      <c r="T102" s="13"/>
      <c r="U102" s="13"/>
      <c r="V102" s="14">
        <f t="shared" si="11"/>
        <v>10000</v>
      </c>
      <c r="W102" s="15">
        <f t="shared" si="12"/>
        <v>10000</v>
      </c>
      <c r="X102" s="15">
        <f t="shared" si="13"/>
        <v>0</v>
      </c>
      <c r="Y102" s="15">
        <f t="shared" si="14"/>
        <v>0</v>
      </c>
      <c r="Z102" s="14">
        <f t="shared" si="15"/>
        <v>10000</v>
      </c>
      <c r="AA102" s="24" t="s">
        <v>284</v>
      </c>
      <c r="AB102" s="24" t="s">
        <v>284</v>
      </c>
      <c r="AC102" s="24" t="s">
        <v>284</v>
      </c>
      <c r="AD102" s="14">
        <f t="shared" si="16"/>
        <v>0</v>
      </c>
      <c r="AE102" s="14">
        <f t="shared" si="17"/>
        <v>20000</v>
      </c>
      <c r="AF102" s="16" t="s">
        <v>509</v>
      </c>
      <c r="AG102" s="17" t="s">
        <v>342</v>
      </c>
      <c r="AH102" s="17" t="s">
        <v>1739</v>
      </c>
      <c r="AI102" s="17" t="s">
        <v>343</v>
      </c>
      <c r="AJ102" s="17" t="s">
        <v>345</v>
      </c>
      <c r="AK102" s="25">
        <v>45657</v>
      </c>
      <c r="AL102" s="17" t="s">
        <v>345</v>
      </c>
      <c r="AM102" s="12" t="s">
        <v>47</v>
      </c>
      <c r="AN102" s="18">
        <v>46387</v>
      </c>
      <c r="AO102" s="19"/>
    </row>
    <row r="103" spans="1:41" ht="20" customHeight="1">
      <c r="A103" s="8">
        <v>48</v>
      </c>
      <c r="B103" s="8" t="s">
        <v>425</v>
      </c>
      <c r="C103" s="9" t="s">
        <v>426</v>
      </c>
      <c r="D103" s="8" t="s">
        <v>427</v>
      </c>
      <c r="E103" s="8" t="s">
        <v>425</v>
      </c>
      <c r="F103" s="8" t="s">
        <v>427</v>
      </c>
      <c r="G103" s="8" t="s">
        <v>373</v>
      </c>
      <c r="H103" s="8" t="s">
        <v>400</v>
      </c>
      <c r="I103" s="10"/>
      <c r="J103" s="8"/>
      <c r="K103" s="8" t="s">
        <v>375</v>
      </c>
      <c r="L103" s="8" t="s">
        <v>376</v>
      </c>
      <c r="M103" s="11" t="s">
        <v>474</v>
      </c>
      <c r="N103" s="8"/>
      <c r="O103" s="8">
        <v>266151</v>
      </c>
      <c r="P103" s="8" t="s">
        <v>48</v>
      </c>
      <c r="Q103" s="8">
        <v>5</v>
      </c>
      <c r="R103" s="8">
        <v>24</v>
      </c>
      <c r="S103" s="23">
        <v>2200</v>
      </c>
      <c r="T103" s="13"/>
      <c r="U103" s="13"/>
      <c r="V103" s="14">
        <f t="shared" si="11"/>
        <v>2200</v>
      </c>
      <c r="W103" s="15">
        <f t="shared" si="12"/>
        <v>2200</v>
      </c>
      <c r="X103" s="15">
        <f t="shared" si="13"/>
        <v>0</v>
      </c>
      <c r="Y103" s="15">
        <f t="shared" si="14"/>
        <v>0</v>
      </c>
      <c r="Z103" s="14">
        <f t="shared" si="15"/>
        <v>2200</v>
      </c>
      <c r="AA103" s="24" t="s">
        <v>284</v>
      </c>
      <c r="AB103" s="24" t="s">
        <v>284</v>
      </c>
      <c r="AC103" s="24" t="s">
        <v>284</v>
      </c>
      <c r="AD103" s="14">
        <f t="shared" si="16"/>
        <v>0</v>
      </c>
      <c r="AE103" s="14">
        <f t="shared" si="17"/>
        <v>4400</v>
      </c>
      <c r="AF103" s="16" t="s">
        <v>509</v>
      </c>
      <c r="AG103" s="17" t="s">
        <v>342</v>
      </c>
      <c r="AH103" s="17" t="s">
        <v>1739</v>
      </c>
      <c r="AI103" s="17" t="s">
        <v>343</v>
      </c>
      <c r="AJ103" s="17" t="s">
        <v>345</v>
      </c>
      <c r="AK103" s="25">
        <v>45657</v>
      </c>
      <c r="AL103" s="17" t="s">
        <v>345</v>
      </c>
      <c r="AM103" s="12" t="s">
        <v>47</v>
      </c>
      <c r="AN103" s="18">
        <v>46387</v>
      </c>
      <c r="AO103" s="19"/>
    </row>
    <row r="104" spans="1:41" ht="20" customHeight="1">
      <c r="A104" s="8">
        <v>49</v>
      </c>
      <c r="B104" s="8" t="s">
        <v>425</v>
      </c>
      <c r="C104" s="9" t="s">
        <v>426</v>
      </c>
      <c r="D104" s="8" t="s">
        <v>427</v>
      </c>
      <c r="E104" s="8" t="s">
        <v>425</v>
      </c>
      <c r="F104" s="8" t="s">
        <v>427</v>
      </c>
      <c r="G104" s="8" t="s">
        <v>373</v>
      </c>
      <c r="H104" s="8" t="s">
        <v>400</v>
      </c>
      <c r="I104" s="10"/>
      <c r="J104" s="8"/>
      <c r="K104" s="8" t="s">
        <v>375</v>
      </c>
      <c r="L104" s="8" t="s">
        <v>376</v>
      </c>
      <c r="M104" s="11" t="s">
        <v>475</v>
      </c>
      <c r="N104" s="8"/>
      <c r="O104" s="8">
        <v>290557</v>
      </c>
      <c r="P104" s="8" t="s">
        <v>51</v>
      </c>
      <c r="Q104" s="8">
        <v>2</v>
      </c>
      <c r="R104" s="8">
        <v>24</v>
      </c>
      <c r="S104" s="23">
        <v>1000</v>
      </c>
      <c r="T104" s="13">
        <v>700</v>
      </c>
      <c r="U104" s="13"/>
      <c r="V104" s="14">
        <f t="shared" si="11"/>
        <v>1700</v>
      </c>
      <c r="W104" s="15">
        <f t="shared" si="12"/>
        <v>1000</v>
      </c>
      <c r="X104" s="15">
        <f t="shared" si="13"/>
        <v>700</v>
      </c>
      <c r="Y104" s="15">
        <f t="shared" si="14"/>
        <v>0</v>
      </c>
      <c r="Z104" s="14">
        <f t="shared" si="15"/>
        <v>1700</v>
      </c>
      <c r="AA104" s="24" t="s">
        <v>284</v>
      </c>
      <c r="AB104" s="24" t="s">
        <v>284</v>
      </c>
      <c r="AC104" s="24" t="s">
        <v>284</v>
      </c>
      <c r="AD104" s="14">
        <f t="shared" si="16"/>
        <v>0</v>
      </c>
      <c r="AE104" s="14">
        <f t="shared" si="17"/>
        <v>3400</v>
      </c>
      <c r="AF104" s="16" t="s">
        <v>509</v>
      </c>
      <c r="AG104" s="17" t="s">
        <v>342</v>
      </c>
      <c r="AH104" s="17" t="s">
        <v>1739</v>
      </c>
      <c r="AI104" s="17" t="s">
        <v>343</v>
      </c>
      <c r="AJ104" s="17" t="s">
        <v>345</v>
      </c>
      <c r="AK104" s="25">
        <v>45657</v>
      </c>
      <c r="AL104" s="17" t="s">
        <v>345</v>
      </c>
      <c r="AM104" s="12" t="s">
        <v>47</v>
      </c>
      <c r="AN104" s="18">
        <v>46387</v>
      </c>
      <c r="AO104" s="19"/>
    </row>
    <row r="105" spans="1:41" ht="20" customHeight="1">
      <c r="A105" s="8">
        <v>50</v>
      </c>
      <c r="B105" s="8" t="s">
        <v>425</v>
      </c>
      <c r="C105" s="9" t="s">
        <v>426</v>
      </c>
      <c r="D105" s="8" t="s">
        <v>427</v>
      </c>
      <c r="E105" s="8" t="s">
        <v>425</v>
      </c>
      <c r="F105" s="8" t="s">
        <v>427</v>
      </c>
      <c r="G105" s="8" t="s">
        <v>373</v>
      </c>
      <c r="H105" s="8" t="s">
        <v>401</v>
      </c>
      <c r="I105" s="10"/>
      <c r="J105" s="8"/>
      <c r="K105" s="8" t="s">
        <v>375</v>
      </c>
      <c r="L105" s="8" t="s">
        <v>376</v>
      </c>
      <c r="M105" s="11" t="s">
        <v>476</v>
      </c>
      <c r="N105" s="8"/>
      <c r="O105" s="8">
        <v>104342</v>
      </c>
      <c r="P105" s="8" t="s">
        <v>51</v>
      </c>
      <c r="Q105" s="8">
        <v>2</v>
      </c>
      <c r="R105" s="8">
        <v>24</v>
      </c>
      <c r="S105" s="23">
        <v>5000</v>
      </c>
      <c r="T105" s="13">
        <v>100</v>
      </c>
      <c r="U105" s="13"/>
      <c r="V105" s="14">
        <f t="shared" si="11"/>
        <v>5100</v>
      </c>
      <c r="W105" s="15">
        <f t="shared" si="12"/>
        <v>5000</v>
      </c>
      <c r="X105" s="15">
        <f t="shared" si="13"/>
        <v>100</v>
      </c>
      <c r="Y105" s="15">
        <f t="shared" si="14"/>
        <v>0</v>
      </c>
      <c r="Z105" s="14">
        <f t="shared" si="15"/>
        <v>5100</v>
      </c>
      <c r="AA105" s="24" t="s">
        <v>284</v>
      </c>
      <c r="AB105" s="24" t="s">
        <v>284</v>
      </c>
      <c r="AC105" s="24" t="s">
        <v>284</v>
      </c>
      <c r="AD105" s="14">
        <f t="shared" si="16"/>
        <v>0</v>
      </c>
      <c r="AE105" s="14">
        <f t="shared" si="17"/>
        <v>10200</v>
      </c>
      <c r="AF105" s="16" t="s">
        <v>509</v>
      </c>
      <c r="AG105" s="17" t="s">
        <v>342</v>
      </c>
      <c r="AH105" s="17" t="s">
        <v>1739</v>
      </c>
      <c r="AI105" s="17" t="s">
        <v>343</v>
      </c>
      <c r="AJ105" s="17" t="s">
        <v>345</v>
      </c>
      <c r="AK105" s="25">
        <v>45657</v>
      </c>
      <c r="AL105" s="17" t="s">
        <v>345</v>
      </c>
      <c r="AM105" s="12" t="s">
        <v>47</v>
      </c>
      <c r="AN105" s="18">
        <v>46387</v>
      </c>
      <c r="AO105" s="19"/>
    </row>
    <row r="106" spans="1:41" ht="20" customHeight="1">
      <c r="A106" s="8">
        <v>51</v>
      </c>
      <c r="B106" s="8" t="s">
        <v>425</v>
      </c>
      <c r="C106" s="9" t="s">
        <v>426</v>
      </c>
      <c r="D106" s="8" t="s">
        <v>427</v>
      </c>
      <c r="E106" s="8" t="s">
        <v>425</v>
      </c>
      <c r="F106" s="8" t="s">
        <v>427</v>
      </c>
      <c r="G106" s="8" t="s">
        <v>373</v>
      </c>
      <c r="H106" s="8" t="s">
        <v>402</v>
      </c>
      <c r="I106" s="10"/>
      <c r="J106" s="8"/>
      <c r="K106" s="8" t="s">
        <v>375</v>
      </c>
      <c r="L106" s="8" t="s">
        <v>376</v>
      </c>
      <c r="M106" s="11" t="s">
        <v>477</v>
      </c>
      <c r="N106" s="8"/>
      <c r="O106" s="8">
        <v>294741</v>
      </c>
      <c r="P106" s="8" t="s">
        <v>48</v>
      </c>
      <c r="Q106" s="8">
        <v>5</v>
      </c>
      <c r="R106" s="8">
        <v>24</v>
      </c>
      <c r="S106" s="23">
        <v>3800</v>
      </c>
      <c r="T106" s="13"/>
      <c r="U106" s="13"/>
      <c r="V106" s="14">
        <f t="shared" si="11"/>
        <v>3800</v>
      </c>
      <c r="W106" s="15">
        <f t="shared" si="12"/>
        <v>3800</v>
      </c>
      <c r="X106" s="15">
        <f t="shared" si="13"/>
        <v>0</v>
      </c>
      <c r="Y106" s="15">
        <f t="shared" si="14"/>
        <v>0</v>
      </c>
      <c r="Z106" s="14">
        <f t="shared" si="15"/>
        <v>3800</v>
      </c>
      <c r="AA106" s="24" t="s">
        <v>284</v>
      </c>
      <c r="AB106" s="24" t="s">
        <v>284</v>
      </c>
      <c r="AC106" s="24" t="s">
        <v>284</v>
      </c>
      <c r="AD106" s="14">
        <f t="shared" si="16"/>
        <v>0</v>
      </c>
      <c r="AE106" s="14">
        <f t="shared" si="17"/>
        <v>7600</v>
      </c>
      <c r="AF106" s="16" t="s">
        <v>509</v>
      </c>
      <c r="AG106" s="17" t="s">
        <v>342</v>
      </c>
      <c r="AH106" s="17" t="s">
        <v>1739</v>
      </c>
      <c r="AI106" s="17" t="s">
        <v>343</v>
      </c>
      <c r="AJ106" s="17" t="s">
        <v>345</v>
      </c>
      <c r="AK106" s="25">
        <v>45657</v>
      </c>
      <c r="AL106" s="17" t="s">
        <v>345</v>
      </c>
      <c r="AM106" s="12" t="s">
        <v>47</v>
      </c>
      <c r="AN106" s="18">
        <v>46387</v>
      </c>
      <c r="AO106" s="19"/>
    </row>
    <row r="107" spans="1:41" ht="20" customHeight="1">
      <c r="A107" s="8">
        <v>52</v>
      </c>
      <c r="B107" s="8" t="s">
        <v>425</v>
      </c>
      <c r="C107" s="9" t="s">
        <v>426</v>
      </c>
      <c r="D107" s="8" t="s">
        <v>427</v>
      </c>
      <c r="E107" s="8" t="s">
        <v>425</v>
      </c>
      <c r="F107" s="8" t="s">
        <v>427</v>
      </c>
      <c r="G107" s="8" t="s">
        <v>373</v>
      </c>
      <c r="H107" s="8" t="s">
        <v>403</v>
      </c>
      <c r="I107" s="10"/>
      <c r="J107" s="8"/>
      <c r="K107" s="8" t="s">
        <v>375</v>
      </c>
      <c r="L107" s="8" t="s">
        <v>376</v>
      </c>
      <c r="M107" s="11" t="s">
        <v>478</v>
      </c>
      <c r="N107" s="8"/>
      <c r="O107" s="8">
        <v>294743</v>
      </c>
      <c r="P107" s="8" t="s">
        <v>48</v>
      </c>
      <c r="Q107" s="8">
        <v>5</v>
      </c>
      <c r="R107" s="8">
        <v>24</v>
      </c>
      <c r="S107" s="23">
        <v>2100</v>
      </c>
      <c r="T107" s="13"/>
      <c r="U107" s="13"/>
      <c r="V107" s="14">
        <f t="shared" si="11"/>
        <v>2100</v>
      </c>
      <c r="W107" s="15">
        <f t="shared" si="12"/>
        <v>2100</v>
      </c>
      <c r="X107" s="15">
        <f t="shared" si="13"/>
        <v>0</v>
      </c>
      <c r="Y107" s="15">
        <f t="shared" si="14"/>
        <v>0</v>
      </c>
      <c r="Z107" s="14">
        <f t="shared" si="15"/>
        <v>2100</v>
      </c>
      <c r="AA107" s="24" t="s">
        <v>284</v>
      </c>
      <c r="AB107" s="24" t="s">
        <v>284</v>
      </c>
      <c r="AC107" s="24" t="s">
        <v>284</v>
      </c>
      <c r="AD107" s="14">
        <f t="shared" si="16"/>
        <v>0</v>
      </c>
      <c r="AE107" s="14">
        <f t="shared" si="17"/>
        <v>4200</v>
      </c>
      <c r="AF107" s="16" t="s">
        <v>509</v>
      </c>
      <c r="AG107" s="17" t="s">
        <v>342</v>
      </c>
      <c r="AH107" s="17" t="s">
        <v>1739</v>
      </c>
      <c r="AI107" s="17" t="s">
        <v>343</v>
      </c>
      <c r="AJ107" s="17" t="s">
        <v>345</v>
      </c>
      <c r="AK107" s="25">
        <v>45657</v>
      </c>
      <c r="AL107" s="17" t="s">
        <v>345</v>
      </c>
      <c r="AM107" s="12" t="s">
        <v>47</v>
      </c>
      <c r="AN107" s="18">
        <v>46387</v>
      </c>
      <c r="AO107" s="19"/>
    </row>
    <row r="108" spans="1:41" ht="20" customHeight="1">
      <c r="A108" s="8">
        <v>53</v>
      </c>
      <c r="B108" s="8" t="s">
        <v>425</v>
      </c>
      <c r="C108" s="9" t="s">
        <v>426</v>
      </c>
      <c r="D108" s="8" t="s">
        <v>427</v>
      </c>
      <c r="E108" s="8" t="s">
        <v>425</v>
      </c>
      <c r="F108" s="8" t="s">
        <v>427</v>
      </c>
      <c r="G108" s="8" t="s">
        <v>373</v>
      </c>
      <c r="H108" s="8" t="s">
        <v>404</v>
      </c>
      <c r="I108" s="10"/>
      <c r="J108" s="8"/>
      <c r="K108" s="8" t="s">
        <v>375</v>
      </c>
      <c r="L108" s="8" t="s">
        <v>376</v>
      </c>
      <c r="M108" s="11" t="s">
        <v>479</v>
      </c>
      <c r="N108" s="8"/>
      <c r="O108" s="8">
        <v>266285</v>
      </c>
      <c r="P108" s="8" t="s">
        <v>48</v>
      </c>
      <c r="Q108" s="8">
        <v>4</v>
      </c>
      <c r="R108" s="8">
        <v>24</v>
      </c>
      <c r="S108" s="23">
        <v>2400</v>
      </c>
      <c r="T108" s="13"/>
      <c r="U108" s="13"/>
      <c r="V108" s="14">
        <f t="shared" si="11"/>
        <v>2400</v>
      </c>
      <c r="W108" s="15">
        <f t="shared" si="12"/>
        <v>2400</v>
      </c>
      <c r="X108" s="15">
        <f t="shared" si="13"/>
        <v>0</v>
      </c>
      <c r="Y108" s="15">
        <f t="shared" si="14"/>
        <v>0</v>
      </c>
      <c r="Z108" s="14">
        <f t="shared" si="15"/>
        <v>2400</v>
      </c>
      <c r="AA108" s="24" t="s">
        <v>284</v>
      </c>
      <c r="AB108" s="24" t="s">
        <v>284</v>
      </c>
      <c r="AC108" s="24" t="s">
        <v>284</v>
      </c>
      <c r="AD108" s="14">
        <f t="shared" si="16"/>
        <v>0</v>
      </c>
      <c r="AE108" s="14">
        <f t="shared" si="17"/>
        <v>4800</v>
      </c>
      <c r="AF108" s="16" t="s">
        <v>509</v>
      </c>
      <c r="AG108" s="17" t="s">
        <v>342</v>
      </c>
      <c r="AH108" s="17" t="s">
        <v>1739</v>
      </c>
      <c r="AI108" s="17" t="s">
        <v>343</v>
      </c>
      <c r="AJ108" s="17" t="s">
        <v>345</v>
      </c>
      <c r="AK108" s="25">
        <v>45657</v>
      </c>
      <c r="AL108" s="17" t="s">
        <v>345</v>
      </c>
      <c r="AM108" s="12" t="s">
        <v>47</v>
      </c>
      <c r="AN108" s="18">
        <v>46387</v>
      </c>
      <c r="AO108" s="19"/>
    </row>
    <row r="109" spans="1:41" ht="20" customHeight="1">
      <c r="A109" s="8">
        <v>54</v>
      </c>
      <c r="B109" s="8" t="s">
        <v>425</v>
      </c>
      <c r="C109" s="9" t="s">
        <v>426</v>
      </c>
      <c r="D109" s="8" t="s">
        <v>427</v>
      </c>
      <c r="E109" s="8" t="s">
        <v>425</v>
      </c>
      <c r="F109" s="8" t="s">
        <v>427</v>
      </c>
      <c r="G109" s="8" t="s">
        <v>373</v>
      </c>
      <c r="H109" s="8" t="s">
        <v>405</v>
      </c>
      <c r="I109" s="10"/>
      <c r="J109" s="8"/>
      <c r="K109" s="8" t="s">
        <v>375</v>
      </c>
      <c r="L109" s="8" t="s">
        <v>376</v>
      </c>
      <c r="M109" s="11" t="s">
        <v>480</v>
      </c>
      <c r="N109" s="8"/>
      <c r="O109" s="8">
        <v>289305</v>
      </c>
      <c r="P109" s="8" t="s">
        <v>48</v>
      </c>
      <c r="Q109" s="8">
        <v>5</v>
      </c>
      <c r="R109" s="8">
        <v>24</v>
      </c>
      <c r="S109" s="23">
        <v>3000</v>
      </c>
      <c r="T109" s="13"/>
      <c r="U109" s="13"/>
      <c r="V109" s="14">
        <f t="shared" si="11"/>
        <v>3000</v>
      </c>
      <c r="W109" s="15">
        <f t="shared" si="12"/>
        <v>3000</v>
      </c>
      <c r="X109" s="15">
        <f t="shared" si="13"/>
        <v>0</v>
      </c>
      <c r="Y109" s="15">
        <f t="shared" si="14"/>
        <v>0</v>
      </c>
      <c r="Z109" s="14">
        <f t="shared" si="15"/>
        <v>3000</v>
      </c>
      <c r="AA109" s="24" t="s">
        <v>284</v>
      </c>
      <c r="AB109" s="24" t="s">
        <v>284</v>
      </c>
      <c r="AC109" s="24" t="s">
        <v>284</v>
      </c>
      <c r="AD109" s="14">
        <f t="shared" si="16"/>
        <v>0</v>
      </c>
      <c r="AE109" s="14">
        <f t="shared" si="17"/>
        <v>6000</v>
      </c>
      <c r="AF109" s="16" t="s">
        <v>509</v>
      </c>
      <c r="AG109" s="17" t="s">
        <v>342</v>
      </c>
      <c r="AH109" s="17" t="s">
        <v>1739</v>
      </c>
      <c r="AI109" s="17" t="s">
        <v>343</v>
      </c>
      <c r="AJ109" s="17" t="s">
        <v>345</v>
      </c>
      <c r="AK109" s="25">
        <v>45657</v>
      </c>
      <c r="AL109" s="17" t="s">
        <v>345</v>
      </c>
      <c r="AM109" s="12" t="s">
        <v>47</v>
      </c>
      <c r="AN109" s="18">
        <v>46387</v>
      </c>
      <c r="AO109" s="19"/>
    </row>
    <row r="110" spans="1:41" ht="20" customHeight="1">
      <c r="A110" s="8">
        <v>55</v>
      </c>
      <c r="B110" s="8" t="s">
        <v>425</v>
      </c>
      <c r="C110" s="9" t="s">
        <v>426</v>
      </c>
      <c r="D110" s="8" t="s">
        <v>427</v>
      </c>
      <c r="E110" s="8" t="s">
        <v>425</v>
      </c>
      <c r="F110" s="8" t="s">
        <v>427</v>
      </c>
      <c r="G110" s="8" t="s">
        <v>373</v>
      </c>
      <c r="H110" s="8" t="s">
        <v>406</v>
      </c>
      <c r="I110" s="10"/>
      <c r="J110" s="8"/>
      <c r="K110" s="8" t="s">
        <v>375</v>
      </c>
      <c r="L110" s="8" t="s">
        <v>376</v>
      </c>
      <c r="M110" s="11" t="s">
        <v>481</v>
      </c>
      <c r="N110" s="8"/>
      <c r="O110" s="8">
        <v>266090</v>
      </c>
      <c r="P110" s="8" t="s">
        <v>48</v>
      </c>
      <c r="Q110" s="8">
        <v>2</v>
      </c>
      <c r="R110" s="8">
        <v>24</v>
      </c>
      <c r="S110" s="23">
        <v>900</v>
      </c>
      <c r="T110" s="13"/>
      <c r="U110" s="13"/>
      <c r="V110" s="14">
        <f t="shared" si="11"/>
        <v>900</v>
      </c>
      <c r="W110" s="15">
        <f t="shared" si="12"/>
        <v>900</v>
      </c>
      <c r="X110" s="15">
        <f t="shared" si="13"/>
        <v>0</v>
      </c>
      <c r="Y110" s="15">
        <f t="shared" si="14"/>
        <v>0</v>
      </c>
      <c r="Z110" s="14">
        <f t="shared" si="15"/>
        <v>900</v>
      </c>
      <c r="AA110" s="24" t="s">
        <v>284</v>
      </c>
      <c r="AB110" s="24" t="s">
        <v>284</v>
      </c>
      <c r="AC110" s="24" t="s">
        <v>284</v>
      </c>
      <c r="AD110" s="14">
        <f t="shared" si="16"/>
        <v>0</v>
      </c>
      <c r="AE110" s="14">
        <f t="shared" si="17"/>
        <v>1800</v>
      </c>
      <c r="AF110" s="16" t="s">
        <v>509</v>
      </c>
      <c r="AG110" s="17" t="s">
        <v>342</v>
      </c>
      <c r="AH110" s="17" t="s">
        <v>1739</v>
      </c>
      <c r="AI110" s="17" t="s">
        <v>343</v>
      </c>
      <c r="AJ110" s="17" t="s">
        <v>345</v>
      </c>
      <c r="AK110" s="25">
        <v>45657</v>
      </c>
      <c r="AL110" s="17" t="s">
        <v>345</v>
      </c>
      <c r="AM110" s="12" t="s">
        <v>47</v>
      </c>
      <c r="AN110" s="18">
        <v>46387</v>
      </c>
      <c r="AO110" s="19"/>
    </row>
    <row r="111" spans="1:41" ht="20" customHeight="1">
      <c r="A111" s="8">
        <v>56</v>
      </c>
      <c r="B111" s="8" t="s">
        <v>425</v>
      </c>
      <c r="C111" s="9" t="s">
        <v>426</v>
      </c>
      <c r="D111" s="8" t="s">
        <v>427</v>
      </c>
      <c r="E111" s="8" t="s">
        <v>425</v>
      </c>
      <c r="F111" s="8" t="s">
        <v>427</v>
      </c>
      <c r="G111" s="8" t="s">
        <v>373</v>
      </c>
      <c r="H111" s="8" t="s">
        <v>407</v>
      </c>
      <c r="I111" s="10"/>
      <c r="J111" s="8"/>
      <c r="K111" s="8" t="s">
        <v>375</v>
      </c>
      <c r="L111" s="8" t="s">
        <v>376</v>
      </c>
      <c r="M111" s="11" t="s">
        <v>482</v>
      </c>
      <c r="N111" s="8"/>
      <c r="O111" s="8">
        <v>265892</v>
      </c>
      <c r="P111" s="8" t="s">
        <v>48</v>
      </c>
      <c r="Q111" s="8">
        <v>2</v>
      </c>
      <c r="R111" s="8">
        <v>24</v>
      </c>
      <c r="S111" s="23">
        <v>1300</v>
      </c>
      <c r="T111" s="13"/>
      <c r="U111" s="13"/>
      <c r="V111" s="14">
        <f t="shared" si="11"/>
        <v>1300</v>
      </c>
      <c r="W111" s="15">
        <f t="shared" si="12"/>
        <v>1300</v>
      </c>
      <c r="X111" s="15">
        <f t="shared" si="13"/>
        <v>0</v>
      </c>
      <c r="Y111" s="15">
        <f t="shared" si="14"/>
        <v>0</v>
      </c>
      <c r="Z111" s="14">
        <f t="shared" si="15"/>
        <v>1300</v>
      </c>
      <c r="AA111" s="24" t="s">
        <v>284</v>
      </c>
      <c r="AB111" s="24" t="s">
        <v>284</v>
      </c>
      <c r="AC111" s="24" t="s">
        <v>284</v>
      </c>
      <c r="AD111" s="14">
        <f t="shared" si="16"/>
        <v>0</v>
      </c>
      <c r="AE111" s="14">
        <f t="shared" si="17"/>
        <v>2600</v>
      </c>
      <c r="AF111" s="16" t="s">
        <v>509</v>
      </c>
      <c r="AG111" s="17" t="s">
        <v>342</v>
      </c>
      <c r="AH111" s="17" t="s">
        <v>1739</v>
      </c>
      <c r="AI111" s="17" t="s">
        <v>343</v>
      </c>
      <c r="AJ111" s="17" t="s">
        <v>345</v>
      </c>
      <c r="AK111" s="25">
        <v>45657</v>
      </c>
      <c r="AL111" s="17" t="s">
        <v>345</v>
      </c>
      <c r="AM111" s="12" t="s">
        <v>47</v>
      </c>
      <c r="AN111" s="18">
        <v>46387</v>
      </c>
      <c r="AO111" s="19"/>
    </row>
    <row r="112" spans="1:41" ht="20" customHeight="1">
      <c r="A112" s="8">
        <v>57</v>
      </c>
      <c r="B112" s="8" t="s">
        <v>425</v>
      </c>
      <c r="C112" s="9" t="s">
        <v>426</v>
      </c>
      <c r="D112" s="8" t="s">
        <v>427</v>
      </c>
      <c r="E112" s="8" t="s">
        <v>425</v>
      </c>
      <c r="F112" s="8" t="s">
        <v>427</v>
      </c>
      <c r="G112" s="8" t="s">
        <v>373</v>
      </c>
      <c r="H112" s="8" t="s">
        <v>407</v>
      </c>
      <c r="I112" s="10"/>
      <c r="J112" s="8"/>
      <c r="K112" s="8" t="s">
        <v>375</v>
      </c>
      <c r="L112" s="8" t="s">
        <v>376</v>
      </c>
      <c r="M112" s="11" t="s">
        <v>483</v>
      </c>
      <c r="N112" s="8"/>
      <c r="O112" s="8">
        <v>291965</v>
      </c>
      <c r="P112" s="8" t="s">
        <v>48</v>
      </c>
      <c r="Q112" s="8">
        <v>4</v>
      </c>
      <c r="R112" s="8">
        <v>24</v>
      </c>
      <c r="S112" s="23">
        <v>1700</v>
      </c>
      <c r="T112" s="13"/>
      <c r="U112" s="13"/>
      <c r="V112" s="14">
        <f t="shared" si="11"/>
        <v>1700</v>
      </c>
      <c r="W112" s="15">
        <f t="shared" si="12"/>
        <v>1700</v>
      </c>
      <c r="X112" s="15">
        <f t="shared" si="13"/>
        <v>0</v>
      </c>
      <c r="Y112" s="15">
        <f t="shared" si="14"/>
        <v>0</v>
      </c>
      <c r="Z112" s="14">
        <f t="shared" si="15"/>
        <v>1700</v>
      </c>
      <c r="AA112" s="24" t="s">
        <v>284</v>
      </c>
      <c r="AB112" s="24" t="s">
        <v>284</v>
      </c>
      <c r="AC112" s="24" t="s">
        <v>284</v>
      </c>
      <c r="AD112" s="14">
        <f t="shared" si="16"/>
        <v>0</v>
      </c>
      <c r="AE112" s="14">
        <f t="shared" si="17"/>
        <v>3400</v>
      </c>
      <c r="AF112" s="16" t="s">
        <v>509</v>
      </c>
      <c r="AG112" s="17" t="s">
        <v>342</v>
      </c>
      <c r="AH112" s="17" t="s">
        <v>1739</v>
      </c>
      <c r="AI112" s="17" t="s">
        <v>343</v>
      </c>
      <c r="AJ112" s="17" t="s">
        <v>345</v>
      </c>
      <c r="AK112" s="25">
        <v>45657</v>
      </c>
      <c r="AL112" s="17" t="s">
        <v>345</v>
      </c>
      <c r="AM112" s="12" t="s">
        <v>47</v>
      </c>
      <c r="AN112" s="18">
        <v>46387</v>
      </c>
      <c r="AO112" s="19"/>
    </row>
    <row r="113" spans="1:41" ht="20" customHeight="1">
      <c r="A113" s="8">
        <v>58</v>
      </c>
      <c r="B113" s="8" t="s">
        <v>425</v>
      </c>
      <c r="C113" s="9" t="s">
        <v>426</v>
      </c>
      <c r="D113" s="8" t="s">
        <v>427</v>
      </c>
      <c r="E113" s="8" t="s">
        <v>425</v>
      </c>
      <c r="F113" s="8" t="s">
        <v>427</v>
      </c>
      <c r="G113" s="8" t="s">
        <v>373</v>
      </c>
      <c r="H113" s="8" t="s">
        <v>407</v>
      </c>
      <c r="I113" s="10"/>
      <c r="J113" s="8"/>
      <c r="K113" s="8" t="s">
        <v>375</v>
      </c>
      <c r="L113" s="8" t="s">
        <v>376</v>
      </c>
      <c r="M113" s="11" t="s">
        <v>484</v>
      </c>
      <c r="N113" s="8"/>
      <c r="O113" s="8">
        <v>264901</v>
      </c>
      <c r="P113" s="8" t="s">
        <v>51</v>
      </c>
      <c r="Q113" s="8">
        <v>5</v>
      </c>
      <c r="R113" s="8">
        <v>24</v>
      </c>
      <c r="S113" s="23">
        <v>5000</v>
      </c>
      <c r="T113" s="13">
        <v>900</v>
      </c>
      <c r="U113" s="13"/>
      <c r="V113" s="14">
        <f t="shared" si="11"/>
        <v>5900</v>
      </c>
      <c r="W113" s="15">
        <f t="shared" si="12"/>
        <v>5000</v>
      </c>
      <c r="X113" s="15">
        <f t="shared" si="13"/>
        <v>900</v>
      </c>
      <c r="Y113" s="15">
        <f t="shared" si="14"/>
        <v>0</v>
      </c>
      <c r="Z113" s="14">
        <f t="shared" si="15"/>
        <v>5900</v>
      </c>
      <c r="AA113" s="24" t="s">
        <v>284</v>
      </c>
      <c r="AB113" s="24" t="s">
        <v>284</v>
      </c>
      <c r="AC113" s="24" t="s">
        <v>284</v>
      </c>
      <c r="AD113" s="14">
        <f t="shared" si="16"/>
        <v>0</v>
      </c>
      <c r="AE113" s="14">
        <f t="shared" si="17"/>
        <v>11800</v>
      </c>
      <c r="AF113" s="16" t="s">
        <v>509</v>
      </c>
      <c r="AG113" s="17" t="s">
        <v>342</v>
      </c>
      <c r="AH113" s="17" t="s">
        <v>1739</v>
      </c>
      <c r="AI113" s="17" t="s">
        <v>343</v>
      </c>
      <c r="AJ113" s="17" t="s">
        <v>345</v>
      </c>
      <c r="AK113" s="25">
        <v>45657</v>
      </c>
      <c r="AL113" s="17" t="s">
        <v>345</v>
      </c>
      <c r="AM113" s="12" t="s">
        <v>47</v>
      </c>
      <c r="AN113" s="18">
        <v>46387</v>
      </c>
      <c r="AO113" s="19"/>
    </row>
    <row r="114" spans="1:41" ht="20" customHeight="1">
      <c r="A114" s="8">
        <v>59</v>
      </c>
      <c r="B114" s="8" t="s">
        <v>425</v>
      </c>
      <c r="C114" s="9" t="s">
        <v>426</v>
      </c>
      <c r="D114" s="8" t="s">
        <v>427</v>
      </c>
      <c r="E114" s="8" t="s">
        <v>425</v>
      </c>
      <c r="F114" s="8" t="s">
        <v>427</v>
      </c>
      <c r="G114" s="8" t="s">
        <v>373</v>
      </c>
      <c r="H114" s="8" t="s">
        <v>408</v>
      </c>
      <c r="I114" s="10"/>
      <c r="J114" s="8"/>
      <c r="K114" s="8" t="s">
        <v>375</v>
      </c>
      <c r="L114" s="8" t="s">
        <v>376</v>
      </c>
      <c r="M114" s="11" t="s">
        <v>485</v>
      </c>
      <c r="N114" s="8"/>
      <c r="O114" s="8">
        <v>290237</v>
      </c>
      <c r="P114" s="8" t="s">
        <v>48</v>
      </c>
      <c r="Q114" s="8">
        <v>2</v>
      </c>
      <c r="R114" s="8">
        <v>24</v>
      </c>
      <c r="S114" s="23">
        <v>900</v>
      </c>
      <c r="T114" s="13"/>
      <c r="U114" s="13"/>
      <c r="V114" s="14">
        <f t="shared" si="11"/>
        <v>900</v>
      </c>
      <c r="W114" s="15">
        <f t="shared" si="12"/>
        <v>900</v>
      </c>
      <c r="X114" s="15">
        <f t="shared" si="13"/>
        <v>0</v>
      </c>
      <c r="Y114" s="15">
        <f t="shared" si="14"/>
        <v>0</v>
      </c>
      <c r="Z114" s="14">
        <f t="shared" si="15"/>
        <v>900</v>
      </c>
      <c r="AA114" s="24" t="s">
        <v>284</v>
      </c>
      <c r="AB114" s="24" t="s">
        <v>284</v>
      </c>
      <c r="AC114" s="24" t="s">
        <v>284</v>
      </c>
      <c r="AD114" s="14">
        <f t="shared" si="16"/>
        <v>0</v>
      </c>
      <c r="AE114" s="14">
        <f t="shared" si="17"/>
        <v>1800</v>
      </c>
      <c r="AF114" s="16" t="s">
        <v>509</v>
      </c>
      <c r="AG114" s="17" t="s">
        <v>342</v>
      </c>
      <c r="AH114" s="17" t="s">
        <v>1739</v>
      </c>
      <c r="AI114" s="17" t="s">
        <v>343</v>
      </c>
      <c r="AJ114" s="17" t="s">
        <v>345</v>
      </c>
      <c r="AK114" s="25">
        <v>45657</v>
      </c>
      <c r="AL114" s="17" t="s">
        <v>345</v>
      </c>
      <c r="AM114" s="12" t="s">
        <v>47</v>
      </c>
      <c r="AN114" s="18">
        <v>46387</v>
      </c>
      <c r="AO114" s="19"/>
    </row>
    <row r="115" spans="1:41" ht="20" customHeight="1">
      <c r="A115" s="8">
        <v>60</v>
      </c>
      <c r="B115" s="8" t="s">
        <v>425</v>
      </c>
      <c r="C115" s="9" t="s">
        <v>426</v>
      </c>
      <c r="D115" s="8" t="s">
        <v>427</v>
      </c>
      <c r="E115" s="8" t="s">
        <v>425</v>
      </c>
      <c r="F115" s="8" t="s">
        <v>427</v>
      </c>
      <c r="G115" s="8" t="s">
        <v>373</v>
      </c>
      <c r="H115" s="8" t="s">
        <v>408</v>
      </c>
      <c r="I115" s="10"/>
      <c r="J115" s="8"/>
      <c r="K115" s="8" t="s">
        <v>375</v>
      </c>
      <c r="L115" s="8" t="s">
        <v>376</v>
      </c>
      <c r="M115" s="11" t="s">
        <v>486</v>
      </c>
      <c r="N115" s="8"/>
      <c r="O115" s="8">
        <v>266177</v>
      </c>
      <c r="P115" s="8" t="s">
        <v>48</v>
      </c>
      <c r="Q115" s="8">
        <v>5</v>
      </c>
      <c r="R115" s="8">
        <v>24</v>
      </c>
      <c r="S115" s="23">
        <v>7600</v>
      </c>
      <c r="T115" s="13"/>
      <c r="U115" s="13"/>
      <c r="V115" s="14">
        <f t="shared" si="11"/>
        <v>7600</v>
      </c>
      <c r="W115" s="15">
        <f t="shared" si="12"/>
        <v>7600</v>
      </c>
      <c r="X115" s="15">
        <f t="shared" si="13"/>
        <v>0</v>
      </c>
      <c r="Y115" s="15">
        <f t="shared" si="14"/>
        <v>0</v>
      </c>
      <c r="Z115" s="14">
        <f t="shared" si="15"/>
        <v>7600</v>
      </c>
      <c r="AA115" s="24" t="s">
        <v>284</v>
      </c>
      <c r="AB115" s="24" t="s">
        <v>284</v>
      </c>
      <c r="AC115" s="24" t="s">
        <v>284</v>
      </c>
      <c r="AD115" s="14">
        <f t="shared" si="16"/>
        <v>0</v>
      </c>
      <c r="AE115" s="14">
        <f t="shared" si="17"/>
        <v>15200</v>
      </c>
      <c r="AF115" s="16" t="s">
        <v>509</v>
      </c>
      <c r="AG115" s="17" t="s">
        <v>342</v>
      </c>
      <c r="AH115" s="17" t="s">
        <v>1739</v>
      </c>
      <c r="AI115" s="17" t="s">
        <v>343</v>
      </c>
      <c r="AJ115" s="17" t="s">
        <v>345</v>
      </c>
      <c r="AK115" s="25">
        <v>45657</v>
      </c>
      <c r="AL115" s="17" t="s">
        <v>345</v>
      </c>
      <c r="AM115" s="12" t="s">
        <v>47</v>
      </c>
      <c r="AN115" s="18">
        <v>46387</v>
      </c>
      <c r="AO115" s="19"/>
    </row>
    <row r="116" spans="1:41" ht="20" customHeight="1">
      <c r="A116" s="8">
        <v>61</v>
      </c>
      <c r="B116" s="8" t="s">
        <v>425</v>
      </c>
      <c r="C116" s="9" t="s">
        <v>426</v>
      </c>
      <c r="D116" s="8" t="s">
        <v>427</v>
      </c>
      <c r="E116" s="8" t="s">
        <v>425</v>
      </c>
      <c r="F116" s="8" t="s">
        <v>427</v>
      </c>
      <c r="G116" s="8" t="s">
        <v>373</v>
      </c>
      <c r="H116" s="8" t="s">
        <v>408</v>
      </c>
      <c r="I116" s="10"/>
      <c r="J116" s="8"/>
      <c r="K116" s="8" t="s">
        <v>375</v>
      </c>
      <c r="L116" s="8" t="s">
        <v>376</v>
      </c>
      <c r="M116" s="11" t="s">
        <v>487</v>
      </c>
      <c r="N116" s="8"/>
      <c r="O116" s="8">
        <v>265451</v>
      </c>
      <c r="P116" s="8" t="s">
        <v>48</v>
      </c>
      <c r="Q116" s="8">
        <v>1.5</v>
      </c>
      <c r="R116" s="8">
        <v>24</v>
      </c>
      <c r="S116" s="23">
        <v>3000</v>
      </c>
      <c r="T116" s="13"/>
      <c r="U116" s="13"/>
      <c r="V116" s="14">
        <f t="shared" si="11"/>
        <v>3000</v>
      </c>
      <c r="W116" s="15">
        <f t="shared" si="12"/>
        <v>3000</v>
      </c>
      <c r="X116" s="15">
        <f t="shared" si="13"/>
        <v>0</v>
      </c>
      <c r="Y116" s="15">
        <f t="shared" si="14"/>
        <v>0</v>
      </c>
      <c r="Z116" s="14">
        <f t="shared" si="15"/>
        <v>3000</v>
      </c>
      <c r="AA116" s="24" t="s">
        <v>284</v>
      </c>
      <c r="AB116" s="24" t="s">
        <v>284</v>
      </c>
      <c r="AC116" s="24" t="s">
        <v>284</v>
      </c>
      <c r="AD116" s="14">
        <f t="shared" si="16"/>
        <v>0</v>
      </c>
      <c r="AE116" s="14">
        <f t="shared" si="17"/>
        <v>6000</v>
      </c>
      <c r="AF116" s="16" t="s">
        <v>509</v>
      </c>
      <c r="AG116" s="17" t="s">
        <v>342</v>
      </c>
      <c r="AH116" s="17" t="s">
        <v>1739</v>
      </c>
      <c r="AI116" s="17" t="s">
        <v>343</v>
      </c>
      <c r="AJ116" s="17" t="s">
        <v>345</v>
      </c>
      <c r="AK116" s="25">
        <v>45657</v>
      </c>
      <c r="AL116" s="17" t="s">
        <v>345</v>
      </c>
      <c r="AM116" s="12" t="s">
        <v>47</v>
      </c>
      <c r="AN116" s="18">
        <v>46387</v>
      </c>
      <c r="AO116" s="19"/>
    </row>
    <row r="117" spans="1:41" ht="20" customHeight="1">
      <c r="A117" s="8">
        <v>62</v>
      </c>
      <c r="B117" s="8" t="s">
        <v>425</v>
      </c>
      <c r="C117" s="9" t="s">
        <v>426</v>
      </c>
      <c r="D117" s="8" t="s">
        <v>427</v>
      </c>
      <c r="E117" s="8" t="s">
        <v>425</v>
      </c>
      <c r="F117" s="8" t="s">
        <v>427</v>
      </c>
      <c r="G117" s="8" t="s">
        <v>373</v>
      </c>
      <c r="H117" s="8" t="s">
        <v>408</v>
      </c>
      <c r="I117" s="10"/>
      <c r="J117" s="8">
        <v>5</v>
      </c>
      <c r="K117" s="8" t="s">
        <v>375</v>
      </c>
      <c r="L117" s="8" t="s">
        <v>376</v>
      </c>
      <c r="M117" s="11" t="s">
        <v>488</v>
      </c>
      <c r="N117" s="8"/>
      <c r="O117" s="8">
        <v>53982</v>
      </c>
      <c r="P117" s="8" t="s">
        <v>48</v>
      </c>
      <c r="Q117" s="8">
        <v>2</v>
      </c>
      <c r="R117" s="8">
        <v>24</v>
      </c>
      <c r="S117" s="23">
        <v>1000</v>
      </c>
      <c r="T117" s="13"/>
      <c r="U117" s="13"/>
      <c r="V117" s="14">
        <f t="shared" si="11"/>
        <v>1000</v>
      </c>
      <c r="W117" s="15">
        <f t="shared" si="12"/>
        <v>1000</v>
      </c>
      <c r="X117" s="15">
        <f t="shared" si="13"/>
        <v>0</v>
      </c>
      <c r="Y117" s="15">
        <f t="shared" si="14"/>
        <v>0</v>
      </c>
      <c r="Z117" s="14">
        <f t="shared" si="15"/>
        <v>1000</v>
      </c>
      <c r="AA117" s="24" t="s">
        <v>284</v>
      </c>
      <c r="AB117" s="24" t="s">
        <v>284</v>
      </c>
      <c r="AC117" s="24" t="s">
        <v>284</v>
      </c>
      <c r="AD117" s="14">
        <f t="shared" si="16"/>
        <v>0</v>
      </c>
      <c r="AE117" s="14">
        <f t="shared" si="17"/>
        <v>2000</v>
      </c>
      <c r="AF117" s="16" t="s">
        <v>509</v>
      </c>
      <c r="AG117" s="17" t="s">
        <v>342</v>
      </c>
      <c r="AH117" s="17" t="s">
        <v>1739</v>
      </c>
      <c r="AI117" s="17" t="s">
        <v>343</v>
      </c>
      <c r="AJ117" s="17" t="s">
        <v>345</v>
      </c>
      <c r="AK117" s="25">
        <v>45657</v>
      </c>
      <c r="AL117" s="17" t="s">
        <v>345</v>
      </c>
      <c r="AM117" s="12" t="s">
        <v>47</v>
      </c>
      <c r="AN117" s="18">
        <v>46387</v>
      </c>
      <c r="AO117" s="19"/>
    </row>
    <row r="118" spans="1:41" ht="20" customHeight="1">
      <c r="A118" s="8">
        <v>63</v>
      </c>
      <c r="B118" s="8" t="s">
        <v>425</v>
      </c>
      <c r="C118" s="9" t="s">
        <v>426</v>
      </c>
      <c r="D118" s="8" t="s">
        <v>427</v>
      </c>
      <c r="E118" s="8" t="s">
        <v>425</v>
      </c>
      <c r="F118" s="8" t="s">
        <v>427</v>
      </c>
      <c r="G118" s="8" t="s">
        <v>373</v>
      </c>
      <c r="H118" s="8" t="s">
        <v>409</v>
      </c>
      <c r="I118" s="10"/>
      <c r="J118" s="8"/>
      <c r="K118" s="8" t="s">
        <v>375</v>
      </c>
      <c r="L118" s="8" t="s">
        <v>376</v>
      </c>
      <c r="M118" s="11" t="s">
        <v>489</v>
      </c>
      <c r="N118" s="8"/>
      <c r="O118" s="8">
        <v>263549</v>
      </c>
      <c r="P118" s="8" t="s">
        <v>51</v>
      </c>
      <c r="Q118" s="8">
        <v>4</v>
      </c>
      <c r="R118" s="8">
        <v>24</v>
      </c>
      <c r="S118" s="23">
        <v>5850</v>
      </c>
      <c r="T118" s="13">
        <v>5850</v>
      </c>
      <c r="U118" s="13"/>
      <c r="V118" s="14">
        <f t="shared" si="11"/>
        <v>11700</v>
      </c>
      <c r="W118" s="15">
        <f t="shared" si="12"/>
        <v>5850</v>
      </c>
      <c r="X118" s="15">
        <f t="shared" si="13"/>
        <v>5850</v>
      </c>
      <c r="Y118" s="15">
        <f t="shared" si="14"/>
        <v>0</v>
      </c>
      <c r="Z118" s="14">
        <f t="shared" si="15"/>
        <v>11700</v>
      </c>
      <c r="AA118" s="24" t="s">
        <v>284</v>
      </c>
      <c r="AB118" s="24" t="s">
        <v>284</v>
      </c>
      <c r="AC118" s="24" t="s">
        <v>284</v>
      </c>
      <c r="AD118" s="14">
        <f t="shared" si="16"/>
        <v>0</v>
      </c>
      <c r="AE118" s="14">
        <f t="shared" si="17"/>
        <v>23400</v>
      </c>
      <c r="AF118" s="16" t="s">
        <v>509</v>
      </c>
      <c r="AG118" s="17" t="s">
        <v>342</v>
      </c>
      <c r="AH118" s="17" t="s">
        <v>1739</v>
      </c>
      <c r="AI118" s="17" t="s">
        <v>343</v>
      </c>
      <c r="AJ118" s="17" t="s">
        <v>345</v>
      </c>
      <c r="AK118" s="25">
        <v>45657</v>
      </c>
      <c r="AL118" s="17" t="s">
        <v>345</v>
      </c>
      <c r="AM118" s="12" t="s">
        <v>47</v>
      </c>
      <c r="AN118" s="18">
        <v>46387</v>
      </c>
      <c r="AO118" s="19"/>
    </row>
    <row r="119" spans="1:41" ht="20" customHeight="1">
      <c r="A119" s="8">
        <v>64</v>
      </c>
      <c r="B119" s="8" t="s">
        <v>425</v>
      </c>
      <c r="C119" s="9" t="s">
        <v>426</v>
      </c>
      <c r="D119" s="8" t="s">
        <v>427</v>
      </c>
      <c r="E119" s="8" t="s">
        <v>425</v>
      </c>
      <c r="F119" s="8" t="s">
        <v>427</v>
      </c>
      <c r="G119" s="8" t="s">
        <v>373</v>
      </c>
      <c r="H119" s="8" t="s">
        <v>409</v>
      </c>
      <c r="I119" s="10"/>
      <c r="J119" s="8"/>
      <c r="K119" s="8" t="s">
        <v>375</v>
      </c>
      <c r="L119" s="8" t="s">
        <v>376</v>
      </c>
      <c r="M119" s="11" t="s">
        <v>490</v>
      </c>
      <c r="N119" s="8"/>
      <c r="O119" s="8">
        <v>290275</v>
      </c>
      <c r="P119" s="8" t="s">
        <v>51</v>
      </c>
      <c r="Q119" s="8">
        <v>2</v>
      </c>
      <c r="R119" s="8">
        <v>24</v>
      </c>
      <c r="S119" s="23">
        <v>600</v>
      </c>
      <c r="T119" s="13">
        <v>600</v>
      </c>
      <c r="U119" s="13"/>
      <c r="V119" s="14">
        <f t="shared" si="11"/>
        <v>1200</v>
      </c>
      <c r="W119" s="15">
        <f t="shared" si="12"/>
        <v>600</v>
      </c>
      <c r="X119" s="15">
        <f t="shared" si="13"/>
        <v>600</v>
      </c>
      <c r="Y119" s="15">
        <f t="shared" si="14"/>
        <v>0</v>
      </c>
      <c r="Z119" s="14">
        <f t="shared" si="15"/>
        <v>1200</v>
      </c>
      <c r="AA119" s="24" t="s">
        <v>284</v>
      </c>
      <c r="AB119" s="24" t="s">
        <v>284</v>
      </c>
      <c r="AC119" s="24" t="s">
        <v>284</v>
      </c>
      <c r="AD119" s="14">
        <f t="shared" si="16"/>
        <v>0</v>
      </c>
      <c r="AE119" s="14">
        <f t="shared" si="17"/>
        <v>2400</v>
      </c>
      <c r="AF119" s="16" t="s">
        <v>509</v>
      </c>
      <c r="AG119" s="17" t="s">
        <v>342</v>
      </c>
      <c r="AH119" s="17" t="s">
        <v>1739</v>
      </c>
      <c r="AI119" s="17" t="s">
        <v>343</v>
      </c>
      <c r="AJ119" s="17" t="s">
        <v>345</v>
      </c>
      <c r="AK119" s="25">
        <v>45657</v>
      </c>
      <c r="AL119" s="17" t="s">
        <v>345</v>
      </c>
      <c r="AM119" s="12" t="s">
        <v>47</v>
      </c>
      <c r="AN119" s="18">
        <v>46387</v>
      </c>
      <c r="AO119" s="19"/>
    </row>
    <row r="120" spans="1:41" ht="20" customHeight="1">
      <c r="A120" s="8">
        <v>65</v>
      </c>
      <c r="B120" s="8" t="s">
        <v>425</v>
      </c>
      <c r="C120" s="9" t="s">
        <v>426</v>
      </c>
      <c r="D120" s="8" t="s">
        <v>427</v>
      </c>
      <c r="E120" s="8" t="s">
        <v>425</v>
      </c>
      <c r="F120" s="8" t="s">
        <v>427</v>
      </c>
      <c r="G120" s="8" t="s">
        <v>373</v>
      </c>
      <c r="H120" s="8" t="s">
        <v>410</v>
      </c>
      <c r="I120" s="10"/>
      <c r="J120" s="8"/>
      <c r="K120" s="8" t="s">
        <v>375</v>
      </c>
      <c r="L120" s="8" t="s">
        <v>376</v>
      </c>
      <c r="M120" s="11" t="s">
        <v>491</v>
      </c>
      <c r="N120" s="8"/>
      <c r="O120" s="8">
        <v>290289</v>
      </c>
      <c r="P120" s="8" t="s">
        <v>51</v>
      </c>
      <c r="Q120" s="8">
        <v>5</v>
      </c>
      <c r="R120" s="8">
        <v>24</v>
      </c>
      <c r="S120" s="23">
        <v>3150</v>
      </c>
      <c r="T120" s="13">
        <v>3150</v>
      </c>
      <c r="U120" s="13"/>
      <c r="V120" s="14">
        <f t="shared" si="11"/>
        <v>6300</v>
      </c>
      <c r="W120" s="15">
        <f t="shared" si="12"/>
        <v>3150</v>
      </c>
      <c r="X120" s="15">
        <f t="shared" si="13"/>
        <v>3150</v>
      </c>
      <c r="Y120" s="15">
        <f t="shared" si="14"/>
        <v>0</v>
      </c>
      <c r="Z120" s="14">
        <f t="shared" si="15"/>
        <v>6300</v>
      </c>
      <c r="AA120" s="24" t="s">
        <v>284</v>
      </c>
      <c r="AB120" s="24" t="s">
        <v>284</v>
      </c>
      <c r="AC120" s="24" t="s">
        <v>284</v>
      </c>
      <c r="AD120" s="14">
        <f t="shared" si="16"/>
        <v>0</v>
      </c>
      <c r="AE120" s="14">
        <f t="shared" si="17"/>
        <v>12600</v>
      </c>
      <c r="AF120" s="16" t="s">
        <v>509</v>
      </c>
      <c r="AG120" s="17" t="s">
        <v>342</v>
      </c>
      <c r="AH120" s="17" t="s">
        <v>1739</v>
      </c>
      <c r="AI120" s="17" t="s">
        <v>343</v>
      </c>
      <c r="AJ120" s="17" t="s">
        <v>345</v>
      </c>
      <c r="AK120" s="25">
        <v>45657</v>
      </c>
      <c r="AL120" s="17" t="s">
        <v>345</v>
      </c>
      <c r="AM120" s="12" t="s">
        <v>47</v>
      </c>
      <c r="AN120" s="18">
        <v>46387</v>
      </c>
      <c r="AO120" s="19"/>
    </row>
    <row r="121" spans="1:41" ht="20" customHeight="1">
      <c r="A121" s="8">
        <v>66</v>
      </c>
      <c r="B121" s="8" t="s">
        <v>425</v>
      </c>
      <c r="C121" s="9" t="s">
        <v>426</v>
      </c>
      <c r="D121" s="8" t="s">
        <v>427</v>
      </c>
      <c r="E121" s="8" t="s">
        <v>425</v>
      </c>
      <c r="F121" s="8" t="s">
        <v>427</v>
      </c>
      <c r="G121" s="8" t="s">
        <v>373</v>
      </c>
      <c r="H121" s="8" t="s">
        <v>411</v>
      </c>
      <c r="I121" s="10"/>
      <c r="J121" s="8"/>
      <c r="K121" s="8" t="s">
        <v>375</v>
      </c>
      <c r="L121" s="8" t="s">
        <v>376</v>
      </c>
      <c r="M121" s="11" t="s">
        <v>492</v>
      </c>
      <c r="N121" s="8"/>
      <c r="O121" s="8">
        <v>264034</v>
      </c>
      <c r="P121" s="8" t="s">
        <v>48</v>
      </c>
      <c r="Q121" s="8">
        <v>5</v>
      </c>
      <c r="R121" s="8">
        <v>24</v>
      </c>
      <c r="S121" s="23">
        <v>5100</v>
      </c>
      <c r="T121" s="13"/>
      <c r="U121" s="13"/>
      <c r="V121" s="14">
        <f t="shared" ref="V121:V137" si="18">SUM(S121:U121)</f>
        <v>5100</v>
      </c>
      <c r="W121" s="15">
        <f t="shared" ref="W121:W137" si="19">S121</f>
        <v>5100</v>
      </c>
      <c r="X121" s="15">
        <f t="shared" ref="X121:X137" si="20">T121</f>
        <v>0</v>
      </c>
      <c r="Y121" s="15">
        <f t="shared" ref="Y121:Y137" si="21">U121</f>
        <v>0</v>
      </c>
      <c r="Z121" s="14">
        <f t="shared" ref="Z121:Z137" si="22">SUM(W121:Y121)</f>
        <v>5100</v>
      </c>
      <c r="AA121" s="24" t="s">
        <v>284</v>
      </c>
      <c r="AB121" s="24" t="s">
        <v>284</v>
      </c>
      <c r="AC121" s="24" t="s">
        <v>284</v>
      </c>
      <c r="AD121" s="14">
        <f t="shared" ref="AD121:AD137" si="23">SUM(AA121:AC121)</f>
        <v>0</v>
      </c>
      <c r="AE121" s="14">
        <f t="shared" ref="AE121:AE137" si="24">V121+Z121+AD121</f>
        <v>10200</v>
      </c>
      <c r="AF121" s="16" t="s">
        <v>509</v>
      </c>
      <c r="AG121" s="17" t="s">
        <v>342</v>
      </c>
      <c r="AH121" s="17" t="s">
        <v>1739</v>
      </c>
      <c r="AI121" s="17" t="s">
        <v>343</v>
      </c>
      <c r="AJ121" s="17" t="s">
        <v>345</v>
      </c>
      <c r="AK121" s="25">
        <v>45657</v>
      </c>
      <c r="AL121" s="17" t="s">
        <v>345</v>
      </c>
      <c r="AM121" s="12" t="s">
        <v>47</v>
      </c>
      <c r="AN121" s="18">
        <v>46387</v>
      </c>
      <c r="AO121" s="19"/>
    </row>
    <row r="122" spans="1:41" ht="20" customHeight="1">
      <c r="A122" s="8">
        <v>67</v>
      </c>
      <c r="B122" s="8" t="s">
        <v>425</v>
      </c>
      <c r="C122" s="9" t="s">
        <v>426</v>
      </c>
      <c r="D122" s="8" t="s">
        <v>427</v>
      </c>
      <c r="E122" s="8" t="s">
        <v>425</v>
      </c>
      <c r="F122" s="8" t="s">
        <v>427</v>
      </c>
      <c r="G122" s="8" t="s">
        <v>373</v>
      </c>
      <c r="H122" s="8" t="s">
        <v>411</v>
      </c>
      <c r="I122" s="10"/>
      <c r="J122" s="8"/>
      <c r="K122" s="8" t="s">
        <v>375</v>
      </c>
      <c r="L122" s="8" t="s">
        <v>376</v>
      </c>
      <c r="M122" s="11" t="s">
        <v>493</v>
      </c>
      <c r="N122" s="8"/>
      <c r="O122" s="8">
        <v>290586</v>
      </c>
      <c r="P122" s="8" t="s">
        <v>48</v>
      </c>
      <c r="Q122" s="8">
        <v>2</v>
      </c>
      <c r="R122" s="8">
        <v>24</v>
      </c>
      <c r="S122" s="23">
        <v>500</v>
      </c>
      <c r="T122" s="13"/>
      <c r="U122" s="13"/>
      <c r="V122" s="14">
        <f t="shared" si="18"/>
        <v>500</v>
      </c>
      <c r="W122" s="15">
        <f t="shared" si="19"/>
        <v>500</v>
      </c>
      <c r="X122" s="15">
        <f t="shared" si="20"/>
        <v>0</v>
      </c>
      <c r="Y122" s="15">
        <f t="shared" si="21"/>
        <v>0</v>
      </c>
      <c r="Z122" s="14">
        <f t="shared" si="22"/>
        <v>500</v>
      </c>
      <c r="AA122" s="24" t="s">
        <v>284</v>
      </c>
      <c r="AB122" s="24" t="s">
        <v>284</v>
      </c>
      <c r="AC122" s="24" t="s">
        <v>284</v>
      </c>
      <c r="AD122" s="14">
        <f t="shared" si="23"/>
        <v>0</v>
      </c>
      <c r="AE122" s="14">
        <f t="shared" si="24"/>
        <v>1000</v>
      </c>
      <c r="AF122" s="16" t="s">
        <v>509</v>
      </c>
      <c r="AG122" s="17" t="s">
        <v>342</v>
      </c>
      <c r="AH122" s="17" t="s">
        <v>1739</v>
      </c>
      <c r="AI122" s="17" t="s">
        <v>343</v>
      </c>
      <c r="AJ122" s="17" t="s">
        <v>345</v>
      </c>
      <c r="AK122" s="25">
        <v>45657</v>
      </c>
      <c r="AL122" s="17" t="s">
        <v>345</v>
      </c>
      <c r="AM122" s="12" t="s">
        <v>47</v>
      </c>
      <c r="AN122" s="18">
        <v>46387</v>
      </c>
      <c r="AO122" s="19"/>
    </row>
    <row r="123" spans="1:41" ht="20" customHeight="1">
      <c r="A123" s="8">
        <v>68</v>
      </c>
      <c r="B123" s="8" t="s">
        <v>425</v>
      </c>
      <c r="C123" s="9" t="s">
        <v>426</v>
      </c>
      <c r="D123" s="8" t="s">
        <v>427</v>
      </c>
      <c r="E123" s="8" t="s">
        <v>425</v>
      </c>
      <c r="F123" s="8" t="s">
        <v>427</v>
      </c>
      <c r="G123" s="8" t="s">
        <v>373</v>
      </c>
      <c r="H123" s="8" t="s">
        <v>411</v>
      </c>
      <c r="I123" s="10"/>
      <c r="J123" s="8"/>
      <c r="K123" s="8" t="s">
        <v>375</v>
      </c>
      <c r="L123" s="8" t="s">
        <v>376</v>
      </c>
      <c r="M123" s="11" t="s">
        <v>494</v>
      </c>
      <c r="N123" s="8"/>
      <c r="O123" s="8">
        <v>265392</v>
      </c>
      <c r="P123" s="8" t="s">
        <v>48</v>
      </c>
      <c r="Q123" s="8">
        <v>5</v>
      </c>
      <c r="R123" s="8">
        <v>24</v>
      </c>
      <c r="S123" s="23">
        <v>4400</v>
      </c>
      <c r="T123" s="13"/>
      <c r="U123" s="13"/>
      <c r="V123" s="14">
        <f t="shared" si="18"/>
        <v>4400</v>
      </c>
      <c r="W123" s="15">
        <f t="shared" si="19"/>
        <v>4400</v>
      </c>
      <c r="X123" s="15">
        <f t="shared" si="20"/>
        <v>0</v>
      </c>
      <c r="Y123" s="15">
        <f t="shared" si="21"/>
        <v>0</v>
      </c>
      <c r="Z123" s="14">
        <f t="shared" si="22"/>
        <v>4400</v>
      </c>
      <c r="AA123" s="24" t="s">
        <v>284</v>
      </c>
      <c r="AB123" s="24" t="s">
        <v>284</v>
      </c>
      <c r="AC123" s="24" t="s">
        <v>284</v>
      </c>
      <c r="AD123" s="14">
        <f t="shared" si="23"/>
        <v>0</v>
      </c>
      <c r="AE123" s="14">
        <f t="shared" si="24"/>
        <v>8800</v>
      </c>
      <c r="AF123" s="16" t="s">
        <v>509</v>
      </c>
      <c r="AG123" s="17" t="s">
        <v>342</v>
      </c>
      <c r="AH123" s="17" t="s">
        <v>1739</v>
      </c>
      <c r="AI123" s="17" t="s">
        <v>343</v>
      </c>
      <c r="AJ123" s="17" t="s">
        <v>345</v>
      </c>
      <c r="AK123" s="25">
        <v>45657</v>
      </c>
      <c r="AL123" s="17" t="s">
        <v>345</v>
      </c>
      <c r="AM123" s="12" t="s">
        <v>47</v>
      </c>
      <c r="AN123" s="18">
        <v>46387</v>
      </c>
      <c r="AO123" s="19"/>
    </row>
    <row r="124" spans="1:41" ht="20" customHeight="1">
      <c r="A124" s="8">
        <v>69</v>
      </c>
      <c r="B124" s="8" t="s">
        <v>425</v>
      </c>
      <c r="C124" s="9" t="s">
        <v>426</v>
      </c>
      <c r="D124" s="8" t="s">
        <v>427</v>
      </c>
      <c r="E124" s="8" t="s">
        <v>425</v>
      </c>
      <c r="F124" s="8" t="s">
        <v>427</v>
      </c>
      <c r="G124" s="8" t="s">
        <v>373</v>
      </c>
      <c r="H124" s="8" t="s">
        <v>411</v>
      </c>
      <c r="I124" s="10"/>
      <c r="J124" s="8"/>
      <c r="K124" s="8" t="s">
        <v>375</v>
      </c>
      <c r="L124" s="8" t="s">
        <v>376</v>
      </c>
      <c r="M124" s="11" t="s">
        <v>495</v>
      </c>
      <c r="N124" s="8"/>
      <c r="O124" s="8">
        <v>265640</v>
      </c>
      <c r="P124" s="8" t="s">
        <v>48</v>
      </c>
      <c r="Q124" s="8">
        <v>2</v>
      </c>
      <c r="R124" s="8">
        <v>24</v>
      </c>
      <c r="S124" s="23">
        <v>900</v>
      </c>
      <c r="T124" s="13"/>
      <c r="U124" s="13"/>
      <c r="V124" s="14">
        <f t="shared" si="18"/>
        <v>900</v>
      </c>
      <c r="W124" s="15">
        <f t="shared" si="19"/>
        <v>900</v>
      </c>
      <c r="X124" s="15">
        <f t="shared" si="20"/>
        <v>0</v>
      </c>
      <c r="Y124" s="15">
        <f t="shared" si="21"/>
        <v>0</v>
      </c>
      <c r="Z124" s="14">
        <f t="shared" si="22"/>
        <v>900</v>
      </c>
      <c r="AA124" s="24" t="s">
        <v>284</v>
      </c>
      <c r="AB124" s="24" t="s">
        <v>284</v>
      </c>
      <c r="AC124" s="24" t="s">
        <v>284</v>
      </c>
      <c r="AD124" s="14">
        <f t="shared" si="23"/>
        <v>0</v>
      </c>
      <c r="AE124" s="14">
        <f t="shared" si="24"/>
        <v>1800</v>
      </c>
      <c r="AF124" s="16" t="s">
        <v>509</v>
      </c>
      <c r="AG124" s="17" t="s">
        <v>342</v>
      </c>
      <c r="AH124" s="17" t="s">
        <v>1739</v>
      </c>
      <c r="AI124" s="17" t="s">
        <v>343</v>
      </c>
      <c r="AJ124" s="17" t="s">
        <v>345</v>
      </c>
      <c r="AK124" s="25">
        <v>45657</v>
      </c>
      <c r="AL124" s="17" t="s">
        <v>345</v>
      </c>
      <c r="AM124" s="12" t="s">
        <v>47</v>
      </c>
      <c r="AN124" s="18">
        <v>46387</v>
      </c>
      <c r="AO124" s="19"/>
    </row>
    <row r="125" spans="1:41" ht="20" customHeight="1">
      <c r="A125" s="8">
        <v>70</v>
      </c>
      <c r="B125" s="8" t="s">
        <v>425</v>
      </c>
      <c r="C125" s="9" t="s">
        <v>426</v>
      </c>
      <c r="D125" s="8" t="s">
        <v>427</v>
      </c>
      <c r="E125" s="8" t="s">
        <v>425</v>
      </c>
      <c r="F125" s="8" t="s">
        <v>427</v>
      </c>
      <c r="G125" s="8" t="s">
        <v>373</v>
      </c>
      <c r="H125" s="8" t="s">
        <v>412</v>
      </c>
      <c r="I125" s="10"/>
      <c r="J125" s="8"/>
      <c r="K125" s="8" t="s">
        <v>375</v>
      </c>
      <c r="L125" s="8" t="s">
        <v>376</v>
      </c>
      <c r="M125" s="11" t="s">
        <v>496</v>
      </c>
      <c r="N125" s="8"/>
      <c r="O125" s="8">
        <v>266264</v>
      </c>
      <c r="P125" s="8" t="s">
        <v>48</v>
      </c>
      <c r="Q125" s="8">
        <v>5</v>
      </c>
      <c r="R125" s="8">
        <v>24</v>
      </c>
      <c r="S125" s="23">
        <v>4400</v>
      </c>
      <c r="T125" s="13"/>
      <c r="U125" s="13"/>
      <c r="V125" s="14">
        <f t="shared" si="18"/>
        <v>4400</v>
      </c>
      <c r="W125" s="15">
        <f t="shared" si="19"/>
        <v>4400</v>
      </c>
      <c r="X125" s="15">
        <f t="shared" si="20"/>
        <v>0</v>
      </c>
      <c r="Y125" s="15">
        <f t="shared" si="21"/>
        <v>0</v>
      </c>
      <c r="Z125" s="14">
        <f t="shared" si="22"/>
        <v>4400</v>
      </c>
      <c r="AA125" s="24" t="s">
        <v>284</v>
      </c>
      <c r="AB125" s="24" t="s">
        <v>284</v>
      </c>
      <c r="AC125" s="24" t="s">
        <v>284</v>
      </c>
      <c r="AD125" s="14">
        <f t="shared" si="23"/>
        <v>0</v>
      </c>
      <c r="AE125" s="14">
        <f t="shared" si="24"/>
        <v>8800</v>
      </c>
      <c r="AF125" s="16" t="s">
        <v>509</v>
      </c>
      <c r="AG125" s="17" t="s">
        <v>342</v>
      </c>
      <c r="AH125" s="17" t="s">
        <v>1739</v>
      </c>
      <c r="AI125" s="17" t="s">
        <v>343</v>
      </c>
      <c r="AJ125" s="17" t="s">
        <v>345</v>
      </c>
      <c r="AK125" s="25">
        <v>45657</v>
      </c>
      <c r="AL125" s="17" t="s">
        <v>345</v>
      </c>
      <c r="AM125" s="12" t="s">
        <v>47</v>
      </c>
      <c r="AN125" s="18">
        <v>46387</v>
      </c>
      <c r="AO125" s="19"/>
    </row>
    <row r="126" spans="1:41" ht="20" customHeight="1">
      <c r="A126" s="8">
        <v>71</v>
      </c>
      <c r="B126" s="8" t="s">
        <v>425</v>
      </c>
      <c r="C126" s="9" t="s">
        <v>426</v>
      </c>
      <c r="D126" s="8" t="s">
        <v>427</v>
      </c>
      <c r="E126" s="8" t="s">
        <v>425</v>
      </c>
      <c r="F126" s="8" t="s">
        <v>427</v>
      </c>
      <c r="G126" s="8" t="s">
        <v>373</v>
      </c>
      <c r="H126" s="8" t="s">
        <v>413</v>
      </c>
      <c r="I126" s="10"/>
      <c r="J126" s="8"/>
      <c r="K126" s="8" t="s">
        <v>375</v>
      </c>
      <c r="L126" s="8" t="s">
        <v>376</v>
      </c>
      <c r="M126" s="11" t="s">
        <v>497</v>
      </c>
      <c r="N126" s="8"/>
      <c r="O126" s="8">
        <v>254512</v>
      </c>
      <c r="P126" s="8" t="s">
        <v>48</v>
      </c>
      <c r="Q126" s="8">
        <v>7</v>
      </c>
      <c r="R126" s="8">
        <v>24</v>
      </c>
      <c r="S126" s="23">
        <v>5400</v>
      </c>
      <c r="T126" s="13"/>
      <c r="U126" s="13"/>
      <c r="V126" s="14">
        <f t="shared" si="18"/>
        <v>5400</v>
      </c>
      <c r="W126" s="15">
        <f t="shared" si="19"/>
        <v>5400</v>
      </c>
      <c r="X126" s="15">
        <f t="shared" si="20"/>
        <v>0</v>
      </c>
      <c r="Y126" s="15">
        <f t="shared" si="21"/>
        <v>0</v>
      </c>
      <c r="Z126" s="14">
        <f t="shared" si="22"/>
        <v>5400</v>
      </c>
      <c r="AA126" s="24" t="s">
        <v>284</v>
      </c>
      <c r="AB126" s="24" t="s">
        <v>284</v>
      </c>
      <c r="AC126" s="24" t="s">
        <v>284</v>
      </c>
      <c r="AD126" s="14">
        <f t="shared" si="23"/>
        <v>0</v>
      </c>
      <c r="AE126" s="14">
        <f t="shared" si="24"/>
        <v>10800</v>
      </c>
      <c r="AF126" s="16" t="s">
        <v>509</v>
      </c>
      <c r="AG126" s="17" t="s">
        <v>342</v>
      </c>
      <c r="AH126" s="17" t="s">
        <v>1739</v>
      </c>
      <c r="AI126" s="17" t="s">
        <v>343</v>
      </c>
      <c r="AJ126" s="17" t="s">
        <v>345</v>
      </c>
      <c r="AK126" s="25">
        <v>45657</v>
      </c>
      <c r="AL126" s="17" t="s">
        <v>345</v>
      </c>
      <c r="AM126" s="12" t="s">
        <v>47</v>
      </c>
      <c r="AN126" s="18">
        <v>46387</v>
      </c>
      <c r="AO126" s="19"/>
    </row>
    <row r="127" spans="1:41" ht="20" customHeight="1">
      <c r="A127" s="8">
        <v>72</v>
      </c>
      <c r="B127" s="8" t="s">
        <v>425</v>
      </c>
      <c r="C127" s="9" t="s">
        <v>426</v>
      </c>
      <c r="D127" s="8" t="s">
        <v>427</v>
      </c>
      <c r="E127" s="8" t="s">
        <v>425</v>
      </c>
      <c r="F127" s="8" t="s">
        <v>427</v>
      </c>
      <c r="G127" s="8" t="s">
        <v>373</v>
      </c>
      <c r="H127" s="8" t="s">
        <v>414</v>
      </c>
      <c r="I127" s="10"/>
      <c r="J127" s="8"/>
      <c r="K127" s="8" t="s">
        <v>375</v>
      </c>
      <c r="L127" s="8" t="s">
        <v>376</v>
      </c>
      <c r="M127" s="11" t="s">
        <v>498</v>
      </c>
      <c r="N127" s="8"/>
      <c r="O127" s="8">
        <v>290702</v>
      </c>
      <c r="P127" s="8" t="s">
        <v>51</v>
      </c>
      <c r="Q127" s="8">
        <v>5</v>
      </c>
      <c r="R127" s="8">
        <v>24</v>
      </c>
      <c r="S127" s="23">
        <v>4000</v>
      </c>
      <c r="T127" s="13">
        <v>800</v>
      </c>
      <c r="U127" s="13"/>
      <c r="V127" s="14">
        <f t="shared" si="18"/>
        <v>4800</v>
      </c>
      <c r="W127" s="15">
        <f t="shared" si="19"/>
        <v>4000</v>
      </c>
      <c r="X127" s="15">
        <f t="shared" si="20"/>
        <v>800</v>
      </c>
      <c r="Y127" s="15">
        <f t="shared" si="21"/>
        <v>0</v>
      </c>
      <c r="Z127" s="14">
        <f t="shared" si="22"/>
        <v>4800</v>
      </c>
      <c r="AA127" s="24" t="s">
        <v>284</v>
      </c>
      <c r="AB127" s="24" t="s">
        <v>284</v>
      </c>
      <c r="AC127" s="24" t="s">
        <v>284</v>
      </c>
      <c r="AD127" s="14">
        <f t="shared" si="23"/>
        <v>0</v>
      </c>
      <c r="AE127" s="14">
        <f t="shared" si="24"/>
        <v>9600</v>
      </c>
      <c r="AF127" s="16" t="s">
        <v>509</v>
      </c>
      <c r="AG127" s="17" t="s">
        <v>342</v>
      </c>
      <c r="AH127" s="17" t="s">
        <v>1739</v>
      </c>
      <c r="AI127" s="17" t="s">
        <v>343</v>
      </c>
      <c r="AJ127" s="17" t="s">
        <v>345</v>
      </c>
      <c r="AK127" s="25">
        <v>45657</v>
      </c>
      <c r="AL127" s="17" t="s">
        <v>345</v>
      </c>
      <c r="AM127" s="12" t="s">
        <v>47</v>
      </c>
      <c r="AN127" s="18">
        <v>46387</v>
      </c>
      <c r="AO127" s="19"/>
    </row>
    <row r="128" spans="1:41" ht="20" customHeight="1">
      <c r="A128" s="8">
        <v>73</v>
      </c>
      <c r="B128" s="8" t="s">
        <v>425</v>
      </c>
      <c r="C128" s="9" t="s">
        <v>426</v>
      </c>
      <c r="D128" s="8" t="s">
        <v>427</v>
      </c>
      <c r="E128" s="8" t="s">
        <v>425</v>
      </c>
      <c r="F128" s="8" t="s">
        <v>427</v>
      </c>
      <c r="G128" s="8" t="s">
        <v>373</v>
      </c>
      <c r="H128" s="8" t="s">
        <v>414</v>
      </c>
      <c r="I128" s="10"/>
      <c r="J128" s="8"/>
      <c r="K128" s="8" t="s">
        <v>375</v>
      </c>
      <c r="L128" s="8" t="s">
        <v>376</v>
      </c>
      <c r="M128" s="11" t="s">
        <v>499</v>
      </c>
      <c r="N128" s="8"/>
      <c r="O128" s="8">
        <v>289637</v>
      </c>
      <c r="P128" s="8" t="s">
        <v>48</v>
      </c>
      <c r="Q128" s="8">
        <v>7</v>
      </c>
      <c r="R128" s="8">
        <v>24</v>
      </c>
      <c r="S128" s="23">
        <v>8100</v>
      </c>
      <c r="T128" s="13"/>
      <c r="U128" s="13"/>
      <c r="V128" s="14">
        <f t="shared" si="18"/>
        <v>8100</v>
      </c>
      <c r="W128" s="15">
        <f t="shared" si="19"/>
        <v>8100</v>
      </c>
      <c r="X128" s="15">
        <f t="shared" si="20"/>
        <v>0</v>
      </c>
      <c r="Y128" s="15">
        <f t="shared" si="21"/>
        <v>0</v>
      </c>
      <c r="Z128" s="14">
        <f t="shared" si="22"/>
        <v>8100</v>
      </c>
      <c r="AA128" s="24" t="s">
        <v>284</v>
      </c>
      <c r="AB128" s="24" t="s">
        <v>284</v>
      </c>
      <c r="AC128" s="24" t="s">
        <v>284</v>
      </c>
      <c r="AD128" s="14">
        <f t="shared" si="23"/>
        <v>0</v>
      </c>
      <c r="AE128" s="14">
        <f t="shared" si="24"/>
        <v>16200</v>
      </c>
      <c r="AF128" s="16" t="s">
        <v>509</v>
      </c>
      <c r="AG128" s="17" t="s">
        <v>342</v>
      </c>
      <c r="AH128" s="17" t="s">
        <v>1739</v>
      </c>
      <c r="AI128" s="17" t="s">
        <v>343</v>
      </c>
      <c r="AJ128" s="17" t="s">
        <v>345</v>
      </c>
      <c r="AK128" s="25">
        <v>45657</v>
      </c>
      <c r="AL128" s="17" t="s">
        <v>345</v>
      </c>
      <c r="AM128" s="12" t="s">
        <v>47</v>
      </c>
      <c r="AN128" s="18">
        <v>46387</v>
      </c>
      <c r="AO128" s="19"/>
    </row>
    <row r="129" spans="1:41" ht="20" customHeight="1">
      <c r="A129" s="8">
        <v>74</v>
      </c>
      <c r="B129" s="8" t="s">
        <v>425</v>
      </c>
      <c r="C129" s="9" t="s">
        <v>426</v>
      </c>
      <c r="D129" s="8" t="s">
        <v>427</v>
      </c>
      <c r="E129" s="8" t="s">
        <v>425</v>
      </c>
      <c r="F129" s="8" t="s">
        <v>427</v>
      </c>
      <c r="G129" s="8" t="s">
        <v>373</v>
      </c>
      <c r="H129" s="8" t="s">
        <v>415</v>
      </c>
      <c r="I129" s="10"/>
      <c r="J129" s="8"/>
      <c r="K129" s="8" t="s">
        <v>375</v>
      </c>
      <c r="L129" s="8" t="s">
        <v>376</v>
      </c>
      <c r="M129" s="11" t="s">
        <v>500</v>
      </c>
      <c r="N129" s="8"/>
      <c r="O129" s="8">
        <v>254511</v>
      </c>
      <c r="P129" s="8" t="s">
        <v>48</v>
      </c>
      <c r="Q129" s="8">
        <v>2</v>
      </c>
      <c r="R129" s="8">
        <v>24</v>
      </c>
      <c r="S129" s="23">
        <v>1800</v>
      </c>
      <c r="T129" s="13"/>
      <c r="U129" s="13"/>
      <c r="V129" s="14">
        <f t="shared" si="18"/>
        <v>1800</v>
      </c>
      <c r="W129" s="15">
        <f t="shared" si="19"/>
        <v>1800</v>
      </c>
      <c r="X129" s="15">
        <f t="shared" si="20"/>
        <v>0</v>
      </c>
      <c r="Y129" s="15">
        <f t="shared" si="21"/>
        <v>0</v>
      </c>
      <c r="Z129" s="14">
        <f t="shared" si="22"/>
        <v>1800</v>
      </c>
      <c r="AA129" s="24" t="s">
        <v>284</v>
      </c>
      <c r="AB129" s="24" t="s">
        <v>284</v>
      </c>
      <c r="AC129" s="24" t="s">
        <v>284</v>
      </c>
      <c r="AD129" s="14">
        <f t="shared" si="23"/>
        <v>0</v>
      </c>
      <c r="AE129" s="14">
        <f t="shared" si="24"/>
        <v>3600</v>
      </c>
      <c r="AF129" s="16" t="s">
        <v>509</v>
      </c>
      <c r="AG129" s="17" t="s">
        <v>342</v>
      </c>
      <c r="AH129" s="17" t="s">
        <v>1739</v>
      </c>
      <c r="AI129" s="17" t="s">
        <v>343</v>
      </c>
      <c r="AJ129" s="17" t="s">
        <v>345</v>
      </c>
      <c r="AK129" s="25">
        <v>45657</v>
      </c>
      <c r="AL129" s="17" t="s">
        <v>345</v>
      </c>
      <c r="AM129" s="12" t="s">
        <v>47</v>
      </c>
      <c r="AN129" s="18">
        <v>46387</v>
      </c>
      <c r="AO129" s="19"/>
    </row>
    <row r="130" spans="1:41" ht="20" customHeight="1">
      <c r="A130" s="8">
        <v>75</v>
      </c>
      <c r="B130" s="8" t="s">
        <v>425</v>
      </c>
      <c r="C130" s="9" t="s">
        <v>426</v>
      </c>
      <c r="D130" s="8" t="s">
        <v>427</v>
      </c>
      <c r="E130" s="8" t="s">
        <v>425</v>
      </c>
      <c r="F130" s="8" t="s">
        <v>427</v>
      </c>
      <c r="G130" s="8" t="s">
        <v>373</v>
      </c>
      <c r="H130" s="8" t="s">
        <v>416</v>
      </c>
      <c r="I130" s="10"/>
      <c r="J130" s="8"/>
      <c r="K130" s="8" t="s">
        <v>375</v>
      </c>
      <c r="L130" s="8" t="s">
        <v>376</v>
      </c>
      <c r="M130" s="11" t="s">
        <v>501</v>
      </c>
      <c r="N130" s="8"/>
      <c r="O130" s="8">
        <v>294744</v>
      </c>
      <c r="P130" s="8" t="s">
        <v>48</v>
      </c>
      <c r="Q130" s="8">
        <v>5</v>
      </c>
      <c r="R130" s="8">
        <v>24</v>
      </c>
      <c r="S130" s="23">
        <v>7700</v>
      </c>
      <c r="T130" s="13"/>
      <c r="U130" s="13"/>
      <c r="V130" s="14">
        <f t="shared" si="18"/>
        <v>7700</v>
      </c>
      <c r="W130" s="15">
        <f t="shared" si="19"/>
        <v>7700</v>
      </c>
      <c r="X130" s="15">
        <f t="shared" si="20"/>
        <v>0</v>
      </c>
      <c r="Y130" s="15">
        <f t="shared" si="21"/>
        <v>0</v>
      </c>
      <c r="Z130" s="14">
        <f t="shared" si="22"/>
        <v>7700</v>
      </c>
      <c r="AA130" s="24" t="s">
        <v>284</v>
      </c>
      <c r="AB130" s="24" t="s">
        <v>284</v>
      </c>
      <c r="AC130" s="24" t="s">
        <v>284</v>
      </c>
      <c r="AD130" s="14">
        <f t="shared" si="23"/>
        <v>0</v>
      </c>
      <c r="AE130" s="14">
        <f t="shared" si="24"/>
        <v>15400</v>
      </c>
      <c r="AF130" s="16" t="s">
        <v>509</v>
      </c>
      <c r="AG130" s="17" t="s">
        <v>342</v>
      </c>
      <c r="AH130" s="17" t="s">
        <v>1739</v>
      </c>
      <c r="AI130" s="17" t="s">
        <v>343</v>
      </c>
      <c r="AJ130" s="17" t="s">
        <v>345</v>
      </c>
      <c r="AK130" s="25">
        <v>45657</v>
      </c>
      <c r="AL130" s="17" t="s">
        <v>345</v>
      </c>
      <c r="AM130" s="12" t="s">
        <v>47</v>
      </c>
      <c r="AN130" s="18">
        <v>46387</v>
      </c>
      <c r="AO130" s="19"/>
    </row>
    <row r="131" spans="1:41" ht="20" customHeight="1">
      <c r="A131" s="8">
        <v>76</v>
      </c>
      <c r="B131" s="8" t="s">
        <v>425</v>
      </c>
      <c r="C131" s="9" t="s">
        <v>426</v>
      </c>
      <c r="D131" s="8" t="s">
        <v>427</v>
      </c>
      <c r="E131" s="8" t="s">
        <v>425</v>
      </c>
      <c r="F131" s="8" t="s">
        <v>427</v>
      </c>
      <c r="G131" s="8" t="s">
        <v>373</v>
      </c>
      <c r="H131" s="8" t="s">
        <v>417</v>
      </c>
      <c r="I131" s="10"/>
      <c r="J131" s="8"/>
      <c r="K131" s="8" t="s">
        <v>375</v>
      </c>
      <c r="L131" s="8" t="s">
        <v>376</v>
      </c>
      <c r="M131" s="11" t="s">
        <v>502</v>
      </c>
      <c r="N131" s="8"/>
      <c r="O131" s="8">
        <v>289161</v>
      </c>
      <c r="P131" s="8" t="s">
        <v>48</v>
      </c>
      <c r="Q131" s="8">
        <v>5</v>
      </c>
      <c r="R131" s="8">
        <v>24</v>
      </c>
      <c r="S131" s="23">
        <v>6900</v>
      </c>
      <c r="T131" s="13"/>
      <c r="U131" s="13"/>
      <c r="V131" s="14">
        <f t="shared" si="18"/>
        <v>6900</v>
      </c>
      <c r="W131" s="15">
        <f t="shared" si="19"/>
        <v>6900</v>
      </c>
      <c r="X131" s="15">
        <f t="shared" si="20"/>
        <v>0</v>
      </c>
      <c r="Y131" s="15">
        <f t="shared" si="21"/>
        <v>0</v>
      </c>
      <c r="Z131" s="14">
        <f t="shared" si="22"/>
        <v>6900</v>
      </c>
      <c r="AA131" s="24" t="s">
        <v>284</v>
      </c>
      <c r="AB131" s="24" t="s">
        <v>284</v>
      </c>
      <c r="AC131" s="24" t="s">
        <v>284</v>
      </c>
      <c r="AD131" s="14">
        <f t="shared" si="23"/>
        <v>0</v>
      </c>
      <c r="AE131" s="14">
        <f t="shared" si="24"/>
        <v>13800</v>
      </c>
      <c r="AF131" s="16" t="s">
        <v>509</v>
      </c>
      <c r="AG131" s="17" t="s">
        <v>342</v>
      </c>
      <c r="AH131" s="17" t="s">
        <v>1739</v>
      </c>
      <c r="AI131" s="17" t="s">
        <v>343</v>
      </c>
      <c r="AJ131" s="17" t="s">
        <v>345</v>
      </c>
      <c r="AK131" s="25">
        <v>45657</v>
      </c>
      <c r="AL131" s="17" t="s">
        <v>345</v>
      </c>
      <c r="AM131" s="12" t="s">
        <v>47</v>
      </c>
      <c r="AN131" s="18">
        <v>46387</v>
      </c>
      <c r="AO131" s="19"/>
    </row>
    <row r="132" spans="1:41" ht="20" customHeight="1">
      <c r="A132" s="8">
        <v>77</v>
      </c>
      <c r="B132" s="8" t="s">
        <v>425</v>
      </c>
      <c r="C132" s="9" t="s">
        <v>426</v>
      </c>
      <c r="D132" s="8" t="s">
        <v>427</v>
      </c>
      <c r="E132" s="8" t="s">
        <v>425</v>
      </c>
      <c r="F132" s="8" t="s">
        <v>427</v>
      </c>
      <c r="G132" s="8" t="s">
        <v>373</v>
      </c>
      <c r="H132" s="8" t="s">
        <v>418</v>
      </c>
      <c r="I132" s="10"/>
      <c r="J132" s="8"/>
      <c r="K132" s="8" t="s">
        <v>375</v>
      </c>
      <c r="L132" s="8" t="s">
        <v>376</v>
      </c>
      <c r="M132" s="11" t="s">
        <v>503</v>
      </c>
      <c r="N132" s="8"/>
      <c r="O132" s="8">
        <v>15023501</v>
      </c>
      <c r="P132" s="8" t="s">
        <v>48</v>
      </c>
      <c r="Q132" s="8">
        <v>2.5</v>
      </c>
      <c r="R132" s="8">
        <v>24</v>
      </c>
      <c r="S132" s="23">
        <v>1000</v>
      </c>
      <c r="T132" s="13"/>
      <c r="U132" s="13"/>
      <c r="V132" s="14">
        <f t="shared" si="18"/>
        <v>1000</v>
      </c>
      <c r="W132" s="15">
        <f t="shared" si="19"/>
        <v>1000</v>
      </c>
      <c r="X132" s="15">
        <f t="shared" si="20"/>
        <v>0</v>
      </c>
      <c r="Y132" s="15">
        <f t="shared" si="21"/>
        <v>0</v>
      </c>
      <c r="Z132" s="14">
        <f t="shared" si="22"/>
        <v>1000</v>
      </c>
      <c r="AA132" s="24" t="s">
        <v>284</v>
      </c>
      <c r="AB132" s="24" t="s">
        <v>284</v>
      </c>
      <c r="AC132" s="24" t="s">
        <v>284</v>
      </c>
      <c r="AD132" s="14">
        <f t="shared" si="23"/>
        <v>0</v>
      </c>
      <c r="AE132" s="14">
        <f t="shared" si="24"/>
        <v>2000</v>
      </c>
      <c r="AF132" s="16" t="s">
        <v>509</v>
      </c>
      <c r="AG132" s="17" t="s">
        <v>342</v>
      </c>
      <c r="AH132" s="17" t="s">
        <v>1739</v>
      </c>
      <c r="AI132" s="17" t="s">
        <v>343</v>
      </c>
      <c r="AJ132" s="17" t="s">
        <v>345</v>
      </c>
      <c r="AK132" s="25">
        <v>45657</v>
      </c>
      <c r="AL132" s="17" t="s">
        <v>345</v>
      </c>
      <c r="AM132" s="12" t="s">
        <v>47</v>
      </c>
      <c r="AN132" s="18">
        <v>46387</v>
      </c>
      <c r="AO132" s="19"/>
    </row>
    <row r="133" spans="1:41" ht="20" customHeight="1">
      <c r="A133" s="8">
        <v>78</v>
      </c>
      <c r="B133" s="8" t="s">
        <v>425</v>
      </c>
      <c r="C133" s="9" t="s">
        <v>426</v>
      </c>
      <c r="D133" s="8" t="s">
        <v>427</v>
      </c>
      <c r="E133" s="8" t="s">
        <v>425</v>
      </c>
      <c r="F133" s="8" t="s">
        <v>427</v>
      </c>
      <c r="G133" s="8" t="s">
        <v>373</v>
      </c>
      <c r="H133" s="8" t="s">
        <v>419</v>
      </c>
      <c r="I133" s="10"/>
      <c r="J133" s="8" t="s">
        <v>420</v>
      </c>
      <c r="K133" s="8" t="s">
        <v>375</v>
      </c>
      <c r="L133" s="8" t="s">
        <v>376</v>
      </c>
      <c r="M133" s="11" t="s">
        <v>504</v>
      </c>
      <c r="N133" s="8"/>
      <c r="O133" s="8">
        <v>10402416</v>
      </c>
      <c r="P133" s="8" t="s">
        <v>48</v>
      </c>
      <c r="Q133" s="8">
        <v>2</v>
      </c>
      <c r="R133" s="8">
        <v>24</v>
      </c>
      <c r="S133" s="23">
        <v>1000</v>
      </c>
      <c r="T133" s="13"/>
      <c r="U133" s="13"/>
      <c r="V133" s="14">
        <f t="shared" si="18"/>
        <v>1000</v>
      </c>
      <c r="W133" s="15">
        <f t="shared" si="19"/>
        <v>1000</v>
      </c>
      <c r="X133" s="15">
        <f t="shared" si="20"/>
        <v>0</v>
      </c>
      <c r="Y133" s="15">
        <f t="shared" si="21"/>
        <v>0</v>
      </c>
      <c r="Z133" s="14">
        <f t="shared" si="22"/>
        <v>1000</v>
      </c>
      <c r="AA133" s="24" t="s">
        <v>284</v>
      </c>
      <c r="AB133" s="24" t="s">
        <v>284</v>
      </c>
      <c r="AC133" s="24" t="s">
        <v>284</v>
      </c>
      <c r="AD133" s="14">
        <f t="shared" si="23"/>
        <v>0</v>
      </c>
      <c r="AE133" s="14">
        <f t="shared" si="24"/>
        <v>2000</v>
      </c>
      <c r="AF133" s="16" t="s">
        <v>509</v>
      </c>
      <c r="AG133" s="17" t="s">
        <v>342</v>
      </c>
      <c r="AH133" s="17" t="s">
        <v>1739</v>
      </c>
      <c r="AI133" s="17" t="s">
        <v>343</v>
      </c>
      <c r="AJ133" s="17" t="s">
        <v>345</v>
      </c>
      <c r="AK133" s="25">
        <v>45657</v>
      </c>
      <c r="AL133" s="17" t="s">
        <v>345</v>
      </c>
      <c r="AM133" s="12" t="s">
        <v>47</v>
      </c>
      <c r="AN133" s="18">
        <v>46387</v>
      </c>
      <c r="AO133" s="19"/>
    </row>
    <row r="134" spans="1:41" ht="20" customHeight="1">
      <c r="A134" s="8">
        <v>79</v>
      </c>
      <c r="B134" s="8" t="s">
        <v>425</v>
      </c>
      <c r="C134" s="9" t="s">
        <v>426</v>
      </c>
      <c r="D134" s="8" t="s">
        <v>427</v>
      </c>
      <c r="E134" s="8" t="s">
        <v>425</v>
      </c>
      <c r="F134" s="8" t="s">
        <v>427</v>
      </c>
      <c r="G134" s="8" t="s">
        <v>373</v>
      </c>
      <c r="H134" s="8" t="s">
        <v>421</v>
      </c>
      <c r="I134" s="10"/>
      <c r="J134" s="8"/>
      <c r="K134" s="8" t="s">
        <v>375</v>
      </c>
      <c r="L134" s="8" t="s">
        <v>376</v>
      </c>
      <c r="M134" s="11" t="s">
        <v>505</v>
      </c>
      <c r="N134" s="8"/>
      <c r="O134" s="8">
        <v>145035</v>
      </c>
      <c r="P134" s="8" t="s">
        <v>51</v>
      </c>
      <c r="Q134" s="8">
        <v>20</v>
      </c>
      <c r="R134" s="8">
        <v>24</v>
      </c>
      <c r="S134" s="23">
        <v>10000</v>
      </c>
      <c r="T134" s="13">
        <v>600</v>
      </c>
      <c r="U134" s="13"/>
      <c r="V134" s="14">
        <f t="shared" si="18"/>
        <v>10600</v>
      </c>
      <c r="W134" s="15">
        <f t="shared" si="19"/>
        <v>10000</v>
      </c>
      <c r="X134" s="15">
        <f t="shared" si="20"/>
        <v>600</v>
      </c>
      <c r="Y134" s="15">
        <f t="shared" si="21"/>
        <v>0</v>
      </c>
      <c r="Z134" s="14">
        <f t="shared" si="22"/>
        <v>10600</v>
      </c>
      <c r="AA134" s="24" t="s">
        <v>284</v>
      </c>
      <c r="AB134" s="24" t="s">
        <v>284</v>
      </c>
      <c r="AC134" s="24" t="s">
        <v>284</v>
      </c>
      <c r="AD134" s="14">
        <f t="shared" si="23"/>
        <v>0</v>
      </c>
      <c r="AE134" s="14">
        <f t="shared" si="24"/>
        <v>21200</v>
      </c>
      <c r="AF134" s="16" t="s">
        <v>509</v>
      </c>
      <c r="AG134" s="17" t="s">
        <v>342</v>
      </c>
      <c r="AH134" s="17" t="s">
        <v>1739</v>
      </c>
      <c r="AI134" s="17" t="s">
        <v>343</v>
      </c>
      <c r="AJ134" s="17" t="s">
        <v>345</v>
      </c>
      <c r="AK134" s="25">
        <v>45657</v>
      </c>
      <c r="AL134" s="17" t="s">
        <v>345</v>
      </c>
      <c r="AM134" s="12" t="s">
        <v>47</v>
      </c>
      <c r="AN134" s="18">
        <v>46387</v>
      </c>
      <c r="AO134" s="19"/>
    </row>
    <row r="135" spans="1:41" ht="20" customHeight="1">
      <c r="A135" s="8">
        <v>80</v>
      </c>
      <c r="B135" s="8" t="s">
        <v>425</v>
      </c>
      <c r="C135" s="9" t="s">
        <v>426</v>
      </c>
      <c r="D135" s="8" t="s">
        <v>427</v>
      </c>
      <c r="E135" s="8" t="s">
        <v>425</v>
      </c>
      <c r="F135" s="8" t="s">
        <v>427</v>
      </c>
      <c r="G135" s="8" t="s">
        <v>373</v>
      </c>
      <c r="H135" s="8" t="s">
        <v>421</v>
      </c>
      <c r="I135" s="10"/>
      <c r="J135" s="8" t="s">
        <v>422</v>
      </c>
      <c r="K135" s="8" t="s">
        <v>375</v>
      </c>
      <c r="L135" s="8" t="s">
        <v>376</v>
      </c>
      <c r="M135" s="11" t="s">
        <v>506</v>
      </c>
      <c r="N135" s="8"/>
      <c r="O135" s="8">
        <v>11738412</v>
      </c>
      <c r="P135" s="8" t="s">
        <v>48</v>
      </c>
      <c r="Q135" s="8">
        <v>8</v>
      </c>
      <c r="R135" s="8">
        <v>24</v>
      </c>
      <c r="S135" s="23">
        <v>1000</v>
      </c>
      <c r="T135" s="13"/>
      <c r="U135" s="13"/>
      <c r="V135" s="14">
        <f t="shared" si="18"/>
        <v>1000</v>
      </c>
      <c r="W135" s="15">
        <f t="shared" si="19"/>
        <v>1000</v>
      </c>
      <c r="X135" s="15">
        <f t="shared" si="20"/>
        <v>0</v>
      </c>
      <c r="Y135" s="15">
        <f t="shared" si="21"/>
        <v>0</v>
      </c>
      <c r="Z135" s="14">
        <f t="shared" si="22"/>
        <v>1000</v>
      </c>
      <c r="AA135" s="24" t="s">
        <v>284</v>
      </c>
      <c r="AB135" s="24" t="s">
        <v>284</v>
      </c>
      <c r="AC135" s="24" t="s">
        <v>284</v>
      </c>
      <c r="AD135" s="14">
        <f t="shared" si="23"/>
        <v>0</v>
      </c>
      <c r="AE135" s="14">
        <f t="shared" si="24"/>
        <v>2000</v>
      </c>
      <c r="AF135" s="16" t="s">
        <v>509</v>
      </c>
      <c r="AG135" s="17" t="s">
        <v>342</v>
      </c>
      <c r="AH135" s="17" t="s">
        <v>1739</v>
      </c>
      <c r="AI135" s="17" t="s">
        <v>343</v>
      </c>
      <c r="AJ135" s="17" t="s">
        <v>345</v>
      </c>
      <c r="AK135" s="25">
        <v>45657</v>
      </c>
      <c r="AL135" s="17" t="s">
        <v>345</v>
      </c>
      <c r="AM135" s="12" t="s">
        <v>47</v>
      </c>
      <c r="AN135" s="18">
        <v>46387</v>
      </c>
      <c r="AO135" s="19"/>
    </row>
    <row r="136" spans="1:41" ht="20" customHeight="1">
      <c r="A136" s="8">
        <v>81</v>
      </c>
      <c r="B136" s="8" t="s">
        <v>425</v>
      </c>
      <c r="C136" s="9" t="s">
        <v>426</v>
      </c>
      <c r="D136" s="8" t="s">
        <v>427</v>
      </c>
      <c r="E136" s="8" t="s">
        <v>425</v>
      </c>
      <c r="F136" s="8" t="s">
        <v>427</v>
      </c>
      <c r="G136" s="8" t="s">
        <v>373</v>
      </c>
      <c r="H136" s="8" t="s">
        <v>423</v>
      </c>
      <c r="I136" s="10"/>
      <c r="J136" s="8"/>
      <c r="K136" s="8" t="s">
        <v>375</v>
      </c>
      <c r="L136" s="8" t="s">
        <v>376</v>
      </c>
      <c r="M136" s="11" t="s">
        <v>507</v>
      </c>
      <c r="N136" s="8"/>
      <c r="O136" s="8">
        <v>294742</v>
      </c>
      <c r="P136" s="8" t="s">
        <v>48</v>
      </c>
      <c r="Q136" s="8">
        <v>5</v>
      </c>
      <c r="R136" s="8">
        <v>24</v>
      </c>
      <c r="S136" s="23">
        <v>8800</v>
      </c>
      <c r="T136" s="13"/>
      <c r="U136" s="13"/>
      <c r="V136" s="14">
        <f t="shared" si="18"/>
        <v>8800</v>
      </c>
      <c r="W136" s="15">
        <f t="shared" si="19"/>
        <v>8800</v>
      </c>
      <c r="X136" s="15">
        <f t="shared" si="20"/>
        <v>0</v>
      </c>
      <c r="Y136" s="15">
        <f t="shared" si="21"/>
        <v>0</v>
      </c>
      <c r="Z136" s="14">
        <f t="shared" si="22"/>
        <v>8800</v>
      </c>
      <c r="AA136" s="24" t="s">
        <v>284</v>
      </c>
      <c r="AB136" s="24" t="s">
        <v>284</v>
      </c>
      <c r="AC136" s="24" t="s">
        <v>284</v>
      </c>
      <c r="AD136" s="14">
        <f t="shared" si="23"/>
        <v>0</v>
      </c>
      <c r="AE136" s="14">
        <f t="shared" si="24"/>
        <v>17600</v>
      </c>
      <c r="AF136" s="16" t="s">
        <v>509</v>
      </c>
      <c r="AG136" s="17" t="s">
        <v>342</v>
      </c>
      <c r="AH136" s="17" t="s">
        <v>1739</v>
      </c>
      <c r="AI136" s="17" t="s">
        <v>343</v>
      </c>
      <c r="AJ136" s="17" t="s">
        <v>345</v>
      </c>
      <c r="AK136" s="25">
        <v>45657</v>
      </c>
      <c r="AL136" s="17" t="s">
        <v>345</v>
      </c>
      <c r="AM136" s="12" t="s">
        <v>47</v>
      </c>
      <c r="AN136" s="18">
        <v>46387</v>
      </c>
      <c r="AO136" s="19"/>
    </row>
    <row r="137" spans="1:41" ht="20" customHeight="1">
      <c r="A137" s="8">
        <v>82</v>
      </c>
      <c r="B137" s="8" t="s">
        <v>425</v>
      </c>
      <c r="C137" s="9" t="s">
        <v>426</v>
      </c>
      <c r="D137" s="8" t="s">
        <v>427</v>
      </c>
      <c r="E137" s="8" t="s">
        <v>425</v>
      </c>
      <c r="F137" s="8" t="s">
        <v>427</v>
      </c>
      <c r="G137" s="8" t="s">
        <v>373</v>
      </c>
      <c r="H137" s="8" t="s">
        <v>424</v>
      </c>
      <c r="I137" s="10"/>
      <c r="J137" s="8"/>
      <c r="K137" s="8" t="s">
        <v>375</v>
      </c>
      <c r="L137" s="8" t="s">
        <v>376</v>
      </c>
      <c r="M137" s="11" t="s">
        <v>508</v>
      </c>
      <c r="N137" s="8"/>
      <c r="O137" s="8">
        <v>292130</v>
      </c>
      <c r="P137" s="8" t="s">
        <v>48</v>
      </c>
      <c r="Q137" s="8">
        <v>4</v>
      </c>
      <c r="R137" s="8">
        <v>24</v>
      </c>
      <c r="S137" s="23">
        <v>1700</v>
      </c>
      <c r="T137" s="13"/>
      <c r="U137" s="13"/>
      <c r="V137" s="14">
        <f t="shared" si="18"/>
        <v>1700</v>
      </c>
      <c r="W137" s="15">
        <f t="shared" si="19"/>
        <v>1700</v>
      </c>
      <c r="X137" s="15">
        <f t="shared" si="20"/>
        <v>0</v>
      </c>
      <c r="Y137" s="15">
        <f t="shared" si="21"/>
        <v>0</v>
      </c>
      <c r="Z137" s="14">
        <f t="shared" si="22"/>
        <v>1700</v>
      </c>
      <c r="AA137" s="24" t="s">
        <v>284</v>
      </c>
      <c r="AB137" s="24" t="s">
        <v>284</v>
      </c>
      <c r="AC137" s="24" t="s">
        <v>284</v>
      </c>
      <c r="AD137" s="14">
        <f t="shared" si="23"/>
        <v>0</v>
      </c>
      <c r="AE137" s="14">
        <f t="shared" si="24"/>
        <v>3400</v>
      </c>
      <c r="AF137" s="16" t="s">
        <v>509</v>
      </c>
      <c r="AG137" s="17" t="s">
        <v>342</v>
      </c>
      <c r="AH137" s="17" t="s">
        <v>1739</v>
      </c>
      <c r="AI137" s="17" t="s">
        <v>343</v>
      </c>
      <c r="AJ137" s="17" t="s">
        <v>345</v>
      </c>
      <c r="AK137" s="25">
        <v>45657</v>
      </c>
      <c r="AL137" s="17" t="s">
        <v>345</v>
      </c>
      <c r="AM137" s="12" t="s">
        <v>47</v>
      </c>
      <c r="AN137" s="18">
        <v>46387</v>
      </c>
      <c r="AO137" s="19"/>
    </row>
    <row r="138" spans="1:41" ht="20" customHeight="1">
      <c r="A138" s="20"/>
      <c r="B138" s="21" t="s">
        <v>425</v>
      </c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2">
        <f>SUM(S56:S137)</f>
        <v>285467</v>
      </c>
      <c r="T138" s="22">
        <f t="shared" ref="T138:AE138" si="25">SUM(T56:T137)</f>
        <v>26200</v>
      </c>
      <c r="U138" s="22">
        <f t="shared" si="25"/>
        <v>0</v>
      </c>
      <c r="V138" s="22">
        <f t="shared" si="25"/>
        <v>311667</v>
      </c>
      <c r="W138" s="22">
        <f t="shared" si="25"/>
        <v>285467</v>
      </c>
      <c r="X138" s="22">
        <f t="shared" si="25"/>
        <v>26200</v>
      </c>
      <c r="Y138" s="22">
        <f t="shared" si="25"/>
        <v>0</v>
      </c>
      <c r="Z138" s="22">
        <f t="shared" si="25"/>
        <v>311667</v>
      </c>
      <c r="AA138" s="22">
        <f t="shared" si="25"/>
        <v>0</v>
      </c>
      <c r="AB138" s="22">
        <f t="shared" si="25"/>
        <v>0</v>
      </c>
      <c r="AC138" s="22">
        <f t="shared" si="25"/>
        <v>0</v>
      </c>
      <c r="AD138" s="22">
        <f t="shared" si="25"/>
        <v>0</v>
      </c>
      <c r="AE138" s="22">
        <f t="shared" si="25"/>
        <v>623334</v>
      </c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ht="20" customHeight="1">
      <c r="A139" s="12">
        <v>1</v>
      </c>
      <c r="B139" s="12" t="s">
        <v>615</v>
      </c>
      <c r="C139" s="26" t="s">
        <v>3221</v>
      </c>
      <c r="D139" s="12" t="s">
        <v>616</v>
      </c>
      <c r="E139" s="12" t="s">
        <v>615</v>
      </c>
      <c r="F139" s="12" t="s">
        <v>617</v>
      </c>
      <c r="G139" s="12" t="s">
        <v>618</v>
      </c>
      <c r="H139" s="12" t="s">
        <v>619</v>
      </c>
      <c r="I139" s="1"/>
      <c r="J139" s="12"/>
      <c r="K139" s="12" t="s">
        <v>620</v>
      </c>
      <c r="L139" s="12" t="s">
        <v>621</v>
      </c>
      <c r="M139" s="27" t="s">
        <v>622</v>
      </c>
      <c r="N139" s="12"/>
      <c r="O139" s="8">
        <v>11185956</v>
      </c>
      <c r="P139" s="8" t="s">
        <v>50</v>
      </c>
      <c r="Q139" s="8">
        <v>1.5</v>
      </c>
      <c r="R139" s="12">
        <v>36</v>
      </c>
      <c r="S139" s="23">
        <v>520</v>
      </c>
      <c r="T139" s="23">
        <v>1340</v>
      </c>
      <c r="U139" s="13"/>
      <c r="V139" s="14">
        <f>SUM(S139:U139)</f>
        <v>1860</v>
      </c>
      <c r="W139" s="15">
        <f>S139</f>
        <v>520</v>
      </c>
      <c r="X139" s="15">
        <f t="shared" ref="X139:X188" si="26">T139</f>
        <v>1340</v>
      </c>
      <c r="Y139" s="15">
        <f t="shared" ref="Y139:Y188" si="27">U139</f>
        <v>0</v>
      </c>
      <c r="Z139" s="14">
        <f t="shared" ref="Z139:Z188" si="28">SUM(W139:Y139)</f>
        <v>1860</v>
      </c>
      <c r="AA139" s="15">
        <f>S139</f>
        <v>520</v>
      </c>
      <c r="AB139" s="15">
        <f t="shared" ref="AB139:AC139" si="29">T139</f>
        <v>1340</v>
      </c>
      <c r="AC139" s="15">
        <f t="shared" si="29"/>
        <v>0</v>
      </c>
      <c r="AD139" s="14">
        <f t="shared" ref="AD139:AD188" si="30">SUM(AA139:AC139)</f>
        <v>1860</v>
      </c>
      <c r="AE139" s="14">
        <f t="shared" ref="AE139:AE188" si="31">V139+Z139+AD139</f>
        <v>5580</v>
      </c>
      <c r="AF139" s="16" t="s">
        <v>3220</v>
      </c>
      <c r="AG139" s="17" t="s">
        <v>287</v>
      </c>
      <c r="AH139" s="17" t="s">
        <v>1737</v>
      </c>
      <c r="AI139" s="17" t="s">
        <v>1182</v>
      </c>
      <c r="AJ139" s="17" t="s">
        <v>372</v>
      </c>
      <c r="AK139" s="8" t="s">
        <v>290</v>
      </c>
      <c r="AL139" s="8" t="s">
        <v>1738</v>
      </c>
      <c r="AM139" s="12" t="s">
        <v>47</v>
      </c>
      <c r="AN139" s="18">
        <v>46752</v>
      </c>
      <c r="AO139" s="19"/>
    </row>
    <row r="140" spans="1:41" ht="20" customHeight="1">
      <c r="A140" s="12">
        <v>2</v>
      </c>
      <c r="B140" s="12" t="s">
        <v>615</v>
      </c>
      <c r="C140" s="26" t="s">
        <v>3221</v>
      </c>
      <c r="D140" s="12" t="s">
        <v>616</v>
      </c>
      <c r="E140" s="12" t="s">
        <v>615</v>
      </c>
      <c r="F140" s="12" t="s">
        <v>617</v>
      </c>
      <c r="G140" s="12" t="s">
        <v>618</v>
      </c>
      <c r="H140" s="12" t="s">
        <v>619</v>
      </c>
      <c r="I140" s="1"/>
      <c r="J140" s="12"/>
      <c r="K140" s="12" t="s">
        <v>620</v>
      </c>
      <c r="L140" s="12" t="s">
        <v>621</v>
      </c>
      <c r="M140" s="27" t="s">
        <v>623</v>
      </c>
      <c r="N140" s="12"/>
      <c r="O140" s="8">
        <v>11185939</v>
      </c>
      <c r="P140" s="8" t="s">
        <v>50</v>
      </c>
      <c r="Q140" s="8">
        <v>1.5</v>
      </c>
      <c r="R140" s="12">
        <v>36</v>
      </c>
      <c r="S140" s="23">
        <v>640</v>
      </c>
      <c r="T140" s="23">
        <v>1690</v>
      </c>
      <c r="U140" s="13"/>
      <c r="V140" s="14">
        <f t="shared" ref="V140:V188" si="32">SUM(S140:U140)</f>
        <v>2330</v>
      </c>
      <c r="W140" s="15">
        <f t="shared" ref="W140:W188" si="33">S140</f>
        <v>640</v>
      </c>
      <c r="X140" s="15">
        <f t="shared" si="26"/>
        <v>1690</v>
      </c>
      <c r="Y140" s="15">
        <f t="shared" si="27"/>
        <v>0</v>
      </c>
      <c r="Z140" s="14">
        <f t="shared" si="28"/>
        <v>2330</v>
      </c>
      <c r="AA140" s="15">
        <f t="shared" ref="AA140:AA188" si="34">S140</f>
        <v>640</v>
      </c>
      <c r="AB140" s="15">
        <f t="shared" ref="AB140:AB188" si="35">T140</f>
        <v>1690</v>
      </c>
      <c r="AC140" s="15">
        <f t="shared" ref="AC140:AC188" si="36">U140</f>
        <v>0</v>
      </c>
      <c r="AD140" s="14">
        <f t="shared" si="30"/>
        <v>2330</v>
      </c>
      <c r="AE140" s="14">
        <f t="shared" si="31"/>
        <v>6990</v>
      </c>
      <c r="AF140" s="16" t="s">
        <v>3220</v>
      </c>
      <c r="AG140" s="17" t="s">
        <v>287</v>
      </c>
      <c r="AH140" s="17" t="s">
        <v>1737</v>
      </c>
      <c r="AI140" s="17" t="s">
        <v>1182</v>
      </c>
      <c r="AJ140" s="17" t="s">
        <v>372</v>
      </c>
      <c r="AK140" s="8" t="s">
        <v>290</v>
      </c>
      <c r="AL140" s="8" t="s">
        <v>1738</v>
      </c>
      <c r="AM140" s="12" t="s">
        <v>47</v>
      </c>
      <c r="AN140" s="18">
        <v>46752</v>
      </c>
      <c r="AO140" s="19"/>
    </row>
    <row r="141" spans="1:41" ht="20" customHeight="1">
      <c r="A141" s="12">
        <v>3</v>
      </c>
      <c r="B141" s="12" t="s">
        <v>615</v>
      </c>
      <c r="C141" s="26" t="s">
        <v>3221</v>
      </c>
      <c r="D141" s="12" t="s">
        <v>616</v>
      </c>
      <c r="E141" s="12" t="s">
        <v>615</v>
      </c>
      <c r="F141" s="12" t="s">
        <v>617</v>
      </c>
      <c r="G141" s="12" t="s">
        <v>624</v>
      </c>
      <c r="H141" s="12" t="s">
        <v>625</v>
      </c>
      <c r="I141" s="1"/>
      <c r="J141" s="12"/>
      <c r="K141" s="12" t="s">
        <v>626</v>
      </c>
      <c r="L141" s="12" t="s">
        <v>625</v>
      </c>
      <c r="M141" s="27" t="s">
        <v>627</v>
      </c>
      <c r="N141" s="12"/>
      <c r="O141" s="8">
        <v>11185954</v>
      </c>
      <c r="P141" s="8" t="s">
        <v>50</v>
      </c>
      <c r="Q141" s="8">
        <v>1.5</v>
      </c>
      <c r="R141" s="12">
        <v>36</v>
      </c>
      <c r="S141" s="23">
        <v>1000</v>
      </c>
      <c r="T141" s="23">
        <v>2750</v>
      </c>
      <c r="U141" s="13"/>
      <c r="V141" s="14">
        <f t="shared" si="32"/>
        <v>3750</v>
      </c>
      <c r="W141" s="15">
        <f t="shared" si="33"/>
        <v>1000</v>
      </c>
      <c r="X141" s="15">
        <f t="shared" si="26"/>
        <v>2750</v>
      </c>
      <c r="Y141" s="15">
        <f t="shared" si="27"/>
        <v>0</v>
      </c>
      <c r="Z141" s="14">
        <f t="shared" si="28"/>
        <v>3750</v>
      </c>
      <c r="AA141" s="15">
        <f t="shared" si="34"/>
        <v>1000</v>
      </c>
      <c r="AB141" s="15">
        <f t="shared" si="35"/>
        <v>2750</v>
      </c>
      <c r="AC141" s="15">
        <f t="shared" si="36"/>
        <v>0</v>
      </c>
      <c r="AD141" s="14">
        <f t="shared" si="30"/>
        <v>3750</v>
      </c>
      <c r="AE141" s="14">
        <f t="shared" si="31"/>
        <v>11250</v>
      </c>
      <c r="AF141" s="16" t="s">
        <v>3220</v>
      </c>
      <c r="AG141" s="17" t="s">
        <v>287</v>
      </c>
      <c r="AH141" s="17" t="s">
        <v>1737</v>
      </c>
      <c r="AI141" s="17" t="s">
        <v>1182</v>
      </c>
      <c r="AJ141" s="17" t="s">
        <v>372</v>
      </c>
      <c r="AK141" s="8" t="s">
        <v>290</v>
      </c>
      <c r="AL141" s="8" t="s">
        <v>1738</v>
      </c>
      <c r="AM141" s="12" t="s">
        <v>47</v>
      </c>
      <c r="AN141" s="18">
        <v>46752</v>
      </c>
      <c r="AO141" s="19"/>
    </row>
    <row r="142" spans="1:41" ht="20" customHeight="1">
      <c r="A142" s="12">
        <v>4</v>
      </c>
      <c r="B142" s="12" t="s">
        <v>615</v>
      </c>
      <c r="C142" s="26" t="s">
        <v>3221</v>
      </c>
      <c r="D142" s="12" t="s">
        <v>616</v>
      </c>
      <c r="E142" s="12" t="s">
        <v>615</v>
      </c>
      <c r="F142" s="12" t="s">
        <v>617</v>
      </c>
      <c r="G142" s="12" t="s">
        <v>628</v>
      </c>
      <c r="H142" s="12" t="s">
        <v>629</v>
      </c>
      <c r="I142" s="1"/>
      <c r="J142" s="12"/>
      <c r="K142" s="12" t="s">
        <v>620</v>
      </c>
      <c r="L142" s="12" t="s">
        <v>621</v>
      </c>
      <c r="M142" s="27" t="s">
        <v>630</v>
      </c>
      <c r="N142" s="12"/>
      <c r="O142" s="8">
        <v>11185949</v>
      </c>
      <c r="P142" s="8" t="s">
        <v>50</v>
      </c>
      <c r="Q142" s="8">
        <v>1.5</v>
      </c>
      <c r="R142" s="12">
        <v>36</v>
      </c>
      <c r="S142" s="23">
        <v>400</v>
      </c>
      <c r="T142" s="23">
        <v>1060</v>
      </c>
      <c r="U142" s="13"/>
      <c r="V142" s="14">
        <f t="shared" si="32"/>
        <v>1460</v>
      </c>
      <c r="W142" s="15">
        <f t="shared" si="33"/>
        <v>400</v>
      </c>
      <c r="X142" s="15">
        <f t="shared" si="26"/>
        <v>1060</v>
      </c>
      <c r="Y142" s="15">
        <f t="shared" si="27"/>
        <v>0</v>
      </c>
      <c r="Z142" s="14">
        <f t="shared" si="28"/>
        <v>1460</v>
      </c>
      <c r="AA142" s="15">
        <f t="shared" si="34"/>
        <v>400</v>
      </c>
      <c r="AB142" s="15">
        <f t="shared" si="35"/>
        <v>1060</v>
      </c>
      <c r="AC142" s="15">
        <f t="shared" si="36"/>
        <v>0</v>
      </c>
      <c r="AD142" s="14">
        <f t="shared" si="30"/>
        <v>1460</v>
      </c>
      <c r="AE142" s="14">
        <f t="shared" si="31"/>
        <v>4380</v>
      </c>
      <c r="AF142" s="16" t="s">
        <v>3220</v>
      </c>
      <c r="AG142" s="17" t="s">
        <v>287</v>
      </c>
      <c r="AH142" s="17" t="s">
        <v>1737</v>
      </c>
      <c r="AI142" s="17" t="s">
        <v>1182</v>
      </c>
      <c r="AJ142" s="17" t="s">
        <v>372</v>
      </c>
      <c r="AK142" s="8" t="s">
        <v>290</v>
      </c>
      <c r="AL142" s="8" t="s">
        <v>1738</v>
      </c>
      <c r="AM142" s="12" t="s">
        <v>47</v>
      </c>
      <c r="AN142" s="18">
        <v>46752</v>
      </c>
      <c r="AO142" s="19"/>
    </row>
    <row r="143" spans="1:41" ht="20" customHeight="1">
      <c r="A143" s="12">
        <v>5</v>
      </c>
      <c r="B143" s="12" t="s">
        <v>615</v>
      </c>
      <c r="C143" s="26" t="s">
        <v>3221</v>
      </c>
      <c r="D143" s="12" t="s">
        <v>616</v>
      </c>
      <c r="E143" s="12" t="s">
        <v>615</v>
      </c>
      <c r="F143" s="12" t="s">
        <v>617</v>
      </c>
      <c r="G143" s="12" t="s">
        <v>631</v>
      </c>
      <c r="H143" s="12" t="s">
        <v>632</v>
      </c>
      <c r="I143" s="1"/>
      <c r="J143" s="12"/>
      <c r="K143" s="12" t="s">
        <v>620</v>
      </c>
      <c r="L143" s="12" t="s">
        <v>621</v>
      </c>
      <c r="M143" s="27" t="s">
        <v>633</v>
      </c>
      <c r="N143" s="12"/>
      <c r="O143" s="8">
        <v>11185946</v>
      </c>
      <c r="P143" s="8" t="s">
        <v>713</v>
      </c>
      <c r="Q143" s="8">
        <v>1.5</v>
      </c>
      <c r="R143" s="12">
        <v>36</v>
      </c>
      <c r="S143" s="23">
        <v>730</v>
      </c>
      <c r="T143" s="23">
        <v>1525</v>
      </c>
      <c r="U143" s="13"/>
      <c r="V143" s="14">
        <f t="shared" si="32"/>
        <v>2255</v>
      </c>
      <c r="W143" s="15">
        <f t="shared" si="33"/>
        <v>730</v>
      </c>
      <c r="X143" s="15">
        <f t="shared" si="26"/>
        <v>1525</v>
      </c>
      <c r="Y143" s="15">
        <f t="shared" si="27"/>
        <v>0</v>
      </c>
      <c r="Z143" s="14">
        <f t="shared" si="28"/>
        <v>2255</v>
      </c>
      <c r="AA143" s="15">
        <f t="shared" si="34"/>
        <v>730</v>
      </c>
      <c r="AB143" s="15">
        <f t="shared" si="35"/>
        <v>1525</v>
      </c>
      <c r="AC143" s="15">
        <f t="shared" si="36"/>
        <v>0</v>
      </c>
      <c r="AD143" s="14">
        <f t="shared" si="30"/>
        <v>2255</v>
      </c>
      <c r="AE143" s="14">
        <f t="shared" si="31"/>
        <v>6765</v>
      </c>
      <c r="AF143" s="16" t="s">
        <v>3220</v>
      </c>
      <c r="AG143" s="17" t="s">
        <v>287</v>
      </c>
      <c r="AH143" s="17" t="s">
        <v>1737</v>
      </c>
      <c r="AI143" s="17" t="s">
        <v>1182</v>
      </c>
      <c r="AJ143" s="17" t="s">
        <v>372</v>
      </c>
      <c r="AK143" s="8" t="s">
        <v>290</v>
      </c>
      <c r="AL143" s="8" t="s">
        <v>1738</v>
      </c>
      <c r="AM143" s="12" t="s">
        <v>47</v>
      </c>
      <c r="AN143" s="18">
        <v>46752</v>
      </c>
      <c r="AO143" s="19"/>
    </row>
    <row r="144" spans="1:41" ht="20" customHeight="1">
      <c r="A144" s="12">
        <v>6</v>
      </c>
      <c r="B144" s="12" t="s">
        <v>615</v>
      </c>
      <c r="C144" s="26" t="s">
        <v>3221</v>
      </c>
      <c r="D144" s="12" t="s">
        <v>616</v>
      </c>
      <c r="E144" s="12" t="s">
        <v>615</v>
      </c>
      <c r="F144" s="12" t="s">
        <v>617</v>
      </c>
      <c r="G144" s="12" t="s">
        <v>634</v>
      </c>
      <c r="H144" s="12" t="s">
        <v>635</v>
      </c>
      <c r="I144" s="1"/>
      <c r="J144" s="12"/>
      <c r="K144" s="12" t="s">
        <v>620</v>
      </c>
      <c r="L144" s="12" t="s">
        <v>621</v>
      </c>
      <c r="M144" s="27" t="s">
        <v>636</v>
      </c>
      <c r="N144" s="12"/>
      <c r="O144" s="8">
        <v>11185966</v>
      </c>
      <c r="P144" s="8" t="s">
        <v>50</v>
      </c>
      <c r="Q144" s="8">
        <v>1</v>
      </c>
      <c r="R144" s="12">
        <v>36</v>
      </c>
      <c r="S144" s="23">
        <v>520</v>
      </c>
      <c r="T144" s="23">
        <v>2370</v>
      </c>
      <c r="U144" s="13"/>
      <c r="V144" s="14">
        <f t="shared" si="32"/>
        <v>2890</v>
      </c>
      <c r="W144" s="15">
        <f t="shared" si="33"/>
        <v>520</v>
      </c>
      <c r="X144" s="15">
        <f t="shared" si="26"/>
        <v>2370</v>
      </c>
      <c r="Y144" s="15">
        <f t="shared" si="27"/>
        <v>0</v>
      </c>
      <c r="Z144" s="14">
        <f t="shared" si="28"/>
        <v>2890</v>
      </c>
      <c r="AA144" s="15">
        <f t="shared" si="34"/>
        <v>520</v>
      </c>
      <c r="AB144" s="15">
        <f t="shared" si="35"/>
        <v>2370</v>
      </c>
      <c r="AC144" s="15">
        <f t="shared" si="36"/>
        <v>0</v>
      </c>
      <c r="AD144" s="14">
        <f t="shared" si="30"/>
        <v>2890</v>
      </c>
      <c r="AE144" s="14">
        <f t="shared" si="31"/>
        <v>8670</v>
      </c>
      <c r="AF144" s="16" t="s">
        <v>3220</v>
      </c>
      <c r="AG144" s="17" t="s">
        <v>287</v>
      </c>
      <c r="AH144" s="17" t="s">
        <v>1737</v>
      </c>
      <c r="AI144" s="17" t="s">
        <v>1182</v>
      </c>
      <c r="AJ144" s="17" t="s">
        <v>372</v>
      </c>
      <c r="AK144" s="8" t="s">
        <v>290</v>
      </c>
      <c r="AL144" s="8" t="s">
        <v>1738</v>
      </c>
      <c r="AM144" s="12" t="s">
        <v>47</v>
      </c>
      <c r="AN144" s="18">
        <v>46752</v>
      </c>
      <c r="AO144" s="19"/>
    </row>
    <row r="145" spans="1:41" ht="20" customHeight="1">
      <c r="A145" s="12">
        <v>7</v>
      </c>
      <c r="B145" s="12" t="s">
        <v>615</v>
      </c>
      <c r="C145" s="26" t="s">
        <v>3221</v>
      </c>
      <c r="D145" s="12" t="s">
        <v>616</v>
      </c>
      <c r="E145" s="12" t="s">
        <v>615</v>
      </c>
      <c r="F145" s="12" t="s">
        <v>617</v>
      </c>
      <c r="G145" s="12" t="s">
        <v>637</v>
      </c>
      <c r="H145" s="12" t="s">
        <v>621</v>
      </c>
      <c r="I145" s="1"/>
      <c r="J145" s="12"/>
      <c r="K145" s="12" t="s">
        <v>620</v>
      </c>
      <c r="L145" s="12" t="s">
        <v>621</v>
      </c>
      <c r="M145" s="27" t="s">
        <v>638</v>
      </c>
      <c r="N145" s="12"/>
      <c r="O145" s="8">
        <v>11829594</v>
      </c>
      <c r="P145" s="8" t="s">
        <v>713</v>
      </c>
      <c r="Q145" s="8">
        <v>3.5</v>
      </c>
      <c r="R145" s="12">
        <v>36</v>
      </c>
      <c r="S145" s="23">
        <v>1300</v>
      </c>
      <c r="T145" s="23">
        <v>2730</v>
      </c>
      <c r="U145" s="13"/>
      <c r="V145" s="14">
        <f t="shared" si="32"/>
        <v>4030</v>
      </c>
      <c r="W145" s="15">
        <f t="shared" si="33"/>
        <v>1300</v>
      </c>
      <c r="X145" s="15">
        <f t="shared" si="26"/>
        <v>2730</v>
      </c>
      <c r="Y145" s="15">
        <f t="shared" si="27"/>
        <v>0</v>
      </c>
      <c r="Z145" s="14">
        <f t="shared" si="28"/>
        <v>4030</v>
      </c>
      <c r="AA145" s="15">
        <f t="shared" si="34"/>
        <v>1300</v>
      </c>
      <c r="AB145" s="15">
        <f t="shared" si="35"/>
        <v>2730</v>
      </c>
      <c r="AC145" s="15">
        <f t="shared" si="36"/>
        <v>0</v>
      </c>
      <c r="AD145" s="14">
        <f t="shared" si="30"/>
        <v>4030</v>
      </c>
      <c r="AE145" s="14">
        <f t="shared" si="31"/>
        <v>12090</v>
      </c>
      <c r="AF145" s="16" t="s">
        <v>3220</v>
      </c>
      <c r="AG145" s="17" t="s">
        <v>287</v>
      </c>
      <c r="AH145" s="17" t="s">
        <v>1737</v>
      </c>
      <c r="AI145" s="17" t="s">
        <v>1182</v>
      </c>
      <c r="AJ145" s="17" t="s">
        <v>372</v>
      </c>
      <c r="AK145" s="8" t="s">
        <v>290</v>
      </c>
      <c r="AL145" s="8" t="s">
        <v>1738</v>
      </c>
      <c r="AM145" s="12" t="s">
        <v>47</v>
      </c>
      <c r="AN145" s="18">
        <v>46752</v>
      </c>
      <c r="AO145" s="19"/>
    </row>
    <row r="146" spans="1:41" ht="20" customHeight="1">
      <c r="A146" s="12">
        <v>8</v>
      </c>
      <c r="B146" s="12" t="s">
        <v>615</v>
      </c>
      <c r="C146" s="26" t="s">
        <v>3221</v>
      </c>
      <c r="D146" s="12" t="s">
        <v>616</v>
      </c>
      <c r="E146" s="12" t="s">
        <v>615</v>
      </c>
      <c r="F146" s="12" t="s">
        <v>617</v>
      </c>
      <c r="G146" s="12" t="s">
        <v>640</v>
      </c>
      <c r="H146" s="12" t="s">
        <v>641</v>
      </c>
      <c r="I146" s="1"/>
      <c r="J146" s="12"/>
      <c r="K146" s="12" t="s">
        <v>620</v>
      </c>
      <c r="L146" s="12" t="s">
        <v>621</v>
      </c>
      <c r="M146" s="27" t="s">
        <v>642</v>
      </c>
      <c r="N146" s="12"/>
      <c r="O146" s="8">
        <v>11829583</v>
      </c>
      <c r="P146" s="8" t="s">
        <v>50</v>
      </c>
      <c r="Q146" s="8">
        <v>3.5</v>
      </c>
      <c r="R146" s="12">
        <v>36</v>
      </c>
      <c r="S146" s="23">
        <v>1520</v>
      </c>
      <c r="T146" s="23">
        <v>3500</v>
      </c>
      <c r="U146" s="13"/>
      <c r="V146" s="14">
        <f t="shared" si="32"/>
        <v>5020</v>
      </c>
      <c r="W146" s="15">
        <f t="shared" si="33"/>
        <v>1520</v>
      </c>
      <c r="X146" s="15">
        <f t="shared" si="26"/>
        <v>3500</v>
      </c>
      <c r="Y146" s="15">
        <f t="shared" si="27"/>
        <v>0</v>
      </c>
      <c r="Z146" s="14">
        <f t="shared" si="28"/>
        <v>5020</v>
      </c>
      <c r="AA146" s="15">
        <f t="shared" si="34"/>
        <v>1520</v>
      </c>
      <c r="AB146" s="15">
        <f t="shared" si="35"/>
        <v>3500</v>
      </c>
      <c r="AC146" s="15">
        <f t="shared" si="36"/>
        <v>0</v>
      </c>
      <c r="AD146" s="14">
        <f t="shared" si="30"/>
        <v>5020</v>
      </c>
      <c r="AE146" s="14">
        <f t="shared" si="31"/>
        <v>15060</v>
      </c>
      <c r="AF146" s="16" t="s">
        <v>3220</v>
      </c>
      <c r="AG146" s="17" t="s">
        <v>287</v>
      </c>
      <c r="AH146" s="17" t="s">
        <v>1737</v>
      </c>
      <c r="AI146" s="17" t="s">
        <v>1182</v>
      </c>
      <c r="AJ146" s="17" t="s">
        <v>372</v>
      </c>
      <c r="AK146" s="8" t="s">
        <v>290</v>
      </c>
      <c r="AL146" s="8" t="s">
        <v>1738</v>
      </c>
      <c r="AM146" s="12" t="s">
        <v>47</v>
      </c>
      <c r="AN146" s="18">
        <v>46752</v>
      </c>
      <c r="AO146" s="19"/>
    </row>
    <row r="147" spans="1:41" ht="20" customHeight="1">
      <c r="A147" s="12">
        <v>9</v>
      </c>
      <c r="B147" s="12" t="s">
        <v>615</v>
      </c>
      <c r="C147" s="26" t="s">
        <v>3221</v>
      </c>
      <c r="D147" s="12" t="s">
        <v>616</v>
      </c>
      <c r="E147" s="12" t="s">
        <v>615</v>
      </c>
      <c r="F147" s="12" t="s">
        <v>617</v>
      </c>
      <c r="G147" s="12" t="s">
        <v>643</v>
      </c>
      <c r="H147" s="12" t="s">
        <v>644</v>
      </c>
      <c r="I147" s="1"/>
      <c r="J147" s="12"/>
      <c r="K147" s="12" t="s">
        <v>620</v>
      </c>
      <c r="L147" s="12" t="s">
        <v>621</v>
      </c>
      <c r="M147" s="27" t="s">
        <v>645</v>
      </c>
      <c r="N147" s="12"/>
      <c r="O147" s="8">
        <v>11815419</v>
      </c>
      <c r="P147" s="8" t="s">
        <v>50</v>
      </c>
      <c r="Q147" s="8">
        <v>3.5</v>
      </c>
      <c r="R147" s="12">
        <v>36</v>
      </c>
      <c r="S147" s="23">
        <v>1920</v>
      </c>
      <c r="T147" s="23">
        <v>5150</v>
      </c>
      <c r="U147" s="13"/>
      <c r="V147" s="14">
        <f t="shared" si="32"/>
        <v>7070</v>
      </c>
      <c r="W147" s="15">
        <f t="shared" si="33"/>
        <v>1920</v>
      </c>
      <c r="X147" s="15">
        <f t="shared" si="26"/>
        <v>5150</v>
      </c>
      <c r="Y147" s="15">
        <f t="shared" si="27"/>
        <v>0</v>
      </c>
      <c r="Z147" s="14">
        <f t="shared" si="28"/>
        <v>7070</v>
      </c>
      <c r="AA147" s="15">
        <f t="shared" si="34"/>
        <v>1920</v>
      </c>
      <c r="AB147" s="15">
        <f t="shared" si="35"/>
        <v>5150</v>
      </c>
      <c r="AC147" s="15">
        <f t="shared" si="36"/>
        <v>0</v>
      </c>
      <c r="AD147" s="14">
        <f t="shared" si="30"/>
        <v>7070</v>
      </c>
      <c r="AE147" s="14">
        <f t="shared" si="31"/>
        <v>21210</v>
      </c>
      <c r="AF147" s="16" t="s">
        <v>3220</v>
      </c>
      <c r="AG147" s="17" t="s">
        <v>287</v>
      </c>
      <c r="AH147" s="17" t="s">
        <v>1737</v>
      </c>
      <c r="AI147" s="17" t="s">
        <v>1182</v>
      </c>
      <c r="AJ147" s="17" t="s">
        <v>372</v>
      </c>
      <c r="AK147" s="8" t="s">
        <v>290</v>
      </c>
      <c r="AL147" s="8" t="s">
        <v>1738</v>
      </c>
      <c r="AM147" s="12" t="s">
        <v>47</v>
      </c>
      <c r="AN147" s="18">
        <v>46752</v>
      </c>
      <c r="AO147" s="19"/>
    </row>
    <row r="148" spans="1:41" ht="20" customHeight="1">
      <c r="A148" s="12">
        <v>10</v>
      </c>
      <c r="B148" s="12" t="s">
        <v>615</v>
      </c>
      <c r="C148" s="26" t="s">
        <v>3221</v>
      </c>
      <c r="D148" s="12" t="s">
        <v>616</v>
      </c>
      <c r="E148" s="12" t="s">
        <v>615</v>
      </c>
      <c r="F148" s="12" t="s">
        <v>617</v>
      </c>
      <c r="G148" s="12" t="s">
        <v>640</v>
      </c>
      <c r="H148" s="12" t="s">
        <v>641</v>
      </c>
      <c r="I148" s="1"/>
      <c r="J148" s="12"/>
      <c r="K148" s="12" t="s">
        <v>620</v>
      </c>
      <c r="L148" s="12" t="s">
        <v>621</v>
      </c>
      <c r="M148" s="27" t="s">
        <v>646</v>
      </c>
      <c r="N148" s="12"/>
      <c r="O148" s="8">
        <v>11815427</v>
      </c>
      <c r="P148" s="8" t="s">
        <v>50</v>
      </c>
      <c r="Q148" s="8">
        <v>1.5</v>
      </c>
      <c r="R148" s="12">
        <v>36</v>
      </c>
      <c r="S148" s="23">
        <v>840</v>
      </c>
      <c r="T148" s="23">
        <v>1725</v>
      </c>
      <c r="U148" s="13"/>
      <c r="V148" s="14">
        <f t="shared" si="32"/>
        <v>2565</v>
      </c>
      <c r="W148" s="15">
        <f t="shared" si="33"/>
        <v>840</v>
      </c>
      <c r="X148" s="15">
        <f t="shared" si="26"/>
        <v>1725</v>
      </c>
      <c r="Y148" s="15">
        <f t="shared" si="27"/>
        <v>0</v>
      </c>
      <c r="Z148" s="14">
        <f t="shared" si="28"/>
        <v>2565</v>
      </c>
      <c r="AA148" s="15">
        <f t="shared" si="34"/>
        <v>840</v>
      </c>
      <c r="AB148" s="15">
        <f t="shared" si="35"/>
        <v>1725</v>
      </c>
      <c r="AC148" s="15">
        <f t="shared" si="36"/>
        <v>0</v>
      </c>
      <c r="AD148" s="14">
        <f t="shared" si="30"/>
        <v>2565</v>
      </c>
      <c r="AE148" s="14">
        <f t="shared" si="31"/>
        <v>7695</v>
      </c>
      <c r="AF148" s="16" t="s">
        <v>3220</v>
      </c>
      <c r="AG148" s="17" t="s">
        <v>287</v>
      </c>
      <c r="AH148" s="17" t="s">
        <v>1737</v>
      </c>
      <c r="AI148" s="17" t="s">
        <v>1182</v>
      </c>
      <c r="AJ148" s="17" t="s">
        <v>372</v>
      </c>
      <c r="AK148" s="8" t="s">
        <v>290</v>
      </c>
      <c r="AL148" s="8" t="s">
        <v>1738</v>
      </c>
      <c r="AM148" s="12" t="s">
        <v>47</v>
      </c>
      <c r="AN148" s="18">
        <v>46752</v>
      </c>
      <c r="AO148" s="19"/>
    </row>
    <row r="149" spans="1:41" ht="20" customHeight="1">
      <c r="A149" s="12">
        <v>11</v>
      </c>
      <c r="B149" s="12" t="s">
        <v>615</v>
      </c>
      <c r="C149" s="26" t="s">
        <v>3221</v>
      </c>
      <c r="D149" s="12" t="s">
        <v>616</v>
      </c>
      <c r="E149" s="12" t="s">
        <v>615</v>
      </c>
      <c r="F149" s="12" t="s">
        <v>617</v>
      </c>
      <c r="G149" s="12" t="s">
        <v>647</v>
      </c>
      <c r="H149" s="12" t="s">
        <v>648</v>
      </c>
      <c r="I149" s="1"/>
      <c r="J149" s="12">
        <v>2</v>
      </c>
      <c r="K149" s="12" t="s">
        <v>620</v>
      </c>
      <c r="L149" s="12" t="s">
        <v>621</v>
      </c>
      <c r="M149" s="27" t="s">
        <v>649</v>
      </c>
      <c r="N149" s="12"/>
      <c r="O149" s="8">
        <v>11201343</v>
      </c>
      <c r="P149" s="8" t="s">
        <v>713</v>
      </c>
      <c r="Q149" s="8">
        <v>2.5</v>
      </c>
      <c r="R149" s="12">
        <v>36</v>
      </c>
      <c r="S149" s="23">
        <v>1830</v>
      </c>
      <c r="T149" s="23">
        <v>3630</v>
      </c>
      <c r="U149" s="13"/>
      <c r="V149" s="14">
        <f t="shared" si="32"/>
        <v>5460</v>
      </c>
      <c r="W149" s="15">
        <f t="shared" si="33"/>
        <v>1830</v>
      </c>
      <c r="X149" s="15">
        <f t="shared" si="26"/>
        <v>3630</v>
      </c>
      <c r="Y149" s="15">
        <f t="shared" si="27"/>
        <v>0</v>
      </c>
      <c r="Z149" s="14">
        <f t="shared" si="28"/>
        <v>5460</v>
      </c>
      <c r="AA149" s="15">
        <f t="shared" si="34"/>
        <v>1830</v>
      </c>
      <c r="AB149" s="15">
        <f t="shared" si="35"/>
        <v>3630</v>
      </c>
      <c r="AC149" s="15">
        <f t="shared" si="36"/>
        <v>0</v>
      </c>
      <c r="AD149" s="14">
        <f t="shared" si="30"/>
        <v>5460</v>
      </c>
      <c r="AE149" s="14">
        <f t="shared" si="31"/>
        <v>16380</v>
      </c>
      <c r="AF149" s="16" t="s">
        <v>3220</v>
      </c>
      <c r="AG149" s="17" t="s">
        <v>287</v>
      </c>
      <c r="AH149" s="17" t="s">
        <v>1737</v>
      </c>
      <c r="AI149" s="17" t="s">
        <v>1182</v>
      </c>
      <c r="AJ149" s="17" t="s">
        <v>372</v>
      </c>
      <c r="AK149" s="8" t="s">
        <v>290</v>
      </c>
      <c r="AL149" s="8" t="s">
        <v>1738</v>
      </c>
      <c r="AM149" s="12" t="s">
        <v>47</v>
      </c>
      <c r="AN149" s="18">
        <v>46752</v>
      </c>
      <c r="AO149" s="19"/>
    </row>
    <row r="150" spans="1:41" ht="20" customHeight="1">
      <c r="A150" s="12">
        <v>12</v>
      </c>
      <c r="B150" s="12" t="s">
        <v>615</v>
      </c>
      <c r="C150" s="26" t="s">
        <v>3221</v>
      </c>
      <c r="D150" s="12" t="s">
        <v>616</v>
      </c>
      <c r="E150" s="12" t="s">
        <v>615</v>
      </c>
      <c r="F150" s="12" t="s">
        <v>617</v>
      </c>
      <c r="G150" s="12" t="s">
        <v>650</v>
      </c>
      <c r="H150" s="12" t="s">
        <v>651</v>
      </c>
      <c r="I150" s="1"/>
      <c r="J150" s="12"/>
      <c r="K150" s="12" t="s">
        <v>620</v>
      </c>
      <c r="L150" s="12" t="s">
        <v>621</v>
      </c>
      <c r="M150" s="27" t="s">
        <v>652</v>
      </c>
      <c r="N150" s="12"/>
      <c r="O150" s="8">
        <v>11185960</v>
      </c>
      <c r="P150" s="8" t="s">
        <v>50</v>
      </c>
      <c r="Q150" s="8">
        <v>1</v>
      </c>
      <c r="R150" s="12">
        <v>36</v>
      </c>
      <c r="S150" s="23">
        <v>680</v>
      </c>
      <c r="T150" s="23">
        <v>1760</v>
      </c>
      <c r="U150" s="13"/>
      <c r="V150" s="14">
        <f t="shared" si="32"/>
        <v>2440</v>
      </c>
      <c r="W150" s="15">
        <f t="shared" si="33"/>
        <v>680</v>
      </c>
      <c r="X150" s="15">
        <f t="shared" si="26"/>
        <v>1760</v>
      </c>
      <c r="Y150" s="15">
        <f t="shared" si="27"/>
        <v>0</v>
      </c>
      <c r="Z150" s="14">
        <f t="shared" si="28"/>
        <v>2440</v>
      </c>
      <c r="AA150" s="15">
        <f t="shared" si="34"/>
        <v>680</v>
      </c>
      <c r="AB150" s="15">
        <f t="shared" si="35"/>
        <v>1760</v>
      </c>
      <c r="AC150" s="15">
        <f t="shared" si="36"/>
        <v>0</v>
      </c>
      <c r="AD150" s="14">
        <f t="shared" si="30"/>
        <v>2440</v>
      </c>
      <c r="AE150" s="14">
        <f t="shared" si="31"/>
        <v>7320</v>
      </c>
      <c r="AF150" s="16" t="s">
        <v>3220</v>
      </c>
      <c r="AG150" s="17" t="s">
        <v>287</v>
      </c>
      <c r="AH150" s="17" t="s">
        <v>1737</v>
      </c>
      <c r="AI150" s="17" t="s">
        <v>1182</v>
      </c>
      <c r="AJ150" s="17" t="s">
        <v>372</v>
      </c>
      <c r="AK150" s="8" t="s">
        <v>290</v>
      </c>
      <c r="AL150" s="8" t="s">
        <v>1738</v>
      </c>
      <c r="AM150" s="12" t="s">
        <v>47</v>
      </c>
      <c r="AN150" s="18">
        <v>46752</v>
      </c>
      <c r="AO150" s="19"/>
    </row>
    <row r="151" spans="1:41" ht="20" customHeight="1">
      <c r="A151" s="12">
        <v>13</v>
      </c>
      <c r="B151" s="12" t="s">
        <v>615</v>
      </c>
      <c r="C151" s="26" t="s">
        <v>3221</v>
      </c>
      <c r="D151" s="12" t="s">
        <v>616</v>
      </c>
      <c r="E151" s="12" t="s">
        <v>615</v>
      </c>
      <c r="F151" s="12" t="s">
        <v>617</v>
      </c>
      <c r="G151" s="12" t="s">
        <v>650</v>
      </c>
      <c r="H151" s="12" t="s">
        <v>651</v>
      </c>
      <c r="I151" s="1"/>
      <c r="J151" s="12"/>
      <c r="K151" s="12" t="s">
        <v>653</v>
      </c>
      <c r="L151" s="12" t="s">
        <v>621</v>
      </c>
      <c r="M151" s="27" t="s">
        <v>654</v>
      </c>
      <c r="N151" s="12"/>
      <c r="O151" s="8">
        <v>11185940</v>
      </c>
      <c r="P151" s="8" t="s">
        <v>50</v>
      </c>
      <c r="Q151" s="8">
        <v>1.5</v>
      </c>
      <c r="R151" s="12">
        <v>36</v>
      </c>
      <c r="S151" s="23">
        <v>945</v>
      </c>
      <c r="T151" s="23">
        <v>2450</v>
      </c>
      <c r="U151" s="13"/>
      <c r="V151" s="14">
        <f t="shared" si="32"/>
        <v>3395</v>
      </c>
      <c r="W151" s="15">
        <f t="shared" si="33"/>
        <v>945</v>
      </c>
      <c r="X151" s="15">
        <f t="shared" si="26"/>
        <v>2450</v>
      </c>
      <c r="Y151" s="15">
        <f t="shared" si="27"/>
        <v>0</v>
      </c>
      <c r="Z151" s="14">
        <f t="shared" si="28"/>
        <v>3395</v>
      </c>
      <c r="AA151" s="15">
        <f t="shared" si="34"/>
        <v>945</v>
      </c>
      <c r="AB151" s="15">
        <f t="shared" si="35"/>
        <v>2450</v>
      </c>
      <c r="AC151" s="15">
        <f t="shared" si="36"/>
        <v>0</v>
      </c>
      <c r="AD151" s="14">
        <f t="shared" si="30"/>
        <v>3395</v>
      </c>
      <c r="AE151" s="14">
        <f t="shared" si="31"/>
        <v>10185</v>
      </c>
      <c r="AF151" s="16" t="s">
        <v>3220</v>
      </c>
      <c r="AG151" s="17" t="s">
        <v>287</v>
      </c>
      <c r="AH151" s="17" t="s">
        <v>1737</v>
      </c>
      <c r="AI151" s="17" t="s">
        <v>1182</v>
      </c>
      <c r="AJ151" s="17" t="s">
        <v>372</v>
      </c>
      <c r="AK151" s="8" t="s">
        <v>290</v>
      </c>
      <c r="AL151" s="8" t="s">
        <v>1738</v>
      </c>
      <c r="AM151" s="12" t="s">
        <v>47</v>
      </c>
      <c r="AN151" s="18">
        <v>46752</v>
      </c>
      <c r="AO151" s="19"/>
    </row>
    <row r="152" spans="1:41" ht="20" customHeight="1">
      <c r="A152" s="12">
        <v>14</v>
      </c>
      <c r="B152" s="12" t="s">
        <v>615</v>
      </c>
      <c r="C152" s="26" t="s">
        <v>3221</v>
      </c>
      <c r="D152" s="12" t="s">
        <v>616</v>
      </c>
      <c r="E152" s="12" t="s">
        <v>615</v>
      </c>
      <c r="F152" s="12" t="s">
        <v>617</v>
      </c>
      <c r="G152" s="12" t="s">
        <v>655</v>
      </c>
      <c r="H152" s="12" t="s">
        <v>656</v>
      </c>
      <c r="I152" s="1"/>
      <c r="J152" s="12"/>
      <c r="K152" s="12" t="s">
        <v>620</v>
      </c>
      <c r="L152" s="12" t="s">
        <v>621</v>
      </c>
      <c r="M152" s="27" t="s">
        <v>657</v>
      </c>
      <c r="N152" s="12"/>
      <c r="O152" s="8">
        <v>11185958</v>
      </c>
      <c r="P152" s="8" t="s">
        <v>50</v>
      </c>
      <c r="Q152" s="8">
        <v>1.5</v>
      </c>
      <c r="R152" s="12">
        <v>36</v>
      </c>
      <c r="S152" s="23">
        <v>930</v>
      </c>
      <c r="T152" s="23">
        <v>2300</v>
      </c>
      <c r="U152" s="13"/>
      <c r="V152" s="14">
        <f t="shared" si="32"/>
        <v>3230</v>
      </c>
      <c r="W152" s="15">
        <f t="shared" si="33"/>
        <v>930</v>
      </c>
      <c r="X152" s="15">
        <f t="shared" si="26"/>
        <v>2300</v>
      </c>
      <c r="Y152" s="15">
        <f t="shared" si="27"/>
        <v>0</v>
      </c>
      <c r="Z152" s="14">
        <f t="shared" si="28"/>
        <v>3230</v>
      </c>
      <c r="AA152" s="15">
        <f t="shared" si="34"/>
        <v>930</v>
      </c>
      <c r="AB152" s="15">
        <f t="shared" si="35"/>
        <v>2300</v>
      </c>
      <c r="AC152" s="15">
        <f t="shared" si="36"/>
        <v>0</v>
      </c>
      <c r="AD152" s="14">
        <f t="shared" si="30"/>
        <v>3230</v>
      </c>
      <c r="AE152" s="14">
        <f t="shared" si="31"/>
        <v>9690</v>
      </c>
      <c r="AF152" s="16" t="s">
        <v>3220</v>
      </c>
      <c r="AG152" s="17" t="s">
        <v>287</v>
      </c>
      <c r="AH152" s="17" t="s">
        <v>1737</v>
      </c>
      <c r="AI152" s="17" t="s">
        <v>1182</v>
      </c>
      <c r="AJ152" s="17" t="s">
        <v>372</v>
      </c>
      <c r="AK152" s="8" t="s">
        <v>290</v>
      </c>
      <c r="AL152" s="8" t="s">
        <v>1738</v>
      </c>
      <c r="AM152" s="12" t="s">
        <v>47</v>
      </c>
      <c r="AN152" s="18">
        <v>46752</v>
      </c>
      <c r="AO152" s="19"/>
    </row>
    <row r="153" spans="1:41" ht="20" customHeight="1">
      <c r="A153" s="12">
        <v>15</v>
      </c>
      <c r="B153" s="12" t="s">
        <v>615</v>
      </c>
      <c r="C153" s="26" t="s">
        <v>3221</v>
      </c>
      <c r="D153" s="12" t="s">
        <v>616</v>
      </c>
      <c r="E153" s="12" t="s">
        <v>615</v>
      </c>
      <c r="F153" s="12" t="s">
        <v>617</v>
      </c>
      <c r="G153" s="12" t="s">
        <v>658</v>
      </c>
      <c r="H153" s="12" t="s">
        <v>659</v>
      </c>
      <c r="I153" s="1"/>
      <c r="J153" s="12"/>
      <c r="K153" s="12" t="s">
        <v>620</v>
      </c>
      <c r="L153" s="12" t="s">
        <v>621</v>
      </c>
      <c r="M153" s="27" t="s">
        <v>660</v>
      </c>
      <c r="N153" s="12"/>
      <c r="O153" s="8">
        <v>11185941</v>
      </c>
      <c r="P153" s="8" t="s">
        <v>50</v>
      </c>
      <c r="Q153" s="8">
        <v>2.5</v>
      </c>
      <c r="R153" s="12">
        <v>36</v>
      </c>
      <c r="S153" s="23">
        <v>890</v>
      </c>
      <c r="T153" s="23">
        <v>2450</v>
      </c>
      <c r="U153" s="13"/>
      <c r="V153" s="14">
        <f t="shared" si="32"/>
        <v>3340</v>
      </c>
      <c r="W153" s="15">
        <f t="shared" si="33"/>
        <v>890</v>
      </c>
      <c r="X153" s="15">
        <f t="shared" si="26"/>
        <v>2450</v>
      </c>
      <c r="Y153" s="15">
        <f t="shared" si="27"/>
        <v>0</v>
      </c>
      <c r="Z153" s="14">
        <f t="shared" si="28"/>
        <v>3340</v>
      </c>
      <c r="AA153" s="15">
        <f t="shared" si="34"/>
        <v>890</v>
      </c>
      <c r="AB153" s="15">
        <f t="shared" si="35"/>
        <v>2450</v>
      </c>
      <c r="AC153" s="15">
        <f t="shared" si="36"/>
        <v>0</v>
      </c>
      <c r="AD153" s="14">
        <f t="shared" si="30"/>
        <v>3340</v>
      </c>
      <c r="AE153" s="14">
        <f t="shared" si="31"/>
        <v>10020</v>
      </c>
      <c r="AF153" s="16" t="s">
        <v>3220</v>
      </c>
      <c r="AG153" s="17" t="s">
        <v>287</v>
      </c>
      <c r="AH153" s="17" t="s">
        <v>1737</v>
      </c>
      <c r="AI153" s="17" t="s">
        <v>1182</v>
      </c>
      <c r="AJ153" s="17" t="s">
        <v>372</v>
      </c>
      <c r="AK153" s="8" t="s">
        <v>290</v>
      </c>
      <c r="AL153" s="8" t="s">
        <v>1738</v>
      </c>
      <c r="AM153" s="12" t="s">
        <v>47</v>
      </c>
      <c r="AN153" s="18">
        <v>46752</v>
      </c>
      <c r="AO153" s="19"/>
    </row>
    <row r="154" spans="1:41" ht="20" customHeight="1">
      <c r="A154" s="12">
        <v>16</v>
      </c>
      <c r="B154" s="12" t="s">
        <v>615</v>
      </c>
      <c r="C154" s="26" t="s">
        <v>3221</v>
      </c>
      <c r="D154" s="12" t="s">
        <v>616</v>
      </c>
      <c r="E154" s="12" t="s">
        <v>615</v>
      </c>
      <c r="F154" s="12" t="s">
        <v>617</v>
      </c>
      <c r="G154" s="12" t="s">
        <v>661</v>
      </c>
      <c r="H154" s="12" t="s">
        <v>619</v>
      </c>
      <c r="I154" s="1"/>
      <c r="J154" s="12"/>
      <c r="K154" s="12" t="s">
        <v>620</v>
      </c>
      <c r="L154" s="12" t="s">
        <v>621</v>
      </c>
      <c r="M154" s="27" t="s">
        <v>662</v>
      </c>
      <c r="N154" s="12"/>
      <c r="O154" s="8">
        <v>11159340</v>
      </c>
      <c r="P154" s="8" t="s">
        <v>50</v>
      </c>
      <c r="Q154" s="8">
        <v>0.5</v>
      </c>
      <c r="R154" s="12">
        <v>36</v>
      </c>
      <c r="S154" s="23">
        <v>215</v>
      </c>
      <c r="T154" s="23">
        <v>520</v>
      </c>
      <c r="U154" s="13"/>
      <c r="V154" s="14">
        <f t="shared" si="32"/>
        <v>735</v>
      </c>
      <c r="W154" s="15">
        <f t="shared" si="33"/>
        <v>215</v>
      </c>
      <c r="X154" s="15">
        <f t="shared" si="26"/>
        <v>520</v>
      </c>
      <c r="Y154" s="15">
        <f t="shared" si="27"/>
        <v>0</v>
      </c>
      <c r="Z154" s="14">
        <f t="shared" si="28"/>
        <v>735</v>
      </c>
      <c r="AA154" s="15">
        <f t="shared" si="34"/>
        <v>215</v>
      </c>
      <c r="AB154" s="15">
        <f t="shared" si="35"/>
        <v>520</v>
      </c>
      <c r="AC154" s="15">
        <f t="shared" si="36"/>
        <v>0</v>
      </c>
      <c r="AD154" s="14">
        <f t="shared" si="30"/>
        <v>735</v>
      </c>
      <c r="AE154" s="14">
        <f t="shared" si="31"/>
        <v>2205</v>
      </c>
      <c r="AF154" s="16" t="s">
        <v>3220</v>
      </c>
      <c r="AG154" s="17" t="s">
        <v>287</v>
      </c>
      <c r="AH154" s="17" t="s">
        <v>1737</v>
      </c>
      <c r="AI154" s="17" t="s">
        <v>1182</v>
      </c>
      <c r="AJ154" s="17" t="s">
        <v>372</v>
      </c>
      <c r="AK154" s="8" t="s">
        <v>290</v>
      </c>
      <c r="AL154" s="8" t="s">
        <v>1738</v>
      </c>
      <c r="AM154" s="12" t="s">
        <v>47</v>
      </c>
      <c r="AN154" s="18">
        <v>46752</v>
      </c>
      <c r="AO154" s="19"/>
    </row>
    <row r="155" spans="1:41" ht="20" customHeight="1">
      <c r="A155" s="12">
        <v>17</v>
      </c>
      <c r="B155" s="12" t="s">
        <v>615</v>
      </c>
      <c r="C155" s="26" t="s">
        <v>3221</v>
      </c>
      <c r="D155" s="12" t="s">
        <v>616</v>
      </c>
      <c r="E155" s="12" t="s">
        <v>615</v>
      </c>
      <c r="F155" s="12" t="s">
        <v>617</v>
      </c>
      <c r="G155" s="12" t="s">
        <v>663</v>
      </c>
      <c r="H155" s="12" t="s">
        <v>664</v>
      </c>
      <c r="I155" s="1"/>
      <c r="J155" s="12"/>
      <c r="K155" s="12" t="s">
        <v>620</v>
      </c>
      <c r="L155" s="12" t="s">
        <v>621</v>
      </c>
      <c r="M155" s="27" t="s">
        <v>665</v>
      </c>
      <c r="N155" s="12"/>
      <c r="O155" s="8">
        <v>11765974</v>
      </c>
      <c r="P155" s="8" t="s">
        <v>50</v>
      </c>
      <c r="Q155" s="8">
        <v>1.5</v>
      </c>
      <c r="R155" s="12">
        <v>36</v>
      </c>
      <c r="S155" s="23">
        <v>500</v>
      </c>
      <c r="T155" s="23">
        <v>1280</v>
      </c>
      <c r="U155" s="13"/>
      <c r="V155" s="14">
        <f t="shared" si="32"/>
        <v>1780</v>
      </c>
      <c r="W155" s="15">
        <f t="shared" si="33"/>
        <v>500</v>
      </c>
      <c r="X155" s="15">
        <f t="shared" si="26"/>
        <v>1280</v>
      </c>
      <c r="Y155" s="15">
        <f t="shared" si="27"/>
        <v>0</v>
      </c>
      <c r="Z155" s="14">
        <f t="shared" si="28"/>
        <v>1780</v>
      </c>
      <c r="AA155" s="15">
        <f t="shared" si="34"/>
        <v>500</v>
      </c>
      <c r="AB155" s="15">
        <f t="shared" si="35"/>
        <v>1280</v>
      </c>
      <c r="AC155" s="15">
        <f t="shared" si="36"/>
        <v>0</v>
      </c>
      <c r="AD155" s="14">
        <f t="shared" si="30"/>
        <v>1780</v>
      </c>
      <c r="AE155" s="14">
        <f t="shared" si="31"/>
        <v>5340</v>
      </c>
      <c r="AF155" s="16" t="s">
        <v>3220</v>
      </c>
      <c r="AG155" s="17" t="s">
        <v>287</v>
      </c>
      <c r="AH155" s="17" t="s">
        <v>1737</v>
      </c>
      <c r="AI155" s="17" t="s">
        <v>1182</v>
      </c>
      <c r="AJ155" s="17" t="s">
        <v>372</v>
      </c>
      <c r="AK155" s="8" t="s">
        <v>290</v>
      </c>
      <c r="AL155" s="8" t="s">
        <v>1738</v>
      </c>
      <c r="AM155" s="12" t="s">
        <v>47</v>
      </c>
      <c r="AN155" s="18">
        <v>46752</v>
      </c>
      <c r="AO155" s="19"/>
    </row>
    <row r="156" spans="1:41" ht="20" customHeight="1">
      <c r="A156" s="12">
        <v>18</v>
      </c>
      <c r="B156" s="12" t="s">
        <v>615</v>
      </c>
      <c r="C156" s="26" t="s">
        <v>3221</v>
      </c>
      <c r="D156" s="12" t="s">
        <v>616</v>
      </c>
      <c r="E156" s="12" t="s">
        <v>615</v>
      </c>
      <c r="F156" s="12" t="s">
        <v>617</v>
      </c>
      <c r="G156" s="12" t="s">
        <v>643</v>
      </c>
      <c r="H156" s="12" t="s">
        <v>644</v>
      </c>
      <c r="I156" s="1"/>
      <c r="J156" s="12"/>
      <c r="K156" s="12" t="s">
        <v>620</v>
      </c>
      <c r="L156" s="12" t="s">
        <v>621</v>
      </c>
      <c r="M156" s="27" t="s">
        <v>666</v>
      </c>
      <c r="N156" s="12"/>
      <c r="O156" s="8">
        <v>11815418</v>
      </c>
      <c r="P156" s="8" t="s">
        <v>50</v>
      </c>
      <c r="Q156" s="8">
        <v>3.5</v>
      </c>
      <c r="R156" s="12">
        <v>36</v>
      </c>
      <c r="S156" s="23">
        <v>720</v>
      </c>
      <c r="T156" s="23">
        <v>1830</v>
      </c>
      <c r="U156" s="13"/>
      <c r="V156" s="14">
        <f t="shared" si="32"/>
        <v>2550</v>
      </c>
      <c r="W156" s="15">
        <f t="shared" si="33"/>
        <v>720</v>
      </c>
      <c r="X156" s="15">
        <f t="shared" si="26"/>
        <v>1830</v>
      </c>
      <c r="Y156" s="15">
        <f t="shared" si="27"/>
        <v>0</v>
      </c>
      <c r="Z156" s="14">
        <f t="shared" si="28"/>
        <v>2550</v>
      </c>
      <c r="AA156" s="15">
        <f t="shared" si="34"/>
        <v>720</v>
      </c>
      <c r="AB156" s="15">
        <f t="shared" si="35"/>
        <v>1830</v>
      </c>
      <c r="AC156" s="15">
        <f t="shared" si="36"/>
        <v>0</v>
      </c>
      <c r="AD156" s="14">
        <f t="shared" si="30"/>
        <v>2550</v>
      </c>
      <c r="AE156" s="14">
        <f t="shared" si="31"/>
        <v>7650</v>
      </c>
      <c r="AF156" s="16" t="s">
        <v>3220</v>
      </c>
      <c r="AG156" s="17" t="s">
        <v>287</v>
      </c>
      <c r="AH156" s="17" t="s">
        <v>1737</v>
      </c>
      <c r="AI156" s="17" t="s">
        <v>1182</v>
      </c>
      <c r="AJ156" s="17" t="s">
        <v>372</v>
      </c>
      <c r="AK156" s="8" t="s">
        <v>290</v>
      </c>
      <c r="AL156" s="8" t="s">
        <v>1738</v>
      </c>
      <c r="AM156" s="12" t="s">
        <v>47</v>
      </c>
      <c r="AN156" s="18">
        <v>46752</v>
      </c>
      <c r="AO156" s="19"/>
    </row>
    <row r="157" spans="1:41" ht="20" customHeight="1">
      <c r="A157" s="12">
        <v>19</v>
      </c>
      <c r="B157" s="12" t="s">
        <v>615</v>
      </c>
      <c r="C157" s="26" t="s">
        <v>3221</v>
      </c>
      <c r="D157" s="12" t="s">
        <v>616</v>
      </c>
      <c r="E157" s="12" t="s">
        <v>615</v>
      </c>
      <c r="F157" s="12" t="s">
        <v>617</v>
      </c>
      <c r="G157" s="12" t="s">
        <v>667</v>
      </c>
      <c r="H157" s="12" t="s">
        <v>668</v>
      </c>
      <c r="I157" s="1"/>
      <c r="J157" s="12"/>
      <c r="K157" s="12" t="s">
        <v>620</v>
      </c>
      <c r="L157" s="12" t="s">
        <v>621</v>
      </c>
      <c r="M157" s="27" t="s">
        <v>669</v>
      </c>
      <c r="N157" s="12"/>
      <c r="O157" s="8">
        <v>11153810</v>
      </c>
      <c r="P157" s="8" t="s">
        <v>50</v>
      </c>
      <c r="Q157" s="8">
        <v>1.5</v>
      </c>
      <c r="R157" s="12">
        <v>36</v>
      </c>
      <c r="S157" s="23">
        <v>560</v>
      </c>
      <c r="T157" s="23">
        <v>1475</v>
      </c>
      <c r="U157" s="13"/>
      <c r="V157" s="14">
        <f t="shared" si="32"/>
        <v>2035</v>
      </c>
      <c r="W157" s="15">
        <f t="shared" si="33"/>
        <v>560</v>
      </c>
      <c r="X157" s="15">
        <f t="shared" si="26"/>
        <v>1475</v>
      </c>
      <c r="Y157" s="15">
        <f t="shared" si="27"/>
        <v>0</v>
      </c>
      <c r="Z157" s="14">
        <f t="shared" si="28"/>
        <v>2035</v>
      </c>
      <c r="AA157" s="15">
        <f t="shared" si="34"/>
        <v>560</v>
      </c>
      <c r="AB157" s="15">
        <f t="shared" si="35"/>
        <v>1475</v>
      </c>
      <c r="AC157" s="15">
        <f t="shared" si="36"/>
        <v>0</v>
      </c>
      <c r="AD157" s="14">
        <f t="shared" si="30"/>
        <v>2035</v>
      </c>
      <c r="AE157" s="14">
        <f t="shared" si="31"/>
        <v>6105</v>
      </c>
      <c r="AF157" s="16" t="s">
        <v>3220</v>
      </c>
      <c r="AG157" s="17" t="s">
        <v>287</v>
      </c>
      <c r="AH157" s="17" t="s">
        <v>1737</v>
      </c>
      <c r="AI157" s="17" t="s">
        <v>1182</v>
      </c>
      <c r="AJ157" s="17" t="s">
        <v>372</v>
      </c>
      <c r="AK157" s="8" t="s">
        <v>290</v>
      </c>
      <c r="AL157" s="8" t="s">
        <v>1738</v>
      </c>
      <c r="AM157" s="12" t="s">
        <v>47</v>
      </c>
      <c r="AN157" s="18">
        <v>46752</v>
      </c>
      <c r="AO157" s="19"/>
    </row>
    <row r="158" spans="1:41" ht="20" customHeight="1">
      <c r="A158" s="12">
        <v>20</v>
      </c>
      <c r="B158" s="12" t="s">
        <v>615</v>
      </c>
      <c r="C158" s="26" t="s">
        <v>3221</v>
      </c>
      <c r="D158" s="12" t="s">
        <v>616</v>
      </c>
      <c r="E158" s="12" t="s">
        <v>615</v>
      </c>
      <c r="F158" s="12" t="s">
        <v>617</v>
      </c>
      <c r="G158" s="12" t="s">
        <v>670</v>
      </c>
      <c r="H158" s="12" t="s">
        <v>671</v>
      </c>
      <c r="I158" s="1"/>
      <c r="J158" s="12">
        <v>2</v>
      </c>
      <c r="K158" s="12" t="s">
        <v>620</v>
      </c>
      <c r="L158" s="12" t="s">
        <v>621</v>
      </c>
      <c r="M158" s="27" t="s">
        <v>672</v>
      </c>
      <c r="N158" s="12"/>
      <c r="O158" s="8">
        <v>11185953</v>
      </c>
      <c r="P158" s="8" t="s">
        <v>50</v>
      </c>
      <c r="Q158" s="8">
        <v>1.5</v>
      </c>
      <c r="R158" s="12">
        <v>36</v>
      </c>
      <c r="S158" s="23">
        <v>320</v>
      </c>
      <c r="T158" s="23">
        <v>880</v>
      </c>
      <c r="U158" s="13"/>
      <c r="V158" s="14">
        <f t="shared" si="32"/>
        <v>1200</v>
      </c>
      <c r="W158" s="15">
        <f t="shared" si="33"/>
        <v>320</v>
      </c>
      <c r="X158" s="15">
        <f t="shared" si="26"/>
        <v>880</v>
      </c>
      <c r="Y158" s="15">
        <f t="shared" si="27"/>
        <v>0</v>
      </c>
      <c r="Z158" s="14">
        <f t="shared" si="28"/>
        <v>1200</v>
      </c>
      <c r="AA158" s="15">
        <f t="shared" si="34"/>
        <v>320</v>
      </c>
      <c r="AB158" s="15">
        <f t="shared" si="35"/>
        <v>880</v>
      </c>
      <c r="AC158" s="15">
        <f t="shared" si="36"/>
        <v>0</v>
      </c>
      <c r="AD158" s="14">
        <f t="shared" si="30"/>
        <v>1200</v>
      </c>
      <c r="AE158" s="14">
        <f t="shared" si="31"/>
        <v>3600</v>
      </c>
      <c r="AF158" s="16" t="s">
        <v>3220</v>
      </c>
      <c r="AG158" s="17" t="s">
        <v>287</v>
      </c>
      <c r="AH158" s="17" t="s">
        <v>1737</v>
      </c>
      <c r="AI158" s="17" t="s">
        <v>1182</v>
      </c>
      <c r="AJ158" s="17" t="s">
        <v>372</v>
      </c>
      <c r="AK158" s="8" t="s">
        <v>290</v>
      </c>
      <c r="AL158" s="8" t="s">
        <v>1738</v>
      </c>
      <c r="AM158" s="12" t="s">
        <v>47</v>
      </c>
      <c r="AN158" s="18">
        <v>46752</v>
      </c>
      <c r="AO158" s="19"/>
    </row>
    <row r="159" spans="1:41" ht="20" customHeight="1">
      <c r="A159" s="12">
        <v>21</v>
      </c>
      <c r="B159" s="12" t="s">
        <v>615</v>
      </c>
      <c r="C159" s="26" t="s">
        <v>3221</v>
      </c>
      <c r="D159" s="12" t="s">
        <v>616</v>
      </c>
      <c r="E159" s="12" t="s">
        <v>615</v>
      </c>
      <c r="F159" s="12" t="s">
        <v>617</v>
      </c>
      <c r="G159" s="12" t="s">
        <v>670</v>
      </c>
      <c r="H159" s="12" t="s">
        <v>671</v>
      </c>
      <c r="I159" s="1"/>
      <c r="J159" s="12">
        <v>1</v>
      </c>
      <c r="K159" s="12" t="s">
        <v>620</v>
      </c>
      <c r="L159" s="12" t="s">
        <v>621</v>
      </c>
      <c r="M159" s="27" t="s">
        <v>673</v>
      </c>
      <c r="N159" s="12"/>
      <c r="O159" s="8">
        <v>11185962</v>
      </c>
      <c r="P159" s="8" t="s">
        <v>50</v>
      </c>
      <c r="Q159" s="8">
        <v>1.5</v>
      </c>
      <c r="R159" s="12">
        <v>36</v>
      </c>
      <c r="S159" s="23">
        <v>560</v>
      </c>
      <c r="T159" s="23">
        <v>1550</v>
      </c>
      <c r="U159" s="13"/>
      <c r="V159" s="14">
        <f t="shared" si="32"/>
        <v>2110</v>
      </c>
      <c r="W159" s="15">
        <f t="shared" si="33"/>
        <v>560</v>
      </c>
      <c r="X159" s="15">
        <f t="shared" si="26"/>
        <v>1550</v>
      </c>
      <c r="Y159" s="15">
        <f t="shared" si="27"/>
        <v>0</v>
      </c>
      <c r="Z159" s="14">
        <f t="shared" si="28"/>
        <v>2110</v>
      </c>
      <c r="AA159" s="15">
        <f t="shared" si="34"/>
        <v>560</v>
      </c>
      <c r="AB159" s="15">
        <f t="shared" si="35"/>
        <v>1550</v>
      </c>
      <c r="AC159" s="15">
        <f t="shared" si="36"/>
        <v>0</v>
      </c>
      <c r="AD159" s="14">
        <f t="shared" si="30"/>
        <v>2110</v>
      </c>
      <c r="AE159" s="14">
        <f t="shared" si="31"/>
        <v>6330</v>
      </c>
      <c r="AF159" s="16" t="s">
        <v>3220</v>
      </c>
      <c r="AG159" s="17" t="s">
        <v>287</v>
      </c>
      <c r="AH159" s="17" t="s">
        <v>1737</v>
      </c>
      <c r="AI159" s="17" t="s">
        <v>1182</v>
      </c>
      <c r="AJ159" s="17" t="s">
        <v>372</v>
      </c>
      <c r="AK159" s="8" t="s">
        <v>290</v>
      </c>
      <c r="AL159" s="8" t="s">
        <v>1738</v>
      </c>
      <c r="AM159" s="12" t="s">
        <v>47</v>
      </c>
      <c r="AN159" s="18">
        <v>46752</v>
      </c>
      <c r="AO159" s="19"/>
    </row>
    <row r="160" spans="1:41" ht="20" customHeight="1">
      <c r="A160" s="12">
        <v>22</v>
      </c>
      <c r="B160" s="12" t="s">
        <v>615</v>
      </c>
      <c r="C160" s="26" t="s">
        <v>3221</v>
      </c>
      <c r="D160" s="12" t="s">
        <v>616</v>
      </c>
      <c r="E160" s="12" t="s">
        <v>615</v>
      </c>
      <c r="F160" s="12" t="s">
        <v>617</v>
      </c>
      <c r="G160" s="12" t="s">
        <v>674</v>
      </c>
      <c r="H160" s="12" t="s">
        <v>675</v>
      </c>
      <c r="I160" s="1"/>
      <c r="J160" s="12"/>
      <c r="K160" s="12" t="s">
        <v>620</v>
      </c>
      <c r="L160" s="12" t="s">
        <v>621</v>
      </c>
      <c r="M160" s="27" t="s">
        <v>676</v>
      </c>
      <c r="N160" s="12"/>
      <c r="O160" s="8">
        <v>11700607</v>
      </c>
      <c r="P160" s="8" t="s">
        <v>50</v>
      </c>
      <c r="Q160" s="8">
        <v>3.5</v>
      </c>
      <c r="R160" s="12">
        <v>36</v>
      </c>
      <c r="S160" s="23">
        <v>1125</v>
      </c>
      <c r="T160" s="23">
        <v>2980</v>
      </c>
      <c r="U160" s="13"/>
      <c r="V160" s="14">
        <f t="shared" si="32"/>
        <v>4105</v>
      </c>
      <c r="W160" s="15">
        <f t="shared" si="33"/>
        <v>1125</v>
      </c>
      <c r="X160" s="15">
        <f t="shared" si="26"/>
        <v>2980</v>
      </c>
      <c r="Y160" s="15">
        <f t="shared" si="27"/>
        <v>0</v>
      </c>
      <c r="Z160" s="14">
        <f t="shared" si="28"/>
        <v>4105</v>
      </c>
      <c r="AA160" s="15">
        <f t="shared" si="34"/>
        <v>1125</v>
      </c>
      <c r="AB160" s="15">
        <f t="shared" si="35"/>
        <v>2980</v>
      </c>
      <c r="AC160" s="15">
        <f t="shared" si="36"/>
        <v>0</v>
      </c>
      <c r="AD160" s="14">
        <f t="shared" si="30"/>
        <v>4105</v>
      </c>
      <c r="AE160" s="14">
        <f t="shared" si="31"/>
        <v>12315</v>
      </c>
      <c r="AF160" s="16" t="s">
        <v>3220</v>
      </c>
      <c r="AG160" s="17" t="s">
        <v>287</v>
      </c>
      <c r="AH160" s="17" t="s">
        <v>1737</v>
      </c>
      <c r="AI160" s="17" t="s">
        <v>1182</v>
      </c>
      <c r="AJ160" s="17" t="s">
        <v>372</v>
      </c>
      <c r="AK160" s="8" t="s">
        <v>290</v>
      </c>
      <c r="AL160" s="8" t="s">
        <v>1738</v>
      </c>
      <c r="AM160" s="12" t="s">
        <v>47</v>
      </c>
      <c r="AN160" s="18">
        <v>46752</v>
      </c>
      <c r="AO160" s="19"/>
    </row>
    <row r="161" spans="1:41" ht="20" customHeight="1">
      <c r="A161" s="12">
        <v>23</v>
      </c>
      <c r="B161" s="12" t="s">
        <v>615</v>
      </c>
      <c r="C161" s="26" t="s">
        <v>3221</v>
      </c>
      <c r="D161" s="12" t="s">
        <v>616</v>
      </c>
      <c r="E161" s="12" t="s">
        <v>615</v>
      </c>
      <c r="F161" s="12" t="s">
        <v>617</v>
      </c>
      <c r="G161" s="12" t="s">
        <v>677</v>
      </c>
      <c r="H161" s="12" t="s">
        <v>678</v>
      </c>
      <c r="I161" s="1"/>
      <c r="J161" s="12"/>
      <c r="K161" s="12" t="s">
        <v>620</v>
      </c>
      <c r="L161" s="12" t="s">
        <v>621</v>
      </c>
      <c r="M161" s="27" t="s">
        <v>679</v>
      </c>
      <c r="N161" s="12"/>
      <c r="O161" s="8">
        <v>11185705</v>
      </c>
      <c r="P161" s="8" t="s">
        <v>50</v>
      </c>
      <c r="Q161" s="8">
        <v>2.5</v>
      </c>
      <c r="R161" s="12">
        <v>36</v>
      </c>
      <c r="S161" s="23">
        <v>790</v>
      </c>
      <c r="T161" s="23">
        <v>2060</v>
      </c>
      <c r="U161" s="13"/>
      <c r="V161" s="14">
        <f t="shared" si="32"/>
        <v>2850</v>
      </c>
      <c r="W161" s="15">
        <f t="shared" si="33"/>
        <v>790</v>
      </c>
      <c r="X161" s="15">
        <f t="shared" si="26"/>
        <v>2060</v>
      </c>
      <c r="Y161" s="15">
        <f t="shared" si="27"/>
        <v>0</v>
      </c>
      <c r="Z161" s="14">
        <f t="shared" si="28"/>
        <v>2850</v>
      </c>
      <c r="AA161" s="15">
        <f t="shared" si="34"/>
        <v>790</v>
      </c>
      <c r="AB161" s="15">
        <f t="shared" si="35"/>
        <v>2060</v>
      </c>
      <c r="AC161" s="15">
        <f t="shared" si="36"/>
        <v>0</v>
      </c>
      <c r="AD161" s="14">
        <f t="shared" si="30"/>
        <v>2850</v>
      </c>
      <c r="AE161" s="14">
        <f t="shared" si="31"/>
        <v>8550</v>
      </c>
      <c r="AF161" s="16" t="s">
        <v>3220</v>
      </c>
      <c r="AG161" s="17" t="s">
        <v>287</v>
      </c>
      <c r="AH161" s="17" t="s">
        <v>1737</v>
      </c>
      <c r="AI161" s="17" t="s">
        <v>1182</v>
      </c>
      <c r="AJ161" s="17" t="s">
        <v>372</v>
      </c>
      <c r="AK161" s="8" t="s">
        <v>290</v>
      </c>
      <c r="AL161" s="8" t="s">
        <v>1738</v>
      </c>
      <c r="AM161" s="12" t="s">
        <v>47</v>
      </c>
      <c r="AN161" s="18">
        <v>46752</v>
      </c>
      <c r="AO161" s="19"/>
    </row>
    <row r="162" spans="1:41" ht="20" customHeight="1">
      <c r="A162" s="12">
        <v>24</v>
      </c>
      <c r="B162" s="12" t="s">
        <v>615</v>
      </c>
      <c r="C162" s="26" t="s">
        <v>3221</v>
      </c>
      <c r="D162" s="12" t="s">
        <v>616</v>
      </c>
      <c r="E162" s="12" t="s">
        <v>615</v>
      </c>
      <c r="F162" s="12" t="s">
        <v>617</v>
      </c>
      <c r="G162" s="12" t="s">
        <v>647</v>
      </c>
      <c r="H162" s="12" t="s">
        <v>648</v>
      </c>
      <c r="I162" s="1"/>
      <c r="J162" s="12">
        <v>2</v>
      </c>
      <c r="K162" s="12" t="s">
        <v>620</v>
      </c>
      <c r="L162" s="12" t="s">
        <v>621</v>
      </c>
      <c r="M162" s="27" t="s">
        <v>680</v>
      </c>
      <c r="N162" s="12"/>
      <c r="O162" s="8">
        <v>11185955</v>
      </c>
      <c r="P162" s="8" t="s">
        <v>50</v>
      </c>
      <c r="Q162" s="8">
        <v>1.5</v>
      </c>
      <c r="R162" s="12">
        <v>36</v>
      </c>
      <c r="S162" s="23">
        <v>750</v>
      </c>
      <c r="T162" s="23">
        <v>1800</v>
      </c>
      <c r="U162" s="13"/>
      <c r="V162" s="14">
        <f t="shared" si="32"/>
        <v>2550</v>
      </c>
      <c r="W162" s="15">
        <f t="shared" si="33"/>
        <v>750</v>
      </c>
      <c r="X162" s="15">
        <f t="shared" si="26"/>
        <v>1800</v>
      </c>
      <c r="Y162" s="15">
        <f t="shared" si="27"/>
        <v>0</v>
      </c>
      <c r="Z162" s="14">
        <f t="shared" si="28"/>
        <v>2550</v>
      </c>
      <c r="AA162" s="15">
        <f t="shared" si="34"/>
        <v>750</v>
      </c>
      <c r="AB162" s="15">
        <f t="shared" si="35"/>
        <v>1800</v>
      </c>
      <c r="AC162" s="15">
        <f t="shared" si="36"/>
        <v>0</v>
      </c>
      <c r="AD162" s="14">
        <f t="shared" si="30"/>
        <v>2550</v>
      </c>
      <c r="AE162" s="14">
        <f t="shared" si="31"/>
        <v>7650</v>
      </c>
      <c r="AF162" s="16" t="s">
        <v>3220</v>
      </c>
      <c r="AG162" s="17" t="s">
        <v>287</v>
      </c>
      <c r="AH162" s="17" t="s">
        <v>1737</v>
      </c>
      <c r="AI162" s="17" t="s">
        <v>1182</v>
      </c>
      <c r="AJ162" s="17" t="s">
        <v>372</v>
      </c>
      <c r="AK162" s="8" t="s">
        <v>290</v>
      </c>
      <c r="AL162" s="8" t="s">
        <v>1738</v>
      </c>
      <c r="AM162" s="12" t="s">
        <v>47</v>
      </c>
      <c r="AN162" s="18">
        <v>46752</v>
      </c>
      <c r="AO162" s="19"/>
    </row>
    <row r="163" spans="1:41" ht="20" customHeight="1">
      <c r="A163" s="12">
        <v>25</v>
      </c>
      <c r="B163" s="12" t="s">
        <v>615</v>
      </c>
      <c r="C163" s="26" t="s">
        <v>3221</v>
      </c>
      <c r="D163" s="12" t="s">
        <v>616</v>
      </c>
      <c r="E163" s="12" t="s">
        <v>615</v>
      </c>
      <c r="F163" s="12" t="s">
        <v>617</v>
      </c>
      <c r="G163" s="12" t="s">
        <v>643</v>
      </c>
      <c r="H163" s="12" t="s">
        <v>644</v>
      </c>
      <c r="I163" s="1"/>
      <c r="J163" s="12"/>
      <c r="K163" s="12" t="s">
        <v>620</v>
      </c>
      <c r="L163" s="12" t="s">
        <v>621</v>
      </c>
      <c r="M163" s="27" t="s">
        <v>681</v>
      </c>
      <c r="N163" s="12"/>
      <c r="O163" s="8">
        <v>11765980</v>
      </c>
      <c r="P163" s="8" t="s">
        <v>50</v>
      </c>
      <c r="Q163" s="8">
        <v>3.5</v>
      </c>
      <c r="R163" s="12">
        <v>36</v>
      </c>
      <c r="S163" s="23">
        <v>2000</v>
      </c>
      <c r="T163" s="23">
        <v>5090</v>
      </c>
      <c r="U163" s="13"/>
      <c r="V163" s="14">
        <f t="shared" si="32"/>
        <v>7090</v>
      </c>
      <c r="W163" s="15">
        <f t="shared" si="33"/>
        <v>2000</v>
      </c>
      <c r="X163" s="15">
        <f t="shared" si="26"/>
        <v>5090</v>
      </c>
      <c r="Y163" s="15">
        <f t="shared" si="27"/>
        <v>0</v>
      </c>
      <c r="Z163" s="14">
        <f t="shared" si="28"/>
        <v>7090</v>
      </c>
      <c r="AA163" s="15">
        <f t="shared" si="34"/>
        <v>2000</v>
      </c>
      <c r="AB163" s="15">
        <f t="shared" si="35"/>
        <v>5090</v>
      </c>
      <c r="AC163" s="15">
        <f t="shared" si="36"/>
        <v>0</v>
      </c>
      <c r="AD163" s="14">
        <f t="shared" si="30"/>
        <v>7090</v>
      </c>
      <c r="AE163" s="14">
        <f t="shared" si="31"/>
        <v>21270</v>
      </c>
      <c r="AF163" s="16" t="s">
        <v>3220</v>
      </c>
      <c r="AG163" s="17" t="s">
        <v>287</v>
      </c>
      <c r="AH163" s="17" t="s">
        <v>1737</v>
      </c>
      <c r="AI163" s="17" t="s">
        <v>1182</v>
      </c>
      <c r="AJ163" s="17" t="s">
        <v>372</v>
      </c>
      <c r="AK163" s="8" t="s">
        <v>290</v>
      </c>
      <c r="AL163" s="8" t="s">
        <v>1738</v>
      </c>
      <c r="AM163" s="12" t="s">
        <v>47</v>
      </c>
      <c r="AN163" s="18">
        <v>46752</v>
      </c>
      <c r="AO163" s="19"/>
    </row>
    <row r="164" spans="1:41" ht="20" customHeight="1">
      <c r="A164" s="12">
        <v>26</v>
      </c>
      <c r="B164" s="12" t="s">
        <v>615</v>
      </c>
      <c r="C164" s="26" t="s">
        <v>3221</v>
      </c>
      <c r="D164" s="12" t="s">
        <v>616</v>
      </c>
      <c r="E164" s="12" t="s">
        <v>615</v>
      </c>
      <c r="F164" s="12" t="s">
        <v>617</v>
      </c>
      <c r="G164" s="12" t="s">
        <v>1030</v>
      </c>
      <c r="H164" s="12" t="s">
        <v>664</v>
      </c>
      <c r="I164" s="1"/>
      <c r="J164" s="12"/>
      <c r="K164" s="12" t="s">
        <v>620</v>
      </c>
      <c r="L164" s="12" t="s">
        <v>621</v>
      </c>
      <c r="M164" s="27" t="s">
        <v>683</v>
      </c>
      <c r="N164" s="12"/>
      <c r="O164" s="8">
        <v>11201373</v>
      </c>
      <c r="P164" s="8" t="s">
        <v>713</v>
      </c>
      <c r="Q164" s="8">
        <v>1</v>
      </c>
      <c r="R164" s="12">
        <v>36</v>
      </c>
      <c r="S164" s="23">
        <v>580</v>
      </c>
      <c r="T164" s="23">
        <v>1200</v>
      </c>
      <c r="U164" s="13"/>
      <c r="V164" s="14">
        <f t="shared" si="32"/>
        <v>1780</v>
      </c>
      <c r="W164" s="15">
        <f t="shared" si="33"/>
        <v>580</v>
      </c>
      <c r="X164" s="15">
        <f t="shared" si="26"/>
        <v>1200</v>
      </c>
      <c r="Y164" s="15">
        <f t="shared" si="27"/>
        <v>0</v>
      </c>
      <c r="Z164" s="14">
        <f t="shared" si="28"/>
        <v>1780</v>
      </c>
      <c r="AA164" s="15">
        <f t="shared" si="34"/>
        <v>580</v>
      </c>
      <c r="AB164" s="15">
        <f t="shared" si="35"/>
        <v>1200</v>
      </c>
      <c r="AC164" s="15">
        <f t="shared" si="36"/>
        <v>0</v>
      </c>
      <c r="AD164" s="14">
        <f t="shared" si="30"/>
        <v>1780</v>
      </c>
      <c r="AE164" s="14">
        <f t="shared" si="31"/>
        <v>5340</v>
      </c>
      <c r="AF164" s="16" t="s">
        <v>3220</v>
      </c>
      <c r="AG164" s="17" t="s">
        <v>287</v>
      </c>
      <c r="AH164" s="17" t="s">
        <v>1737</v>
      </c>
      <c r="AI164" s="17" t="s">
        <v>1182</v>
      </c>
      <c r="AJ164" s="17" t="s">
        <v>372</v>
      </c>
      <c r="AK164" s="8" t="s">
        <v>290</v>
      </c>
      <c r="AL164" s="8" t="s">
        <v>1738</v>
      </c>
      <c r="AM164" s="12" t="s">
        <v>47</v>
      </c>
      <c r="AN164" s="18">
        <v>46752</v>
      </c>
      <c r="AO164" s="19"/>
    </row>
    <row r="165" spans="1:41" ht="20" customHeight="1">
      <c r="A165" s="12">
        <v>27</v>
      </c>
      <c r="B165" s="12" t="s">
        <v>615</v>
      </c>
      <c r="C165" s="26" t="s">
        <v>3221</v>
      </c>
      <c r="D165" s="12" t="s">
        <v>616</v>
      </c>
      <c r="E165" s="12" t="s">
        <v>615</v>
      </c>
      <c r="F165" s="12" t="s">
        <v>617</v>
      </c>
      <c r="G165" s="12" t="s">
        <v>682</v>
      </c>
      <c r="H165" s="12" t="s">
        <v>684</v>
      </c>
      <c r="I165" s="1"/>
      <c r="J165" s="12"/>
      <c r="K165" s="12" t="s">
        <v>620</v>
      </c>
      <c r="L165" s="12" t="s">
        <v>621</v>
      </c>
      <c r="M165" s="27" t="s">
        <v>685</v>
      </c>
      <c r="N165" s="12"/>
      <c r="O165" s="8">
        <v>11153809</v>
      </c>
      <c r="P165" s="8" t="s">
        <v>50</v>
      </c>
      <c r="Q165" s="8">
        <v>0.5</v>
      </c>
      <c r="R165" s="12">
        <v>36</v>
      </c>
      <c r="S165" s="23">
        <v>485</v>
      </c>
      <c r="T165" s="23">
        <v>1440</v>
      </c>
      <c r="U165" s="13"/>
      <c r="V165" s="14">
        <f t="shared" si="32"/>
        <v>1925</v>
      </c>
      <c r="W165" s="15">
        <f t="shared" si="33"/>
        <v>485</v>
      </c>
      <c r="X165" s="15">
        <f t="shared" si="26"/>
        <v>1440</v>
      </c>
      <c r="Y165" s="15">
        <f t="shared" si="27"/>
        <v>0</v>
      </c>
      <c r="Z165" s="14">
        <f t="shared" si="28"/>
        <v>1925</v>
      </c>
      <c r="AA165" s="15">
        <f t="shared" si="34"/>
        <v>485</v>
      </c>
      <c r="AB165" s="15">
        <f t="shared" si="35"/>
        <v>1440</v>
      </c>
      <c r="AC165" s="15">
        <f t="shared" si="36"/>
        <v>0</v>
      </c>
      <c r="AD165" s="14">
        <f t="shared" si="30"/>
        <v>1925</v>
      </c>
      <c r="AE165" s="14">
        <f t="shared" si="31"/>
        <v>5775</v>
      </c>
      <c r="AF165" s="16" t="s">
        <v>3220</v>
      </c>
      <c r="AG165" s="17" t="s">
        <v>287</v>
      </c>
      <c r="AH165" s="17" t="s">
        <v>1737</v>
      </c>
      <c r="AI165" s="17" t="s">
        <v>1182</v>
      </c>
      <c r="AJ165" s="17" t="s">
        <v>372</v>
      </c>
      <c r="AK165" s="8" t="s">
        <v>290</v>
      </c>
      <c r="AL165" s="8" t="s">
        <v>1738</v>
      </c>
      <c r="AM165" s="12" t="s">
        <v>47</v>
      </c>
      <c r="AN165" s="18">
        <v>46752</v>
      </c>
      <c r="AO165" s="19"/>
    </row>
    <row r="166" spans="1:41" ht="20" customHeight="1">
      <c r="A166" s="12">
        <v>28</v>
      </c>
      <c r="B166" s="12" t="s">
        <v>615</v>
      </c>
      <c r="C166" s="26" t="s">
        <v>3221</v>
      </c>
      <c r="D166" s="12" t="s">
        <v>616</v>
      </c>
      <c r="E166" s="12" t="s">
        <v>615</v>
      </c>
      <c r="F166" s="12" t="s">
        <v>617</v>
      </c>
      <c r="G166" s="12" t="s">
        <v>686</v>
      </c>
      <c r="H166" s="12" t="s">
        <v>687</v>
      </c>
      <c r="I166" s="1"/>
      <c r="J166" s="12"/>
      <c r="K166" s="12" t="s">
        <v>620</v>
      </c>
      <c r="L166" s="12" t="s">
        <v>621</v>
      </c>
      <c r="M166" s="27" t="s">
        <v>688</v>
      </c>
      <c r="N166" s="12"/>
      <c r="O166" s="8">
        <v>11185963</v>
      </c>
      <c r="P166" s="8" t="s">
        <v>50</v>
      </c>
      <c r="Q166" s="8">
        <v>0.5</v>
      </c>
      <c r="R166" s="12">
        <v>36</v>
      </c>
      <c r="S166" s="23">
        <v>275</v>
      </c>
      <c r="T166" s="23">
        <v>700</v>
      </c>
      <c r="U166" s="13"/>
      <c r="V166" s="14">
        <f t="shared" si="32"/>
        <v>975</v>
      </c>
      <c r="W166" s="15">
        <f t="shared" si="33"/>
        <v>275</v>
      </c>
      <c r="X166" s="15">
        <f t="shared" si="26"/>
        <v>700</v>
      </c>
      <c r="Y166" s="15">
        <f t="shared" si="27"/>
        <v>0</v>
      </c>
      <c r="Z166" s="14">
        <f t="shared" si="28"/>
        <v>975</v>
      </c>
      <c r="AA166" s="15">
        <f t="shared" si="34"/>
        <v>275</v>
      </c>
      <c r="AB166" s="15">
        <f t="shared" si="35"/>
        <v>700</v>
      </c>
      <c r="AC166" s="15">
        <f t="shared" si="36"/>
        <v>0</v>
      </c>
      <c r="AD166" s="14">
        <f t="shared" si="30"/>
        <v>975</v>
      </c>
      <c r="AE166" s="14">
        <f t="shared" si="31"/>
        <v>2925</v>
      </c>
      <c r="AF166" s="16" t="s">
        <v>3220</v>
      </c>
      <c r="AG166" s="17" t="s">
        <v>287</v>
      </c>
      <c r="AH166" s="17" t="s">
        <v>1737</v>
      </c>
      <c r="AI166" s="17" t="s">
        <v>1182</v>
      </c>
      <c r="AJ166" s="17" t="s">
        <v>372</v>
      </c>
      <c r="AK166" s="8" t="s">
        <v>290</v>
      </c>
      <c r="AL166" s="8" t="s">
        <v>1738</v>
      </c>
      <c r="AM166" s="12" t="s">
        <v>47</v>
      </c>
      <c r="AN166" s="18">
        <v>46752</v>
      </c>
      <c r="AO166" s="19"/>
    </row>
    <row r="167" spans="1:41" ht="20" customHeight="1">
      <c r="A167" s="12">
        <v>29</v>
      </c>
      <c r="B167" s="12" t="s">
        <v>615</v>
      </c>
      <c r="C167" s="26" t="s">
        <v>3221</v>
      </c>
      <c r="D167" s="12" t="s">
        <v>616</v>
      </c>
      <c r="E167" s="12" t="s">
        <v>615</v>
      </c>
      <c r="F167" s="12" t="s">
        <v>617</v>
      </c>
      <c r="G167" s="12" t="s">
        <v>663</v>
      </c>
      <c r="H167" s="12" t="s">
        <v>664</v>
      </c>
      <c r="I167" s="1"/>
      <c r="J167" s="12"/>
      <c r="K167" s="12" t="s">
        <v>620</v>
      </c>
      <c r="L167" s="12" t="s">
        <v>621</v>
      </c>
      <c r="M167" s="27" t="s">
        <v>689</v>
      </c>
      <c r="N167" s="12"/>
      <c r="O167" s="8">
        <v>11185961</v>
      </c>
      <c r="P167" s="8" t="s">
        <v>50</v>
      </c>
      <c r="Q167" s="8">
        <v>1.5</v>
      </c>
      <c r="R167" s="12">
        <v>36</v>
      </c>
      <c r="S167" s="23">
        <v>590</v>
      </c>
      <c r="T167" s="23">
        <v>1700</v>
      </c>
      <c r="U167" s="13"/>
      <c r="V167" s="14">
        <f t="shared" si="32"/>
        <v>2290</v>
      </c>
      <c r="W167" s="15">
        <f t="shared" si="33"/>
        <v>590</v>
      </c>
      <c r="X167" s="15">
        <f t="shared" si="26"/>
        <v>1700</v>
      </c>
      <c r="Y167" s="15">
        <f t="shared" si="27"/>
        <v>0</v>
      </c>
      <c r="Z167" s="14">
        <f t="shared" si="28"/>
        <v>2290</v>
      </c>
      <c r="AA167" s="15">
        <f t="shared" si="34"/>
        <v>590</v>
      </c>
      <c r="AB167" s="15">
        <f t="shared" si="35"/>
        <v>1700</v>
      </c>
      <c r="AC167" s="15">
        <f t="shared" si="36"/>
        <v>0</v>
      </c>
      <c r="AD167" s="14">
        <f t="shared" si="30"/>
        <v>2290</v>
      </c>
      <c r="AE167" s="14">
        <f t="shared" si="31"/>
        <v>6870</v>
      </c>
      <c r="AF167" s="16" t="s">
        <v>3220</v>
      </c>
      <c r="AG167" s="17" t="s">
        <v>287</v>
      </c>
      <c r="AH167" s="17" t="s">
        <v>1737</v>
      </c>
      <c r="AI167" s="17" t="s">
        <v>1182</v>
      </c>
      <c r="AJ167" s="17" t="s">
        <v>372</v>
      </c>
      <c r="AK167" s="8" t="s">
        <v>290</v>
      </c>
      <c r="AL167" s="8" t="s">
        <v>1738</v>
      </c>
      <c r="AM167" s="12" t="s">
        <v>47</v>
      </c>
      <c r="AN167" s="18">
        <v>46752</v>
      </c>
      <c r="AO167" s="19"/>
    </row>
    <row r="168" spans="1:41" ht="20" customHeight="1">
      <c r="A168" s="12">
        <v>30</v>
      </c>
      <c r="B168" s="12" t="s">
        <v>615</v>
      </c>
      <c r="C168" s="26" t="s">
        <v>3221</v>
      </c>
      <c r="D168" s="12" t="s">
        <v>616</v>
      </c>
      <c r="E168" s="12" t="s">
        <v>615</v>
      </c>
      <c r="F168" s="12" t="s">
        <v>617</v>
      </c>
      <c r="G168" s="12" t="s">
        <v>690</v>
      </c>
      <c r="H168" s="12" t="s">
        <v>691</v>
      </c>
      <c r="I168" s="1"/>
      <c r="J168" s="12"/>
      <c r="K168" s="12" t="s">
        <v>620</v>
      </c>
      <c r="L168" s="12" t="s">
        <v>621</v>
      </c>
      <c r="M168" s="27" t="s">
        <v>692</v>
      </c>
      <c r="N168" s="12"/>
      <c r="O168" s="8">
        <v>11185825</v>
      </c>
      <c r="P168" s="8" t="s">
        <v>50</v>
      </c>
      <c r="Q168" s="8">
        <v>1</v>
      </c>
      <c r="R168" s="12">
        <v>36</v>
      </c>
      <c r="S168" s="23">
        <v>400</v>
      </c>
      <c r="T168" s="23">
        <v>1020</v>
      </c>
      <c r="U168" s="13"/>
      <c r="V168" s="14">
        <f t="shared" si="32"/>
        <v>1420</v>
      </c>
      <c r="W168" s="15">
        <f t="shared" si="33"/>
        <v>400</v>
      </c>
      <c r="X168" s="15">
        <f t="shared" si="26"/>
        <v>1020</v>
      </c>
      <c r="Y168" s="15">
        <f t="shared" si="27"/>
        <v>0</v>
      </c>
      <c r="Z168" s="14">
        <f t="shared" si="28"/>
        <v>1420</v>
      </c>
      <c r="AA168" s="15">
        <f t="shared" si="34"/>
        <v>400</v>
      </c>
      <c r="AB168" s="15">
        <f t="shared" si="35"/>
        <v>1020</v>
      </c>
      <c r="AC168" s="15">
        <f t="shared" si="36"/>
        <v>0</v>
      </c>
      <c r="AD168" s="14">
        <f t="shared" si="30"/>
        <v>1420</v>
      </c>
      <c r="AE168" s="14">
        <f t="shared" si="31"/>
        <v>4260</v>
      </c>
      <c r="AF168" s="16" t="s">
        <v>3220</v>
      </c>
      <c r="AG168" s="17" t="s">
        <v>287</v>
      </c>
      <c r="AH168" s="17" t="s">
        <v>1737</v>
      </c>
      <c r="AI168" s="17" t="s">
        <v>1182</v>
      </c>
      <c r="AJ168" s="17" t="s">
        <v>372</v>
      </c>
      <c r="AK168" s="8" t="s">
        <v>290</v>
      </c>
      <c r="AL168" s="8" t="s">
        <v>1738</v>
      </c>
      <c r="AM168" s="12" t="s">
        <v>47</v>
      </c>
      <c r="AN168" s="18">
        <v>46752</v>
      </c>
      <c r="AO168" s="19"/>
    </row>
    <row r="169" spans="1:41" ht="20" customHeight="1">
      <c r="A169" s="12">
        <v>31</v>
      </c>
      <c r="B169" s="12" t="s">
        <v>615</v>
      </c>
      <c r="C169" s="26" t="s">
        <v>3221</v>
      </c>
      <c r="D169" s="12" t="s">
        <v>616</v>
      </c>
      <c r="E169" s="12" t="s">
        <v>615</v>
      </c>
      <c r="F169" s="12" t="s">
        <v>617</v>
      </c>
      <c r="G169" s="12" t="s">
        <v>686</v>
      </c>
      <c r="H169" s="12" t="s">
        <v>687</v>
      </c>
      <c r="I169" s="1"/>
      <c r="J169" s="12"/>
      <c r="K169" s="12" t="s">
        <v>620</v>
      </c>
      <c r="L169" s="12" t="s">
        <v>621</v>
      </c>
      <c r="M169" s="27" t="s">
        <v>693</v>
      </c>
      <c r="N169" s="12"/>
      <c r="O169" s="8">
        <v>11185945</v>
      </c>
      <c r="P169" s="8" t="s">
        <v>50</v>
      </c>
      <c r="Q169" s="8">
        <v>0.5</v>
      </c>
      <c r="R169" s="12">
        <v>36</v>
      </c>
      <c r="S169" s="23">
        <v>300</v>
      </c>
      <c r="T169" s="23">
        <v>690</v>
      </c>
      <c r="U169" s="13"/>
      <c r="V169" s="14">
        <f t="shared" si="32"/>
        <v>990</v>
      </c>
      <c r="W169" s="15">
        <f t="shared" si="33"/>
        <v>300</v>
      </c>
      <c r="X169" s="15">
        <f t="shared" si="26"/>
        <v>690</v>
      </c>
      <c r="Y169" s="15">
        <f t="shared" si="27"/>
        <v>0</v>
      </c>
      <c r="Z169" s="14">
        <f t="shared" si="28"/>
        <v>990</v>
      </c>
      <c r="AA169" s="15">
        <f t="shared" si="34"/>
        <v>300</v>
      </c>
      <c r="AB169" s="15">
        <f t="shared" si="35"/>
        <v>690</v>
      </c>
      <c r="AC169" s="15">
        <f t="shared" si="36"/>
        <v>0</v>
      </c>
      <c r="AD169" s="14">
        <f t="shared" si="30"/>
        <v>990</v>
      </c>
      <c r="AE169" s="14">
        <f t="shared" si="31"/>
        <v>2970</v>
      </c>
      <c r="AF169" s="16" t="s">
        <v>3220</v>
      </c>
      <c r="AG169" s="17" t="s">
        <v>287</v>
      </c>
      <c r="AH169" s="17" t="s">
        <v>1737</v>
      </c>
      <c r="AI169" s="17" t="s">
        <v>1182</v>
      </c>
      <c r="AJ169" s="17" t="s">
        <v>372</v>
      </c>
      <c r="AK169" s="8" t="s">
        <v>290</v>
      </c>
      <c r="AL169" s="8" t="s">
        <v>1738</v>
      </c>
      <c r="AM169" s="12" t="s">
        <v>47</v>
      </c>
      <c r="AN169" s="18">
        <v>46752</v>
      </c>
      <c r="AO169" s="19"/>
    </row>
    <row r="170" spans="1:41" ht="20" customHeight="1">
      <c r="A170" s="12">
        <v>32</v>
      </c>
      <c r="B170" s="12" t="s">
        <v>615</v>
      </c>
      <c r="C170" s="26" t="s">
        <v>3221</v>
      </c>
      <c r="D170" s="12" t="s">
        <v>616</v>
      </c>
      <c r="E170" s="12" t="s">
        <v>615</v>
      </c>
      <c r="F170" s="12" t="s">
        <v>617</v>
      </c>
      <c r="G170" s="12" t="s">
        <v>650</v>
      </c>
      <c r="H170" s="12" t="s">
        <v>651</v>
      </c>
      <c r="I170" s="1"/>
      <c r="J170" s="12"/>
      <c r="K170" s="12" t="s">
        <v>620</v>
      </c>
      <c r="L170" s="12" t="s">
        <v>621</v>
      </c>
      <c r="M170" s="27" t="s">
        <v>694</v>
      </c>
      <c r="N170" s="12"/>
      <c r="O170" s="8">
        <v>11185965</v>
      </c>
      <c r="P170" s="8" t="s">
        <v>50</v>
      </c>
      <c r="Q170" s="8">
        <v>1.5</v>
      </c>
      <c r="R170" s="12">
        <v>36</v>
      </c>
      <c r="S170" s="23">
        <v>770</v>
      </c>
      <c r="T170" s="23">
        <v>1815</v>
      </c>
      <c r="U170" s="13"/>
      <c r="V170" s="14">
        <f t="shared" si="32"/>
        <v>2585</v>
      </c>
      <c r="W170" s="15">
        <f t="shared" si="33"/>
        <v>770</v>
      </c>
      <c r="X170" s="15">
        <f t="shared" si="26"/>
        <v>1815</v>
      </c>
      <c r="Y170" s="15">
        <f t="shared" si="27"/>
        <v>0</v>
      </c>
      <c r="Z170" s="14">
        <f t="shared" si="28"/>
        <v>2585</v>
      </c>
      <c r="AA170" s="15">
        <f t="shared" si="34"/>
        <v>770</v>
      </c>
      <c r="AB170" s="15">
        <f t="shared" si="35"/>
        <v>1815</v>
      </c>
      <c r="AC170" s="15">
        <f t="shared" si="36"/>
        <v>0</v>
      </c>
      <c r="AD170" s="14">
        <f t="shared" si="30"/>
        <v>2585</v>
      </c>
      <c r="AE170" s="14">
        <f t="shared" si="31"/>
        <v>7755</v>
      </c>
      <c r="AF170" s="16" t="s">
        <v>3220</v>
      </c>
      <c r="AG170" s="17" t="s">
        <v>287</v>
      </c>
      <c r="AH170" s="17" t="s">
        <v>1737</v>
      </c>
      <c r="AI170" s="17" t="s">
        <v>1182</v>
      </c>
      <c r="AJ170" s="17" t="s">
        <v>372</v>
      </c>
      <c r="AK170" s="8" t="s">
        <v>290</v>
      </c>
      <c r="AL170" s="8" t="s">
        <v>1738</v>
      </c>
      <c r="AM170" s="12" t="s">
        <v>47</v>
      </c>
      <c r="AN170" s="18">
        <v>46752</v>
      </c>
      <c r="AO170" s="19"/>
    </row>
    <row r="171" spans="1:41" ht="20" customHeight="1">
      <c r="A171" s="12">
        <v>33</v>
      </c>
      <c r="B171" s="12" t="s">
        <v>615</v>
      </c>
      <c r="C171" s="26" t="s">
        <v>3221</v>
      </c>
      <c r="D171" s="12" t="s">
        <v>616</v>
      </c>
      <c r="E171" s="12" t="s">
        <v>615</v>
      </c>
      <c r="F171" s="12" t="s">
        <v>617</v>
      </c>
      <c r="G171" s="12" t="s">
        <v>686</v>
      </c>
      <c r="H171" s="12" t="s">
        <v>687</v>
      </c>
      <c r="I171" s="1"/>
      <c r="J171" s="12"/>
      <c r="K171" s="12" t="s">
        <v>620</v>
      </c>
      <c r="L171" s="12" t="s">
        <v>621</v>
      </c>
      <c r="M171" s="27" t="s">
        <v>695</v>
      </c>
      <c r="N171" s="12"/>
      <c r="O171" s="8">
        <v>11185957</v>
      </c>
      <c r="P171" s="8" t="s">
        <v>50</v>
      </c>
      <c r="Q171" s="8">
        <v>2.5</v>
      </c>
      <c r="R171" s="12">
        <v>36</v>
      </c>
      <c r="S171" s="23">
        <v>1500</v>
      </c>
      <c r="T171" s="23">
        <v>3500</v>
      </c>
      <c r="U171" s="13"/>
      <c r="V171" s="14">
        <f t="shared" si="32"/>
        <v>5000</v>
      </c>
      <c r="W171" s="15">
        <f t="shared" si="33"/>
        <v>1500</v>
      </c>
      <c r="X171" s="15">
        <f t="shared" si="26"/>
        <v>3500</v>
      </c>
      <c r="Y171" s="15">
        <f t="shared" si="27"/>
        <v>0</v>
      </c>
      <c r="Z171" s="14">
        <f t="shared" si="28"/>
        <v>5000</v>
      </c>
      <c r="AA171" s="15">
        <f t="shared" si="34"/>
        <v>1500</v>
      </c>
      <c r="AB171" s="15">
        <f t="shared" si="35"/>
        <v>3500</v>
      </c>
      <c r="AC171" s="15">
        <f t="shared" si="36"/>
        <v>0</v>
      </c>
      <c r="AD171" s="14">
        <f t="shared" si="30"/>
        <v>5000</v>
      </c>
      <c r="AE171" s="14">
        <f t="shared" si="31"/>
        <v>15000</v>
      </c>
      <c r="AF171" s="16" t="s">
        <v>3220</v>
      </c>
      <c r="AG171" s="17" t="s">
        <v>287</v>
      </c>
      <c r="AH171" s="17" t="s">
        <v>1737</v>
      </c>
      <c r="AI171" s="17" t="s">
        <v>1182</v>
      </c>
      <c r="AJ171" s="17" t="s">
        <v>372</v>
      </c>
      <c r="AK171" s="8" t="s">
        <v>290</v>
      </c>
      <c r="AL171" s="8" t="s">
        <v>1738</v>
      </c>
      <c r="AM171" s="12" t="s">
        <v>47</v>
      </c>
      <c r="AN171" s="18">
        <v>46752</v>
      </c>
      <c r="AO171" s="19"/>
    </row>
    <row r="172" spans="1:41" ht="20" customHeight="1">
      <c r="A172" s="12">
        <v>34</v>
      </c>
      <c r="B172" s="12" t="s">
        <v>615</v>
      </c>
      <c r="C172" s="26" t="s">
        <v>3221</v>
      </c>
      <c r="D172" s="12" t="s">
        <v>616</v>
      </c>
      <c r="E172" s="12" t="s">
        <v>615</v>
      </c>
      <c r="F172" s="12" t="s">
        <v>617</v>
      </c>
      <c r="G172" s="12" t="s">
        <v>682</v>
      </c>
      <c r="H172" s="12" t="s">
        <v>684</v>
      </c>
      <c r="I172" s="1"/>
      <c r="J172" s="12"/>
      <c r="K172" s="12" t="s">
        <v>620</v>
      </c>
      <c r="L172" s="12" t="s">
        <v>621</v>
      </c>
      <c r="M172" s="27" t="s">
        <v>696</v>
      </c>
      <c r="N172" s="12"/>
      <c r="O172" s="8">
        <v>10037573</v>
      </c>
      <c r="P172" s="8" t="s">
        <v>713</v>
      </c>
      <c r="Q172" s="8">
        <v>2.5</v>
      </c>
      <c r="R172" s="12">
        <v>36</v>
      </c>
      <c r="S172" s="23">
        <v>1800</v>
      </c>
      <c r="T172" s="23">
        <v>3650</v>
      </c>
      <c r="U172" s="13"/>
      <c r="V172" s="14">
        <f t="shared" si="32"/>
        <v>5450</v>
      </c>
      <c r="W172" s="15">
        <f t="shared" si="33"/>
        <v>1800</v>
      </c>
      <c r="X172" s="15">
        <f t="shared" si="26"/>
        <v>3650</v>
      </c>
      <c r="Y172" s="15">
        <f t="shared" si="27"/>
        <v>0</v>
      </c>
      <c r="Z172" s="14">
        <f t="shared" si="28"/>
        <v>5450</v>
      </c>
      <c r="AA172" s="15">
        <f t="shared" si="34"/>
        <v>1800</v>
      </c>
      <c r="AB172" s="15">
        <f t="shared" si="35"/>
        <v>3650</v>
      </c>
      <c r="AC172" s="15">
        <f t="shared" si="36"/>
        <v>0</v>
      </c>
      <c r="AD172" s="14">
        <f t="shared" si="30"/>
        <v>5450</v>
      </c>
      <c r="AE172" s="14">
        <f t="shared" si="31"/>
        <v>16350</v>
      </c>
      <c r="AF172" s="16" t="s">
        <v>3220</v>
      </c>
      <c r="AG172" s="17" t="s">
        <v>287</v>
      </c>
      <c r="AH172" s="17" t="s">
        <v>1737</v>
      </c>
      <c r="AI172" s="17" t="s">
        <v>1182</v>
      </c>
      <c r="AJ172" s="17" t="s">
        <v>372</v>
      </c>
      <c r="AK172" s="8" t="s">
        <v>290</v>
      </c>
      <c r="AL172" s="8" t="s">
        <v>1738</v>
      </c>
      <c r="AM172" s="12" t="s">
        <v>47</v>
      </c>
      <c r="AN172" s="18">
        <v>46752</v>
      </c>
      <c r="AO172" s="19"/>
    </row>
    <row r="173" spans="1:41" ht="20" customHeight="1">
      <c r="A173" s="12">
        <v>35</v>
      </c>
      <c r="B173" s="12" t="s">
        <v>615</v>
      </c>
      <c r="C173" s="26" t="s">
        <v>3221</v>
      </c>
      <c r="D173" s="12" t="s">
        <v>616</v>
      </c>
      <c r="E173" s="12" t="s">
        <v>615</v>
      </c>
      <c r="F173" s="12" t="s">
        <v>617</v>
      </c>
      <c r="G173" s="12" t="s">
        <v>637</v>
      </c>
      <c r="H173" s="12" t="s">
        <v>621</v>
      </c>
      <c r="I173" s="1"/>
      <c r="J173" s="12"/>
      <c r="K173" s="12" t="s">
        <v>620</v>
      </c>
      <c r="L173" s="12" t="s">
        <v>621</v>
      </c>
      <c r="M173" s="27" t="s">
        <v>697</v>
      </c>
      <c r="N173" s="12"/>
      <c r="O173" s="8">
        <v>11185964</v>
      </c>
      <c r="P173" s="8" t="s">
        <v>50</v>
      </c>
      <c r="Q173" s="8">
        <v>1.5</v>
      </c>
      <c r="R173" s="12">
        <v>36</v>
      </c>
      <c r="S173" s="23">
        <v>690</v>
      </c>
      <c r="T173" s="23">
        <v>1590</v>
      </c>
      <c r="U173" s="13"/>
      <c r="V173" s="14">
        <f t="shared" si="32"/>
        <v>2280</v>
      </c>
      <c r="W173" s="15">
        <f t="shared" si="33"/>
        <v>690</v>
      </c>
      <c r="X173" s="15">
        <f t="shared" si="26"/>
        <v>1590</v>
      </c>
      <c r="Y173" s="15">
        <f t="shared" si="27"/>
        <v>0</v>
      </c>
      <c r="Z173" s="14">
        <f t="shared" si="28"/>
        <v>2280</v>
      </c>
      <c r="AA173" s="15">
        <f t="shared" si="34"/>
        <v>690</v>
      </c>
      <c r="AB173" s="15">
        <f t="shared" si="35"/>
        <v>1590</v>
      </c>
      <c r="AC173" s="15">
        <f t="shared" si="36"/>
        <v>0</v>
      </c>
      <c r="AD173" s="14">
        <f t="shared" si="30"/>
        <v>2280</v>
      </c>
      <c r="AE173" s="14">
        <f t="shared" si="31"/>
        <v>6840</v>
      </c>
      <c r="AF173" s="16" t="s">
        <v>3220</v>
      </c>
      <c r="AG173" s="17" t="s">
        <v>287</v>
      </c>
      <c r="AH173" s="17" t="s">
        <v>1737</v>
      </c>
      <c r="AI173" s="17" t="s">
        <v>1182</v>
      </c>
      <c r="AJ173" s="17" t="s">
        <v>372</v>
      </c>
      <c r="AK173" s="8" t="s">
        <v>290</v>
      </c>
      <c r="AL173" s="8" t="s">
        <v>1738</v>
      </c>
      <c r="AM173" s="12" t="s">
        <v>47</v>
      </c>
      <c r="AN173" s="18">
        <v>46752</v>
      </c>
      <c r="AO173" s="19"/>
    </row>
    <row r="174" spans="1:41" ht="20" customHeight="1">
      <c r="A174" s="12">
        <v>36</v>
      </c>
      <c r="B174" s="12" t="s">
        <v>615</v>
      </c>
      <c r="C174" s="26" t="s">
        <v>3221</v>
      </c>
      <c r="D174" s="12" t="s">
        <v>616</v>
      </c>
      <c r="E174" s="12" t="s">
        <v>615</v>
      </c>
      <c r="F174" s="12" t="s">
        <v>617</v>
      </c>
      <c r="G174" s="12" t="s">
        <v>643</v>
      </c>
      <c r="H174" s="12" t="s">
        <v>644</v>
      </c>
      <c r="I174" s="1"/>
      <c r="J174" s="12"/>
      <c r="K174" s="12" t="s">
        <v>620</v>
      </c>
      <c r="L174" s="12" t="s">
        <v>621</v>
      </c>
      <c r="M174" s="27" t="s">
        <v>698</v>
      </c>
      <c r="N174" s="12"/>
      <c r="O174" s="8">
        <v>11765977</v>
      </c>
      <c r="P174" s="8" t="s">
        <v>50</v>
      </c>
      <c r="Q174" s="8">
        <v>3.5</v>
      </c>
      <c r="R174" s="12">
        <v>36</v>
      </c>
      <c r="S174" s="23">
        <v>1300</v>
      </c>
      <c r="T174" s="23">
        <v>3230</v>
      </c>
      <c r="U174" s="13"/>
      <c r="V174" s="14">
        <f t="shared" si="32"/>
        <v>4530</v>
      </c>
      <c r="W174" s="15">
        <f t="shared" si="33"/>
        <v>1300</v>
      </c>
      <c r="X174" s="15">
        <f t="shared" si="26"/>
        <v>3230</v>
      </c>
      <c r="Y174" s="15">
        <f t="shared" si="27"/>
        <v>0</v>
      </c>
      <c r="Z174" s="14">
        <f t="shared" si="28"/>
        <v>4530</v>
      </c>
      <c r="AA174" s="15">
        <f t="shared" si="34"/>
        <v>1300</v>
      </c>
      <c r="AB174" s="15">
        <f t="shared" si="35"/>
        <v>3230</v>
      </c>
      <c r="AC174" s="15">
        <f t="shared" si="36"/>
        <v>0</v>
      </c>
      <c r="AD174" s="14">
        <f t="shared" si="30"/>
        <v>4530</v>
      </c>
      <c r="AE174" s="14">
        <f t="shared" si="31"/>
        <v>13590</v>
      </c>
      <c r="AF174" s="16" t="s">
        <v>3220</v>
      </c>
      <c r="AG174" s="17" t="s">
        <v>287</v>
      </c>
      <c r="AH174" s="17" t="s">
        <v>1737</v>
      </c>
      <c r="AI174" s="17" t="s">
        <v>1182</v>
      </c>
      <c r="AJ174" s="17" t="s">
        <v>372</v>
      </c>
      <c r="AK174" s="8" t="s">
        <v>290</v>
      </c>
      <c r="AL174" s="8" t="s">
        <v>1738</v>
      </c>
      <c r="AM174" s="12" t="s">
        <v>47</v>
      </c>
      <c r="AN174" s="18">
        <v>46752</v>
      </c>
      <c r="AO174" s="19"/>
    </row>
    <row r="175" spans="1:41" ht="20" customHeight="1">
      <c r="A175" s="12">
        <v>37</v>
      </c>
      <c r="B175" s="12" t="s">
        <v>615</v>
      </c>
      <c r="C175" s="26" t="s">
        <v>3221</v>
      </c>
      <c r="D175" s="12" t="s">
        <v>616</v>
      </c>
      <c r="E175" s="12" t="s">
        <v>615</v>
      </c>
      <c r="F175" s="12" t="s">
        <v>617</v>
      </c>
      <c r="G175" s="12" t="s">
        <v>643</v>
      </c>
      <c r="H175" s="12" t="s">
        <v>644</v>
      </c>
      <c r="I175" s="1"/>
      <c r="J175" s="12"/>
      <c r="K175" s="12" t="s">
        <v>620</v>
      </c>
      <c r="L175" s="12" t="s">
        <v>621</v>
      </c>
      <c r="M175" s="27" t="s">
        <v>699</v>
      </c>
      <c r="N175" s="12"/>
      <c r="O175" s="8">
        <v>11765979</v>
      </c>
      <c r="P175" s="8" t="s">
        <v>50</v>
      </c>
      <c r="Q175" s="8">
        <v>3.5</v>
      </c>
      <c r="R175" s="12">
        <v>36</v>
      </c>
      <c r="S175" s="23">
        <v>950</v>
      </c>
      <c r="T175" s="23">
        <v>2250</v>
      </c>
      <c r="U175" s="13"/>
      <c r="V175" s="14">
        <f t="shared" si="32"/>
        <v>3200</v>
      </c>
      <c r="W175" s="15">
        <f t="shared" si="33"/>
        <v>950</v>
      </c>
      <c r="X175" s="15">
        <f t="shared" si="26"/>
        <v>2250</v>
      </c>
      <c r="Y175" s="15">
        <f t="shared" si="27"/>
        <v>0</v>
      </c>
      <c r="Z175" s="14">
        <f t="shared" si="28"/>
        <v>3200</v>
      </c>
      <c r="AA175" s="15">
        <f t="shared" si="34"/>
        <v>950</v>
      </c>
      <c r="AB175" s="15">
        <f t="shared" si="35"/>
        <v>2250</v>
      </c>
      <c r="AC175" s="15">
        <f t="shared" si="36"/>
        <v>0</v>
      </c>
      <c r="AD175" s="14">
        <f t="shared" si="30"/>
        <v>3200</v>
      </c>
      <c r="AE175" s="14">
        <f t="shared" si="31"/>
        <v>9600</v>
      </c>
      <c r="AF175" s="16" t="s">
        <v>3220</v>
      </c>
      <c r="AG175" s="17" t="s">
        <v>287</v>
      </c>
      <c r="AH175" s="17" t="s">
        <v>1737</v>
      </c>
      <c r="AI175" s="17" t="s">
        <v>1182</v>
      </c>
      <c r="AJ175" s="17" t="s">
        <v>372</v>
      </c>
      <c r="AK175" s="8" t="s">
        <v>290</v>
      </c>
      <c r="AL175" s="8" t="s">
        <v>1738</v>
      </c>
      <c r="AM175" s="12" t="s">
        <v>47</v>
      </c>
      <c r="AN175" s="18">
        <v>46752</v>
      </c>
      <c r="AO175" s="19"/>
    </row>
    <row r="176" spans="1:41" ht="20" customHeight="1">
      <c r="A176" s="12">
        <v>38</v>
      </c>
      <c r="B176" s="12" t="s">
        <v>615</v>
      </c>
      <c r="C176" s="26" t="s">
        <v>3221</v>
      </c>
      <c r="D176" s="12" t="s">
        <v>616</v>
      </c>
      <c r="E176" s="12" t="s">
        <v>615</v>
      </c>
      <c r="F176" s="12" t="s">
        <v>617</v>
      </c>
      <c r="G176" s="12" t="s">
        <v>640</v>
      </c>
      <c r="H176" s="12" t="s">
        <v>641</v>
      </c>
      <c r="I176" s="1"/>
      <c r="J176" s="12"/>
      <c r="K176" s="12" t="s">
        <v>620</v>
      </c>
      <c r="L176" s="12" t="s">
        <v>621</v>
      </c>
      <c r="M176" s="27" t="s">
        <v>700</v>
      </c>
      <c r="N176" s="12"/>
      <c r="O176" s="8">
        <v>11815417</v>
      </c>
      <c r="P176" s="8" t="s">
        <v>50</v>
      </c>
      <c r="Q176" s="8">
        <v>3.5</v>
      </c>
      <c r="R176" s="12">
        <v>36</v>
      </c>
      <c r="S176" s="23">
        <v>830</v>
      </c>
      <c r="T176" s="23">
        <v>2300</v>
      </c>
      <c r="U176" s="13"/>
      <c r="V176" s="14">
        <f t="shared" si="32"/>
        <v>3130</v>
      </c>
      <c r="W176" s="15">
        <f t="shared" si="33"/>
        <v>830</v>
      </c>
      <c r="X176" s="15">
        <f t="shared" si="26"/>
        <v>2300</v>
      </c>
      <c r="Y176" s="15">
        <f t="shared" si="27"/>
        <v>0</v>
      </c>
      <c r="Z176" s="14">
        <f t="shared" si="28"/>
        <v>3130</v>
      </c>
      <c r="AA176" s="15">
        <f t="shared" si="34"/>
        <v>830</v>
      </c>
      <c r="AB176" s="15">
        <f t="shared" si="35"/>
        <v>2300</v>
      </c>
      <c r="AC176" s="15">
        <f t="shared" si="36"/>
        <v>0</v>
      </c>
      <c r="AD176" s="14">
        <f t="shared" si="30"/>
        <v>3130</v>
      </c>
      <c r="AE176" s="14">
        <f t="shared" si="31"/>
        <v>9390</v>
      </c>
      <c r="AF176" s="16" t="s">
        <v>3220</v>
      </c>
      <c r="AG176" s="17" t="s">
        <v>287</v>
      </c>
      <c r="AH176" s="17" t="s">
        <v>1737</v>
      </c>
      <c r="AI176" s="17" t="s">
        <v>1182</v>
      </c>
      <c r="AJ176" s="17" t="s">
        <v>372</v>
      </c>
      <c r="AK176" s="8" t="s">
        <v>290</v>
      </c>
      <c r="AL176" s="8" t="s">
        <v>1738</v>
      </c>
      <c r="AM176" s="12" t="s">
        <v>47</v>
      </c>
      <c r="AN176" s="18">
        <v>46752</v>
      </c>
      <c r="AO176" s="19"/>
    </row>
    <row r="177" spans="1:41" ht="20" customHeight="1">
      <c r="A177" s="12">
        <v>39</v>
      </c>
      <c r="B177" s="12" t="s">
        <v>615</v>
      </c>
      <c r="C177" s="26" t="s">
        <v>3221</v>
      </c>
      <c r="D177" s="12" t="s">
        <v>616</v>
      </c>
      <c r="E177" s="12" t="s">
        <v>615</v>
      </c>
      <c r="F177" s="12" t="s">
        <v>617</v>
      </c>
      <c r="G177" s="12" t="s">
        <v>643</v>
      </c>
      <c r="H177" s="12" t="s">
        <v>644</v>
      </c>
      <c r="I177" s="1"/>
      <c r="J177" s="12"/>
      <c r="K177" s="12" t="s">
        <v>620</v>
      </c>
      <c r="L177" s="12" t="s">
        <v>621</v>
      </c>
      <c r="M177" s="27" t="s">
        <v>701</v>
      </c>
      <c r="N177" s="12"/>
      <c r="O177" s="8">
        <v>11779249</v>
      </c>
      <c r="P177" s="8" t="s">
        <v>50</v>
      </c>
      <c r="Q177" s="8">
        <v>1.5</v>
      </c>
      <c r="R177" s="12">
        <v>36</v>
      </c>
      <c r="S177" s="23">
        <v>690</v>
      </c>
      <c r="T177" s="23">
        <v>1730</v>
      </c>
      <c r="U177" s="13"/>
      <c r="V177" s="14">
        <f t="shared" si="32"/>
        <v>2420</v>
      </c>
      <c r="W177" s="15">
        <f t="shared" si="33"/>
        <v>690</v>
      </c>
      <c r="X177" s="15">
        <f t="shared" si="26"/>
        <v>1730</v>
      </c>
      <c r="Y177" s="15">
        <f t="shared" si="27"/>
        <v>0</v>
      </c>
      <c r="Z177" s="14">
        <f t="shared" si="28"/>
        <v>2420</v>
      </c>
      <c r="AA177" s="15">
        <f t="shared" si="34"/>
        <v>690</v>
      </c>
      <c r="AB177" s="15">
        <f t="shared" si="35"/>
        <v>1730</v>
      </c>
      <c r="AC177" s="15">
        <f t="shared" si="36"/>
        <v>0</v>
      </c>
      <c r="AD177" s="14">
        <f t="shared" si="30"/>
        <v>2420</v>
      </c>
      <c r="AE177" s="14">
        <f t="shared" si="31"/>
        <v>7260</v>
      </c>
      <c r="AF177" s="16" t="s">
        <v>3220</v>
      </c>
      <c r="AG177" s="17" t="s">
        <v>287</v>
      </c>
      <c r="AH177" s="17" t="s">
        <v>1737</v>
      </c>
      <c r="AI177" s="17" t="s">
        <v>1182</v>
      </c>
      <c r="AJ177" s="17" t="s">
        <v>372</v>
      </c>
      <c r="AK177" s="8" t="s">
        <v>290</v>
      </c>
      <c r="AL177" s="8" t="s">
        <v>1738</v>
      </c>
      <c r="AM177" s="12" t="s">
        <v>47</v>
      </c>
      <c r="AN177" s="18">
        <v>46752</v>
      </c>
      <c r="AO177" s="19"/>
    </row>
    <row r="178" spans="1:41" ht="20" customHeight="1">
      <c r="A178" s="12">
        <v>40</v>
      </c>
      <c r="B178" s="12" t="s">
        <v>615</v>
      </c>
      <c r="C178" s="26" t="s">
        <v>3221</v>
      </c>
      <c r="D178" s="12" t="s">
        <v>616</v>
      </c>
      <c r="E178" s="12" t="s">
        <v>615</v>
      </c>
      <c r="F178" s="12" t="s">
        <v>617</v>
      </c>
      <c r="G178" s="12" t="s">
        <v>674</v>
      </c>
      <c r="H178" s="12" t="s">
        <v>675</v>
      </c>
      <c r="I178" s="1"/>
      <c r="J178" s="12"/>
      <c r="K178" s="12" t="s">
        <v>620</v>
      </c>
      <c r="L178" s="12" t="s">
        <v>621</v>
      </c>
      <c r="M178" s="27" t="s">
        <v>702</v>
      </c>
      <c r="N178" s="12"/>
      <c r="O178" s="8">
        <v>11185951</v>
      </c>
      <c r="P178" s="8" t="s">
        <v>50</v>
      </c>
      <c r="Q178" s="8">
        <v>1.5</v>
      </c>
      <c r="R178" s="12">
        <v>36</v>
      </c>
      <c r="S178" s="23">
        <v>860</v>
      </c>
      <c r="T178" s="23">
        <v>2200</v>
      </c>
      <c r="U178" s="13"/>
      <c r="V178" s="14">
        <f t="shared" si="32"/>
        <v>3060</v>
      </c>
      <c r="W178" s="15">
        <f t="shared" si="33"/>
        <v>860</v>
      </c>
      <c r="X178" s="15">
        <f t="shared" si="26"/>
        <v>2200</v>
      </c>
      <c r="Y178" s="15">
        <f t="shared" si="27"/>
        <v>0</v>
      </c>
      <c r="Z178" s="14">
        <f t="shared" si="28"/>
        <v>3060</v>
      </c>
      <c r="AA178" s="15">
        <f t="shared" si="34"/>
        <v>860</v>
      </c>
      <c r="AB178" s="15">
        <f t="shared" si="35"/>
        <v>2200</v>
      </c>
      <c r="AC178" s="15">
        <f t="shared" si="36"/>
        <v>0</v>
      </c>
      <c r="AD178" s="14">
        <f t="shared" si="30"/>
        <v>3060</v>
      </c>
      <c r="AE178" s="14">
        <f t="shared" si="31"/>
        <v>9180</v>
      </c>
      <c r="AF178" s="16" t="s">
        <v>3220</v>
      </c>
      <c r="AG178" s="17" t="s">
        <v>287</v>
      </c>
      <c r="AH178" s="17" t="s">
        <v>1737</v>
      </c>
      <c r="AI178" s="17" t="s">
        <v>1182</v>
      </c>
      <c r="AJ178" s="17" t="s">
        <v>372</v>
      </c>
      <c r="AK178" s="8" t="s">
        <v>290</v>
      </c>
      <c r="AL178" s="8" t="s">
        <v>1738</v>
      </c>
      <c r="AM178" s="12" t="s">
        <v>47</v>
      </c>
      <c r="AN178" s="18">
        <v>46752</v>
      </c>
      <c r="AO178" s="19"/>
    </row>
    <row r="179" spans="1:41" ht="20" customHeight="1">
      <c r="A179" s="12">
        <v>41</v>
      </c>
      <c r="B179" s="12" t="s">
        <v>615</v>
      </c>
      <c r="C179" s="26" t="s">
        <v>3221</v>
      </c>
      <c r="D179" s="12" t="s">
        <v>616</v>
      </c>
      <c r="E179" s="12" t="s">
        <v>615</v>
      </c>
      <c r="F179" s="12" t="s">
        <v>617</v>
      </c>
      <c r="G179" s="12" t="s">
        <v>634</v>
      </c>
      <c r="H179" s="12" t="s">
        <v>635</v>
      </c>
      <c r="I179" s="1"/>
      <c r="J179" s="12"/>
      <c r="K179" s="12" t="s">
        <v>620</v>
      </c>
      <c r="L179" s="12" t="s">
        <v>621</v>
      </c>
      <c r="M179" s="27" t="s">
        <v>703</v>
      </c>
      <c r="N179" s="12"/>
      <c r="O179" s="8">
        <v>11174298</v>
      </c>
      <c r="P179" s="8" t="s">
        <v>50</v>
      </c>
      <c r="Q179" s="8">
        <v>1.5</v>
      </c>
      <c r="R179" s="12">
        <v>36</v>
      </c>
      <c r="S179" s="23">
        <v>970</v>
      </c>
      <c r="T179" s="23">
        <v>4485</v>
      </c>
      <c r="U179" s="13"/>
      <c r="V179" s="14">
        <f t="shared" si="32"/>
        <v>5455</v>
      </c>
      <c r="W179" s="15">
        <f t="shared" si="33"/>
        <v>970</v>
      </c>
      <c r="X179" s="15">
        <f t="shared" si="26"/>
        <v>4485</v>
      </c>
      <c r="Y179" s="15">
        <f t="shared" si="27"/>
        <v>0</v>
      </c>
      <c r="Z179" s="14">
        <f t="shared" si="28"/>
        <v>5455</v>
      </c>
      <c r="AA179" s="15">
        <f t="shared" si="34"/>
        <v>970</v>
      </c>
      <c r="AB179" s="15">
        <f t="shared" si="35"/>
        <v>4485</v>
      </c>
      <c r="AC179" s="15">
        <f t="shared" si="36"/>
        <v>0</v>
      </c>
      <c r="AD179" s="14">
        <f t="shared" si="30"/>
        <v>5455</v>
      </c>
      <c r="AE179" s="14">
        <f t="shared" si="31"/>
        <v>16365</v>
      </c>
      <c r="AF179" s="16" t="s">
        <v>3220</v>
      </c>
      <c r="AG179" s="17" t="s">
        <v>287</v>
      </c>
      <c r="AH179" s="17" t="s">
        <v>1737</v>
      </c>
      <c r="AI179" s="17" t="s">
        <v>1182</v>
      </c>
      <c r="AJ179" s="17" t="s">
        <v>372</v>
      </c>
      <c r="AK179" s="8" t="s">
        <v>290</v>
      </c>
      <c r="AL179" s="8" t="s">
        <v>1738</v>
      </c>
      <c r="AM179" s="12" t="s">
        <v>47</v>
      </c>
      <c r="AN179" s="18">
        <v>46752</v>
      </c>
      <c r="AO179" s="19"/>
    </row>
    <row r="180" spans="1:41" ht="20" customHeight="1">
      <c r="A180" s="12">
        <v>42</v>
      </c>
      <c r="B180" s="12" t="s">
        <v>615</v>
      </c>
      <c r="C180" s="26" t="s">
        <v>3221</v>
      </c>
      <c r="D180" s="12" t="s">
        <v>616</v>
      </c>
      <c r="E180" s="12" t="s">
        <v>615</v>
      </c>
      <c r="F180" s="12" t="s">
        <v>617</v>
      </c>
      <c r="G180" s="12" t="s">
        <v>637</v>
      </c>
      <c r="H180" s="12" t="s">
        <v>621</v>
      </c>
      <c r="I180" s="1"/>
      <c r="J180" s="12"/>
      <c r="K180" s="12" t="s">
        <v>620</v>
      </c>
      <c r="L180" s="12" t="s">
        <v>621</v>
      </c>
      <c r="M180" s="27" t="s">
        <v>704</v>
      </c>
      <c r="N180" s="12"/>
      <c r="O180" s="8">
        <v>11185950</v>
      </c>
      <c r="P180" s="8" t="s">
        <v>50</v>
      </c>
      <c r="Q180" s="8">
        <v>2.5</v>
      </c>
      <c r="R180" s="12">
        <v>36</v>
      </c>
      <c r="S180" s="23">
        <v>1555</v>
      </c>
      <c r="T180" s="23">
        <v>3900</v>
      </c>
      <c r="U180" s="13"/>
      <c r="V180" s="14">
        <f t="shared" si="32"/>
        <v>5455</v>
      </c>
      <c r="W180" s="15">
        <f t="shared" si="33"/>
        <v>1555</v>
      </c>
      <c r="X180" s="15">
        <f t="shared" si="26"/>
        <v>3900</v>
      </c>
      <c r="Y180" s="15">
        <f t="shared" si="27"/>
        <v>0</v>
      </c>
      <c r="Z180" s="14">
        <f t="shared" si="28"/>
        <v>5455</v>
      </c>
      <c r="AA180" s="15">
        <f t="shared" si="34"/>
        <v>1555</v>
      </c>
      <c r="AB180" s="15">
        <f t="shared" si="35"/>
        <v>3900</v>
      </c>
      <c r="AC180" s="15">
        <f t="shared" si="36"/>
        <v>0</v>
      </c>
      <c r="AD180" s="14">
        <f t="shared" si="30"/>
        <v>5455</v>
      </c>
      <c r="AE180" s="14">
        <f t="shared" si="31"/>
        <v>16365</v>
      </c>
      <c r="AF180" s="16" t="s">
        <v>3220</v>
      </c>
      <c r="AG180" s="17" t="s">
        <v>287</v>
      </c>
      <c r="AH180" s="17" t="s">
        <v>1737</v>
      </c>
      <c r="AI180" s="17" t="s">
        <v>1182</v>
      </c>
      <c r="AJ180" s="17" t="s">
        <v>372</v>
      </c>
      <c r="AK180" s="8" t="s">
        <v>290</v>
      </c>
      <c r="AL180" s="8" t="s">
        <v>1738</v>
      </c>
      <c r="AM180" s="12" t="s">
        <v>47</v>
      </c>
      <c r="AN180" s="18">
        <v>46752</v>
      </c>
      <c r="AO180" s="19"/>
    </row>
    <row r="181" spans="1:41" ht="20" customHeight="1">
      <c r="A181" s="12">
        <v>43</v>
      </c>
      <c r="B181" s="12" t="s">
        <v>615</v>
      </c>
      <c r="C181" s="26" t="s">
        <v>3221</v>
      </c>
      <c r="D181" s="12" t="s">
        <v>616</v>
      </c>
      <c r="E181" s="12" t="s">
        <v>615</v>
      </c>
      <c r="F181" s="12" t="s">
        <v>617</v>
      </c>
      <c r="G181" s="12" t="s">
        <v>686</v>
      </c>
      <c r="H181" s="12" t="s">
        <v>687</v>
      </c>
      <c r="I181" s="1"/>
      <c r="J181" s="12"/>
      <c r="K181" s="12" t="s">
        <v>620</v>
      </c>
      <c r="L181" s="12" t="s">
        <v>621</v>
      </c>
      <c r="M181" s="27" t="s">
        <v>705</v>
      </c>
      <c r="N181" s="12"/>
      <c r="O181" s="8">
        <v>11185952</v>
      </c>
      <c r="P181" s="8" t="s">
        <v>50</v>
      </c>
      <c r="Q181" s="8">
        <v>1.5</v>
      </c>
      <c r="R181" s="12">
        <v>36</v>
      </c>
      <c r="S181" s="23">
        <v>720</v>
      </c>
      <c r="T181" s="23">
        <v>1950</v>
      </c>
      <c r="U181" s="13"/>
      <c r="V181" s="14">
        <f t="shared" si="32"/>
        <v>2670</v>
      </c>
      <c r="W181" s="15">
        <f t="shared" si="33"/>
        <v>720</v>
      </c>
      <c r="X181" s="15">
        <f t="shared" si="26"/>
        <v>1950</v>
      </c>
      <c r="Y181" s="15">
        <f t="shared" si="27"/>
        <v>0</v>
      </c>
      <c r="Z181" s="14">
        <f t="shared" si="28"/>
        <v>2670</v>
      </c>
      <c r="AA181" s="15">
        <f t="shared" si="34"/>
        <v>720</v>
      </c>
      <c r="AB181" s="15">
        <f t="shared" si="35"/>
        <v>1950</v>
      </c>
      <c r="AC181" s="15">
        <f t="shared" si="36"/>
        <v>0</v>
      </c>
      <c r="AD181" s="14">
        <f t="shared" si="30"/>
        <v>2670</v>
      </c>
      <c r="AE181" s="14">
        <f t="shared" si="31"/>
        <v>8010</v>
      </c>
      <c r="AF181" s="16" t="s">
        <v>3220</v>
      </c>
      <c r="AG181" s="17" t="s">
        <v>287</v>
      </c>
      <c r="AH181" s="17" t="s">
        <v>1737</v>
      </c>
      <c r="AI181" s="17" t="s">
        <v>1182</v>
      </c>
      <c r="AJ181" s="17" t="s">
        <v>372</v>
      </c>
      <c r="AK181" s="8" t="s">
        <v>290</v>
      </c>
      <c r="AL181" s="8" t="s">
        <v>1738</v>
      </c>
      <c r="AM181" s="12" t="s">
        <v>47</v>
      </c>
      <c r="AN181" s="18">
        <v>46752</v>
      </c>
      <c r="AO181" s="19"/>
    </row>
    <row r="182" spans="1:41" ht="20" customHeight="1">
      <c r="A182" s="12">
        <v>44</v>
      </c>
      <c r="B182" s="12" t="s">
        <v>615</v>
      </c>
      <c r="C182" s="26" t="s">
        <v>3221</v>
      </c>
      <c r="D182" s="12" t="s">
        <v>616</v>
      </c>
      <c r="E182" s="12" t="s">
        <v>615</v>
      </c>
      <c r="F182" s="12" t="s">
        <v>617</v>
      </c>
      <c r="G182" s="12" t="s">
        <v>650</v>
      </c>
      <c r="H182" s="12" t="s">
        <v>651</v>
      </c>
      <c r="I182" s="1"/>
      <c r="J182" s="12"/>
      <c r="K182" s="12" t="s">
        <v>620</v>
      </c>
      <c r="L182" s="12" t="s">
        <v>621</v>
      </c>
      <c r="M182" s="27" t="s">
        <v>706</v>
      </c>
      <c r="N182" s="12"/>
      <c r="O182" s="8">
        <v>11201334</v>
      </c>
      <c r="P182" s="8" t="s">
        <v>713</v>
      </c>
      <c r="Q182" s="8">
        <v>0.5</v>
      </c>
      <c r="R182" s="12">
        <v>36</v>
      </c>
      <c r="S182" s="23">
        <v>310</v>
      </c>
      <c r="T182" s="23">
        <v>630</v>
      </c>
      <c r="U182" s="13"/>
      <c r="V182" s="14">
        <f t="shared" si="32"/>
        <v>940</v>
      </c>
      <c r="W182" s="15">
        <f t="shared" si="33"/>
        <v>310</v>
      </c>
      <c r="X182" s="15">
        <f t="shared" si="26"/>
        <v>630</v>
      </c>
      <c r="Y182" s="15">
        <f t="shared" si="27"/>
        <v>0</v>
      </c>
      <c r="Z182" s="14">
        <f t="shared" si="28"/>
        <v>940</v>
      </c>
      <c r="AA182" s="15">
        <f t="shared" si="34"/>
        <v>310</v>
      </c>
      <c r="AB182" s="15">
        <f t="shared" si="35"/>
        <v>630</v>
      </c>
      <c r="AC182" s="15">
        <f t="shared" si="36"/>
        <v>0</v>
      </c>
      <c r="AD182" s="14">
        <f t="shared" si="30"/>
        <v>940</v>
      </c>
      <c r="AE182" s="14">
        <f t="shared" si="31"/>
        <v>2820</v>
      </c>
      <c r="AF182" s="16" t="s">
        <v>3220</v>
      </c>
      <c r="AG182" s="17" t="s">
        <v>287</v>
      </c>
      <c r="AH182" s="17" t="s">
        <v>1737</v>
      </c>
      <c r="AI182" s="17" t="s">
        <v>1182</v>
      </c>
      <c r="AJ182" s="17" t="s">
        <v>372</v>
      </c>
      <c r="AK182" s="8" t="s">
        <v>290</v>
      </c>
      <c r="AL182" s="8" t="s">
        <v>1738</v>
      </c>
      <c r="AM182" s="12" t="s">
        <v>47</v>
      </c>
      <c r="AN182" s="18">
        <v>46752</v>
      </c>
      <c r="AO182" s="19"/>
    </row>
    <row r="183" spans="1:41" ht="20" customHeight="1">
      <c r="A183" s="12">
        <v>45</v>
      </c>
      <c r="B183" s="12" t="s">
        <v>615</v>
      </c>
      <c r="C183" s="26" t="s">
        <v>3221</v>
      </c>
      <c r="D183" s="12" t="s">
        <v>616</v>
      </c>
      <c r="E183" s="12" t="s">
        <v>615</v>
      </c>
      <c r="F183" s="12" t="s">
        <v>617</v>
      </c>
      <c r="G183" s="12" t="s">
        <v>690</v>
      </c>
      <c r="H183" s="12" t="s">
        <v>691</v>
      </c>
      <c r="I183" s="1"/>
      <c r="J183" s="12"/>
      <c r="K183" s="12" t="s">
        <v>620</v>
      </c>
      <c r="L183" s="12" t="s">
        <v>621</v>
      </c>
      <c r="M183" s="27" t="s">
        <v>707</v>
      </c>
      <c r="N183" s="12"/>
      <c r="O183" s="8">
        <v>11153817</v>
      </c>
      <c r="P183" s="8" t="s">
        <v>713</v>
      </c>
      <c r="Q183" s="8">
        <v>0.5</v>
      </c>
      <c r="R183" s="12">
        <v>36</v>
      </c>
      <c r="S183" s="23">
        <v>220</v>
      </c>
      <c r="T183" s="23">
        <v>460</v>
      </c>
      <c r="U183" s="13"/>
      <c r="V183" s="14">
        <f t="shared" si="32"/>
        <v>680</v>
      </c>
      <c r="W183" s="15">
        <f t="shared" si="33"/>
        <v>220</v>
      </c>
      <c r="X183" s="15">
        <f t="shared" si="26"/>
        <v>460</v>
      </c>
      <c r="Y183" s="15">
        <f t="shared" si="27"/>
        <v>0</v>
      </c>
      <c r="Z183" s="14">
        <f t="shared" si="28"/>
        <v>680</v>
      </c>
      <c r="AA183" s="15">
        <f t="shared" si="34"/>
        <v>220</v>
      </c>
      <c r="AB183" s="15">
        <f t="shared" si="35"/>
        <v>460</v>
      </c>
      <c r="AC183" s="15">
        <f t="shared" si="36"/>
        <v>0</v>
      </c>
      <c r="AD183" s="14">
        <f t="shared" si="30"/>
        <v>680</v>
      </c>
      <c r="AE183" s="14">
        <f t="shared" si="31"/>
        <v>2040</v>
      </c>
      <c r="AF183" s="16" t="s">
        <v>3220</v>
      </c>
      <c r="AG183" s="17" t="s">
        <v>287</v>
      </c>
      <c r="AH183" s="17" t="s">
        <v>1737</v>
      </c>
      <c r="AI183" s="17" t="s">
        <v>1182</v>
      </c>
      <c r="AJ183" s="17" t="s">
        <v>372</v>
      </c>
      <c r="AK183" s="8" t="s">
        <v>290</v>
      </c>
      <c r="AL183" s="8" t="s">
        <v>1738</v>
      </c>
      <c r="AM183" s="12" t="s">
        <v>47</v>
      </c>
      <c r="AN183" s="18">
        <v>46752</v>
      </c>
      <c r="AO183" s="19"/>
    </row>
    <row r="184" spans="1:41" ht="20" customHeight="1">
      <c r="A184" s="12">
        <v>46</v>
      </c>
      <c r="B184" s="12" t="s">
        <v>615</v>
      </c>
      <c r="C184" s="26" t="s">
        <v>3221</v>
      </c>
      <c r="D184" s="12" t="s">
        <v>616</v>
      </c>
      <c r="E184" s="12" t="s">
        <v>615</v>
      </c>
      <c r="F184" s="12" t="s">
        <v>617</v>
      </c>
      <c r="G184" s="12" t="s">
        <v>690</v>
      </c>
      <c r="H184" s="12" t="s">
        <v>691</v>
      </c>
      <c r="I184" s="1"/>
      <c r="J184" s="12"/>
      <c r="K184" s="12" t="s">
        <v>620</v>
      </c>
      <c r="L184" s="12" t="s">
        <v>621</v>
      </c>
      <c r="M184" s="27" t="s">
        <v>708</v>
      </c>
      <c r="N184" s="12"/>
      <c r="O184" s="8">
        <v>11153818</v>
      </c>
      <c r="P184" s="8" t="s">
        <v>713</v>
      </c>
      <c r="Q184" s="8">
        <v>0.5</v>
      </c>
      <c r="R184" s="12">
        <v>36</v>
      </c>
      <c r="S184" s="23">
        <v>230</v>
      </c>
      <c r="T184" s="23">
        <v>500</v>
      </c>
      <c r="U184" s="13"/>
      <c r="V184" s="14">
        <f t="shared" si="32"/>
        <v>730</v>
      </c>
      <c r="W184" s="15">
        <f t="shared" si="33"/>
        <v>230</v>
      </c>
      <c r="X184" s="15">
        <f t="shared" si="26"/>
        <v>500</v>
      </c>
      <c r="Y184" s="15">
        <f t="shared" si="27"/>
        <v>0</v>
      </c>
      <c r="Z184" s="14">
        <f t="shared" si="28"/>
        <v>730</v>
      </c>
      <c r="AA184" s="15">
        <f t="shared" si="34"/>
        <v>230</v>
      </c>
      <c r="AB184" s="15">
        <f t="shared" si="35"/>
        <v>500</v>
      </c>
      <c r="AC184" s="15">
        <f t="shared" si="36"/>
        <v>0</v>
      </c>
      <c r="AD184" s="14">
        <f t="shared" si="30"/>
        <v>730</v>
      </c>
      <c r="AE184" s="14">
        <f t="shared" si="31"/>
        <v>2190</v>
      </c>
      <c r="AF184" s="16" t="s">
        <v>3220</v>
      </c>
      <c r="AG184" s="17" t="s">
        <v>287</v>
      </c>
      <c r="AH184" s="17" t="s">
        <v>1737</v>
      </c>
      <c r="AI184" s="17" t="s">
        <v>1182</v>
      </c>
      <c r="AJ184" s="17" t="s">
        <v>372</v>
      </c>
      <c r="AK184" s="8" t="s">
        <v>290</v>
      </c>
      <c r="AL184" s="8" t="s">
        <v>1738</v>
      </c>
      <c r="AM184" s="12" t="s">
        <v>47</v>
      </c>
      <c r="AN184" s="18">
        <v>46752</v>
      </c>
      <c r="AO184" s="19"/>
    </row>
    <row r="185" spans="1:41" ht="20" customHeight="1">
      <c r="A185" s="12">
        <v>47</v>
      </c>
      <c r="B185" s="12" t="s">
        <v>615</v>
      </c>
      <c r="C185" s="26" t="s">
        <v>3221</v>
      </c>
      <c r="D185" s="12" t="s">
        <v>616</v>
      </c>
      <c r="E185" s="12" t="s">
        <v>615</v>
      </c>
      <c r="F185" s="12" t="s">
        <v>617</v>
      </c>
      <c r="G185" s="12" t="s">
        <v>677</v>
      </c>
      <c r="H185" s="12" t="s">
        <v>678</v>
      </c>
      <c r="I185" s="1"/>
      <c r="J185" s="12"/>
      <c r="K185" s="12" t="s">
        <v>620</v>
      </c>
      <c r="L185" s="12" t="s">
        <v>621</v>
      </c>
      <c r="M185" s="27" t="s">
        <v>709</v>
      </c>
      <c r="N185" s="12"/>
      <c r="O185" s="8">
        <v>11185959</v>
      </c>
      <c r="P185" s="8" t="s">
        <v>713</v>
      </c>
      <c r="Q185" s="8">
        <v>0.5</v>
      </c>
      <c r="R185" s="12">
        <v>36</v>
      </c>
      <c r="S185" s="23">
        <v>245</v>
      </c>
      <c r="T185" s="23">
        <v>500</v>
      </c>
      <c r="U185" s="13"/>
      <c r="V185" s="14">
        <f t="shared" si="32"/>
        <v>745</v>
      </c>
      <c r="W185" s="15">
        <f t="shared" si="33"/>
        <v>245</v>
      </c>
      <c r="X185" s="15">
        <f t="shared" si="26"/>
        <v>500</v>
      </c>
      <c r="Y185" s="15">
        <f t="shared" si="27"/>
        <v>0</v>
      </c>
      <c r="Z185" s="14">
        <f t="shared" si="28"/>
        <v>745</v>
      </c>
      <c r="AA185" s="15">
        <f t="shared" si="34"/>
        <v>245</v>
      </c>
      <c r="AB185" s="15">
        <f t="shared" si="35"/>
        <v>500</v>
      </c>
      <c r="AC185" s="15">
        <f t="shared" si="36"/>
        <v>0</v>
      </c>
      <c r="AD185" s="14">
        <f t="shared" si="30"/>
        <v>745</v>
      </c>
      <c r="AE185" s="14">
        <f t="shared" si="31"/>
        <v>2235</v>
      </c>
      <c r="AF185" s="16" t="s">
        <v>3220</v>
      </c>
      <c r="AG185" s="17" t="s">
        <v>287</v>
      </c>
      <c r="AH185" s="17" t="s">
        <v>1737</v>
      </c>
      <c r="AI185" s="17" t="s">
        <v>1182</v>
      </c>
      <c r="AJ185" s="17" t="s">
        <v>372</v>
      </c>
      <c r="AK185" s="8" t="s">
        <v>290</v>
      </c>
      <c r="AL185" s="8" t="s">
        <v>1738</v>
      </c>
      <c r="AM185" s="12" t="s">
        <v>47</v>
      </c>
      <c r="AN185" s="18">
        <v>46752</v>
      </c>
      <c r="AO185" s="19"/>
    </row>
    <row r="186" spans="1:41" ht="20" customHeight="1">
      <c r="A186" s="12">
        <v>48</v>
      </c>
      <c r="B186" s="12" t="s">
        <v>615</v>
      </c>
      <c r="C186" s="26" t="s">
        <v>3221</v>
      </c>
      <c r="D186" s="12" t="s">
        <v>616</v>
      </c>
      <c r="E186" s="12" t="s">
        <v>615</v>
      </c>
      <c r="F186" s="12" t="s">
        <v>617</v>
      </c>
      <c r="G186" s="12" t="s">
        <v>682</v>
      </c>
      <c r="H186" s="12" t="s">
        <v>684</v>
      </c>
      <c r="I186" s="1"/>
      <c r="J186" s="12"/>
      <c r="K186" s="12" t="s">
        <v>620</v>
      </c>
      <c r="L186" s="12" t="s">
        <v>621</v>
      </c>
      <c r="M186" s="27" t="s">
        <v>710</v>
      </c>
      <c r="N186" s="12"/>
      <c r="O186" s="8">
        <v>11116417</v>
      </c>
      <c r="P186" s="8" t="s">
        <v>713</v>
      </c>
      <c r="Q186" s="8">
        <v>1.5</v>
      </c>
      <c r="R186" s="12">
        <v>36</v>
      </c>
      <c r="S186" s="23">
        <v>560</v>
      </c>
      <c r="T186" s="23">
        <v>1545</v>
      </c>
      <c r="U186" s="13"/>
      <c r="V186" s="14">
        <f t="shared" si="32"/>
        <v>2105</v>
      </c>
      <c r="W186" s="15">
        <f t="shared" si="33"/>
        <v>560</v>
      </c>
      <c r="X186" s="15">
        <f t="shared" si="26"/>
        <v>1545</v>
      </c>
      <c r="Y186" s="15">
        <f t="shared" si="27"/>
        <v>0</v>
      </c>
      <c r="Z186" s="14">
        <f t="shared" si="28"/>
        <v>2105</v>
      </c>
      <c r="AA186" s="15">
        <f t="shared" si="34"/>
        <v>560</v>
      </c>
      <c r="AB186" s="15">
        <f t="shared" si="35"/>
        <v>1545</v>
      </c>
      <c r="AC186" s="15">
        <f t="shared" si="36"/>
        <v>0</v>
      </c>
      <c r="AD186" s="14">
        <f t="shared" si="30"/>
        <v>2105</v>
      </c>
      <c r="AE186" s="14">
        <f t="shared" si="31"/>
        <v>6315</v>
      </c>
      <c r="AF186" s="16" t="s">
        <v>3220</v>
      </c>
      <c r="AG186" s="17" t="s">
        <v>287</v>
      </c>
      <c r="AH186" s="17" t="s">
        <v>1737</v>
      </c>
      <c r="AI186" s="17" t="s">
        <v>1182</v>
      </c>
      <c r="AJ186" s="17" t="s">
        <v>372</v>
      </c>
      <c r="AK186" s="8" t="s">
        <v>290</v>
      </c>
      <c r="AL186" s="8" t="s">
        <v>1738</v>
      </c>
      <c r="AM186" s="12" t="s">
        <v>47</v>
      </c>
      <c r="AN186" s="18">
        <v>46752</v>
      </c>
      <c r="AO186" s="19"/>
    </row>
    <row r="187" spans="1:41" ht="20" customHeight="1">
      <c r="A187" s="12">
        <v>49</v>
      </c>
      <c r="B187" s="12" t="s">
        <v>615</v>
      </c>
      <c r="C187" s="26" t="s">
        <v>3221</v>
      </c>
      <c r="D187" s="12" t="s">
        <v>616</v>
      </c>
      <c r="E187" s="12" t="s">
        <v>615</v>
      </c>
      <c r="F187" s="12" t="s">
        <v>617</v>
      </c>
      <c r="G187" s="12" t="s">
        <v>634</v>
      </c>
      <c r="H187" s="12" t="s">
        <v>635</v>
      </c>
      <c r="I187" s="1"/>
      <c r="J187" s="12"/>
      <c r="K187" s="12" t="s">
        <v>620</v>
      </c>
      <c r="L187" s="12" t="s">
        <v>621</v>
      </c>
      <c r="M187" s="27" t="s">
        <v>711</v>
      </c>
      <c r="N187" s="12"/>
      <c r="O187" s="8">
        <v>11153036</v>
      </c>
      <c r="P187" s="8" t="s">
        <v>50</v>
      </c>
      <c r="Q187" s="8">
        <v>2</v>
      </c>
      <c r="R187" s="12">
        <v>36</v>
      </c>
      <c r="S187" s="23">
        <v>500</v>
      </c>
      <c r="T187" s="23">
        <v>1600</v>
      </c>
      <c r="U187" s="13"/>
      <c r="V187" s="14">
        <f t="shared" si="32"/>
        <v>2100</v>
      </c>
      <c r="W187" s="15">
        <f t="shared" si="33"/>
        <v>500</v>
      </c>
      <c r="X187" s="15">
        <f t="shared" si="26"/>
        <v>1600</v>
      </c>
      <c r="Y187" s="15">
        <f t="shared" si="27"/>
        <v>0</v>
      </c>
      <c r="Z187" s="14">
        <f t="shared" si="28"/>
        <v>2100</v>
      </c>
      <c r="AA187" s="15">
        <f t="shared" si="34"/>
        <v>500</v>
      </c>
      <c r="AB187" s="15">
        <f t="shared" si="35"/>
        <v>1600</v>
      </c>
      <c r="AC187" s="15">
        <f t="shared" si="36"/>
        <v>0</v>
      </c>
      <c r="AD187" s="14">
        <f t="shared" si="30"/>
        <v>2100</v>
      </c>
      <c r="AE187" s="14">
        <f t="shared" si="31"/>
        <v>6300</v>
      </c>
      <c r="AF187" s="16" t="s">
        <v>3220</v>
      </c>
      <c r="AG187" s="17" t="s">
        <v>287</v>
      </c>
      <c r="AH187" s="17" t="s">
        <v>1737</v>
      </c>
      <c r="AI187" s="17" t="s">
        <v>1182</v>
      </c>
      <c r="AJ187" s="17" t="s">
        <v>372</v>
      </c>
      <c r="AK187" s="8" t="s">
        <v>290</v>
      </c>
      <c r="AL187" s="8" t="s">
        <v>1738</v>
      </c>
      <c r="AM187" s="12" t="s">
        <v>47</v>
      </c>
      <c r="AN187" s="18">
        <v>46752</v>
      </c>
      <c r="AO187" s="19"/>
    </row>
    <row r="188" spans="1:41" ht="20" customHeight="1">
      <c r="A188" s="12">
        <v>50</v>
      </c>
      <c r="B188" s="12" t="s">
        <v>615</v>
      </c>
      <c r="C188" s="26" t="s">
        <v>3221</v>
      </c>
      <c r="D188" s="12" t="s">
        <v>616</v>
      </c>
      <c r="E188" s="12" t="s">
        <v>615</v>
      </c>
      <c r="F188" s="12" t="s">
        <v>617</v>
      </c>
      <c r="G188" s="12" t="s">
        <v>647</v>
      </c>
      <c r="H188" s="12" t="s">
        <v>648</v>
      </c>
      <c r="I188" s="1"/>
      <c r="J188" s="12"/>
      <c r="K188" s="12" t="s">
        <v>620</v>
      </c>
      <c r="L188" s="12" t="s">
        <v>621</v>
      </c>
      <c r="M188" s="27" t="s">
        <v>712</v>
      </c>
      <c r="N188" s="12"/>
      <c r="O188" s="8">
        <v>11201353</v>
      </c>
      <c r="P188" s="8" t="s">
        <v>714</v>
      </c>
      <c r="Q188" s="8">
        <v>0.5</v>
      </c>
      <c r="R188" s="12">
        <v>36</v>
      </c>
      <c r="S188" s="23">
        <v>320</v>
      </c>
      <c r="T188" s="23">
        <v>625</v>
      </c>
      <c r="U188" s="13"/>
      <c r="V188" s="14">
        <f t="shared" si="32"/>
        <v>945</v>
      </c>
      <c r="W188" s="15">
        <f t="shared" si="33"/>
        <v>320</v>
      </c>
      <c r="X188" s="15">
        <f t="shared" si="26"/>
        <v>625</v>
      </c>
      <c r="Y188" s="15">
        <f t="shared" si="27"/>
        <v>0</v>
      </c>
      <c r="Z188" s="14">
        <f t="shared" si="28"/>
        <v>945</v>
      </c>
      <c r="AA188" s="15">
        <f t="shared" si="34"/>
        <v>320</v>
      </c>
      <c r="AB188" s="15">
        <f t="shared" si="35"/>
        <v>625</v>
      </c>
      <c r="AC188" s="15">
        <f t="shared" si="36"/>
        <v>0</v>
      </c>
      <c r="AD188" s="14">
        <f t="shared" si="30"/>
        <v>945</v>
      </c>
      <c r="AE188" s="14">
        <f t="shared" si="31"/>
        <v>2835</v>
      </c>
      <c r="AF188" s="16" t="s">
        <v>3220</v>
      </c>
      <c r="AG188" s="17" t="s">
        <v>287</v>
      </c>
      <c r="AH188" s="17" t="s">
        <v>1737</v>
      </c>
      <c r="AI188" s="17" t="s">
        <v>1182</v>
      </c>
      <c r="AJ188" s="17" t="s">
        <v>372</v>
      </c>
      <c r="AK188" s="8" t="s">
        <v>290</v>
      </c>
      <c r="AL188" s="8" t="s">
        <v>1738</v>
      </c>
      <c r="AM188" s="12" t="s">
        <v>47</v>
      </c>
      <c r="AN188" s="18">
        <v>46752</v>
      </c>
      <c r="AO188" s="19"/>
    </row>
    <row r="189" spans="1:41" ht="20" customHeight="1">
      <c r="A189" s="12">
        <v>51</v>
      </c>
      <c r="B189" s="12" t="s">
        <v>615</v>
      </c>
      <c r="C189" s="26" t="s">
        <v>3221</v>
      </c>
      <c r="D189" s="12" t="s">
        <v>616</v>
      </c>
      <c r="E189" s="12" t="s">
        <v>615</v>
      </c>
      <c r="F189" s="12" t="s">
        <v>617</v>
      </c>
      <c r="G189" s="12" t="s">
        <v>1030</v>
      </c>
      <c r="H189" s="12" t="s">
        <v>675</v>
      </c>
      <c r="I189" s="1"/>
      <c r="J189" s="12" t="s">
        <v>715</v>
      </c>
      <c r="K189" s="12" t="s">
        <v>620</v>
      </c>
      <c r="L189" s="12" t="s">
        <v>621</v>
      </c>
      <c r="M189" s="27" t="s">
        <v>716</v>
      </c>
      <c r="N189" s="12"/>
      <c r="O189" s="8">
        <v>10970876</v>
      </c>
      <c r="P189" s="8" t="s">
        <v>714</v>
      </c>
      <c r="Q189" s="8">
        <v>0.5</v>
      </c>
      <c r="R189" s="12">
        <v>36</v>
      </c>
      <c r="S189" s="23">
        <v>200</v>
      </c>
      <c r="T189" s="23">
        <v>371</v>
      </c>
      <c r="U189" s="13"/>
      <c r="V189" s="14">
        <f t="shared" ref="V189" si="37">SUM(S189:U189)</f>
        <v>571</v>
      </c>
      <c r="W189" s="15">
        <f t="shared" ref="W189" si="38">S189</f>
        <v>200</v>
      </c>
      <c r="X189" s="15">
        <f t="shared" ref="X189" si="39">T189</f>
        <v>371</v>
      </c>
      <c r="Y189" s="15">
        <f t="shared" ref="Y189" si="40">U189</f>
        <v>0</v>
      </c>
      <c r="Z189" s="14">
        <f t="shared" ref="Z189" si="41">SUM(W189:Y189)</f>
        <v>571</v>
      </c>
      <c r="AA189" s="15">
        <f t="shared" ref="AA189" si="42">S189</f>
        <v>200</v>
      </c>
      <c r="AB189" s="15">
        <f t="shared" ref="AB189" si="43">T189</f>
        <v>371</v>
      </c>
      <c r="AC189" s="15">
        <f t="shared" ref="AC189" si="44">U189</f>
        <v>0</v>
      </c>
      <c r="AD189" s="14">
        <f t="shared" ref="AD189" si="45">SUM(AA189:AC189)</f>
        <v>571</v>
      </c>
      <c r="AE189" s="14">
        <f t="shared" ref="AE189" si="46">V189+Z189+AD189</f>
        <v>1713</v>
      </c>
      <c r="AF189" s="16" t="s">
        <v>3220</v>
      </c>
      <c r="AG189" s="17" t="s">
        <v>287</v>
      </c>
      <c r="AH189" s="17" t="s">
        <v>1737</v>
      </c>
      <c r="AI189" s="17" t="s">
        <v>1182</v>
      </c>
      <c r="AJ189" s="17" t="s">
        <v>372</v>
      </c>
      <c r="AK189" s="8" t="s">
        <v>290</v>
      </c>
      <c r="AL189" s="8" t="s">
        <v>1738</v>
      </c>
      <c r="AM189" s="12" t="s">
        <v>47</v>
      </c>
      <c r="AN189" s="18">
        <v>46752</v>
      </c>
      <c r="AO189" s="19"/>
    </row>
    <row r="190" spans="1:41" ht="20" customHeight="1">
      <c r="A190" s="20"/>
      <c r="B190" s="21" t="s">
        <v>615</v>
      </c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2">
        <f>SUM(S139:S189)</f>
        <v>40055</v>
      </c>
      <c r="T190" s="22">
        <f t="shared" ref="T190:AE190" si="47">SUM(T139:T189)</f>
        <v>101476</v>
      </c>
      <c r="U190" s="22">
        <f t="shared" si="47"/>
        <v>0</v>
      </c>
      <c r="V190" s="22">
        <f t="shared" si="47"/>
        <v>141531</v>
      </c>
      <c r="W190" s="22">
        <f t="shared" si="47"/>
        <v>40055</v>
      </c>
      <c r="X190" s="22">
        <f t="shared" si="47"/>
        <v>101476</v>
      </c>
      <c r="Y190" s="22">
        <f t="shared" si="47"/>
        <v>0</v>
      </c>
      <c r="Z190" s="22">
        <f t="shared" si="47"/>
        <v>141531</v>
      </c>
      <c r="AA190" s="22">
        <f t="shared" si="47"/>
        <v>40055</v>
      </c>
      <c r="AB190" s="22">
        <f t="shared" si="47"/>
        <v>101476</v>
      </c>
      <c r="AC190" s="22">
        <f t="shared" si="47"/>
        <v>0</v>
      </c>
      <c r="AD190" s="22">
        <f t="shared" si="47"/>
        <v>141531</v>
      </c>
      <c r="AE190" s="22">
        <f t="shared" si="47"/>
        <v>424593</v>
      </c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ht="20" customHeight="1">
      <c r="A191" s="12">
        <v>1</v>
      </c>
      <c r="B191" s="12" t="s">
        <v>786</v>
      </c>
      <c r="C191" s="26" t="s">
        <v>787</v>
      </c>
      <c r="D191" s="12" t="s">
        <v>788</v>
      </c>
      <c r="E191" s="12" t="s">
        <v>789</v>
      </c>
      <c r="F191" s="12" t="s">
        <v>790</v>
      </c>
      <c r="G191" s="12" t="s">
        <v>1030</v>
      </c>
      <c r="H191" s="12" t="s">
        <v>791</v>
      </c>
      <c r="I191" s="12" t="s">
        <v>856</v>
      </c>
      <c r="J191" s="12" t="s">
        <v>855</v>
      </c>
      <c r="K191" s="12" t="s">
        <v>792</v>
      </c>
      <c r="L191" s="12" t="s">
        <v>793</v>
      </c>
      <c r="M191" s="27" t="s">
        <v>794</v>
      </c>
      <c r="N191" s="12"/>
      <c r="O191" s="8">
        <v>1478702</v>
      </c>
      <c r="P191" s="8" t="s">
        <v>51</v>
      </c>
      <c r="Q191" s="8">
        <v>0.45</v>
      </c>
      <c r="R191" s="12">
        <v>24</v>
      </c>
      <c r="S191" s="23">
        <v>400</v>
      </c>
      <c r="T191" s="23">
        <v>400</v>
      </c>
      <c r="U191" s="13"/>
      <c r="V191" s="14">
        <f>SUM(S191:U191)</f>
        <v>800</v>
      </c>
      <c r="W191" s="15">
        <f>S191</f>
        <v>400</v>
      </c>
      <c r="X191" s="15">
        <f t="shared" ref="X191:X233" si="48">T191</f>
        <v>400</v>
      </c>
      <c r="Y191" s="15">
        <f t="shared" ref="Y191:Y233" si="49">U191</f>
        <v>0</v>
      </c>
      <c r="Z191" s="14">
        <f t="shared" ref="Z191:Z233" si="50">SUM(W191:Y191)</f>
        <v>800</v>
      </c>
      <c r="AA191" s="24" t="s">
        <v>284</v>
      </c>
      <c r="AB191" s="24" t="s">
        <v>284</v>
      </c>
      <c r="AC191" s="24" t="s">
        <v>284</v>
      </c>
      <c r="AD191" s="14">
        <f t="shared" ref="AD191:AD233" si="51">SUM(AA191:AC191)</f>
        <v>0</v>
      </c>
      <c r="AE191" s="14">
        <f t="shared" ref="AE191:AE233" si="52">V191+Z191+AD191</f>
        <v>1600</v>
      </c>
      <c r="AF191" s="16" t="s">
        <v>905</v>
      </c>
      <c r="AG191" s="17" t="s">
        <v>909</v>
      </c>
      <c r="AH191" s="17" t="s">
        <v>906</v>
      </c>
      <c r="AI191" s="17" t="s">
        <v>907</v>
      </c>
      <c r="AJ191" s="17" t="s">
        <v>908</v>
      </c>
      <c r="AK191" s="8" t="s">
        <v>290</v>
      </c>
      <c r="AL191" s="8" t="s">
        <v>291</v>
      </c>
      <c r="AM191" s="12" t="s">
        <v>47</v>
      </c>
      <c r="AN191" s="18">
        <v>46387</v>
      </c>
      <c r="AO191" s="19"/>
    </row>
    <row r="192" spans="1:41" ht="20" customHeight="1">
      <c r="A192" s="12">
        <v>2</v>
      </c>
      <c r="B192" s="12" t="s">
        <v>786</v>
      </c>
      <c r="C192" s="26" t="s">
        <v>787</v>
      </c>
      <c r="D192" s="12" t="s">
        <v>788</v>
      </c>
      <c r="E192" s="12" t="s">
        <v>789</v>
      </c>
      <c r="F192" s="12" t="s">
        <v>790</v>
      </c>
      <c r="G192" s="12" t="s">
        <v>1030</v>
      </c>
      <c r="H192" s="12" t="s">
        <v>793</v>
      </c>
      <c r="I192" s="12" t="s">
        <v>795</v>
      </c>
      <c r="J192" s="12"/>
      <c r="K192" s="12" t="s">
        <v>792</v>
      </c>
      <c r="L192" s="12" t="s">
        <v>793</v>
      </c>
      <c r="M192" s="27" t="s">
        <v>796</v>
      </c>
      <c r="N192" s="12"/>
      <c r="O192" s="8">
        <v>90370965</v>
      </c>
      <c r="P192" s="8" t="s">
        <v>51</v>
      </c>
      <c r="Q192" s="8">
        <v>10</v>
      </c>
      <c r="R192" s="12">
        <v>24</v>
      </c>
      <c r="S192" s="23">
        <v>3350</v>
      </c>
      <c r="T192" s="23">
        <v>3350</v>
      </c>
      <c r="U192" s="13"/>
      <c r="V192" s="14">
        <f t="shared" ref="V192:V233" si="53">SUM(S192:U192)</f>
        <v>6700</v>
      </c>
      <c r="W192" s="15">
        <f t="shared" ref="W192:W233" si="54">S192</f>
        <v>3350</v>
      </c>
      <c r="X192" s="15">
        <f t="shared" si="48"/>
        <v>3350</v>
      </c>
      <c r="Y192" s="15">
        <f t="shared" si="49"/>
        <v>0</v>
      </c>
      <c r="Z192" s="14">
        <f t="shared" si="50"/>
        <v>6700</v>
      </c>
      <c r="AA192" s="24" t="s">
        <v>284</v>
      </c>
      <c r="AB192" s="24" t="s">
        <v>284</v>
      </c>
      <c r="AC192" s="24" t="s">
        <v>284</v>
      </c>
      <c r="AD192" s="14">
        <f t="shared" si="51"/>
        <v>0</v>
      </c>
      <c r="AE192" s="14">
        <f t="shared" si="52"/>
        <v>13400</v>
      </c>
      <c r="AF192" s="16" t="s">
        <v>905</v>
      </c>
      <c r="AG192" s="17" t="s">
        <v>909</v>
      </c>
      <c r="AH192" s="17" t="s">
        <v>906</v>
      </c>
      <c r="AI192" s="17" t="s">
        <v>907</v>
      </c>
      <c r="AJ192" s="17" t="s">
        <v>908</v>
      </c>
      <c r="AK192" s="8" t="s">
        <v>290</v>
      </c>
      <c r="AL192" s="8" t="s">
        <v>291</v>
      </c>
      <c r="AM192" s="12" t="s">
        <v>47</v>
      </c>
      <c r="AN192" s="18">
        <v>46387</v>
      </c>
      <c r="AO192" s="19"/>
    </row>
    <row r="193" spans="1:41" ht="20" customHeight="1">
      <c r="A193" s="12">
        <v>3</v>
      </c>
      <c r="B193" s="12" t="s">
        <v>786</v>
      </c>
      <c r="C193" s="26" t="s">
        <v>787</v>
      </c>
      <c r="D193" s="12" t="s">
        <v>788</v>
      </c>
      <c r="E193" s="12" t="s">
        <v>789</v>
      </c>
      <c r="F193" s="12" t="s">
        <v>790</v>
      </c>
      <c r="G193" s="12" t="s">
        <v>1030</v>
      </c>
      <c r="H193" s="12" t="s">
        <v>797</v>
      </c>
      <c r="I193" s="12" t="s">
        <v>797</v>
      </c>
      <c r="J193" s="12"/>
      <c r="K193" s="12" t="s">
        <v>792</v>
      </c>
      <c r="L193" s="12" t="s">
        <v>793</v>
      </c>
      <c r="M193" s="27" t="s">
        <v>798</v>
      </c>
      <c r="N193" s="12"/>
      <c r="O193" s="8">
        <v>73917305</v>
      </c>
      <c r="P193" s="8" t="s">
        <v>51</v>
      </c>
      <c r="Q193" s="8">
        <v>0.5</v>
      </c>
      <c r="R193" s="12">
        <v>24</v>
      </c>
      <c r="S193" s="23">
        <v>200</v>
      </c>
      <c r="T193" s="23">
        <v>200</v>
      </c>
      <c r="U193" s="13"/>
      <c r="V193" s="14">
        <f t="shared" si="53"/>
        <v>400</v>
      </c>
      <c r="W193" s="15">
        <f t="shared" si="54"/>
        <v>200</v>
      </c>
      <c r="X193" s="15">
        <f t="shared" si="48"/>
        <v>200</v>
      </c>
      <c r="Y193" s="15">
        <f t="shared" si="49"/>
        <v>0</v>
      </c>
      <c r="Z193" s="14">
        <f t="shared" si="50"/>
        <v>400</v>
      </c>
      <c r="AA193" s="24" t="s">
        <v>284</v>
      </c>
      <c r="AB193" s="24" t="s">
        <v>284</v>
      </c>
      <c r="AC193" s="24" t="s">
        <v>284</v>
      </c>
      <c r="AD193" s="14">
        <f t="shared" si="51"/>
        <v>0</v>
      </c>
      <c r="AE193" s="14">
        <f t="shared" si="52"/>
        <v>800</v>
      </c>
      <c r="AF193" s="16" t="s">
        <v>905</v>
      </c>
      <c r="AG193" s="17" t="s">
        <v>909</v>
      </c>
      <c r="AH193" s="17" t="s">
        <v>906</v>
      </c>
      <c r="AI193" s="17" t="s">
        <v>907</v>
      </c>
      <c r="AJ193" s="17" t="s">
        <v>908</v>
      </c>
      <c r="AK193" s="8" t="s">
        <v>290</v>
      </c>
      <c r="AL193" s="8" t="s">
        <v>291</v>
      </c>
      <c r="AM193" s="12" t="s">
        <v>47</v>
      </c>
      <c r="AN193" s="18">
        <v>46387</v>
      </c>
      <c r="AO193" s="19"/>
    </row>
    <row r="194" spans="1:41" ht="20" customHeight="1">
      <c r="A194" s="12">
        <v>4</v>
      </c>
      <c r="B194" s="12" t="s">
        <v>786</v>
      </c>
      <c r="C194" s="26" t="s">
        <v>787</v>
      </c>
      <c r="D194" s="12" t="s">
        <v>788</v>
      </c>
      <c r="E194" s="12" t="s">
        <v>789</v>
      </c>
      <c r="F194" s="12" t="s">
        <v>790</v>
      </c>
      <c r="G194" s="12" t="s">
        <v>1030</v>
      </c>
      <c r="H194" s="12" t="s">
        <v>799</v>
      </c>
      <c r="I194" s="12" t="s">
        <v>857</v>
      </c>
      <c r="J194" s="12"/>
      <c r="K194" s="12" t="s">
        <v>792</v>
      </c>
      <c r="L194" s="12" t="s">
        <v>793</v>
      </c>
      <c r="M194" s="27" t="s">
        <v>800</v>
      </c>
      <c r="N194" s="12"/>
      <c r="O194" s="8">
        <v>91449254</v>
      </c>
      <c r="P194" s="8" t="s">
        <v>51</v>
      </c>
      <c r="Q194" s="8">
        <v>7</v>
      </c>
      <c r="R194" s="12">
        <v>24</v>
      </c>
      <c r="S194" s="23">
        <v>1550</v>
      </c>
      <c r="T194" s="23">
        <v>1550</v>
      </c>
      <c r="U194" s="13"/>
      <c r="V194" s="14">
        <f t="shared" si="53"/>
        <v>3100</v>
      </c>
      <c r="W194" s="15">
        <f t="shared" si="54"/>
        <v>1550</v>
      </c>
      <c r="X194" s="15">
        <f t="shared" si="48"/>
        <v>1550</v>
      </c>
      <c r="Y194" s="15">
        <f t="shared" si="49"/>
        <v>0</v>
      </c>
      <c r="Z194" s="14">
        <f t="shared" si="50"/>
        <v>3100</v>
      </c>
      <c r="AA194" s="24" t="s">
        <v>284</v>
      </c>
      <c r="AB194" s="24" t="s">
        <v>284</v>
      </c>
      <c r="AC194" s="24" t="s">
        <v>284</v>
      </c>
      <c r="AD194" s="14">
        <f t="shared" si="51"/>
        <v>0</v>
      </c>
      <c r="AE194" s="14">
        <f t="shared" si="52"/>
        <v>6200</v>
      </c>
      <c r="AF194" s="16" t="s">
        <v>905</v>
      </c>
      <c r="AG194" s="17" t="s">
        <v>909</v>
      </c>
      <c r="AH194" s="17" t="s">
        <v>906</v>
      </c>
      <c r="AI194" s="17" t="s">
        <v>907</v>
      </c>
      <c r="AJ194" s="17" t="s">
        <v>908</v>
      </c>
      <c r="AK194" s="8" t="s">
        <v>290</v>
      </c>
      <c r="AL194" s="8" t="s">
        <v>291</v>
      </c>
      <c r="AM194" s="12" t="s">
        <v>47</v>
      </c>
      <c r="AN194" s="18">
        <v>46387</v>
      </c>
      <c r="AO194" s="19"/>
    </row>
    <row r="195" spans="1:41" ht="20" customHeight="1">
      <c r="A195" s="12">
        <v>5</v>
      </c>
      <c r="B195" s="12" t="s">
        <v>786</v>
      </c>
      <c r="C195" s="26" t="s">
        <v>787</v>
      </c>
      <c r="D195" s="12" t="s">
        <v>788</v>
      </c>
      <c r="E195" s="12" t="s">
        <v>789</v>
      </c>
      <c r="F195" s="12" t="s">
        <v>790</v>
      </c>
      <c r="G195" s="12" t="s">
        <v>1030</v>
      </c>
      <c r="H195" s="12" t="s">
        <v>799</v>
      </c>
      <c r="I195" s="12" t="s">
        <v>896</v>
      </c>
      <c r="J195" s="12"/>
      <c r="K195" s="12" t="s">
        <v>792</v>
      </c>
      <c r="L195" s="12" t="s">
        <v>793</v>
      </c>
      <c r="M195" s="27" t="s">
        <v>801</v>
      </c>
      <c r="N195" s="12"/>
      <c r="O195" s="8">
        <v>96964248</v>
      </c>
      <c r="P195" s="8" t="s">
        <v>51</v>
      </c>
      <c r="Q195" s="8">
        <v>3</v>
      </c>
      <c r="R195" s="12">
        <v>24</v>
      </c>
      <c r="S195" s="23">
        <v>1400</v>
      </c>
      <c r="T195" s="23">
        <v>1400</v>
      </c>
      <c r="U195" s="13"/>
      <c r="V195" s="14">
        <f t="shared" si="53"/>
        <v>2800</v>
      </c>
      <c r="W195" s="15">
        <f t="shared" si="54"/>
        <v>1400</v>
      </c>
      <c r="X195" s="15">
        <f t="shared" si="48"/>
        <v>1400</v>
      </c>
      <c r="Y195" s="15">
        <f t="shared" si="49"/>
        <v>0</v>
      </c>
      <c r="Z195" s="14">
        <f t="shared" si="50"/>
        <v>2800</v>
      </c>
      <c r="AA195" s="24" t="s">
        <v>284</v>
      </c>
      <c r="AB195" s="24" t="s">
        <v>284</v>
      </c>
      <c r="AC195" s="24" t="s">
        <v>284</v>
      </c>
      <c r="AD195" s="14">
        <f t="shared" si="51"/>
        <v>0</v>
      </c>
      <c r="AE195" s="14">
        <f t="shared" si="52"/>
        <v>5600</v>
      </c>
      <c r="AF195" s="16" t="s">
        <v>905</v>
      </c>
      <c r="AG195" s="17" t="s">
        <v>909</v>
      </c>
      <c r="AH195" s="17" t="s">
        <v>906</v>
      </c>
      <c r="AI195" s="17" t="s">
        <v>907</v>
      </c>
      <c r="AJ195" s="17" t="s">
        <v>908</v>
      </c>
      <c r="AK195" s="8" t="s">
        <v>290</v>
      </c>
      <c r="AL195" s="8" t="s">
        <v>291</v>
      </c>
      <c r="AM195" s="12" t="s">
        <v>47</v>
      </c>
      <c r="AN195" s="18">
        <v>46387</v>
      </c>
      <c r="AO195" s="19"/>
    </row>
    <row r="196" spans="1:41" ht="20" customHeight="1">
      <c r="A196" s="12">
        <v>6</v>
      </c>
      <c r="B196" s="12" t="s">
        <v>786</v>
      </c>
      <c r="C196" s="26" t="s">
        <v>787</v>
      </c>
      <c r="D196" s="12" t="s">
        <v>788</v>
      </c>
      <c r="E196" s="12" t="s">
        <v>789</v>
      </c>
      <c r="F196" s="12" t="s">
        <v>790</v>
      </c>
      <c r="G196" s="12" t="s">
        <v>1030</v>
      </c>
      <c r="H196" s="12" t="s">
        <v>802</v>
      </c>
      <c r="I196" s="12"/>
      <c r="J196" s="12" t="s">
        <v>858</v>
      </c>
      <c r="K196" s="12" t="s">
        <v>792</v>
      </c>
      <c r="L196" s="12" t="s">
        <v>793</v>
      </c>
      <c r="M196" s="27" t="s">
        <v>803</v>
      </c>
      <c r="N196" s="12"/>
      <c r="O196" s="8">
        <v>90473703</v>
      </c>
      <c r="P196" s="8" t="s">
        <v>51</v>
      </c>
      <c r="Q196" s="8">
        <v>3.8</v>
      </c>
      <c r="R196" s="12">
        <v>24</v>
      </c>
      <c r="S196" s="23">
        <v>1100</v>
      </c>
      <c r="T196" s="23">
        <v>1100</v>
      </c>
      <c r="U196" s="13"/>
      <c r="V196" s="14">
        <f t="shared" si="53"/>
        <v>2200</v>
      </c>
      <c r="W196" s="15">
        <f t="shared" si="54"/>
        <v>1100</v>
      </c>
      <c r="X196" s="15">
        <f t="shared" si="48"/>
        <v>1100</v>
      </c>
      <c r="Y196" s="15">
        <f t="shared" si="49"/>
        <v>0</v>
      </c>
      <c r="Z196" s="14">
        <f t="shared" si="50"/>
        <v>2200</v>
      </c>
      <c r="AA196" s="24" t="s">
        <v>284</v>
      </c>
      <c r="AB196" s="24" t="s">
        <v>284</v>
      </c>
      <c r="AC196" s="24" t="s">
        <v>284</v>
      </c>
      <c r="AD196" s="14">
        <f t="shared" si="51"/>
        <v>0</v>
      </c>
      <c r="AE196" s="14">
        <f t="shared" si="52"/>
        <v>4400</v>
      </c>
      <c r="AF196" s="16" t="s">
        <v>905</v>
      </c>
      <c r="AG196" s="17" t="s">
        <v>909</v>
      </c>
      <c r="AH196" s="17" t="s">
        <v>906</v>
      </c>
      <c r="AI196" s="17" t="s">
        <v>907</v>
      </c>
      <c r="AJ196" s="17" t="s">
        <v>908</v>
      </c>
      <c r="AK196" s="8" t="s">
        <v>290</v>
      </c>
      <c r="AL196" s="8" t="s">
        <v>291</v>
      </c>
      <c r="AM196" s="12" t="s">
        <v>47</v>
      </c>
      <c r="AN196" s="18">
        <v>46387</v>
      </c>
      <c r="AO196" s="19"/>
    </row>
    <row r="197" spans="1:41" ht="20" customHeight="1">
      <c r="A197" s="12">
        <v>7</v>
      </c>
      <c r="B197" s="12" t="s">
        <v>786</v>
      </c>
      <c r="C197" s="26" t="s">
        <v>787</v>
      </c>
      <c r="D197" s="12" t="s">
        <v>788</v>
      </c>
      <c r="E197" s="12" t="s">
        <v>789</v>
      </c>
      <c r="F197" s="12" t="s">
        <v>790</v>
      </c>
      <c r="G197" s="12" t="s">
        <v>1030</v>
      </c>
      <c r="H197" s="12" t="s">
        <v>802</v>
      </c>
      <c r="I197" s="12"/>
      <c r="J197" s="12" t="s">
        <v>859</v>
      </c>
      <c r="K197" s="12" t="s">
        <v>792</v>
      </c>
      <c r="L197" s="12" t="s">
        <v>793</v>
      </c>
      <c r="M197" s="27" t="s">
        <v>804</v>
      </c>
      <c r="N197" s="12"/>
      <c r="O197" s="8">
        <v>71181421</v>
      </c>
      <c r="P197" s="8" t="s">
        <v>51</v>
      </c>
      <c r="Q197" s="8">
        <v>2.2000000000000002</v>
      </c>
      <c r="R197" s="12">
        <v>24</v>
      </c>
      <c r="S197" s="23">
        <v>700</v>
      </c>
      <c r="T197" s="23">
        <v>700</v>
      </c>
      <c r="U197" s="13"/>
      <c r="V197" s="14">
        <f t="shared" si="53"/>
        <v>1400</v>
      </c>
      <c r="W197" s="15">
        <f t="shared" si="54"/>
        <v>700</v>
      </c>
      <c r="X197" s="15">
        <f t="shared" si="48"/>
        <v>700</v>
      </c>
      <c r="Y197" s="15">
        <f t="shared" si="49"/>
        <v>0</v>
      </c>
      <c r="Z197" s="14">
        <f t="shared" si="50"/>
        <v>1400</v>
      </c>
      <c r="AA197" s="24" t="s">
        <v>284</v>
      </c>
      <c r="AB197" s="24" t="s">
        <v>284</v>
      </c>
      <c r="AC197" s="24" t="s">
        <v>284</v>
      </c>
      <c r="AD197" s="14">
        <f t="shared" si="51"/>
        <v>0</v>
      </c>
      <c r="AE197" s="14">
        <f t="shared" si="52"/>
        <v>2800</v>
      </c>
      <c r="AF197" s="16" t="s">
        <v>905</v>
      </c>
      <c r="AG197" s="17" t="s">
        <v>909</v>
      </c>
      <c r="AH197" s="17" t="s">
        <v>906</v>
      </c>
      <c r="AI197" s="17" t="s">
        <v>907</v>
      </c>
      <c r="AJ197" s="17" t="s">
        <v>908</v>
      </c>
      <c r="AK197" s="8" t="s">
        <v>290</v>
      </c>
      <c r="AL197" s="8" t="s">
        <v>291</v>
      </c>
      <c r="AM197" s="12" t="s">
        <v>47</v>
      </c>
      <c r="AN197" s="18">
        <v>46387</v>
      </c>
      <c r="AO197" s="19"/>
    </row>
    <row r="198" spans="1:41" ht="20" customHeight="1">
      <c r="A198" s="12">
        <v>8</v>
      </c>
      <c r="B198" s="12" t="s">
        <v>786</v>
      </c>
      <c r="C198" s="26" t="s">
        <v>787</v>
      </c>
      <c r="D198" s="12" t="s">
        <v>788</v>
      </c>
      <c r="E198" s="12" t="s">
        <v>789</v>
      </c>
      <c r="F198" s="12" t="s">
        <v>790</v>
      </c>
      <c r="G198" s="12" t="s">
        <v>1030</v>
      </c>
      <c r="H198" s="12" t="s">
        <v>805</v>
      </c>
      <c r="I198" s="12" t="s">
        <v>861</v>
      </c>
      <c r="J198" s="12" t="s">
        <v>860</v>
      </c>
      <c r="K198" s="12" t="s">
        <v>792</v>
      </c>
      <c r="L198" s="12" t="s">
        <v>793</v>
      </c>
      <c r="M198" s="27" t="s">
        <v>806</v>
      </c>
      <c r="N198" s="12"/>
      <c r="O198" s="8">
        <v>67466326</v>
      </c>
      <c r="P198" s="8" t="s">
        <v>51</v>
      </c>
      <c r="Q198" s="8">
        <v>5.5</v>
      </c>
      <c r="R198" s="12">
        <v>24</v>
      </c>
      <c r="S198" s="23">
        <v>1050</v>
      </c>
      <c r="T198" s="23">
        <v>1050</v>
      </c>
      <c r="U198" s="13"/>
      <c r="V198" s="14">
        <f t="shared" si="53"/>
        <v>2100</v>
      </c>
      <c r="W198" s="15">
        <f t="shared" si="54"/>
        <v>1050</v>
      </c>
      <c r="X198" s="15">
        <f t="shared" si="48"/>
        <v>1050</v>
      </c>
      <c r="Y198" s="15">
        <f t="shared" si="49"/>
        <v>0</v>
      </c>
      <c r="Z198" s="14">
        <f t="shared" si="50"/>
        <v>2100</v>
      </c>
      <c r="AA198" s="24" t="s">
        <v>284</v>
      </c>
      <c r="AB198" s="24" t="s">
        <v>284</v>
      </c>
      <c r="AC198" s="24" t="s">
        <v>284</v>
      </c>
      <c r="AD198" s="14">
        <f t="shared" si="51"/>
        <v>0</v>
      </c>
      <c r="AE198" s="14">
        <f t="shared" si="52"/>
        <v>4200</v>
      </c>
      <c r="AF198" s="16" t="s">
        <v>905</v>
      </c>
      <c r="AG198" s="17" t="s">
        <v>909</v>
      </c>
      <c r="AH198" s="17" t="s">
        <v>906</v>
      </c>
      <c r="AI198" s="17" t="s">
        <v>907</v>
      </c>
      <c r="AJ198" s="17" t="s">
        <v>908</v>
      </c>
      <c r="AK198" s="8" t="s">
        <v>290</v>
      </c>
      <c r="AL198" s="8" t="s">
        <v>291</v>
      </c>
      <c r="AM198" s="12" t="s">
        <v>47</v>
      </c>
      <c r="AN198" s="18">
        <v>46387</v>
      </c>
      <c r="AO198" s="19"/>
    </row>
    <row r="199" spans="1:41" ht="20" customHeight="1">
      <c r="A199" s="12">
        <v>9</v>
      </c>
      <c r="B199" s="12" t="s">
        <v>786</v>
      </c>
      <c r="C199" s="26" t="s">
        <v>787</v>
      </c>
      <c r="D199" s="12" t="s">
        <v>788</v>
      </c>
      <c r="E199" s="12" t="s">
        <v>789</v>
      </c>
      <c r="F199" s="12" t="s">
        <v>790</v>
      </c>
      <c r="G199" s="12" t="s">
        <v>1030</v>
      </c>
      <c r="H199" s="12" t="s">
        <v>807</v>
      </c>
      <c r="I199" s="12" t="s">
        <v>869</v>
      </c>
      <c r="J199" s="12" t="s">
        <v>862</v>
      </c>
      <c r="K199" s="12" t="s">
        <v>792</v>
      </c>
      <c r="L199" s="12" t="s">
        <v>793</v>
      </c>
      <c r="M199" s="27" t="s">
        <v>808</v>
      </c>
      <c r="N199" s="12"/>
      <c r="O199" s="8">
        <v>98829375</v>
      </c>
      <c r="P199" s="8" t="s">
        <v>51</v>
      </c>
      <c r="Q199" s="8">
        <v>6</v>
      </c>
      <c r="R199" s="12">
        <v>24</v>
      </c>
      <c r="S199" s="23">
        <v>5000</v>
      </c>
      <c r="T199" s="23">
        <v>5000</v>
      </c>
      <c r="U199" s="13"/>
      <c r="V199" s="14">
        <f t="shared" si="53"/>
        <v>10000</v>
      </c>
      <c r="W199" s="15">
        <f t="shared" si="54"/>
        <v>5000</v>
      </c>
      <c r="X199" s="15">
        <f t="shared" si="48"/>
        <v>5000</v>
      </c>
      <c r="Y199" s="15">
        <f t="shared" si="49"/>
        <v>0</v>
      </c>
      <c r="Z199" s="14">
        <f t="shared" si="50"/>
        <v>10000</v>
      </c>
      <c r="AA199" s="24" t="s">
        <v>284</v>
      </c>
      <c r="AB199" s="24" t="s">
        <v>284</v>
      </c>
      <c r="AC199" s="24" t="s">
        <v>284</v>
      </c>
      <c r="AD199" s="14">
        <f t="shared" si="51"/>
        <v>0</v>
      </c>
      <c r="AE199" s="14">
        <f t="shared" si="52"/>
        <v>20000</v>
      </c>
      <c r="AF199" s="16" t="s">
        <v>905</v>
      </c>
      <c r="AG199" s="17" t="s">
        <v>909</v>
      </c>
      <c r="AH199" s="17" t="s">
        <v>906</v>
      </c>
      <c r="AI199" s="17" t="s">
        <v>907</v>
      </c>
      <c r="AJ199" s="17" t="s">
        <v>908</v>
      </c>
      <c r="AK199" s="8" t="s">
        <v>290</v>
      </c>
      <c r="AL199" s="8" t="s">
        <v>291</v>
      </c>
      <c r="AM199" s="12" t="s">
        <v>47</v>
      </c>
      <c r="AN199" s="18">
        <v>46387</v>
      </c>
      <c r="AO199" s="19"/>
    </row>
    <row r="200" spans="1:41" ht="20" customHeight="1">
      <c r="A200" s="12">
        <v>10</v>
      </c>
      <c r="B200" s="12" t="s">
        <v>786</v>
      </c>
      <c r="C200" s="26" t="s">
        <v>787</v>
      </c>
      <c r="D200" s="12" t="s">
        <v>788</v>
      </c>
      <c r="E200" s="12" t="s">
        <v>789</v>
      </c>
      <c r="F200" s="12" t="s">
        <v>790</v>
      </c>
      <c r="G200" s="12" t="s">
        <v>1030</v>
      </c>
      <c r="H200" s="12" t="s">
        <v>809</v>
      </c>
      <c r="I200" s="12" t="s">
        <v>870</v>
      </c>
      <c r="J200" s="12" t="s">
        <v>863</v>
      </c>
      <c r="K200" s="12" t="s">
        <v>792</v>
      </c>
      <c r="L200" s="12" t="s">
        <v>793</v>
      </c>
      <c r="M200" s="27" t="s">
        <v>810</v>
      </c>
      <c r="N200" s="12"/>
      <c r="O200" s="8">
        <v>8221090</v>
      </c>
      <c r="P200" s="8" t="s">
        <v>51</v>
      </c>
      <c r="Q200" s="8">
        <v>5.8</v>
      </c>
      <c r="R200" s="12">
        <v>24</v>
      </c>
      <c r="S200" s="23">
        <v>1050</v>
      </c>
      <c r="T200" s="23">
        <v>1050</v>
      </c>
      <c r="U200" s="13"/>
      <c r="V200" s="14">
        <f t="shared" si="53"/>
        <v>2100</v>
      </c>
      <c r="W200" s="15">
        <f t="shared" si="54"/>
        <v>1050</v>
      </c>
      <c r="X200" s="15">
        <f t="shared" si="48"/>
        <v>1050</v>
      </c>
      <c r="Y200" s="15">
        <f t="shared" si="49"/>
        <v>0</v>
      </c>
      <c r="Z200" s="14">
        <f t="shared" si="50"/>
        <v>2100</v>
      </c>
      <c r="AA200" s="24" t="s">
        <v>284</v>
      </c>
      <c r="AB200" s="24" t="s">
        <v>284</v>
      </c>
      <c r="AC200" s="24" t="s">
        <v>284</v>
      </c>
      <c r="AD200" s="14">
        <f t="shared" si="51"/>
        <v>0</v>
      </c>
      <c r="AE200" s="14">
        <f t="shared" si="52"/>
        <v>4200</v>
      </c>
      <c r="AF200" s="16" t="s">
        <v>905</v>
      </c>
      <c r="AG200" s="17" t="s">
        <v>909</v>
      </c>
      <c r="AH200" s="17" t="s">
        <v>906</v>
      </c>
      <c r="AI200" s="17" t="s">
        <v>907</v>
      </c>
      <c r="AJ200" s="17" t="s">
        <v>908</v>
      </c>
      <c r="AK200" s="8" t="s">
        <v>290</v>
      </c>
      <c r="AL200" s="8" t="s">
        <v>291</v>
      </c>
      <c r="AM200" s="12" t="s">
        <v>47</v>
      </c>
      <c r="AN200" s="18">
        <v>46387</v>
      </c>
      <c r="AO200" s="19"/>
    </row>
    <row r="201" spans="1:41" ht="20" customHeight="1">
      <c r="A201" s="12">
        <v>11</v>
      </c>
      <c r="B201" s="12" t="s">
        <v>786</v>
      </c>
      <c r="C201" s="26" t="s">
        <v>787</v>
      </c>
      <c r="D201" s="12" t="s">
        <v>788</v>
      </c>
      <c r="E201" s="12" t="s">
        <v>789</v>
      </c>
      <c r="F201" s="12" t="s">
        <v>790</v>
      </c>
      <c r="G201" s="12" t="s">
        <v>1030</v>
      </c>
      <c r="H201" s="12" t="s">
        <v>799</v>
      </c>
      <c r="I201" s="12" t="s">
        <v>871</v>
      </c>
      <c r="J201" s="12" t="s">
        <v>864</v>
      </c>
      <c r="K201" s="12" t="s">
        <v>792</v>
      </c>
      <c r="L201" s="12" t="s">
        <v>793</v>
      </c>
      <c r="M201" s="27" t="s">
        <v>811</v>
      </c>
      <c r="N201" s="12"/>
      <c r="O201" s="8">
        <v>73917299</v>
      </c>
      <c r="P201" s="8" t="s">
        <v>51</v>
      </c>
      <c r="Q201" s="8">
        <v>1</v>
      </c>
      <c r="R201" s="12">
        <v>24</v>
      </c>
      <c r="S201" s="23">
        <v>300</v>
      </c>
      <c r="T201" s="23">
        <v>300</v>
      </c>
      <c r="U201" s="13"/>
      <c r="V201" s="14">
        <f t="shared" si="53"/>
        <v>600</v>
      </c>
      <c r="W201" s="15">
        <f t="shared" si="54"/>
        <v>300</v>
      </c>
      <c r="X201" s="15">
        <f t="shared" si="48"/>
        <v>300</v>
      </c>
      <c r="Y201" s="15">
        <f t="shared" si="49"/>
        <v>0</v>
      </c>
      <c r="Z201" s="14">
        <f t="shared" si="50"/>
        <v>600</v>
      </c>
      <c r="AA201" s="24" t="s">
        <v>284</v>
      </c>
      <c r="AB201" s="24" t="s">
        <v>284</v>
      </c>
      <c r="AC201" s="24" t="s">
        <v>284</v>
      </c>
      <c r="AD201" s="14">
        <f t="shared" si="51"/>
        <v>0</v>
      </c>
      <c r="AE201" s="14">
        <f t="shared" si="52"/>
        <v>1200</v>
      </c>
      <c r="AF201" s="16" t="s">
        <v>905</v>
      </c>
      <c r="AG201" s="17" t="s">
        <v>909</v>
      </c>
      <c r="AH201" s="17" t="s">
        <v>906</v>
      </c>
      <c r="AI201" s="17" t="s">
        <v>907</v>
      </c>
      <c r="AJ201" s="17" t="s">
        <v>908</v>
      </c>
      <c r="AK201" s="8" t="s">
        <v>290</v>
      </c>
      <c r="AL201" s="8" t="s">
        <v>291</v>
      </c>
      <c r="AM201" s="12" t="s">
        <v>47</v>
      </c>
      <c r="AN201" s="18">
        <v>46387</v>
      </c>
      <c r="AO201" s="19"/>
    </row>
    <row r="202" spans="1:41" ht="20" customHeight="1">
      <c r="A202" s="12">
        <v>12</v>
      </c>
      <c r="B202" s="12" t="s">
        <v>786</v>
      </c>
      <c r="C202" s="26" t="s">
        <v>787</v>
      </c>
      <c r="D202" s="12" t="s">
        <v>788</v>
      </c>
      <c r="E202" s="12" t="s">
        <v>789</v>
      </c>
      <c r="F202" s="12" t="s">
        <v>790</v>
      </c>
      <c r="G202" s="12" t="s">
        <v>1030</v>
      </c>
      <c r="H202" s="12" t="s">
        <v>812</v>
      </c>
      <c r="I202" s="12"/>
      <c r="J202" s="12" t="s">
        <v>865</v>
      </c>
      <c r="K202" s="12" t="s">
        <v>792</v>
      </c>
      <c r="L202" s="12" t="s">
        <v>793</v>
      </c>
      <c r="M202" s="27" t="s">
        <v>813</v>
      </c>
      <c r="N202" s="12"/>
      <c r="O202" s="8">
        <v>80379809</v>
      </c>
      <c r="P202" s="8" t="s">
        <v>51</v>
      </c>
      <c r="Q202" s="8">
        <v>3</v>
      </c>
      <c r="R202" s="12">
        <v>24</v>
      </c>
      <c r="S202" s="23">
        <v>650</v>
      </c>
      <c r="T202" s="23">
        <v>650</v>
      </c>
      <c r="U202" s="13"/>
      <c r="V202" s="14">
        <f t="shared" si="53"/>
        <v>1300</v>
      </c>
      <c r="W202" s="15">
        <f t="shared" si="54"/>
        <v>650</v>
      </c>
      <c r="X202" s="15">
        <f t="shared" si="48"/>
        <v>650</v>
      </c>
      <c r="Y202" s="15">
        <f t="shared" si="49"/>
        <v>0</v>
      </c>
      <c r="Z202" s="14">
        <f t="shared" si="50"/>
        <v>1300</v>
      </c>
      <c r="AA202" s="24" t="s">
        <v>284</v>
      </c>
      <c r="AB202" s="24" t="s">
        <v>284</v>
      </c>
      <c r="AC202" s="24" t="s">
        <v>284</v>
      </c>
      <c r="AD202" s="14">
        <f t="shared" si="51"/>
        <v>0</v>
      </c>
      <c r="AE202" s="14">
        <f t="shared" si="52"/>
        <v>2600</v>
      </c>
      <c r="AF202" s="16" t="s">
        <v>905</v>
      </c>
      <c r="AG202" s="17" t="s">
        <v>909</v>
      </c>
      <c r="AH202" s="17" t="s">
        <v>906</v>
      </c>
      <c r="AI202" s="17" t="s">
        <v>907</v>
      </c>
      <c r="AJ202" s="17" t="s">
        <v>908</v>
      </c>
      <c r="AK202" s="8" t="s">
        <v>290</v>
      </c>
      <c r="AL202" s="8" t="s">
        <v>291</v>
      </c>
      <c r="AM202" s="12" t="s">
        <v>47</v>
      </c>
      <c r="AN202" s="18">
        <v>46387</v>
      </c>
      <c r="AO202" s="19"/>
    </row>
    <row r="203" spans="1:41" ht="20" customHeight="1">
      <c r="A203" s="12">
        <v>13</v>
      </c>
      <c r="B203" s="12" t="s">
        <v>786</v>
      </c>
      <c r="C203" s="26" t="s">
        <v>787</v>
      </c>
      <c r="D203" s="12" t="s">
        <v>788</v>
      </c>
      <c r="E203" s="12" t="s">
        <v>789</v>
      </c>
      <c r="F203" s="12" t="s">
        <v>790</v>
      </c>
      <c r="G203" s="12" t="s">
        <v>1030</v>
      </c>
      <c r="H203" s="12" t="s">
        <v>791</v>
      </c>
      <c r="I203" s="12" t="s">
        <v>870</v>
      </c>
      <c r="J203" s="12" t="s">
        <v>866</v>
      </c>
      <c r="K203" s="12" t="s">
        <v>792</v>
      </c>
      <c r="L203" s="12" t="s">
        <v>793</v>
      </c>
      <c r="M203" s="27" t="s">
        <v>814</v>
      </c>
      <c r="N203" s="12"/>
      <c r="O203" s="8">
        <v>71182891</v>
      </c>
      <c r="P203" s="8" t="s">
        <v>51</v>
      </c>
      <c r="Q203" s="8">
        <v>2.2999999999999998</v>
      </c>
      <c r="R203" s="12">
        <v>24</v>
      </c>
      <c r="S203" s="23">
        <v>500</v>
      </c>
      <c r="T203" s="23">
        <v>500</v>
      </c>
      <c r="U203" s="13"/>
      <c r="V203" s="14">
        <f t="shared" si="53"/>
        <v>1000</v>
      </c>
      <c r="W203" s="15">
        <f t="shared" si="54"/>
        <v>500</v>
      </c>
      <c r="X203" s="15">
        <f t="shared" si="48"/>
        <v>500</v>
      </c>
      <c r="Y203" s="15">
        <f t="shared" si="49"/>
        <v>0</v>
      </c>
      <c r="Z203" s="14">
        <f t="shared" si="50"/>
        <v>1000</v>
      </c>
      <c r="AA203" s="24" t="s">
        <v>284</v>
      </c>
      <c r="AB203" s="24" t="s">
        <v>284</v>
      </c>
      <c r="AC203" s="24" t="s">
        <v>284</v>
      </c>
      <c r="AD203" s="14">
        <f t="shared" si="51"/>
        <v>0</v>
      </c>
      <c r="AE203" s="14">
        <f t="shared" si="52"/>
        <v>2000</v>
      </c>
      <c r="AF203" s="16" t="s">
        <v>905</v>
      </c>
      <c r="AG203" s="17" t="s">
        <v>909</v>
      </c>
      <c r="AH203" s="17" t="s">
        <v>906</v>
      </c>
      <c r="AI203" s="17" t="s">
        <v>907</v>
      </c>
      <c r="AJ203" s="17" t="s">
        <v>908</v>
      </c>
      <c r="AK203" s="8" t="s">
        <v>290</v>
      </c>
      <c r="AL203" s="8" t="s">
        <v>291</v>
      </c>
      <c r="AM203" s="12" t="s">
        <v>47</v>
      </c>
      <c r="AN203" s="18">
        <v>46387</v>
      </c>
      <c r="AO203" s="19"/>
    </row>
    <row r="204" spans="1:41" ht="20" customHeight="1">
      <c r="A204" s="12">
        <v>14</v>
      </c>
      <c r="B204" s="12" t="s">
        <v>786</v>
      </c>
      <c r="C204" s="26" t="s">
        <v>787</v>
      </c>
      <c r="D204" s="12" t="s">
        <v>788</v>
      </c>
      <c r="E204" s="12" t="s">
        <v>789</v>
      </c>
      <c r="F204" s="12" t="s">
        <v>790</v>
      </c>
      <c r="G204" s="12" t="s">
        <v>1030</v>
      </c>
      <c r="H204" s="12" t="s">
        <v>791</v>
      </c>
      <c r="I204" s="12" t="s">
        <v>872</v>
      </c>
      <c r="J204" s="12" t="s">
        <v>867</v>
      </c>
      <c r="K204" s="12" t="s">
        <v>792</v>
      </c>
      <c r="L204" s="12" t="s">
        <v>793</v>
      </c>
      <c r="M204" s="27" t="s">
        <v>815</v>
      </c>
      <c r="N204" s="12"/>
      <c r="O204" s="8">
        <v>96096703</v>
      </c>
      <c r="P204" s="8" t="s">
        <v>51</v>
      </c>
      <c r="Q204" s="8">
        <v>5.05</v>
      </c>
      <c r="R204" s="12">
        <v>24</v>
      </c>
      <c r="S204" s="23">
        <v>1100</v>
      </c>
      <c r="T204" s="23">
        <v>1100</v>
      </c>
      <c r="U204" s="13"/>
      <c r="V204" s="14">
        <f t="shared" si="53"/>
        <v>2200</v>
      </c>
      <c r="W204" s="15">
        <f t="shared" si="54"/>
        <v>1100</v>
      </c>
      <c r="X204" s="15">
        <f t="shared" si="48"/>
        <v>1100</v>
      </c>
      <c r="Y204" s="15">
        <f t="shared" si="49"/>
        <v>0</v>
      </c>
      <c r="Z204" s="14">
        <f t="shared" si="50"/>
        <v>2200</v>
      </c>
      <c r="AA204" s="24" t="s">
        <v>284</v>
      </c>
      <c r="AB204" s="24" t="s">
        <v>284</v>
      </c>
      <c r="AC204" s="24" t="s">
        <v>284</v>
      </c>
      <c r="AD204" s="14">
        <f t="shared" si="51"/>
        <v>0</v>
      </c>
      <c r="AE204" s="14">
        <f t="shared" si="52"/>
        <v>4400</v>
      </c>
      <c r="AF204" s="16" t="s">
        <v>905</v>
      </c>
      <c r="AG204" s="17" t="s">
        <v>909</v>
      </c>
      <c r="AH204" s="17" t="s">
        <v>906</v>
      </c>
      <c r="AI204" s="17" t="s">
        <v>907</v>
      </c>
      <c r="AJ204" s="17" t="s">
        <v>908</v>
      </c>
      <c r="AK204" s="8" t="s">
        <v>290</v>
      </c>
      <c r="AL204" s="8" t="s">
        <v>291</v>
      </c>
      <c r="AM204" s="12" t="s">
        <v>47</v>
      </c>
      <c r="AN204" s="18">
        <v>46387</v>
      </c>
      <c r="AO204" s="19"/>
    </row>
    <row r="205" spans="1:41" ht="20" customHeight="1">
      <c r="A205" s="12">
        <v>15</v>
      </c>
      <c r="B205" s="12" t="s">
        <v>786</v>
      </c>
      <c r="C205" s="26" t="s">
        <v>787</v>
      </c>
      <c r="D205" s="12" t="s">
        <v>788</v>
      </c>
      <c r="E205" s="12" t="s">
        <v>789</v>
      </c>
      <c r="F205" s="12" t="s">
        <v>790</v>
      </c>
      <c r="G205" s="12" t="s">
        <v>1030</v>
      </c>
      <c r="H205" s="12" t="s">
        <v>816</v>
      </c>
      <c r="I205" s="12" t="s">
        <v>895</v>
      </c>
      <c r="J205" s="12"/>
      <c r="K205" s="12" t="s">
        <v>792</v>
      </c>
      <c r="L205" s="12" t="s">
        <v>793</v>
      </c>
      <c r="M205" s="27" t="s">
        <v>817</v>
      </c>
      <c r="N205" s="12"/>
      <c r="O205" s="8">
        <v>8339782</v>
      </c>
      <c r="P205" s="8" t="s">
        <v>51</v>
      </c>
      <c r="Q205" s="8">
        <v>2</v>
      </c>
      <c r="R205" s="12">
        <v>24</v>
      </c>
      <c r="S205" s="23">
        <v>1200</v>
      </c>
      <c r="T205" s="23">
        <v>1200</v>
      </c>
      <c r="U205" s="13"/>
      <c r="V205" s="14">
        <f t="shared" si="53"/>
        <v>2400</v>
      </c>
      <c r="W205" s="15">
        <f t="shared" si="54"/>
        <v>1200</v>
      </c>
      <c r="X205" s="15">
        <f t="shared" si="48"/>
        <v>1200</v>
      </c>
      <c r="Y205" s="15">
        <f t="shared" si="49"/>
        <v>0</v>
      </c>
      <c r="Z205" s="14">
        <f t="shared" si="50"/>
        <v>2400</v>
      </c>
      <c r="AA205" s="24" t="s">
        <v>284</v>
      </c>
      <c r="AB205" s="24" t="s">
        <v>284</v>
      </c>
      <c r="AC205" s="24" t="s">
        <v>284</v>
      </c>
      <c r="AD205" s="14">
        <f t="shared" si="51"/>
        <v>0</v>
      </c>
      <c r="AE205" s="14">
        <f t="shared" si="52"/>
        <v>4800</v>
      </c>
      <c r="AF205" s="16" t="s">
        <v>905</v>
      </c>
      <c r="AG205" s="17" t="s">
        <v>909</v>
      </c>
      <c r="AH205" s="17" t="s">
        <v>906</v>
      </c>
      <c r="AI205" s="17" t="s">
        <v>907</v>
      </c>
      <c r="AJ205" s="17" t="s">
        <v>908</v>
      </c>
      <c r="AK205" s="8" t="s">
        <v>290</v>
      </c>
      <c r="AL205" s="8" t="s">
        <v>291</v>
      </c>
      <c r="AM205" s="12" t="s">
        <v>47</v>
      </c>
      <c r="AN205" s="18">
        <v>46387</v>
      </c>
      <c r="AO205" s="19"/>
    </row>
    <row r="206" spans="1:41" ht="20" customHeight="1">
      <c r="A206" s="12">
        <v>16</v>
      </c>
      <c r="B206" s="12" t="s">
        <v>786</v>
      </c>
      <c r="C206" s="26" t="s">
        <v>787</v>
      </c>
      <c r="D206" s="12" t="s">
        <v>788</v>
      </c>
      <c r="E206" s="12" t="s">
        <v>789</v>
      </c>
      <c r="F206" s="12" t="s">
        <v>790</v>
      </c>
      <c r="G206" s="12" t="s">
        <v>1030</v>
      </c>
      <c r="H206" s="12" t="s">
        <v>816</v>
      </c>
      <c r="I206" s="12" t="s">
        <v>873</v>
      </c>
      <c r="J206" s="12" t="s">
        <v>868</v>
      </c>
      <c r="K206" s="12" t="s">
        <v>792</v>
      </c>
      <c r="L206" s="12" t="s">
        <v>793</v>
      </c>
      <c r="M206" s="27" t="s">
        <v>818</v>
      </c>
      <c r="N206" s="12"/>
      <c r="O206" s="8">
        <v>25383676</v>
      </c>
      <c r="P206" s="8" t="s">
        <v>51</v>
      </c>
      <c r="Q206" s="8">
        <v>2</v>
      </c>
      <c r="R206" s="12">
        <v>24</v>
      </c>
      <c r="S206" s="23">
        <v>1150</v>
      </c>
      <c r="T206" s="23">
        <v>1150</v>
      </c>
      <c r="U206" s="13"/>
      <c r="V206" s="14">
        <f t="shared" si="53"/>
        <v>2300</v>
      </c>
      <c r="W206" s="15">
        <f t="shared" si="54"/>
        <v>1150</v>
      </c>
      <c r="X206" s="15">
        <f t="shared" si="48"/>
        <v>1150</v>
      </c>
      <c r="Y206" s="15">
        <f t="shared" si="49"/>
        <v>0</v>
      </c>
      <c r="Z206" s="14">
        <f t="shared" si="50"/>
        <v>2300</v>
      </c>
      <c r="AA206" s="24" t="s">
        <v>284</v>
      </c>
      <c r="AB206" s="24" t="s">
        <v>284</v>
      </c>
      <c r="AC206" s="24" t="s">
        <v>284</v>
      </c>
      <c r="AD206" s="14">
        <f t="shared" si="51"/>
        <v>0</v>
      </c>
      <c r="AE206" s="14">
        <f t="shared" si="52"/>
        <v>4600</v>
      </c>
      <c r="AF206" s="16" t="s">
        <v>905</v>
      </c>
      <c r="AG206" s="17" t="s">
        <v>909</v>
      </c>
      <c r="AH206" s="17" t="s">
        <v>906</v>
      </c>
      <c r="AI206" s="17" t="s">
        <v>907</v>
      </c>
      <c r="AJ206" s="17" t="s">
        <v>908</v>
      </c>
      <c r="AK206" s="8" t="s">
        <v>290</v>
      </c>
      <c r="AL206" s="8" t="s">
        <v>291</v>
      </c>
      <c r="AM206" s="12" t="s">
        <v>47</v>
      </c>
      <c r="AN206" s="18">
        <v>46387</v>
      </c>
      <c r="AO206" s="19"/>
    </row>
    <row r="207" spans="1:41" ht="20" customHeight="1">
      <c r="A207" s="12">
        <v>17</v>
      </c>
      <c r="B207" s="12" t="s">
        <v>786</v>
      </c>
      <c r="C207" s="26" t="s">
        <v>787</v>
      </c>
      <c r="D207" s="12" t="s">
        <v>788</v>
      </c>
      <c r="E207" s="12" t="s">
        <v>789</v>
      </c>
      <c r="F207" s="12" t="s">
        <v>790</v>
      </c>
      <c r="G207" s="12" t="s">
        <v>1030</v>
      </c>
      <c r="H207" s="12" t="s">
        <v>816</v>
      </c>
      <c r="I207" s="12"/>
      <c r="J207" s="12"/>
      <c r="K207" s="12" t="s">
        <v>792</v>
      </c>
      <c r="L207" s="12" t="s">
        <v>793</v>
      </c>
      <c r="M207" s="27" t="s">
        <v>819</v>
      </c>
      <c r="N207" s="12"/>
      <c r="O207" s="8">
        <v>8322205</v>
      </c>
      <c r="P207" s="8" t="s">
        <v>51</v>
      </c>
      <c r="Q207" s="8">
        <v>1</v>
      </c>
      <c r="R207" s="12">
        <v>24</v>
      </c>
      <c r="S207" s="23">
        <v>350</v>
      </c>
      <c r="T207" s="23">
        <v>350</v>
      </c>
      <c r="U207" s="13"/>
      <c r="V207" s="14">
        <f t="shared" si="53"/>
        <v>700</v>
      </c>
      <c r="W207" s="15">
        <f t="shared" si="54"/>
        <v>350</v>
      </c>
      <c r="X207" s="15">
        <f t="shared" si="48"/>
        <v>350</v>
      </c>
      <c r="Y207" s="15">
        <f t="shared" si="49"/>
        <v>0</v>
      </c>
      <c r="Z207" s="14">
        <f t="shared" si="50"/>
        <v>700</v>
      </c>
      <c r="AA207" s="24" t="s">
        <v>284</v>
      </c>
      <c r="AB207" s="24" t="s">
        <v>284</v>
      </c>
      <c r="AC207" s="24" t="s">
        <v>284</v>
      </c>
      <c r="AD207" s="14">
        <f t="shared" si="51"/>
        <v>0</v>
      </c>
      <c r="AE207" s="14">
        <f t="shared" si="52"/>
        <v>1400</v>
      </c>
      <c r="AF207" s="16" t="s">
        <v>905</v>
      </c>
      <c r="AG207" s="17" t="s">
        <v>909</v>
      </c>
      <c r="AH207" s="17" t="s">
        <v>906</v>
      </c>
      <c r="AI207" s="17" t="s">
        <v>907</v>
      </c>
      <c r="AJ207" s="17" t="s">
        <v>908</v>
      </c>
      <c r="AK207" s="8" t="s">
        <v>290</v>
      </c>
      <c r="AL207" s="8" t="s">
        <v>291</v>
      </c>
      <c r="AM207" s="12" t="s">
        <v>47</v>
      </c>
      <c r="AN207" s="18">
        <v>46387</v>
      </c>
      <c r="AO207" s="19"/>
    </row>
    <row r="208" spans="1:41" ht="20" customHeight="1">
      <c r="A208" s="12">
        <v>18</v>
      </c>
      <c r="B208" s="12" t="s">
        <v>786</v>
      </c>
      <c r="C208" s="26" t="s">
        <v>787</v>
      </c>
      <c r="D208" s="12" t="s">
        <v>788</v>
      </c>
      <c r="E208" s="12" t="s">
        <v>789</v>
      </c>
      <c r="F208" s="12" t="s">
        <v>790</v>
      </c>
      <c r="G208" s="12" t="s">
        <v>1030</v>
      </c>
      <c r="H208" s="12" t="s">
        <v>820</v>
      </c>
      <c r="I208" s="12" t="s">
        <v>820</v>
      </c>
      <c r="J208" s="12"/>
      <c r="K208" s="12" t="s">
        <v>792</v>
      </c>
      <c r="L208" s="12" t="s">
        <v>793</v>
      </c>
      <c r="M208" s="27" t="s">
        <v>821</v>
      </c>
      <c r="N208" s="12"/>
      <c r="O208" s="8">
        <v>9504480</v>
      </c>
      <c r="P208" s="8" t="s">
        <v>51</v>
      </c>
      <c r="Q208" s="8">
        <v>4.5</v>
      </c>
      <c r="R208" s="12">
        <v>24</v>
      </c>
      <c r="S208" s="23">
        <v>1050</v>
      </c>
      <c r="T208" s="23">
        <v>1050</v>
      </c>
      <c r="U208" s="13"/>
      <c r="V208" s="14">
        <f t="shared" si="53"/>
        <v>2100</v>
      </c>
      <c r="W208" s="15">
        <f t="shared" si="54"/>
        <v>1050</v>
      </c>
      <c r="X208" s="15">
        <f t="shared" si="48"/>
        <v>1050</v>
      </c>
      <c r="Y208" s="15">
        <f t="shared" si="49"/>
        <v>0</v>
      </c>
      <c r="Z208" s="14">
        <f t="shared" si="50"/>
        <v>2100</v>
      </c>
      <c r="AA208" s="24" t="s">
        <v>284</v>
      </c>
      <c r="AB208" s="24" t="s">
        <v>284</v>
      </c>
      <c r="AC208" s="24" t="s">
        <v>284</v>
      </c>
      <c r="AD208" s="14">
        <f t="shared" si="51"/>
        <v>0</v>
      </c>
      <c r="AE208" s="14">
        <f t="shared" si="52"/>
        <v>4200</v>
      </c>
      <c r="AF208" s="16" t="s">
        <v>905</v>
      </c>
      <c r="AG208" s="17" t="s">
        <v>909</v>
      </c>
      <c r="AH208" s="17" t="s">
        <v>906</v>
      </c>
      <c r="AI208" s="17" t="s">
        <v>907</v>
      </c>
      <c r="AJ208" s="17" t="s">
        <v>908</v>
      </c>
      <c r="AK208" s="8" t="s">
        <v>290</v>
      </c>
      <c r="AL208" s="8" t="s">
        <v>291</v>
      </c>
      <c r="AM208" s="12" t="s">
        <v>47</v>
      </c>
      <c r="AN208" s="18">
        <v>46387</v>
      </c>
      <c r="AO208" s="19"/>
    </row>
    <row r="209" spans="1:41" ht="20" customHeight="1">
      <c r="A209" s="12">
        <v>19</v>
      </c>
      <c r="B209" s="12" t="s">
        <v>786</v>
      </c>
      <c r="C209" s="26" t="s">
        <v>787</v>
      </c>
      <c r="D209" s="12" t="s">
        <v>788</v>
      </c>
      <c r="E209" s="12" t="s">
        <v>789</v>
      </c>
      <c r="F209" s="12" t="s">
        <v>790</v>
      </c>
      <c r="G209" s="12" t="s">
        <v>1030</v>
      </c>
      <c r="H209" s="12" t="s">
        <v>822</v>
      </c>
      <c r="I209" s="12" t="s">
        <v>822</v>
      </c>
      <c r="J209" s="12"/>
      <c r="K209" s="12" t="s">
        <v>792</v>
      </c>
      <c r="L209" s="12" t="s">
        <v>793</v>
      </c>
      <c r="M209" s="27" t="s">
        <v>823</v>
      </c>
      <c r="N209" s="12"/>
      <c r="O209" s="8">
        <v>98829377</v>
      </c>
      <c r="P209" s="8" t="s">
        <v>51</v>
      </c>
      <c r="Q209" s="8">
        <v>2.5</v>
      </c>
      <c r="R209" s="12">
        <v>24</v>
      </c>
      <c r="S209" s="23">
        <v>700</v>
      </c>
      <c r="T209" s="23">
        <v>700</v>
      </c>
      <c r="U209" s="13"/>
      <c r="V209" s="14">
        <f t="shared" si="53"/>
        <v>1400</v>
      </c>
      <c r="W209" s="15">
        <f t="shared" si="54"/>
        <v>700</v>
      </c>
      <c r="X209" s="15">
        <f t="shared" si="48"/>
        <v>700</v>
      </c>
      <c r="Y209" s="15">
        <f t="shared" si="49"/>
        <v>0</v>
      </c>
      <c r="Z209" s="14">
        <f t="shared" si="50"/>
        <v>1400</v>
      </c>
      <c r="AA209" s="24" t="s">
        <v>284</v>
      </c>
      <c r="AB209" s="24" t="s">
        <v>284</v>
      </c>
      <c r="AC209" s="24" t="s">
        <v>284</v>
      </c>
      <c r="AD209" s="14">
        <f t="shared" si="51"/>
        <v>0</v>
      </c>
      <c r="AE209" s="14">
        <f t="shared" si="52"/>
        <v>2800</v>
      </c>
      <c r="AF209" s="16" t="s">
        <v>905</v>
      </c>
      <c r="AG209" s="17" t="s">
        <v>909</v>
      </c>
      <c r="AH209" s="17" t="s">
        <v>906</v>
      </c>
      <c r="AI209" s="17" t="s">
        <v>907</v>
      </c>
      <c r="AJ209" s="17" t="s">
        <v>908</v>
      </c>
      <c r="AK209" s="8" t="s">
        <v>290</v>
      </c>
      <c r="AL209" s="8" t="s">
        <v>291</v>
      </c>
      <c r="AM209" s="12" t="s">
        <v>47</v>
      </c>
      <c r="AN209" s="18">
        <v>46387</v>
      </c>
      <c r="AO209" s="19"/>
    </row>
    <row r="210" spans="1:41" ht="20" customHeight="1">
      <c r="A210" s="12">
        <v>20</v>
      </c>
      <c r="B210" s="12" t="s">
        <v>786</v>
      </c>
      <c r="C210" s="26" t="s">
        <v>787</v>
      </c>
      <c r="D210" s="12" t="s">
        <v>788</v>
      </c>
      <c r="E210" s="12" t="s">
        <v>789</v>
      </c>
      <c r="F210" s="12" t="s">
        <v>790</v>
      </c>
      <c r="G210" s="12" t="s">
        <v>1030</v>
      </c>
      <c r="H210" s="12" t="s">
        <v>807</v>
      </c>
      <c r="I210" s="12" t="s">
        <v>876</v>
      </c>
      <c r="J210" s="12" t="s">
        <v>874</v>
      </c>
      <c r="K210" s="12" t="s">
        <v>792</v>
      </c>
      <c r="L210" s="12" t="s">
        <v>793</v>
      </c>
      <c r="M210" s="27" t="s">
        <v>824</v>
      </c>
      <c r="N210" s="12"/>
      <c r="O210" s="8">
        <v>94139391</v>
      </c>
      <c r="P210" s="8" t="s">
        <v>51</v>
      </c>
      <c r="Q210" s="8">
        <v>2</v>
      </c>
      <c r="R210" s="12">
        <v>24</v>
      </c>
      <c r="S210" s="23">
        <v>400</v>
      </c>
      <c r="T210" s="23">
        <v>400</v>
      </c>
      <c r="U210" s="13"/>
      <c r="V210" s="14">
        <f t="shared" si="53"/>
        <v>800</v>
      </c>
      <c r="W210" s="15">
        <f t="shared" si="54"/>
        <v>400</v>
      </c>
      <c r="X210" s="15">
        <f t="shared" si="48"/>
        <v>400</v>
      </c>
      <c r="Y210" s="15">
        <f t="shared" si="49"/>
        <v>0</v>
      </c>
      <c r="Z210" s="14">
        <f t="shared" si="50"/>
        <v>800</v>
      </c>
      <c r="AA210" s="24" t="s">
        <v>284</v>
      </c>
      <c r="AB210" s="24" t="s">
        <v>284</v>
      </c>
      <c r="AC210" s="24" t="s">
        <v>284</v>
      </c>
      <c r="AD210" s="14">
        <f t="shared" si="51"/>
        <v>0</v>
      </c>
      <c r="AE210" s="14">
        <f t="shared" si="52"/>
        <v>1600</v>
      </c>
      <c r="AF210" s="16" t="s">
        <v>905</v>
      </c>
      <c r="AG210" s="17" t="s">
        <v>909</v>
      </c>
      <c r="AH210" s="17" t="s">
        <v>906</v>
      </c>
      <c r="AI210" s="17" t="s">
        <v>907</v>
      </c>
      <c r="AJ210" s="17" t="s">
        <v>908</v>
      </c>
      <c r="AK210" s="8" t="s">
        <v>290</v>
      </c>
      <c r="AL210" s="8" t="s">
        <v>291</v>
      </c>
      <c r="AM210" s="12" t="s">
        <v>47</v>
      </c>
      <c r="AN210" s="18">
        <v>46387</v>
      </c>
      <c r="AO210" s="19"/>
    </row>
    <row r="211" spans="1:41" ht="20" customHeight="1">
      <c r="A211" s="12">
        <v>21</v>
      </c>
      <c r="B211" s="12" t="s">
        <v>786</v>
      </c>
      <c r="C211" s="26" t="s">
        <v>825</v>
      </c>
      <c r="D211" s="12" t="s">
        <v>788</v>
      </c>
      <c r="E211" s="12" t="s">
        <v>789</v>
      </c>
      <c r="F211" s="12" t="s">
        <v>790</v>
      </c>
      <c r="G211" s="12" t="s">
        <v>1030</v>
      </c>
      <c r="H211" s="12" t="s">
        <v>807</v>
      </c>
      <c r="I211" s="12" t="s">
        <v>877</v>
      </c>
      <c r="J211" s="12" t="s">
        <v>875</v>
      </c>
      <c r="K211" s="12" t="s">
        <v>792</v>
      </c>
      <c r="L211" s="12" t="s">
        <v>793</v>
      </c>
      <c r="M211" s="27" t="s">
        <v>826</v>
      </c>
      <c r="N211" s="12"/>
      <c r="O211" s="8">
        <v>90273787</v>
      </c>
      <c r="P211" s="8" t="s">
        <v>51</v>
      </c>
      <c r="Q211" s="8">
        <v>5.5</v>
      </c>
      <c r="R211" s="12">
        <v>24</v>
      </c>
      <c r="S211" s="23">
        <v>2550</v>
      </c>
      <c r="T211" s="23">
        <v>2550</v>
      </c>
      <c r="U211" s="13"/>
      <c r="V211" s="14">
        <f t="shared" si="53"/>
        <v>5100</v>
      </c>
      <c r="W211" s="15">
        <f t="shared" si="54"/>
        <v>2550</v>
      </c>
      <c r="X211" s="15">
        <f t="shared" si="48"/>
        <v>2550</v>
      </c>
      <c r="Y211" s="15">
        <f t="shared" si="49"/>
        <v>0</v>
      </c>
      <c r="Z211" s="14">
        <f t="shared" si="50"/>
        <v>5100</v>
      </c>
      <c r="AA211" s="24" t="s">
        <v>284</v>
      </c>
      <c r="AB211" s="24" t="s">
        <v>284</v>
      </c>
      <c r="AC211" s="24" t="s">
        <v>284</v>
      </c>
      <c r="AD211" s="14">
        <f t="shared" si="51"/>
        <v>0</v>
      </c>
      <c r="AE211" s="14">
        <f t="shared" si="52"/>
        <v>10200</v>
      </c>
      <c r="AF211" s="16" t="s">
        <v>905</v>
      </c>
      <c r="AG211" s="17" t="s">
        <v>909</v>
      </c>
      <c r="AH211" s="17" t="s">
        <v>906</v>
      </c>
      <c r="AI211" s="17" t="s">
        <v>907</v>
      </c>
      <c r="AJ211" s="17" t="s">
        <v>908</v>
      </c>
      <c r="AK211" s="8" t="s">
        <v>290</v>
      </c>
      <c r="AL211" s="8" t="s">
        <v>291</v>
      </c>
      <c r="AM211" s="12" t="s">
        <v>47</v>
      </c>
      <c r="AN211" s="18">
        <v>46387</v>
      </c>
      <c r="AO211" s="19"/>
    </row>
    <row r="212" spans="1:41" ht="20" customHeight="1">
      <c r="A212" s="12">
        <v>22</v>
      </c>
      <c r="B212" s="12" t="s">
        <v>786</v>
      </c>
      <c r="C212" s="26" t="s">
        <v>825</v>
      </c>
      <c r="D212" s="12" t="s">
        <v>788</v>
      </c>
      <c r="E212" s="12" t="s">
        <v>789</v>
      </c>
      <c r="F212" s="12" t="s">
        <v>790</v>
      </c>
      <c r="G212" s="12" t="s">
        <v>1030</v>
      </c>
      <c r="H212" s="12" t="s">
        <v>827</v>
      </c>
      <c r="I212" s="12"/>
      <c r="J212" s="12"/>
      <c r="K212" s="12" t="s">
        <v>792</v>
      </c>
      <c r="L212" s="12" t="s">
        <v>793</v>
      </c>
      <c r="M212" s="27" t="s">
        <v>828</v>
      </c>
      <c r="N212" s="12"/>
      <c r="O212" s="8">
        <v>80343601</v>
      </c>
      <c r="P212" s="8" t="s">
        <v>51</v>
      </c>
      <c r="Q212" s="8">
        <v>2.6</v>
      </c>
      <c r="R212" s="12">
        <v>24</v>
      </c>
      <c r="S212" s="23">
        <v>500</v>
      </c>
      <c r="T212" s="23">
        <v>500</v>
      </c>
      <c r="U212" s="13"/>
      <c r="V212" s="14">
        <f t="shared" si="53"/>
        <v>1000</v>
      </c>
      <c r="W212" s="15">
        <f t="shared" si="54"/>
        <v>500</v>
      </c>
      <c r="X212" s="15">
        <f t="shared" si="48"/>
        <v>500</v>
      </c>
      <c r="Y212" s="15">
        <f t="shared" si="49"/>
        <v>0</v>
      </c>
      <c r="Z212" s="14">
        <f t="shared" si="50"/>
        <v>1000</v>
      </c>
      <c r="AA212" s="24" t="s">
        <v>284</v>
      </c>
      <c r="AB212" s="24" t="s">
        <v>284</v>
      </c>
      <c r="AC212" s="24" t="s">
        <v>284</v>
      </c>
      <c r="AD212" s="14">
        <f t="shared" si="51"/>
        <v>0</v>
      </c>
      <c r="AE212" s="14">
        <f t="shared" si="52"/>
        <v>2000</v>
      </c>
      <c r="AF212" s="16" t="s">
        <v>905</v>
      </c>
      <c r="AG212" s="17" t="s">
        <v>909</v>
      </c>
      <c r="AH212" s="17" t="s">
        <v>906</v>
      </c>
      <c r="AI212" s="17" t="s">
        <v>907</v>
      </c>
      <c r="AJ212" s="17" t="s">
        <v>908</v>
      </c>
      <c r="AK212" s="8" t="s">
        <v>290</v>
      </c>
      <c r="AL212" s="8" t="s">
        <v>291</v>
      </c>
      <c r="AM212" s="12" t="s">
        <v>47</v>
      </c>
      <c r="AN212" s="18">
        <v>46387</v>
      </c>
      <c r="AO212" s="19"/>
    </row>
    <row r="213" spans="1:41" ht="20" customHeight="1">
      <c r="A213" s="12">
        <v>23</v>
      </c>
      <c r="B213" s="12" t="s">
        <v>786</v>
      </c>
      <c r="C213" s="26" t="s">
        <v>787</v>
      </c>
      <c r="D213" s="12" t="s">
        <v>788</v>
      </c>
      <c r="E213" s="12" t="s">
        <v>789</v>
      </c>
      <c r="F213" s="12" t="s">
        <v>790</v>
      </c>
      <c r="G213" s="12" t="s">
        <v>1030</v>
      </c>
      <c r="H213" s="12" t="s">
        <v>805</v>
      </c>
      <c r="I213" s="12"/>
      <c r="J213" s="12"/>
      <c r="K213" s="12" t="s">
        <v>792</v>
      </c>
      <c r="L213" s="12" t="s">
        <v>793</v>
      </c>
      <c r="M213" s="27" t="s">
        <v>829</v>
      </c>
      <c r="N213" s="12"/>
      <c r="O213" s="8">
        <v>67469448</v>
      </c>
      <c r="P213" s="8" t="s">
        <v>51</v>
      </c>
      <c r="Q213" s="8">
        <v>1.9</v>
      </c>
      <c r="R213" s="12">
        <v>24</v>
      </c>
      <c r="S213" s="23">
        <v>950</v>
      </c>
      <c r="T213" s="23">
        <v>950</v>
      </c>
      <c r="U213" s="13"/>
      <c r="V213" s="14">
        <f t="shared" si="53"/>
        <v>1900</v>
      </c>
      <c r="W213" s="15">
        <f t="shared" si="54"/>
        <v>950</v>
      </c>
      <c r="X213" s="15">
        <f t="shared" si="48"/>
        <v>950</v>
      </c>
      <c r="Y213" s="15">
        <f t="shared" si="49"/>
        <v>0</v>
      </c>
      <c r="Z213" s="14">
        <f t="shared" si="50"/>
        <v>1900</v>
      </c>
      <c r="AA213" s="24" t="s">
        <v>284</v>
      </c>
      <c r="AB213" s="24" t="s">
        <v>284</v>
      </c>
      <c r="AC213" s="24" t="s">
        <v>284</v>
      </c>
      <c r="AD213" s="14">
        <f t="shared" si="51"/>
        <v>0</v>
      </c>
      <c r="AE213" s="14">
        <f t="shared" si="52"/>
        <v>3800</v>
      </c>
      <c r="AF213" s="16" t="s">
        <v>905</v>
      </c>
      <c r="AG213" s="17" t="s">
        <v>909</v>
      </c>
      <c r="AH213" s="17" t="s">
        <v>906</v>
      </c>
      <c r="AI213" s="17" t="s">
        <v>907</v>
      </c>
      <c r="AJ213" s="17" t="s">
        <v>908</v>
      </c>
      <c r="AK213" s="8" t="s">
        <v>290</v>
      </c>
      <c r="AL213" s="8" t="s">
        <v>291</v>
      </c>
      <c r="AM213" s="12" t="s">
        <v>47</v>
      </c>
      <c r="AN213" s="18">
        <v>46387</v>
      </c>
      <c r="AO213" s="19"/>
    </row>
    <row r="214" spans="1:41" ht="20" customHeight="1">
      <c r="A214" s="12">
        <v>24</v>
      </c>
      <c r="B214" s="12" t="s">
        <v>786</v>
      </c>
      <c r="C214" s="26" t="s">
        <v>787</v>
      </c>
      <c r="D214" s="12" t="s">
        <v>788</v>
      </c>
      <c r="E214" s="12" t="s">
        <v>789</v>
      </c>
      <c r="F214" s="12" t="s">
        <v>790</v>
      </c>
      <c r="G214" s="12" t="s">
        <v>1030</v>
      </c>
      <c r="H214" s="12" t="s">
        <v>793</v>
      </c>
      <c r="I214" s="12" t="s">
        <v>880</v>
      </c>
      <c r="J214" s="12" t="s">
        <v>878</v>
      </c>
      <c r="K214" s="12" t="s">
        <v>792</v>
      </c>
      <c r="L214" s="12" t="s">
        <v>793</v>
      </c>
      <c r="M214" s="27" t="s">
        <v>830</v>
      </c>
      <c r="N214" s="12"/>
      <c r="O214" s="8">
        <v>70756026</v>
      </c>
      <c r="P214" s="8" t="s">
        <v>51</v>
      </c>
      <c r="Q214" s="8">
        <v>6.4</v>
      </c>
      <c r="R214" s="12">
        <v>24</v>
      </c>
      <c r="S214" s="23">
        <v>750</v>
      </c>
      <c r="T214" s="23">
        <v>750</v>
      </c>
      <c r="U214" s="13"/>
      <c r="V214" s="14">
        <f t="shared" si="53"/>
        <v>1500</v>
      </c>
      <c r="W214" s="15">
        <f t="shared" si="54"/>
        <v>750</v>
      </c>
      <c r="X214" s="15">
        <f t="shared" si="48"/>
        <v>750</v>
      </c>
      <c r="Y214" s="15">
        <f t="shared" si="49"/>
        <v>0</v>
      </c>
      <c r="Z214" s="14">
        <f t="shared" si="50"/>
        <v>1500</v>
      </c>
      <c r="AA214" s="24" t="s">
        <v>284</v>
      </c>
      <c r="AB214" s="24" t="s">
        <v>284</v>
      </c>
      <c r="AC214" s="24" t="s">
        <v>284</v>
      </c>
      <c r="AD214" s="14">
        <f t="shared" si="51"/>
        <v>0</v>
      </c>
      <c r="AE214" s="14">
        <f t="shared" si="52"/>
        <v>3000</v>
      </c>
      <c r="AF214" s="16" t="s">
        <v>905</v>
      </c>
      <c r="AG214" s="17" t="s">
        <v>909</v>
      </c>
      <c r="AH214" s="17" t="s">
        <v>906</v>
      </c>
      <c r="AI214" s="17" t="s">
        <v>907</v>
      </c>
      <c r="AJ214" s="17" t="s">
        <v>908</v>
      </c>
      <c r="AK214" s="8" t="s">
        <v>290</v>
      </c>
      <c r="AL214" s="8" t="s">
        <v>291</v>
      </c>
      <c r="AM214" s="12" t="s">
        <v>47</v>
      </c>
      <c r="AN214" s="18">
        <v>46387</v>
      </c>
      <c r="AO214" s="19"/>
    </row>
    <row r="215" spans="1:41" ht="20" customHeight="1">
      <c r="A215" s="12">
        <v>25</v>
      </c>
      <c r="B215" s="12" t="s">
        <v>786</v>
      </c>
      <c r="C215" s="26" t="s">
        <v>787</v>
      </c>
      <c r="D215" s="12" t="s">
        <v>788</v>
      </c>
      <c r="E215" s="12" t="s">
        <v>789</v>
      </c>
      <c r="F215" s="12" t="s">
        <v>790</v>
      </c>
      <c r="G215" s="12" t="s">
        <v>1030</v>
      </c>
      <c r="H215" s="12" t="s">
        <v>820</v>
      </c>
      <c r="I215" s="12" t="s">
        <v>870</v>
      </c>
      <c r="J215" s="12">
        <v>8</v>
      </c>
      <c r="K215" s="12" t="s">
        <v>792</v>
      </c>
      <c r="L215" s="12" t="s">
        <v>793</v>
      </c>
      <c r="M215" s="27" t="s">
        <v>831</v>
      </c>
      <c r="N215" s="12"/>
      <c r="O215" s="8">
        <v>89153492</v>
      </c>
      <c r="P215" s="8" t="s">
        <v>51</v>
      </c>
      <c r="Q215" s="8">
        <v>1</v>
      </c>
      <c r="R215" s="12">
        <v>24</v>
      </c>
      <c r="S215" s="23">
        <v>100</v>
      </c>
      <c r="T215" s="23">
        <v>100</v>
      </c>
      <c r="U215" s="13"/>
      <c r="V215" s="14">
        <f t="shared" si="53"/>
        <v>200</v>
      </c>
      <c r="W215" s="15">
        <f t="shared" si="54"/>
        <v>100</v>
      </c>
      <c r="X215" s="15">
        <f t="shared" si="48"/>
        <v>100</v>
      </c>
      <c r="Y215" s="15">
        <f t="shared" si="49"/>
        <v>0</v>
      </c>
      <c r="Z215" s="14">
        <f t="shared" si="50"/>
        <v>200</v>
      </c>
      <c r="AA215" s="24" t="s">
        <v>284</v>
      </c>
      <c r="AB215" s="24" t="s">
        <v>284</v>
      </c>
      <c r="AC215" s="24" t="s">
        <v>284</v>
      </c>
      <c r="AD215" s="14">
        <f t="shared" si="51"/>
        <v>0</v>
      </c>
      <c r="AE215" s="14">
        <f t="shared" si="52"/>
        <v>400</v>
      </c>
      <c r="AF215" s="16" t="s">
        <v>905</v>
      </c>
      <c r="AG215" s="17" t="s">
        <v>909</v>
      </c>
      <c r="AH215" s="17" t="s">
        <v>906</v>
      </c>
      <c r="AI215" s="17" t="s">
        <v>907</v>
      </c>
      <c r="AJ215" s="17" t="s">
        <v>908</v>
      </c>
      <c r="AK215" s="8" t="s">
        <v>290</v>
      </c>
      <c r="AL215" s="8" t="s">
        <v>291</v>
      </c>
      <c r="AM215" s="12" t="s">
        <v>47</v>
      </c>
      <c r="AN215" s="18">
        <v>46387</v>
      </c>
      <c r="AO215" s="19"/>
    </row>
    <row r="216" spans="1:41" ht="20" customHeight="1">
      <c r="A216" s="12">
        <v>26</v>
      </c>
      <c r="B216" s="12" t="s">
        <v>786</v>
      </c>
      <c r="C216" s="26" t="s">
        <v>787</v>
      </c>
      <c r="D216" s="12" t="s">
        <v>788</v>
      </c>
      <c r="E216" s="12" t="s">
        <v>789</v>
      </c>
      <c r="F216" s="12" t="s">
        <v>790</v>
      </c>
      <c r="G216" s="12" t="s">
        <v>1030</v>
      </c>
      <c r="H216" s="12" t="s">
        <v>793</v>
      </c>
      <c r="I216" s="12" t="s">
        <v>880</v>
      </c>
      <c r="J216" s="12" t="s">
        <v>879</v>
      </c>
      <c r="K216" s="12" t="s">
        <v>792</v>
      </c>
      <c r="L216" s="12" t="s">
        <v>793</v>
      </c>
      <c r="M216" s="27" t="s">
        <v>832</v>
      </c>
      <c r="N216" s="12"/>
      <c r="O216" s="8">
        <v>70756027</v>
      </c>
      <c r="P216" s="8" t="s">
        <v>51</v>
      </c>
      <c r="Q216" s="8">
        <v>2</v>
      </c>
      <c r="R216" s="12">
        <v>24</v>
      </c>
      <c r="S216" s="23">
        <v>1050</v>
      </c>
      <c r="T216" s="23">
        <v>1050</v>
      </c>
      <c r="U216" s="13"/>
      <c r="V216" s="14">
        <f t="shared" si="53"/>
        <v>2100</v>
      </c>
      <c r="W216" s="15">
        <f t="shared" si="54"/>
        <v>1050</v>
      </c>
      <c r="X216" s="15">
        <f t="shared" si="48"/>
        <v>1050</v>
      </c>
      <c r="Y216" s="15">
        <f t="shared" si="49"/>
        <v>0</v>
      </c>
      <c r="Z216" s="14">
        <f t="shared" si="50"/>
        <v>2100</v>
      </c>
      <c r="AA216" s="24" t="s">
        <v>284</v>
      </c>
      <c r="AB216" s="24" t="s">
        <v>284</v>
      </c>
      <c r="AC216" s="24" t="s">
        <v>284</v>
      </c>
      <c r="AD216" s="14">
        <f t="shared" si="51"/>
        <v>0</v>
      </c>
      <c r="AE216" s="14">
        <f t="shared" si="52"/>
        <v>4200</v>
      </c>
      <c r="AF216" s="16" t="s">
        <v>905</v>
      </c>
      <c r="AG216" s="17" t="s">
        <v>909</v>
      </c>
      <c r="AH216" s="17" t="s">
        <v>906</v>
      </c>
      <c r="AI216" s="17" t="s">
        <v>907</v>
      </c>
      <c r="AJ216" s="17" t="s">
        <v>908</v>
      </c>
      <c r="AK216" s="8" t="s">
        <v>290</v>
      </c>
      <c r="AL216" s="8" t="s">
        <v>291</v>
      </c>
      <c r="AM216" s="12" t="s">
        <v>47</v>
      </c>
      <c r="AN216" s="18">
        <v>46387</v>
      </c>
      <c r="AO216" s="19"/>
    </row>
    <row r="217" spans="1:41" ht="20" customHeight="1">
      <c r="A217" s="12">
        <v>27</v>
      </c>
      <c r="B217" s="12" t="s">
        <v>786</v>
      </c>
      <c r="C217" s="26" t="s">
        <v>787</v>
      </c>
      <c r="D217" s="12" t="s">
        <v>788</v>
      </c>
      <c r="E217" s="12" t="s">
        <v>789</v>
      </c>
      <c r="F217" s="12" t="s">
        <v>790</v>
      </c>
      <c r="G217" s="12" t="s">
        <v>1030</v>
      </c>
      <c r="H217" s="12" t="s">
        <v>668</v>
      </c>
      <c r="I217" s="12"/>
      <c r="J217" s="12"/>
      <c r="K217" s="12" t="s">
        <v>792</v>
      </c>
      <c r="L217" s="12" t="s">
        <v>793</v>
      </c>
      <c r="M217" s="27" t="s">
        <v>833</v>
      </c>
      <c r="N217" s="12"/>
      <c r="O217" s="8">
        <v>12272642</v>
      </c>
      <c r="P217" s="8" t="s">
        <v>51</v>
      </c>
      <c r="Q217" s="8">
        <v>4.5</v>
      </c>
      <c r="R217" s="12">
        <v>24</v>
      </c>
      <c r="S217" s="23">
        <v>500</v>
      </c>
      <c r="T217" s="23">
        <v>500</v>
      </c>
      <c r="U217" s="13"/>
      <c r="V217" s="14">
        <f t="shared" si="53"/>
        <v>1000</v>
      </c>
      <c r="W217" s="15">
        <f t="shared" si="54"/>
        <v>500</v>
      </c>
      <c r="X217" s="15">
        <f t="shared" si="48"/>
        <v>500</v>
      </c>
      <c r="Y217" s="15">
        <f t="shared" si="49"/>
        <v>0</v>
      </c>
      <c r="Z217" s="14">
        <f t="shared" si="50"/>
        <v>1000</v>
      </c>
      <c r="AA217" s="24" t="s">
        <v>284</v>
      </c>
      <c r="AB217" s="24" t="s">
        <v>284</v>
      </c>
      <c r="AC217" s="24" t="s">
        <v>284</v>
      </c>
      <c r="AD217" s="14">
        <f t="shared" si="51"/>
        <v>0</v>
      </c>
      <c r="AE217" s="14">
        <f t="shared" si="52"/>
        <v>2000</v>
      </c>
      <c r="AF217" s="16" t="s">
        <v>905</v>
      </c>
      <c r="AG217" s="17" t="s">
        <v>909</v>
      </c>
      <c r="AH217" s="17" t="s">
        <v>906</v>
      </c>
      <c r="AI217" s="17" t="s">
        <v>907</v>
      </c>
      <c r="AJ217" s="17" t="s">
        <v>908</v>
      </c>
      <c r="AK217" s="8" t="s">
        <v>290</v>
      </c>
      <c r="AL217" s="8" t="s">
        <v>291</v>
      </c>
      <c r="AM217" s="12" t="s">
        <v>47</v>
      </c>
      <c r="AN217" s="18">
        <v>46387</v>
      </c>
      <c r="AO217" s="19"/>
    </row>
    <row r="218" spans="1:41" ht="20" customHeight="1">
      <c r="A218" s="12">
        <v>28</v>
      </c>
      <c r="B218" s="12" t="s">
        <v>786</v>
      </c>
      <c r="C218" s="26" t="s">
        <v>787</v>
      </c>
      <c r="D218" s="12" t="s">
        <v>788</v>
      </c>
      <c r="E218" s="12" t="s">
        <v>789</v>
      </c>
      <c r="F218" s="12" t="s">
        <v>790</v>
      </c>
      <c r="G218" s="12" t="s">
        <v>1030</v>
      </c>
      <c r="H218" s="12" t="s">
        <v>668</v>
      </c>
      <c r="I218" s="12" t="s">
        <v>871</v>
      </c>
      <c r="J218" s="12"/>
      <c r="K218" s="12" t="s">
        <v>792</v>
      </c>
      <c r="L218" s="12" t="s">
        <v>793</v>
      </c>
      <c r="M218" s="27" t="s">
        <v>834</v>
      </c>
      <c r="N218" s="12"/>
      <c r="O218" s="8">
        <v>96620849</v>
      </c>
      <c r="P218" s="8" t="s">
        <v>51</v>
      </c>
      <c r="Q218" s="8">
        <v>4.7</v>
      </c>
      <c r="R218" s="12">
        <v>24</v>
      </c>
      <c r="S218" s="23">
        <v>1000</v>
      </c>
      <c r="T218" s="23">
        <v>1000</v>
      </c>
      <c r="U218" s="13"/>
      <c r="V218" s="14">
        <f t="shared" si="53"/>
        <v>2000</v>
      </c>
      <c r="W218" s="15">
        <f t="shared" si="54"/>
        <v>1000</v>
      </c>
      <c r="X218" s="15">
        <f t="shared" si="48"/>
        <v>1000</v>
      </c>
      <c r="Y218" s="15">
        <f t="shared" si="49"/>
        <v>0</v>
      </c>
      <c r="Z218" s="14">
        <f t="shared" si="50"/>
        <v>2000</v>
      </c>
      <c r="AA218" s="24" t="s">
        <v>284</v>
      </c>
      <c r="AB218" s="24" t="s">
        <v>284</v>
      </c>
      <c r="AC218" s="24" t="s">
        <v>284</v>
      </c>
      <c r="AD218" s="14">
        <f t="shared" si="51"/>
        <v>0</v>
      </c>
      <c r="AE218" s="14">
        <f t="shared" si="52"/>
        <v>4000</v>
      </c>
      <c r="AF218" s="16" t="s">
        <v>905</v>
      </c>
      <c r="AG218" s="17" t="s">
        <v>909</v>
      </c>
      <c r="AH218" s="17" t="s">
        <v>906</v>
      </c>
      <c r="AI218" s="17" t="s">
        <v>907</v>
      </c>
      <c r="AJ218" s="17" t="s">
        <v>908</v>
      </c>
      <c r="AK218" s="8" t="s">
        <v>290</v>
      </c>
      <c r="AL218" s="8" t="s">
        <v>291</v>
      </c>
      <c r="AM218" s="12" t="s">
        <v>47</v>
      </c>
      <c r="AN218" s="18">
        <v>46387</v>
      </c>
      <c r="AO218" s="19"/>
    </row>
    <row r="219" spans="1:41" ht="20" customHeight="1">
      <c r="A219" s="12">
        <v>29</v>
      </c>
      <c r="B219" s="12" t="s">
        <v>786</v>
      </c>
      <c r="C219" s="26" t="s">
        <v>787</v>
      </c>
      <c r="D219" s="12" t="s">
        <v>788</v>
      </c>
      <c r="E219" s="12" t="s">
        <v>789</v>
      </c>
      <c r="F219" s="12" t="s">
        <v>790</v>
      </c>
      <c r="G219" s="12" t="s">
        <v>1030</v>
      </c>
      <c r="H219" s="12" t="s">
        <v>668</v>
      </c>
      <c r="I219" s="12"/>
      <c r="J219" s="12"/>
      <c r="K219" s="12" t="s">
        <v>792</v>
      </c>
      <c r="L219" s="12" t="s">
        <v>793</v>
      </c>
      <c r="M219" s="27" t="s">
        <v>835</v>
      </c>
      <c r="N219" s="12"/>
      <c r="O219" s="8">
        <v>62853836</v>
      </c>
      <c r="P219" s="8" t="s">
        <v>51</v>
      </c>
      <c r="Q219" s="8">
        <v>2.5</v>
      </c>
      <c r="R219" s="12">
        <v>24</v>
      </c>
      <c r="S219" s="23">
        <v>800</v>
      </c>
      <c r="T219" s="23">
        <v>800</v>
      </c>
      <c r="U219" s="13"/>
      <c r="V219" s="14">
        <f t="shared" si="53"/>
        <v>1600</v>
      </c>
      <c r="W219" s="15">
        <f t="shared" si="54"/>
        <v>800</v>
      </c>
      <c r="X219" s="15">
        <f t="shared" si="48"/>
        <v>800</v>
      </c>
      <c r="Y219" s="15">
        <f t="shared" si="49"/>
        <v>0</v>
      </c>
      <c r="Z219" s="14">
        <f t="shared" si="50"/>
        <v>1600</v>
      </c>
      <c r="AA219" s="24" t="s">
        <v>284</v>
      </c>
      <c r="AB219" s="24" t="s">
        <v>284</v>
      </c>
      <c r="AC219" s="24" t="s">
        <v>284</v>
      </c>
      <c r="AD219" s="14">
        <f t="shared" si="51"/>
        <v>0</v>
      </c>
      <c r="AE219" s="14">
        <f t="shared" si="52"/>
        <v>3200</v>
      </c>
      <c r="AF219" s="16" t="s">
        <v>905</v>
      </c>
      <c r="AG219" s="17" t="s">
        <v>909</v>
      </c>
      <c r="AH219" s="17" t="s">
        <v>906</v>
      </c>
      <c r="AI219" s="17" t="s">
        <v>907</v>
      </c>
      <c r="AJ219" s="17" t="s">
        <v>908</v>
      </c>
      <c r="AK219" s="8" t="s">
        <v>290</v>
      </c>
      <c r="AL219" s="8" t="s">
        <v>291</v>
      </c>
      <c r="AM219" s="12" t="s">
        <v>47</v>
      </c>
      <c r="AN219" s="18">
        <v>46387</v>
      </c>
      <c r="AO219" s="19"/>
    </row>
    <row r="220" spans="1:41" ht="20" customHeight="1">
      <c r="A220" s="12">
        <v>30</v>
      </c>
      <c r="B220" s="12" t="s">
        <v>786</v>
      </c>
      <c r="C220" s="26" t="s">
        <v>787</v>
      </c>
      <c r="D220" s="12" t="s">
        <v>788</v>
      </c>
      <c r="E220" s="12" t="s">
        <v>789</v>
      </c>
      <c r="F220" s="12" t="s">
        <v>790</v>
      </c>
      <c r="G220" s="12" t="s">
        <v>1030</v>
      </c>
      <c r="H220" s="12" t="s">
        <v>827</v>
      </c>
      <c r="I220" s="12"/>
      <c r="J220" s="12" t="s">
        <v>881</v>
      </c>
      <c r="K220" s="12" t="s">
        <v>792</v>
      </c>
      <c r="L220" s="12" t="s">
        <v>793</v>
      </c>
      <c r="M220" s="27" t="s">
        <v>836</v>
      </c>
      <c r="N220" s="12"/>
      <c r="O220" s="8">
        <v>1268771</v>
      </c>
      <c r="P220" s="8" t="s">
        <v>51</v>
      </c>
      <c r="Q220" s="8">
        <v>0.5</v>
      </c>
      <c r="R220" s="12">
        <v>24</v>
      </c>
      <c r="S220" s="23">
        <v>100</v>
      </c>
      <c r="T220" s="23">
        <v>100</v>
      </c>
      <c r="U220" s="13"/>
      <c r="V220" s="14">
        <f t="shared" si="53"/>
        <v>200</v>
      </c>
      <c r="W220" s="15">
        <f t="shared" si="54"/>
        <v>100</v>
      </c>
      <c r="X220" s="15">
        <f t="shared" si="48"/>
        <v>100</v>
      </c>
      <c r="Y220" s="15">
        <f t="shared" si="49"/>
        <v>0</v>
      </c>
      <c r="Z220" s="14">
        <f t="shared" si="50"/>
        <v>200</v>
      </c>
      <c r="AA220" s="24" t="s">
        <v>284</v>
      </c>
      <c r="AB220" s="24" t="s">
        <v>284</v>
      </c>
      <c r="AC220" s="24" t="s">
        <v>284</v>
      </c>
      <c r="AD220" s="14">
        <f t="shared" si="51"/>
        <v>0</v>
      </c>
      <c r="AE220" s="14">
        <f t="shared" si="52"/>
        <v>400</v>
      </c>
      <c r="AF220" s="16" t="s">
        <v>905</v>
      </c>
      <c r="AG220" s="17" t="s">
        <v>909</v>
      </c>
      <c r="AH220" s="17" t="s">
        <v>906</v>
      </c>
      <c r="AI220" s="17" t="s">
        <v>907</v>
      </c>
      <c r="AJ220" s="17" t="s">
        <v>908</v>
      </c>
      <c r="AK220" s="8" t="s">
        <v>290</v>
      </c>
      <c r="AL220" s="8" t="s">
        <v>291</v>
      </c>
      <c r="AM220" s="12" t="s">
        <v>47</v>
      </c>
      <c r="AN220" s="18">
        <v>46387</v>
      </c>
      <c r="AO220" s="19"/>
    </row>
    <row r="221" spans="1:41" ht="20" customHeight="1">
      <c r="A221" s="12">
        <v>31</v>
      </c>
      <c r="B221" s="12" t="s">
        <v>786</v>
      </c>
      <c r="C221" s="26" t="s">
        <v>787</v>
      </c>
      <c r="D221" s="12" t="s">
        <v>788</v>
      </c>
      <c r="E221" s="12" t="s">
        <v>789</v>
      </c>
      <c r="F221" s="12" t="s">
        <v>790</v>
      </c>
      <c r="G221" s="12" t="s">
        <v>1030</v>
      </c>
      <c r="H221" s="12" t="s">
        <v>793</v>
      </c>
      <c r="I221" s="12" t="s">
        <v>883</v>
      </c>
      <c r="J221" s="12" t="s">
        <v>882</v>
      </c>
      <c r="K221" s="12" t="s">
        <v>792</v>
      </c>
      <c r="L221" s="12" t="s">
        <v>793</v>
      </c>
      <c r="M221" s="27" t="s">
        <v>837</v>
      </c>
      <c r="N221" s="12"/>
      <c r="O221" s="8">
        <v>97956310</v>
      </c>
      <c r="P221" s="8" t="s">
        <v>51</v>
      </c>
      <c r="Q221" s="8">
        <v>1.5</v>
      </c>
      <c r="R221" s="12">
        <v>24</v>
      </c>
      <c r="S221" s="23">
        <v>400</v>
      </c>
      <c r="T221" s="23">
        <v>400</v>
      </c>
      <c r="U221" s="13"/>
      <c r="V221" s="14">
        <f t="shared" si="53"/>
        <v>800</v>
      </c>
      <c r="W221" s="15">
        <f t="shared" si="54"/>
        <v>400</v>
      </c>
      <c r="X221" s="15">
        <f t="shared" si="48"/>
        <v>400</v>
      </c>
      <c r="Y221" s="15">
        <f t="shared" si="49"/>
        <v>0</v>
      </c>
      <c r="Z221" s="14">
        <f t="shared" si="50"/>
        <v>800</v>
      </c>
      <c r="AA221" s="24" t="s">
        <v>284</v>
      </c>
      <c r="AB221" s="24" t="s">
        <v>284</v>
      </c>
      <c r="AC221" s="24" t="s">
        <v>284</v>
      </c>
      <c r="AD221" s="14">
        <f t="shared" si="51"/>
        <v>0</v>
      </c>
      <c r="AE221" s="14">
        <f t="shared" si="52"/>
        <v>1600</v>
      </c>
      <c r="AF221" s="16" t="s">
        <v>905</v>
      </c>
      <c r="AG221" s="17" t="s">
        <v>909</v>
      </c>
      <c r="AH221" s="17" t="s">
        <v>906</v>
      </c>
      <c r="AI221" s="17" t="s">
        <v>907</v>
      </c>
      <c r="AJ221" s="17" t="s">
        <v>908</v>
      </c>
      <c r="AK221" s="8" t="s">
        <v>290</v>
      </c>
      <c r="AL221" s="8" t="s">
        <v>291</v>
      </c>
      <c r="AM221" s="12" t="s">
        <v>47</v>
      </c>
      <c r="AN221" s="18">
        <v>46387</v>
      </c>
      <c r="AO221" s="19"/>
    </row>
    <row r="222" spans="1:41" ht="20" customHeight="1">
      <c r="A222" s="12">
        <v>32</v>
      </c>
      <c r="B222" s="12" t="s">
        <v>786</v>
      </c>
      <c r="C222" s="26" t="s">
        <v>787</v>
      </c>
      <c r="D222" s="12" t="s">
        <v>788</v>
      </c>
      <c r="E222" s="12" t="s">
        <v>789</v>
      </c>
      <c r="F222" s="12" t="s">
        <v>790</v>
      </c>
      <c r="G222" s="12" t="s">
        <v>1030</v>
      </c>
      <c r="H222" s="12" t="s">
        <v>793</v>
      </c>
      <c r="I222" s="12" t="s">
        <v>884</v>
      </c>
      <c r="J222" s="12" t="s">
        <v>885</v>
      </c>
      <c r="K222" s="12" t="s">
        <v>792</v>
      </c>
      <c r="L222" s="12" t="s">
        <v>793</v>
      </c>
      <c r="M222" s="27" t="s">
        <v>838</v>
      </c>
      <c r="N222" s="12"/>
      <c r="O222" s="8">
        <v>67467492</v>
      </c>
      <c r="P222" s="8" t="s">
        <v>839</v>
      </c>
      <c r="Q222" s="8">
        <v>0.1</v>
      </c>
      <c r="R222" s="12">
        <v>24</v>
      </c>
      <c r="S222" s="23">
        <v>350</v>
      </c>
      <c r="T222" s="23">
        <v>350</v>
      </c>
      <c r="U222" s="13"/>
      <c r="V222" s="14">
        <f t="shared" si="53"/>
        <v>700</v>
      </c>
      <c r="W222" s="15">
        <f t="shared" si="54"/>
        <v>350</v>
      </c>
      <c r="X222" s="15">
        <f t="shared" si="48"/>
        <v>350</v>
      </c>
      <c r="Y222" s="15">
        <f t="shared" si="49"/>
        <v>0</v>
      </c>
      <c r="Z222" s="14">
        <f t="shared" si="50"/>
        <v>700</v>
      </c>
      <c r="AA222" s="24" t="s">
        <v>284</v>
      </c>
      <c r="AB222" s="24" t="s">
        <v>284</v>
      </c>
      <c r="AC222" s="24" t="s">
        <v>284</v>
      </c>
      <c r="AD222" s="14">
        <f t="shared" si="51"/>
        <v>0</v>
      </c>
      <c r="AE222" s="14">
        <f t="shared" si="52"/>
        <v>1400</v>
      </c>
      <c r="AF222" s="16" t="s">
        <v>905</v>
      </c>
      <c r="AG222" s="17" t="s">
        <v>909</v>
      </c>
      <c r="AH222" s="17" t="s">
        <v>906</v>
      </c>
      <c r="AI222" s="17" t="s">
        <v>907</v>
      </c>
      <c r="AJ222" s="17" t="s">
        <v>908</v>
      </c>
      <c r="AK222" s="8" t="s">
        <v>290</v>
      </c>
      <c r="AL222" s="8" t="s">
        <v>291</v>
      </c>
      <c r="AM222" s="12" t="s">
        <v>47</v>
      </c>
      <c r="AN222" s="18">
        <v>46387</v>
      </c>
      <c r="AO222" s="19"/>
    </row>
    <row r="223" spans="1:41" ht="20" customHeight="1">
      <c r="A223" s="12">
        <v>33</v>
      </c>
      <c r="B223" s="12" t="s">
        <v>786</v>
      </c>
      <c r="C223" s="26" t="s">
        <v>787</v>
      </c>
      <c r="D223" s="12" t="s">
        <v>788</v>
      </c>
      <c r="E223" s="12" t="s">
        <v>789</v>
      </c>
      <c r="F223" s="12" t="s">
        <v>790</v>
      </c>
      <c r="G223" s="12" t="s">
        <v>1030</v>
      </c>
      <c r="H223" s="12" t="s">
        <v>840</v>
      </c>
      <c r="I223" s="12"/>
      <c r="J223" s="12"/>
      <c r="K223" s="12" t="s">
        <v>792</v>
      </c>
      <c r="L223" s="12" t="s">
        <v>793</v>
      </c>
      <c r="M223" s="27" t="s">
        <v>841</v>
      </c>
      <c r="N223" s="12"/>
      <c r="O223" s="8">
        <v>70821269</v>
      </c>
      <c r="P223" s="8" t="s">
        <v>51</v>
      </c>
      <c r="Q223" s="8">
        <v>1</v>
      </c>
      <c r="R223" s="12">
        <v>24</v>
      </c>
      <c r="S223" s="23">
        <v>350</v>
      </c>
      <c r="T223" s="23">
        <v>350</v>
      </c>
      <c r="U223" s="13"/>
      <c r="V223" s="14">
        <f t="shared" si="53"/>
        <v>700</v>
      </c>
      <c r="W223" s="15">
        <f t="shared" si="54"/>
        <v>350</v>
      </c>
      <c r="X223" s="15">
        <f t="shared" si="48"/>
        <v>350</v>
      </c>
      <c r="Y223" s="15">
        <f t="shared" si="49"/>
        <v>0</v>
      </c>
      <c r="Z223" s="14">
        <f t="shared" si="50"/>
        <v>700</v>
      </c>
      <c r="AA223" s="24" t="s">
        <v>284</v>
      </c>
      <c r="AB223" s="24" t="s">
        <v>284</v>
      </c>
      <c r="AC223" s="24" t="s">
        <v>284</v>
      </c>
      <c r="AD223" s="14">
        <f t="shared" si="51"/>
        <v>0</v>
      </c>
      <c r="AE223" s="14">
        <f t="shared" si="52"/>
        <v>1400</v>
      </c>
      <c r="AF223" s="16" t="s">
        <v>905</v>
      </c>
      <c r="AG223" s="17" t="s">
        <v>909</v>
      </c>
      <c r="AH223" s="17" t="s">
        <v>906</v>
      </c>
      <c r="AI223" s="17" t="s">
        <v>907</v>
      </c>
      <c r="AJ223" s="17" t="s">
        <v>908</v>
      </c>
      <c r="AK223" s="8" t="s">
        <v>290</v>
      </c>
      <c r="AL223" s="8" t="s">
        <v>291</v>
      </c>
      <c r="AM223" s="12" t="s">
        <v>47</v>
      </c>
      <c r="AN223" s="18">
        <v>46387</v>
      </c>
      <c r="AO223" s="19"/>
    </row>
    <row r="224" spans="1:41" ht="20" customHeight="1">
      <c r="A224" s="12">
        <v>34</v>
      </c>
      <c r="B224" s="12" t="s">
        <v>786</v>
      </c>
      <c r="C224" s="26" t="s">
        <v>787</v>
      </c>
      <c r="D224" s="12" t="s">
        <v>788</v>
      </c>
      <c r="E224" s="12" t="s">
        <v>789</v>
      </c>
      <c r="F224" s="12" t="s">
        <v>790</v>
      </c>
      <c r="G224" s="12" t="s">
        <v>1030</v>
      </c>
      <c r="H224" s="12" t="s">
        <v>802</v>
      </c>
      <c r="I224" s="12"/>
      <c r="J224" s="12" t="s">
        <v>890</v>
      </c>
      <c r="K224" s="12" t="s">
        <v>792</v>
      </c>
      <c r="L224" s="12" t="s">
        <v>793</v>
      </c>
      <c r="M224" s="27" t="s">
        <v>842</v>
      </c>
      <c r="N224" s="12"/>
      <c r="O224" s="8">
        <v>93278884</v>
      </c>
      <c r="P224" s="8" t="s">
        <v>51</v>
      </c>
      <c r="Q224" s="8">
        <v>2.5</v>
      </c>
      <c r="R224" s="12">
        <v>24</v>
      </c>
      <c r="S224" s="23">
        <v>600</v>
      </c>
      <c r="T224" s="23">
        <v>600</v>
      </c>
      <c r="U224" s="13"/>
      <c r="V224" s="14">
        <f t="shared" si="53"/>
        <v>1200</v>
      </c>
      <c r="W224" s="15">
        <f t="shared" si="54"/>
        <v>600</v>
      </c>
      <c r="X224" s="15">
        <f t="shared" si="48"/>
        <v>600</v>
      </c>
      <c r="Y224" s="15">
        <f t="shared" si="49"/>
        <v>0</v>
      </c>
      <c r="Z224" s="14">
        <f t="shared" si="50"/>
        <v>1200</v>
      </c>
      <c r="AA224" s="24" t="s">
        <v>284</v>
      </c>
      <c r="AB224" s="24" t="s">
        <v>284</v>
      </c>
      <c r="AC224" s="24" t="s">
        <v>284</v>
      </c>
      <c r="AD224" s="14">
        <f t="shared" si="51"/>
        <v>0</v>
      </c>
      <c r="AE224" s="14">
        <f t="shared" si="52"/>
        <v>2400</v>
      </c>
      <c r="AF224" s="16" t="s">
        <v>905</v>
      </c>
      <c r="AG224" s="17" t="s">
        <v>909</v>
      </c>
      <c r="AH224" s="17" t="s">
        <v>906</v>
      </c>
      <c r="AI224" s="17" t="s">
        <v>907</v>
      </c>
      <c r="AJ224" s="17" t="s">
        <v>908</v>
      </c>
      <c r="AK224" s="8" t="s">
        <v>290</v>
      </c>
      <c r="AL224" s="8" t="s">
        <v>291</v>
      </c>
      <c r="AM224" s="12" t="s">
        <v>47</v>
      </c>
      <c r="AN224" s="18">
        <v>46387</v>
      </c>
      <c r="AO224" s="19"/>
    </row>
    <row r="225" spans="1:41" ht="20" customHeight="1">
      <c r="A225" s="12">
        <v>35</v>
      </c>
      <c r="B225" s="12" t="s">
        <v>786</v>
      </c>
      <c r="C225" s="26" t="s">
        <v>787</v>
      </c>
      <c r="D225" s="12" t="s">
        <v>788</v>
      </c>
      <c r="E225" s="12" t="s">
        <v>789</v>
      </c>
      <c r="F225" s="12" t="s">
        <v>790</v>
      </c>
      <c r="G225" s="12" t="s">
        <v>1030</v>
      </c>
      <c r="H225" s="12" t="s">
        <v>799</v>
      </c>
      <c r="I225" s="12" t="s">
        <v>894</v>
      </c>
      <c r="J225" s="12" t="s">
        <v>886</v>
      </c>
      <c r="K225" s="12" t="s">
        <v>792</v>
      </c>
      <c r="L225" s="12" t="s">
        <v>793</v>
      </c>
      <c r="M225" s="27" t="s">
        <v>843</v>
      </c>
      <c r="N225" s="12"/>
      <c r="O225" s="8">
        <v>67467494</v>
      </c>
      <c r="P225" s="8" t="s">
        <v>51</v>
      </c>
      <c r="Q225" s="8">
        <v>2</v>
      </c>
      <c r="R225" s="12">
        <v>24</v>
      </c>
      <c r="S225" s="23">
        <v>200</v>
      </c>
      <c r="T225" s="23">
        <v>200</v>
      </c>
      <c r="U225" s="13"/>
      <c r="V225" s="14">
        <f t="shared" si="53"/>
        <v>400</v>
      </c>
      <c r="W225" s="15">
        <f t="shared" si="54"/>
        <v>200</v>
      </c>
      <c r="X225" s="15">
        <f t="shared" si="48"/>
        <v>200</v>
      </c>
      <c r="Y225" s="15">
        <f t="shared" si="49"/>
        <v>0</v>
      </c>
      <c r="Z225" s="14">
        <f t="shared" si="50"/>
        <v>400</v>
      </c>
      <c r="AA225" s="24" t="s">
        <v>284</v>
      </c>
      <c r="AB225" s="24" t="s">
        <v>284</v>
      </c>
      <c r="AC225" s="24" t="s">
        <v>284</v>
      </c>
      <c r="AD225" s="14">
        <f t="shared" si="51"/>
        <v>0</v>
      </c>
      <c r="AE225" s="14">
        <f t="shared" si="52"/>
        <v>800</v>
      </c>
      <c r="AF225" s="16" t="s">
        <v>905</v>
      </c>
      <c r="AG225" s="17" t="s">
        <v>909</v>
      </c>
      <c r="AH225" s="17" t="s">
        <v>906</v>
      </c>
      <c r="AI225" s="17" t="s">
        <v>907</v>
      </c>
      <c r="AJ225" s="17" t="s">
        <v>908</v>
      </c>
      <c r="AK225" s="8" t="s">
        <v>290</v>
      </c>
      <c r="AL225" s="8" t="s">
        <v>291</v>
      </c>
      <c r="AM225" s="12" t="s">
        <v>47</v>
      </c>
      <c r="AN225" s="18">
        <v>46387</v>
      </c>
      <c r="AO225" s="19"/>
    </row>
    <row r="226" spans="1:41" ht="20" customHeight="1">
      <c r="A226" s="12">
        <v>36</v>
      </c>
      <c r="B226" s="12" t="s">
        <v>786</v>
      </c>
      <c r="C226" s="26" t="s">
        <v>787</v>
      </c>
      <c r="D226" s="12" t="s">
        <v>788</v>
      </c>
      <c r="E226" s="12" t="s">
        <v>789</v>
      </c>
      <c r="F226" s="12" t="s">
        <v>790</v>
      </c>
      <c r="G226" s="12" t="s">
        <v>1030</v>
      </c>
      <c r="H226" s="12" t="s">
        <v>793</v>
      </c>
      <c r="I226" s="12" t="s">
        <v>893</v>
      </c>
      <c r="J226" s="12"/>
      <c r="K226" s="12" t="s">
        <v>792</v>
      </c>
      <c r="L226" s="12" t="s">
        <v>793</v>
      </c>
      <c r="M226" s="27" t="s">
        <v>844</v>
      </c>
      <c r="N226" s="12"/>
      <c r="O226" s="8">
        <v>12968741</v>
      </c>
      <c r="P226" s="8" t="s">
        <v>51</v>
      </c>
      <c r="Q226" s="8">
        <v>6.07</v>
      </c>
      <c r="R226" s="12">
        <v>24</v>
      </c>
      <c r="S226" s="23">
        <v>4900</v>
      </c>
      <c r="T226" s="23">
        <v>4900</v>
      </c>
      <c r="U226" s="13"/>
      <c r="V226" s="14">
        <f t="shared" si="53"/>
        <v>9800</v>
      </c>
      <c r="W226" s="15">
        <f t="shared" si="54"/>
        <v>4900</v>
      </c>
      <c r="X226" s="15">
        <f t="shared" si="48"/>
        <v>4900</v>
      </c>
      <c r="Y226" s="15">
        <f t="shared" si="49"/>
        <v>0</v>
      </c>
      <c r="Z226" s="14">
        <f t="shared" si="50"/>
        <v>9800</v>
      </c>
      <c r="AA226" s="24" t="s">
        <v>284</v>
      </c>
      <c r="AB226" s="24" t="s">
        <v>284</v>
      </c>
      <c r="AC226" s="24" t="s">
        <v>284</v>
      </c>
      <c r="AD226" s="14">
        <f t="shared" si="51"/>
        <v>0</v>
      </c>
      <c r="AE226" s="14">
        <f t="shared" si="52"/>
        <v>19600</v>
      </c>
      <c r="AF226" s="16" t="s">
        <v>905</v>
      </c>
      <c r="AG226" s="17" t="s">
        <v>909</v>
      </c>
      <c r="AH226" s="17" t="s">
        <v>906</v>
      </c>
      <c r="AI226" s="17" t="s">
        <v>907</v>
      </c>
      <c r="AJ226" s="17" t="s">
        <v>908</v>
      </c>
      <c r="AK226" s="8" t="s">
        <v>290</v>
      </c>
      <c r="AL226" s="8" t="s">
        <v>291</v>
      </c>
      <c r="AM226" s="12" t="s">
        <v>47</v>
      </c>
      <c r="AN226" s="18">
        <v>46387</v>
      </c>
      <c r="AO226" s="19"/>
    </row>
    <row r="227" spans="1:41" ht="20" customHeight="1">
      <c r="A227" s="12">
        <v>37</v>
      </c>
      <c r="B227" s="12" t="s">
        <v>786</v>
      </c>
      <c r="C227" s="26" t="s">
        <v>787</v>
      </c>
      <c r="D227" s="12" t="s">
        <v>788</v>
      </c>
      <c r="E227" s="12" t="s">
        <v>789</v>
      </c>
      <c r="F227" s="12" t="s">
        <v>790</v>
      </c>
      <c r="G227" s="12" t="s">
        <v>1030</v>
      </c>
      <c r="H227" s="12" t="s">
        <v>799</v>
      </c>
      <c r="I227" s="12" t="s">
        <v>892</v>
      </c>
      <c r="J227" s="12" t="s">
        <v>891</v>
      </c>
      <c r="K227" s="12" t="s">
        <v>792</v>
      </c>
      <c r="L227" s="12" t="s">
        <v>793</v>
      </c>
      <c r="M227" s="27" t="s">
        <v>845</v>
      </c>
      <c r="N227" s="12"/>
      <c r="O227" s="8">
        <v>93278865</v>
      </c>
      <c r="P227" s="8" t="s">
        <v>51</v>
      </c>
      <c r="Q227" s="8">
        <v>10</v>
      </c>
      <c r="R227" s="12">
        <v>24</v>
      </c>
      <c r="S227" s="23">
        <v>4650</v>
      </c>
      <c r="T227" s="23">
        <v>4650</v>
      </c>
      <c r="U227" s="13"/>
      <c r="V227" s="14">
        <f t="shared" si="53"/>
        <v>9300</v>
      </c>
      <c r="W227" s="15">
        <f t="shared" si="54"/>
        <v>4650</v>
      </c>
      <c r="X227" s="15">
        <f t="shared" si="48"/>
        <v>4650</v>
      </c>
      <c r="Y227" s="15">
        <f t="shared" si="49"/>
        <v>0</v>
      </c>
      <c r="Z227" s="14">
        <f t="shared" si="50"/>
        <v>9300</v>
      </c>
      <c r="AA227" s="24" t="s">
        <v>284</v>
      </c>
      <c r="AB227" s="24" t="s">
        <v>284</v>
      </c>
      <c r="AC227" s="24" t="s">
        <v>284</v>
      </c>
      <c r="AD227" s="14">
        <f t="shared" si="51"/>
        <v>0</v>
      </c>
      <c r="AE227" s="14">
        <f t="shared" si="52"/>
        <v>18600</v>
      </c>
      <c r="AF227" s="16" t="s">
        <v>905</v>
      </c>
      <c r="AG227" s="17" t="s">
        <v>909</v>
      </c>
      <c r="AH227" s="17" t="s">
        <v>906</v>
      </c>
      <c r="AI227" s="17" t="s">
        <v>907</v>
      </c>
      <c r="AJ227" s="17" t="s">
        <v>908</v>
      </c>
      <c r="AK227" s="8" t="s">
        <v>290</v>
      </c>
      <c r="AL227" s="8" t="s">
        <v>291</v>
      </c>
      <c r="AM227" s="12" t="s">
        <v>47</v>
      </c>
      <c r="AN227" s="18">
        <v>46387</v>
      </c>
      <c r="AO227" s="19"/>
    </row>
    <row r="228" spans="1:41" ht="20" customHeight="1">
      <c r="A228" s="12">
        <v>38</v>
      </c>
      <c r="B228" s="12" t="s">
        <v>786</v>
      </c>
      <c r="C228" s="26" t="s">
        <v>787</v>
      </c>
      <c r="D228" s="12" t="s">
        <v>788</v>
      </c>
      <c r="E228" s="12" t="s">
        <v>789</v>
      </c>
      <c r="F228" s="12" t="s">
        <v>790</v>
      </c>
      <c r="G228" s="12" t="s">
        <v>1030</v>
      </c>
      <c r="H228" s="12" t="s">
        <v>846</v>
      </c>
      <c r="I228" s="12" t="s">
        <v>900</v>
      </c>
      <c r="J228" s="12" t="s">
        <v>897</v>
      </c>
      <c r="K228" s="12" t="s">
        <v>792</v>
      </c>
      <c r="L228" s="12" t="s">
        <v>793</v>
      </c>
      <c r="M228" s="27" t="s">
        <v>847</v>
      </c>
      <c r="N228" s="12"/>
      <c r="O228" s="8">
        <v>90273857</v>
      </c>
      <c r="P228" s="8" t="s">
        <v>51</v>
      </c>
      <c r="Q228" s="8">
        <v>4.13</v>
      </c>
      <c r="R228" s="12">
        <v>24</v>
      </c>
      <c r="S228" s="23">
        <v>800</v>
      </c>
      <c r="T228" s="23">
        <v>800</v>
      </c>
      <c r="U228" s="13"/>
      <c r="V228" s="14">
        <f t="shared" si="53"/>
        <v>1600</v>
      </c>
      <c r="W228" s="15">
        <f t="shared" si="54"/>
        <v>800</v>
      </c>
      <c r="X228" s="15">
        <f t="shared" si="48"/>
        <v>800</v>
      </c>
      <c r="Y228" s="15">
        <f t="shared" si="49"/>
        <v>0</v>
      </c>
      <c r="Z228" s="14">
        <f t="shared" si="50"/>
        <v>1600</v>
      </c>
      <c r="AA228" s="24" t="s">
        <v>284</v>
      </c>
      <c r="AB228" s="24" t="s">
        <v>284</v>
      </c>
      <c r="AC228" s="24" t="s">
        <v>284</v>
      </c>
      <c r="AD228" s="14">
        <f t="shared" si="51"/>
        <v>0</v>
      </c>
      <c r="AE228" s="14">
        <f t="shared" si="52"/>
        <v>3200</v>
      </c>
      <c r="AF228" s="16" t="s">
        <v>905</v>
      </c>
      <c r="AG228" s="17" t="s">
        <v>909</v>
      </c>
      <c r="AH228" s="17" t="s">
        <v>906</v>
      </c>
      <c r="AI228" s="17" t="s">
        <v>907</v>
      </c>
      <c r="AJ228" s="17" t="s">
        <v>908</v>
      </c>
      <c r="AK228" s="8" t="s">
        <v>290</v>
      </c>
      <c r="AL228" s="8" t="s">
        <v>291</v>
      </c>
      <c r="AM228" s="12" t="s">
        <v>47</v>
      </c>
      <c r="AN228" s="18">
        <v>46387</v>
      </c>
      <c r="AO228" s="19"/>
    </row>
    <row r="229" spans="1:41" ht="20" customHeight="1">
      <c r="A229" s="12">
        <v>39</v>
      </c>
      <c r="B229" s="12" t="s">
        <v>786</v>
      </c>
      <c r="C229" s="26" t="s">
        <v>787</v>
      </c>
      <c r="D229" s="12" t="s">
        <v>788</v>
      </c>
      <c r="E229" s="12" t="s">
        <v>789</v>
      </c>
      <c r="F229" s="12" t="s">
        <v>790</v>
      </c>
      <c r="G229" s="12" t="s">
        <v>1030</v>
      </c>
      <c r="H229" s="12" t="s">
        <v>799</v>
      </c>
      <c r="I229" s="12" t="s">
        <v>901</v>
      </c>
      <c r="J229" s="12" t="s">
        <v>898</v>
      </c>
      <c r="K229" s="12" t="s">
        <v>792</v>
      </c>
      <c r="L229" s="12" t="s">
        <v>793</v>
      </c>
      <c r="M229" s="27" t="s">
        <v>848</v>
      </c>
      <c r="N229" s="12"/>
      <c r="O229" s="8">
        <v>91449246</v>
      </c>
      <c r="P229" s="8" t="s">
        <v>51</v>
      </c>
      <c r="Q229" s="8">
        <v>1</v>
      </c>
      <c r="R229" s="12">
        <v>24</v>
      </c>
      <c r="S229" s="23">
        <v>550</v>
      </c>
      <c r="T229" s="23">
        <v>550</v>
      </c>
      <c r="U229" s="13"/>
      <c r="V229" s="14">
        <f t="shared" si="53"/>
        <v>1100</v>
      </c>
      <c r="W229" s="15">
        <f t="shared" si="54"/>
        <v>550</v>
      </c>
      <c r="X229" s="15">
        <f t="shared" si="48"/>
        <v>550</v>
      </c>
      <c r="Y229" s="15">
        <f t="shared" si="49"/>
        <v>0</v>
      </c>
      <c r="Z229" s="14">
        <f t="shared" si="50"/>
        <v>1100</v>
      </c>
      <c r="AA229" s="24" t="s">
        <v>284</v>
      </c>
      <c r="AB229" s="24" t="s">
        <v>284</v>
      </c>
      <c r="AC229" s="24" t="s">
        <v>284</v>
      </c>
      <c r="AD229" s="14">
        <f t="shared" si="51"/>
        <v>0</v>
      </c>
      <c r="AE229" s="14">
        <f t="shared" si="52"/>
        <v>2200</v>
      </c>
      <c r="AF229" s="16" t="s">
        <v>905</v>
      </c>
      <c r="AG229" s="17" t="s">
        <v>909</v>
      </c>
      <c r="AH229" s="17" t="s">
        <v>906</v>
      </c>
      <c r="AI229" s="17" t="s">
        <v>907</v>
      </c>
      <c r="AJ229" s="17" t="s">
        <v>908</v>
      </c>
      <c r="AK229" s="8" t="s">
        <v>290</v>
      </c>
      <c r="AL229" s="8" t="s">
        <v>291</v>
      </c>
      <c r="AM229" s="12" t="s">
        <v>47</v>
      </c>
      <c r="AN229" s="18">
        <v>46387</v>
      </c>
      <c r="AO229" s="19"/>
    </row>
    <row r="230" spans="1:41" ht="20" customHeight="1">
      <c r="A230" s="12">
        <v>40</v>
      </c>
      <c r="B230" s="12" t="s">
        <v>786</v>
      </c>
      <c r="C230" s="26" t="s">
        <v>787</v>
      </c>
      <c r="D230" s="12" t="s">
        <v>788</v>
      </c>
      <c r="E230" s="12" t="s">
        <v>789</v>
      </c>
      <c r="F230" s="12" t="s">
        <v>790</v>
      </c>
      <c r="G230" s="12" t="s">
        <v>1030</v>
      </c>
      <c r="H230" s="12" t="s">
        <v>793</v>
      </c>
      <c r="I230" s="12" t="s">
        <v>902</v>
      </c>
      <c r="J230" s="12" t="s">
        <v>899</v>
      </c>
      <c r="K230" s="12" t="s">
        <v>792</v>
      </c>
      <c r="L230" s="12" t="s">
        <v>793</v>
      </c>
      <c r="M230" s="27" t="s">
        <v>849</v>
      </c>
      <c r="N230" s="12"/>
      <c r="O230" s="8">
        <v>97956341</v>
      </c>
      <c r="P230" s="8" t="s">
        <v>51</v>
      </c>
      <c r="Q230" s="8">
        <v>1</v>
      </c>
      <c r="R230" s="12">
        <v>24</v>
      </c>
      <c r="S230" s="23">
        <v>750</v>
      </c>
      <c r="T230" s="23">
        <v>750</v>
      </c>
      <c r="U230" s="13"/>
      <c r="V230" s="14">
        <f t="shared" si="53"/>
        <v>1500</v>
      </c>
      <c r="W230" s="15">
        <f t="shared" si="54"/>
        <v>750</v>
      </c>
      <c r="X230" s="15">
        <f t="shared" si="48"/>
        <v>750</v>
      </c>
      <c r="Y230" s="15">
        <f t="shared" si="49"/>
        <v>0</v>
      </c>
      <c r="Z230" s="14">
        <f t="shared" si="50"/>
        <v>1500</v>
      </c>
      <c r="AA230" s="24" t="s">
        <v>284</v>
      </c>
      <c r="AB230" s="24" t="s">
        <v>284</v>
      </c>
      <c r="AC230" s="24" t="s">
        <v>284</v>
      </c>
      <c r="AD230" s="14">
        <f t="shared" si="51"/>
        <v>0</v>
      </c>
      <c r="AE230" s="14">
        <f t="shared" si="52"/>
        <v>3000</v>
      </c>
      <c r="AF230" s="16" t="s">
        <v>905</v>
      </c>
      <c r="AG230" s="17" t="s">
        <v>909</v>
      </c>
      <c r="AH230" s="17" t="s">
        <v>906</v>
      </c>
      <c r="AI230" s="17" t="s">
        <v>907</v>
      </c>
      <c r="AJ230" s="17" t="s">
        <v>908</v>
      </c>
      <c r="AK230" s="8" t="s">
        <v>290</v>
      </c>
      <c r="AL230" s="8" t="s">
        <v>291</v>
      </c>
      <c r="AM230" s="12" t="s">
        <v>47</v>
      </c>
      <c r="AN230" s="18">
        <v>46387</v>
      </c>
      <c r="AO230" s="19"/>
    </row>
    <row r="231" spans="1:41" ht="20" customHeight="1">
      <c r="A231" s="12">
        <v>41</v>
      </c>
      <c r="B231" s="12" t="s">
        <v>786</v>
      </c>
      <c r="C231" s="26" t="s">
        <v>787</v>
      </c>
      <c r="D231" s="12" t="s">
        <v>788</v>
      </c>
      <c r="E231" s="12" t="s">
        <v>789</v>
      </c>
      <c r="F231" s="12" t="s">
        <v>790</v>
      </c>
      <c r="G231" s="12" t="s">
        <v>1030</v>
      </c>
      <c r="H231" s="12" t="s">
        <v>793</v>
      </c>
      <c r="I231" s="12" t="s">
        <v>880</v>
      </c>
      <c r="J231" s="12" t="s">
        <v>887</v>
      </c>
      <c r="K231" s="12" t="s">
        <v>792</v>
      </c>
      <c r="L231" s="12" t="s">
        <v>793</v>
      </c>
      <c r="M231" s="27" t="s">
        <v>850</v>
      </c>
      <c r="N231" s="12"/>
      <c r="O231" s="8">
        <v>25429935</v>
      </c>
      <c r="P231" s="8" t="s">
        <v>50</v>
      </c>
      <c r="Q231" s="8">
        <v>12</v>
      </c>
      <c r="R231" s="12">
        <v>24</v>
      </c>
      <c r="S231" s="23">
        <v>400</v>
      </c>
      <c r="T231" s="23">
        <v>400</v>
      </c>
      <c r="U231" s="13"/>
      <c r="V231" s="14">
        <f t="shared" si="53"/>
        <v>800</v>
      </c>
      <c r="W231" s="15">
        <f t="shared" si="54"/>
        <v>400</v>
      </c>
      <c r="X231" s="15">
        <f t="shared" si="48"/>
        <v>400</v>
      </c>
      <c r="Y231" s="15">
        <f t="shared" si="49"/>
        <v>0</v>
      </c>
      <c r="Z231" s="14">
        <f t="shared" si="50"/>
        <v>800</v>
      </c>
      <c r="AA231" s="24" t="s">
        <v>284</v>
      </c>
      <c r="AB231" s="24" t="s">
        <v>284</v>
      </c>
      <c r="AC231" s="24" t="s">
        <v>284</v>
      </c>
      <c r="AD231" s="14">
        <f t="shared" si="51"/>
        <v>0</v>
      </c>
      <c r="AE231" s="14">
        <f t="shared" si="52"/>
        <v>1600</v>
      </c>
      <c r="AF231" s="16" t="s">
        <v>905</v>
      </c>
      <c r="AG231" s="17" t="s">
        <v>909</v>
      </c>
      <c r="AH231" s="17" t="s">
        <v>906</v>
      </c>
      <c r="AI231" s="17" t="s">
        <v>907</v>
      </c>
      <c r="AJ231" s="17" t="s">
        <v>908</v>
      </c>
      <c r="AK231" s="8" t="s">
        <v>290</v>
      </c>
      <c r="AL231" s="8" t="s">
        <v>291</v>
      </c>
      <c r="AM231" s="12" t="s">
        <v>47</v>
      </c>
      <c r="AN231" s="18">
        <v>46387</v>
      </c>
      <c r="AO231" s="19"/>
    </row>
    <row r="232" spans="1:41" ht="20" customHeight="1">
      <c r="A232" s="12">
        <v>42</v>
      </c>
      <c r="B232" s="12" t="s">
        <v>786</v>
      </c>
      <c r="C232" s="26" t="s">
        <v>787</v>
      </c>
      <c r="D232" s="12" t="s">
        <v>788</v>
      </c>
      <c r="E232" s="12" t="s">
        <v>789</v>
      </c>
      <c r="F232" s="12" t="s">
        <v>790</v>
      </c>
      <c r="G232" s="12" t="s">
        <v>1030</v>
      </c>
      <c r="H232" s="12" t="s">
        <v>851</v>
      </c>
      <c r="I232" s="12" t="s">
        <v>903</v>
      </c>
      <c r="J232" s="12" t="s">
        <v>888</v>
      </c>
      <c r="K232" s="12" t="s">
        <v>792</v>
      </c>
      <c r="L232" s="12" t="s">
        <v>793</v>
      </c>
      <c r="M232" s="27" t="s">
        <v>852</v>
      </c>
      <c r="N232" s="12"/>
      <c r="O232" s="8">
        <v>80483424</v>
      </c>
      <c r="P232" s="8" t="s">
        <v>51</v>
      </c>
      <c r="Q232" s="8">
        <v>0.35</v>
      </c>
      <c r="R232" s="12">
        <v>24</v>
      </c>
      <c r="S232" s="23">
        <v>150</v>
      </c>
      <c r="T232" s="23">
        <v>150</v>
      </c>
      <c r="U232" s="13"/>
      <c r="V232" s="14">
        <f t="shared" si="53"/>
        <v>300</v>
      </c>
      <c r="W232" s="15">
        <f t="shared" si="54"/>
        <v>150</v>
      </c>
      <c r="X232" s="15">
        <f t="shared" si="48"/>
        <v>150</v>
      </c>
      <c r="Y232" s="15">
        <f t="shared" si="49"/>
        <v>0</v>
      </c>
      <c r="Z232" s="14">
        <f t="shared" si="50"/>
        <v>300</v>
      </c>
      <c r="AA232" s="24" t="s">
        <v>284</v>
      </c>
      <c r="AB232" s="24" t="s">
        <v>284</v>
      </c>
      <c r="AC232" s="24" t="s">
        <v>284</v>
      </c>
      <c r="AD232" s="14">
        <f t="shared" si="51"/>
        <v>0</v>
      </c>
      <c r="AE232" s="14">
        <f t="shared" si="52"/>
        <v>600</v>
      </c>
      <c r="AF232" s="16" t="s">
        <v>905</v>
      </c>
      <c r="AG232" s="17" t="s">
        <v>909</v>
      </c>
      <c r="AH232" s="17" t="s">
        <v>906</v>
      </c>
      <c r="AI232" s="17" t="s">
        <v>907</v>
      </c>
      <c r="AJ232" s="17" t="s">
        <v>908</v>
      </c>
      <c r="AK232" s="8" t="s">
        <v>290</v>
      </c>
      <c r="AL232" s="8" t="s">
        <v>291</v>
      </c>
      <c r="AM232" s="12" t="s">
        <v>47</v>
      </c>
      <c r="AN232" s="18">
        <v>46387</v>
      </c>
      <c r="AO232" s="19"/>
    </row>
    <row r="233" spans="1:41" ht="20" customHeight="1">
      <c r="A233" s="12">
        <v>43</v>
      </c>
      <c r="B233" s="12" t="s">
        <v>786</v>
      </c>
      <c r="C233" s="26" t="s">
        <v>787</v>
      </c>
      <c r="D233" s="12" t="s">
        <v>788</v>
      </c>
      <c r="E233" s="12" t="s">
        <v>789</v>
      </c>
      <c r="F233" s="12" t="s">
        <v>790</v>
      </c>
      <c r="G233" s="12" t="s">
        <v>1030</v>
      </c>
      <c r="H233" s="12" t="s">
        <v>851</v>
      </c>
      <c r="I233" s="12" t="s">
        <v>904</v>
      </c>
      <c r="J233" s="12" t="s">
        <v>889</v>
      </c>
      <c r="K233" s="12" t="s">
        <v>792</v>
      </c>
      <c r="L233" s="12" t="s">
        <v>793</v>
      </c>
      <c r="M233" s="27" t="s">
        <v>853</v>
      </c>
      <c r="N233" s="12"/>
      <c r="O233" s="8">
        <v>25429935</v>
      </c>
      <c r="P233" s="8" t="s">
        <v>854</v>
      </c>
      <c r="Q233" s="8">
        <v>1</v>
      </c>
      <c r="R233" s="12">
        <v>24</v>
      </c>
      <c r="S233" s="23">
        <v>100</v>
      </c>
      <c r="T233" s="23"/>
      <c r="U233" s="13"/>
      <c r="V233" s="14">
        <f t="shared" si="53"/>
        <v>100</v>
      </c>
      <c r="W233" s="15">
        <f t="shared" si="54"/>
        <v>100</v>
      </c>
      <c r="X233" s="15">
        <f t="shared" si="48"/>
        <v>0</v>
      </c>
      <c r="Y233" s="15">
        <f t="shared" si="49"/>
        <v>0</v>
      </c>
      <c r="Z233" s="14">
        <f t="shared" si="50"/>
        <v>100</v>
      </c>
      <c r="AA233" s="24" t="s">
        <v>284</v>
      </c>
      <c r="AB233" s="24" t="s">
        <v>284</v>
      </c>
      <c r="AC233" s="24" t="s">
        <v>284</v>
      </c>
      <c r="AD233" s="14">
        <f t="shared" si="51"/>
        <v>0</v>
      </c>
      <c r="AE233" s="14">
        <f t="shared" si="52"/>
        <v>200</v>
      </c>
      <c r="AF233" s="16" t="s">
        <v>905</v>
      </c>
      <c r="AG233" s="17" t="s">
        <v>909</v>
      </c>
      <c r="AH233" s="17" t="s">
        <v>906</v>
      </c>
      <c r="AI233" s="17" t="s">
        <v>907</v>
      </c>
      <c r="AJ233" s="17" t="s">
        <v>908</v>
      </c>
      <c r="AK233" s="8" t="s">
        <v>290</v>
      </c>
      <c r="AL233" s="8" t="s">
        <v>291</v>
      </c>
      <c r="AM233" s="12" t="s">
        <v>47</v>
      </c>
      <c r="AN233" s="18">
        <v>46387</v>
      </c>
      <c r="AO233" s="19"/>
    </row>
    <row r="234" spans="1:41" ht="20" customHeight="1">
      <c r="A234" s="20"/>
      <c r="B234" s="21" t="s">
        <v>786</v>
      </c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2">
        <f t="shared" ref="S234:AE234" si="55">SUM(S191:S233)</f>
        <v>45700</v>
      </c>
      <c r="T234" s="22">
        <f t="shared" si="55"/>
        <v>45600</v>
      </c>
      <c r="U234" s="22">
        <f t="shared" si="55"/>
        <v>0</v>
      </c>
      <c r="V234" s="22">
        <f t="shared" si="55"/>
        <v>91300</v>
      </c>
      <c r="W234" s="22">
        <f t="shared" si="55"/>
        <v>45700</v>
      </c>
      <c r="X234" s="22">
        <f t="shared" si="55"/>
        <v>45600</v>
      </c>
      <c r="Y234" s="22">
        <f t="shared" si="55"/>
        <v>0</v>
      </c>
      <c r="Z234" s="22">
        <f t="shared" si="55"/>
        <v>91300</v>
      </c>
      <c r="AA234" s="22">
        <f t="shared" si="55"/>
        <v>0</v>
      </c>
      <c r="AB234" s="22">
        <f t="shared" si="55"/>
        <v>0</v>
      </c>
      <c r="AC234" s="22">
        <f t="shared" si="55"/>
        <v>0</v>
      </c>
      <c r="AD234" s="22">
        <f t="shared" si="55"/>
        <v>0</v>
      </c>
      <c r="AE234" s="22">
        <f t="shared" si="55"/>
        <v>182600</v>
      </c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ht="20" customHeight="1">
      <c r="A235" s="8">
        <v>1</v>
      </c>
      <c r="B235" s="8" t="s">
        <v>1031</v>
      </c>
      <c r="C235" s="9" t="s">
        <v>1179</v>
      </c>
      <c r="D235" s="8" t="s">
        <v>1032</v>
      </c>
      <c r="E235" s="8" t="s">
        <v>1031</v>
      </c>
      <c r="F235" s="8" t="s">
        <v>1032</v>
      </c>
      <c r="G235" s="8" t="s">
        <v>2899</v>
      </c>
      <c r="H235" s="8" t="s">
        <v>1033</v>
      </c>
      <c r="I235" s="8"/>
      <c r="J235" s="8"/>
      <c r="K235" s="8" t="s">
        <v>1034</v>
      </c>
      <c r="L235" s="8" t="s">
        <v>1035</v>
      </c>
      <c r="M235" s="11" t="s">
        <v>1036</v>
      </c>
      <c r="N235" s="8"/>
      <c r="O235" s="8">
        <v>30098840</v>
      </c>
      <c r="P235" s="8" t="s">
        <v>48</v>
      </c>
      <c r="Q235" s="8">
        <v>4</v>
      </c>
      <c r="R235" s="8">
        <v>36</v>
      </c>
      <c r="S235" s="23">
        <v>2961</v>
      </c>
      <c r="T235" s="23"/>
      <c r="U235" s="13"/>
      <c r="V235" s="14">
        <f>SUM(S235:U235)</f>
        <v>2961</v>
      </c>
      <c r="W235" s="15">
        <f>S235</f>
        <v>2961</v>
      </c>
      <c r="X235" s="15">
        <f t="shared" ref="X235" si="56">T235</f>
        <v>0</v>
      </c>
      <c r="Y235" s="15">
        <f t="shared" ref="Y235" si="57">U235</f>
        <v>0</v>
      </c>
      <c r="Z235" s="14">
        <f t="shared" ref="Z235" si="58">SUM(W235:Y235)</f>
        <v>2961</v>
      </c>
      <c r="AA235" s="15">
        <f>S235</f>
        <v>2961</v>
      </c>
      <c r="AB235" s="15">
        <f t="shared" ref="AB235:AC235" si="59">T235</f>
        <v>0</v>
      </c>
      <c r="AC235" s="15">
        <f t="shared" si="59"/>
        <v>0</v>
      </c>
      <c r="AD235" s="14">
        <f t="shared" ref="AD235" si="60">SUM(AA235:AC235)</f>
        <v>2961</v>
      </c>
      <c r="AE235" s="14">
        <f t="shared" ref="AE235" si="61">V235+Z235+AD235</f>
        <v>8883</v>
      </c>
      <c r="AF235" s="16" t="s">
        <v>53</v>
      </c>
      <c r="AG235" s="17" t="s">
        <v>287</v>
      </c>
      <c r="AH235" s="17" t="s">
        <v>357</v>
      </c>
      <c r="AI235" s="17" t="s">
        <v>1182</v>
      </c>
      <c r="AJ235" s="17" t="s">
        <v>1183</v>
      </c>
      <c r="AK235" s="8" t="s">
        <v>290</v>
      </c>
      <c r="AL235" s="8" t="s">
        <v>291</v>
      </c>
      <c r="AM235" s="12" t="s">
        <v>47</v>
      </c>
      <c r="AN235" s="18">
        <v>46752</v>
      </c>
      <c r="AO235" s="19"/>
    </row>
    <row r="236" spans="1:41" ht="20" customHeight="1">
      <c r="A236" s="8">
        <v>2</v>
      </c>
      <c r="B236" s="8" t="s">
        <v>1031</v>
      </c>
      <c r="C236" s="9" t="s">
        <v>1179</v>
      </c>
      <c r="D236" s="8" t="s">
        <v>1032</v>
      </c>
      <c r="E236" s="8" t="s">
        <v>1031</v>
      </c>
      <c r="F236" s="8" t="s">
        <v>1032</v>
      </c>
      <c r="G236" s="8" t="s">
        <v>2900</v>
      </c>
      <c r="H236" s="8" t="s">
        <v>1037</v>
      </c>
      <c r="I236" s="8"/>
      <c r="J236" s="8">
        <v>2</v>
      </c>
      <c r="K236" s="8" t="s">
        <v>1034</v>
      </c>
      <c r="L236" s="8" t="s">
        <v>1035</v>
      </c>
      <c r="M236" s="11" t="s">
        <v>1038</v>
      </c>
      <c r="N236" s="8"/>
      <c r="O236" s="8">
        <v>30098837</v>
      </c>
      <c r="P236" s="8" t="s">
        <v>48</v>
      </c>
      <c r="Q236" s="8">
        <v>3</v>
      </c>
      <c r="R236" s="8">
        <v>36</v>
      </c>
      <c r="S236" s="23">
        <v>980</v>
      </c>
      <c r="T236" s="23"/>
      <c r="U236" s="13"/>
      <c r="V236" s="14">
        <f t="shared" ref="V236:V299" si="62">SUM(S236:U236)</f>
        <v>980</v>
      </c>
      <c r="W236" s="15">
        <f t="shared" ref="W236:W299" si="63">S236</f>
        <v>980</v>
      </c>
      <c r="X236" s="15">
        <f t="shared" ref="X236:X299" si="64">T236</f>
        <v>0</v>
      </c>
      <c r="Y236" s="15">
        <f t="shared" ref="Y236:Y299" si="65">U236</f>
        <v>0</v>
      </c>
      <c r="Z236" s="14">
        <f t="shared" ref="Z236:Z299" si="66">SUM(W236:Y236)</f>
        <v>980</v>
      </c>
      <c r="AA236" s="15">
        <f t="shared" ref="AA236:AA299" si="67">S236</f>
        <v>980</v>
      </c>
      <c r="AB236" s="15">
        <f t="shared" ref="AB236:AB299" si="68">T236</f>
        <v>0</v>
      </c>
      <c r="AC236" s="15">
        <f t="shared" ref="AC236:AC299" si="69">U236</f>
        <v>0</v>
      </c>
      <c r="AD236" s="14">
        <f t="shared" ref="AD236:AD299" si="70">SUM(AA236:AC236)</f>
        <v>980</v>
      </c>
      <c r="AE236" s="14">
        <f t="shared" ref="AE236:AE299" si="71">V236+Z236+AD236</f>
        <v>2940</v>
      </c>
      <c r="AF236" s="16" t="s">
        <v>53</v>
      </c>
      <c r="AG236" s="17" t="s">
        <v>287</v>
      </c>
      <c r="AH236" s="17" t="s">
        <v>357</v>
      </c>
      <c r="AI236" s="17" t="s">
        <v>1182</v>
      </c>
      <c r="AJ236" s="17" t="s">
        <v>1183</v>
      </c>
      <c r="AK236" s="8" t="s">
        <v>290</v>
      </c>
      <c r="AL236" s="8" t="s">
        <v>291</v>
      </c>
      <c r="AM236" s="12" t="s">
        <v>47</v>
      </c>
      <c r="AN236" s="18">
        <v>46752</v>
      </c>
      <c r="AO236" s="19"/>
    </row>
    <row r="237" spans="1:41" ht="20" customHeight="1">
      <c r="A237" s="8">
        <v>3</v>
      </c>
      <c r="B237" s="8" t="s">
        <v>1031</v>
      </c>
      <c r="C237" s="9" t="s">
        <v>1179</v>
      </c>
      <c r="D237" s="8" t="s">
        <v>1032</v>
      </c>
      <c r="E237" s="8" t="s">
        <v>1031</v>
      </c>
      <c r="F237" s="8" t="s">
        <v>1032</v>
      </c>
      <c r="G237" s="8" t="s">
        <v>2901</v>
      </c>
      <c r="H237" s="8" t="s">
        <v>1039</v>
      </c>
      <c r="I237" s="8" t="s">
        <v>1040</v>
      </c>
      <c r="J237" s="8" t="s">
        <v>1041</v>
      </c>
      <c r="K237" s="8" t="s">
        <v>1034</v>
      </c>
      <c r="L237" s="8" t="s">
        <v>1035</v>
      </c>
      <c r="M237" s="11" t="s">
        <v>1042</v>
      </c>
      <c r="N237" s="8"/>
      <c r="O237" s="8">
        <v>13973782</v>
      </c>
      <c r="P237" s="8" t="s">
        <v>50</v>
      </c>
      <c r="Q237" s="8">
        <v>14</v>
      </c>
      <c r="R237" s="8">
        <v>36</v>
      </c>
      <c r="S237" s="23">
        <v>330</v>
      </c>
      <c r="T237" s="23">
        <v>329</v>
      </c>
      <c r="U237" s="13"/>
      <c r="V237" s="14">
        <f t="shared" si="62"/>
        <v>659</v>
      </c>
      <c r="W237" s="15">
        <f t="shared" si="63"/>
        <v>330</v>
      </c>
      <c r="X237" s="15">
        <f t="shared" si="64"/>
        <v>329</v>
      </c>
      <c r="Y237" s="15">
        <f t="shared" si="65"/>
        <v>0</v>
      </c>
      <c r="Z237" s="14">
        <f t="shared" si="66"/>
        <v>659</v>
      </c>
      <c r="AA237" s="15">
        <f t="shared" si="67"/>
        <v>330</v>
      </c>
      <c r="AB237" s="15">
        <f t="shared" si="68"/>
        <v>329</v>
      </c>
      <c r="AC237" s="15">
        <f t="shared" si="69"/>
        <v>0</v>
      </c>
      <c r="AD237" s="14">
        <f t="shared" si="70"/>
        <v>659</v>
      </c>
      <c r="AE237" s="14">
        <f t="shared" si="71"/>
        <v>1977</v>
      </c>
      <c r="AF237" s="16" t="s">
        <v>53</v>
      </c>
      <c r="AG237" s="17" t="s">
        <v>287</v>
      </c>
      <c r="AH237" s="17" t="s">
        <v>357</v>
      </c>
      <c r="AI237" s="17" t="s">
        <v>1182</v>
      </c>
      <c r="AJ237" s="17" t="s">
        <v>1183</v>
      </c>
      <c r="AK237" s="8" t="s">
        <v>290</v>
      </c>
      <c r="AL237" s="8" t="s">
        <v>291</v>
      </c>
      <c r="AM237" s="12" t="s">
        <v>47</v>
      </c>
      <c r="AN237" s="18">
        <v>46752</v>
      </c>
      <c r="AO237" s="19"/>
    </row>
    <row r="238" spans="1:41" ht="20" customHeight="1">
      <c r="A238" s="8">
        <v>4</v>
      </c>
      <c r="B238" s="8" t="s">
        <v>1031</v>
      </c>
      <c r="C238" s="9" t="s">
        <v>1179</v>
      </c>
      <c r="D238" s="8" t="s">
        <v>1032</v>
      </c>
      <c r="E238" s="8" t="s">
        <v>1031</v>
      </c>
      <c r="F238" s="8" t="s">
        <v>1032</v>
      </c>
      <c r="G238" s="8" t="s">
        <v>2902</v>
      </c>
      <c r="H238" s="8" t="s">
        <v>1043</v>
      </c>
      <c r="I238" s="8"/>
      <c r="J238" s="8"/>
      <c r="K238" s="8" t="s">
        <v>1034</v>
      </c>
      <c r="L238" s="8" t="s">
        <v>1035</v>
      </c>
      <c r="M238" s="11" t="s">
        <v>1044</v>
      </c>
      <c r="N238" s="8"/>
      <c r="O238" s="8">
        <v>30098805</v>
      </c>
      <c r="P238" s="8" t="s">
        <v>51</v>
      </c>
      <c r="Q238" s="8">
        <v>5</v>
      </c>
      <c r="R238" s="8">
        <v>36</v>
      </c>
      <c r="S238" s="23">
        <v>248</v>
      </c>
      <c r="T238" s="23">
        <v>248</v>
      </c>
      <c r="U238" s="13"/>
      <c r="V238" s="14">
        <f t="shared" si="62"/>
        <v>496</v>
      </c>
      <c r="W238" s="15">
        <f t="shared" si="63"/>
        <v>248</v>
      </c>
      <c r="X238" s="15">
        <f t="shared" si="64"/>
        <v>248</v>
      </c>
      <c r="Y238" s="15">
        <f t="shared" si="65"/>
        <v>0</v>
      </c>
      <c r="Z238" s="14">
        <f t="shared" si="66"/>
        <v>496</v>
      </c>
      <c r="AA238" s="15">
        <f t="shared" si="67"/>
        <v>248</v>
      </c>
      <c r="AB238" s="15">
        <f t="shared" si="68"/>
        <v>248</v>
      </c>
      <c r="AC238" s="15">
        <f t="shared" si="69"/>
        <v>0</v>
      </c>
      <c r="AD238" s="14">
        <f t="shared" si="70"/>
        <v>496</v>
      </c>
      <c r="AE238" s="14">
        <f t="shared" si="71"/>
        <v>1488</v>
      </c>
      <c r="AF238" s="16" t="s">
        <v>53</v>
      </c>
      <c r="AG238" s="17" t="s">
        <v>287</v>
      </c>
      <c r="AH238" s="17" t="s">
        <v>357</v>
      </c>
      <c r="AI238" s="17" t="s">
        <v>1182</v>
      </c>
      <c r="AJ238" s="17" t="s">
        <v>1183</v>
      </c>
      <c r="AK238" s="8" t="s">
        <v>290</v>
      </c>
      <c r="AL238" s="8" t="s">
        <v>291</v>
      </c>
      <c r="AM238" s="12" t="s">
        <v>47</v>
      </c>
      <c r="AN238" s="18">
        <v>46752</v>
      </c>
      <c r="AO238" s="19"/>
    </row>
    <row r="239" spans="1:41" ht="20" customHeight="1">
      <c r="A239" s="8">
        <v>5</v>
      </c>
      <c r="B239" s="8" t="s">
        <v>1031</v>
      </c>
      <c r="C239" s="9" t="s">
        <v>1179</v>
      </c>
      <c r="D239" s="8" t="s">
        <v>1032</v>
      </c>
      <c r="E239" s="8" t="s">
        <v>1031</v>
      </c>
      <c r="F239" s="8" t="s">
        <v>1032</v>
      </c>
      <c r="G239" s="8" t="s">
        <v>2903</v>
      </c>
      <c r="H239" s="8" t="s">
        <v>1045</v>
      </c>
      <c r="I239" s="8"/>
      <c r="J239" s="8"/>
      <c r="K239" s="8" t="s">
        <v>1034</v>
      </c>
      <c r="L239" s="8" t="s">
        <v>1035</v>
      </c>
      <c r="M239" s="11" t="s">
        <v>1046</v>
      </c>
      <c r="N239" s="8"/>
      <c r="O239" s="8">
        <v>30098830</v>
      </c>
      <c r="P239" s="8" t="s">
        <v>51</v>
      </c>
      <c r="Q239" s="8">
        <v>5</v>
      </c>
      <c r="R239" s="8">
        <v>36</v>
      </c>
      <c r="S239" s="23">
        <v>1068</v>
      </c>
      <c r="T239" s="23">
        <v>1068</v>
      </c>
      <c r="U239" s="13"/>
      <c r="V239" s="14">
        <f t="shared" si="62"/>
        <v>2136</v>
      </c>
      <c r="W239" s="15">
        <f t="shared" si="63"/>
        <v>1068</v>
      </c>
      <c r="X239" s="15">
        <f t="shared" si="64"/>
        <v>1068</v>
      </c>
      <c r="Y239" s="15">
        <f t="shared" si="65"/>
        <v>0</v>
      </c>
      <c r="Z239" s="14">
        <f t="shared" si="66"/>
        <v>2136</v>
      </c>
      <c r="AA239" s="15">
        <f t="shared" si="67"/>
        <v>1068</v>
      </c>
      <c r="AB239" s="15">
        <f t="shared" si="68"/>
        <v>1068</v>
      </c>
      <c r="AC239" s="15">
        <f t="shared" si="69"/>
        <v>0</v>
      </c>
      <c r="AD239" s="14">
        <f t="shared" si="70"/>
        <v>2136</v>
      </c>
      <c r="AE239" s="14">
        <f t="shared" si="71"/>
        <v>6408</v>
      </c>
      <c r="AF239" s="16" t="s">
        <v>53</v>
      </c>
      <c r="AG239" s="17" t="s">
        <v>287</v>
      </c>
      <c r="AH239" s="17" t="s">
        <v>357</v>
      </c>
      <c r="AI239" s="17" t="s">
        <v>1182</v>
      </c>
      <c r="AJ239" s="17" t="s">
        <v>1183</v>
      </c>
      <c r="AK239" s="8" t="s">
        <v>290</v>
      </c>
      <c r="AL239" s="8" t="s">
        <v>291</v>
      </c>
      <c r="AM239" s="12" t="s">
        <v>47</v>
      </c>
      <c r="AN239" s="18">
        <v>46752</v>
      </c>
      <c r="AO239" s="19"/>
    </row>
    <row r="240" spans="1:41" ht="20" customHeight="1">
      <c r="A240" s="8">
        <v>6</v>
      </c>
      <c r="B240" s="8" t="s">
        <v>1031</v>
      </c>
      <c r="C240" s="9" t="s">
        <v>1179</v>
      </c>
      <c r="D240" s="8" t="s">
        <v>1032</v>
      </c>
      <c r="E240" s="8" t="s">
        <v>1031</v>
      </c>
      <c r="F240" s="8" t="s">
        <v>1032</v>
      </c>
      <c r="G240" s="8" t="s">
        <v>2904</v>
      </c>
      <c r="H240" s="8" t="s">
        <v>1033</v>
      </c>
      <c r="I240" s="8"/>
      <c r="J240" s="8"/>
      <c r="K240" s="8" t="s">
        <v>1034</v>
      </c>
      <c r="L240" s="8" t="s">
        <v>1035</v>
      </c>
      <c r="M240" s="11" t="s">
        <v>1047</v>
      </c>
      <c r="N240" s="8"/>
      <c r="O240" s="8">
        <v>30098836</v>
      </c>
      <c r="P240" s="8" t="s">
        <v>51</v>
      </c>
      <c r="Q240" s="8">
        <v>5</v>
      </c>
      <c r="R240" s="8">
        <v>36</v>
      </c>
      <c r="S240" s="23">
        <v>946</v>
      </c>
      <c r="T240" s="23">
        <v>945</v>
      </c>
      <c r="U240" s="13"/>
      <c r="V240" s="14">
        <f t="shared" si="62"/>
        <v>1891</v>
      </c>
      <c r="W240" s="15">
        <f t="shared" si="63"/>
        <v>946</v>
      </c>
      <c r="X240" s="15">
        <f t="shared" si="64"/>
        <v>945</v>
      </c>
      <c r="Y240" s="15">
        <f t="shared" si="65"/>
        <v>0</v>
      </c>
      <c r="Z240" s="14">
        <f t="shared" si="66"/>
        <v>1891</v>
      </c>
      <c r="AA240" s="15">
        <f t="shared" si="67"/>
        <v>946</v>
      </c>
      <c r="AB240" s="15">
        <f t="shared" si="68"/>
        <v>945</v>
      </c>
      <c r="AC240" s="15">
        <f t="shared" si="69"/>
        <v>0</v>
      </c>
      <c r="AD240" s="14">
        <f t="shared" si="70"/>
        <v>1891</v>
      </c>
      <c r="AE240" s="14">
        <f t="shared" si="71"/>
        <v>5673</v>
      </c>
      <c r="AF240" s="16" t="s">
        <v>53</v>
      </c>
      <c r="AG240" s="17" t="s">
        <v>287</v>
      </c>
      <c r="AH240" s="17" t="s">
        <v>357</v>
      </c>
      <c r="AI240" s="17" t="s">
        <v>1182</v>
      </c>
      <c r="AJ240" s="17" t="s">
        <v>1183</v>
      </c>
      <c r="AK240" s="8" t="s">
        <v>290</v>
      </c>
      <c r="AL240" s="8" t="s">
        <v>291</v>
      </c>
      <c r="AM240" s="12" t="s">
        <v>47</v>
      </c>
      <c r="AN240" s="18">
        <v>46752</v>
      </c>
      <c r="AO240" s="19"/>
    </row>
    <row r="241" spans="1:41" ht="20" customHeight="1">
      <c r="A241" s="8">
        <v>7</v>
      </c>
      <c r="B241" s="8" t="s">
        <v>1031</v>
      </c>
      <c r="C241" s="9" t="s">
        <v>1179</v>
      </c>
      <c r="D241" s="8" t="s">
        <v>1032</v>
      </c>
      <c r="E241" s="8" t="s">
        <v>1031</v>
      </c>
      <c r="F241" s="8" t="s">
        <v>1032</v>
      </c>
      <c r="G241" s="8" t="s">
        <v>2901</v>
      </c>
      <c r="H241" s="8" t="s">
        <v>1048</v>
      </c>
      <c r="I241" s="8"/>
      <c r="J241" s="8"/>
      <c r="K241" s="8" t="s">
        <v>1034</v>
      </c>
      <c r="L241" s="8" t="s">
        <v>1035</v>
      </c>
      <c r="M241" s="11" t="s">
        <v>1049</v>
      </c>
      <c r="N241" s="8"/>
      <c r="O241" s="8">
        <v>30098819</v>
      </c>
      <c r="P241" s="8" t="s">
        <v>51</v>
      </c>
      <c r="Q241" s="8">
        <v>5</v>
      </c>
      <c r="R241" s="8">
        <v>36</v>
      </c>
      <c r="S241" s="23">
        <v>592</v>
      </c>
      <c r="T241" s="23">
        <v>591</v>
      </c>
      <c r="U241" s="13"/>
      <c r="V241" s="14">
        <f t="shared" si="62"/>
        <v>1183</v>
      </c>
      <c r="W241" s="15">
        <f t="shared" si="63"/>
        <v>592</v>
      </c>
      <c r="X241" s="15">
        <f t="shared" si="64"/>
        <v>591</v>
      </c>
      <c r="Y241" s="15">
        <f t="shared" si="65"/>
        <v>0</v>
      </c>
      <c r="Z241" s="14">
        <f t="shared" si="66"/>
        <v>1183</v>
      </c>
      <c r="AA241" s="15">
        <f t="shared" si="67"/>
        <v>592</v>
      </c>
      <c r="AB241" s="15">
        <f t="shared" si="68"/>
        <v>591</v>
      </c>
      <c r="AC241" s="15">
        <f t="shared" si="69"/>
        <v>0</v>
      </c>
      <c r="AD241" s="14">
        <f t="shared" si="70"/>
        <v>1183</v>
      </c>
      <c r="AE241" s="14">
        <f t="shared" si="71"/>
        <v>3549</v>
      </c>
      <c r="AF241" s="16" t="s">
        <v>53</v>
      </c>
      <c r="AG241" s="17" t="s">
        <v>287</v>
      </c>
      <c r="AH241" s="17" t="s">
        <v>357</v>
      </c>
      <c r="AI241" s="17" t="s">
        <v>1182</v>
      </c>
      <c r="AJ241" s="17" t="s">
        <v>1183</v>
      </c>
      <c r="AK241" s="8" t="s">
        <v>290</v>
      </c>
      <c r="AL241" s="8" t="s">
        <v>291</v>
      </c>
      <c r="AM241" s="12" t="s">
        <v>47</v>
      </c>
      <c r="AN241" s="18">
        <v>46752</v>
      </c>
      <c r="AO241" s="19"/>
    </row>
    <row r="242" spans="1:41" ht="20" customHeight="1">
      <c r="A242" s="8">
        <v>8</v>
      </c>
      <c r="B242" s="8" t="s">
        <v>1031</v>
      </c>
      <c r="C242" s="9" t="s">
        <v>1179</v>
      </c>
      <c r="D242" s="8" t="s">
        <v>1032</v>
      </c>
      <c r="E242" s="8" t="s">
        <v>1031</v>
      </c>
      <c r="F242" s="8" t="s">
        <v>1032</v>
      </c>
      <c r="G242" s="8" t="s">
        <v>2901</v>
      </c>
      <c r="H242" s="8" t="s">
        <v>1033</v>
      </c>
      <c r="I242" s="8"/>
      <c r="J242" s="8"/>
      <c r="K242" s="8" t="s">
        <v>1034</v>
      </c>
      <c r="L242" s="8" t="s">
        <v>1035</v>
      </c>
      <c r="M242" s="11" t="s">
        <v>1050</v>
      </c>
      <c r="N242" s="8"/>
      <c r="O242" s="8">
        <v>30098825</v>
      </c>
      <c r="P242" s="8" t="s">
        <v>51</v>
      </c>
      <c r="Q242" s="8">
        <v>5</v>
      </c>
      <c r="R242" s="8">
        <v>36</v>
      </c>
      <c r="S242" s="23">
        <v>1139</v>
      </c>
      <c r="T242" s="23">
        <v>1138</v>
      </c>
      <c r="U242" s="13"/>
      <c r="V242" s="14">
        <f t="shared" si="62"/>
        <v>2277</v>
      </c>
      <c r="W242" s="15">
        <f t="shared" si="63"/>
        <v>1139</v>
      </c>
      <c r="X242" s="15">
        <f t="shared" si="64"/>
        <v>1138</v>
      </c>
      <c r="Y242" s="15">
        <f t="shared" si="65"/>
        <v>0</v>
      </c>
      <c r="Z242" s="14">
        <f t="shared" si="66"/>
        <v>2277</v>
      </c>
      <c r="AA242" s="15">
        <f t="shared" si="67"/>
        <v>1139</v>
      </c>
      <c r="AB242" s="15">
        <f t="shared" si="68"/>
        <v>1138</v>
      </c>
      <c r="AC242" s="15">
        <f t="shared" si="69"/>
        <v>0</v>
      </c>
      <c r="AD242" s="14">
        <f t="shared" si="70"/>
        <v>2277</v>
      </c>
      <c r="AE242" s="14">
        <f t="shared" si="71"/>
        <v>6831</v>
      </c>
      <c r="AF242" s="16" t="s">
        <v>53</v>
      </c>
      <c r="AG242" s="17" t="s">
        <v>287</v>
      </c>
      <c r="AH242" s="17" t="s">
        <v>357</v>
      </c>
      <c r="AI242" s="17" t="s">
        <v>1182</v>
      </c>
      <c r="AJ242" s="17" t="s">
        <v>1183</v>
      </c>
      <c r="AK242" s="8" t="s">
        <v>290</v>
      </c>
      <c r="AL242" s="8" t="s">
        <v>291</v>
      </c>
      <c r="AM242" s="12" t="s">
        <v>47</v>
      </c>
      <c r="AN242" s="18">
        <v>46752</v>
      </c>
      <c r="AO242" s="19"/>
    </row>
    <row r="243" spans="1:41" ht="20" customHeight="1">
      <c r="A243" s="8">
        <v>9</v>
      </c>
      <c r="B243" s="8" t="s">
        <v>1031</v>
      </c>
      <c r="C243" s="9" t="s">
        <v>1179</v>
      </c>
      <c r="D243" s="8" t="s">
        <v>1032</v>
      </c>
      <c r="E243" s="8" t="s">
        <v>1031</v>
      </c>
      <c r="F243" s="8" t="s">
        <v>1032</v>
      </c>
      <c r="G243" s="8" t="s">
        <v>2899</v>
      </c>
      <c r="H243" s="8" t="s">
        <v>1039</v>
      </c>
      <c r="I243" s="8" t="s">
        <v>1051</v>
      </c>
      <c r="J243" s="8"/>
      <c r="K243" s="8" t="s">
        <v>1034</v>
      </c>
      <c r="L243" s="8" t="s">
        <v>1035</v>
      </c>
      <c r="M243" s="11" t="s">
        <v>1052</v>
      </c>
      <c r="N243" s="8"/>
      <c r="O243" s="8">
        <v>56140396</v>
      </c>
      <c r="P243" s="8" t="s">
        <v>51</v>
      </c>
      <c r="Q243" s="8">
        <v>22</v>
      </c>
      <c r="R243" s="8">
        <v>36</v>
      </c>
      <c r="S243" s="23">
        <v>5447</v>
      </c>
      <c r="T243" s="23">
        <v>5446</v>
      </c>
      <c r="U243" s="13"/>
      <c r="V243" s="14">
        <f t="shared" si="62"/>
        <v>10893</v>
      </c>
      <c r="W243" s="15">
        <f t="shared" si="63"/>
        <v>5447</v>
      </c>
      <c r="X243" s="15">
        <f t="shared" si="64"/>
        <v>5446</v>
      </c>
      <c r="Y243" s="15">
        <f t="shared" si="65"/>
        <v>0</v>
      </c>
      <c r="Z243" s="14">
        <f t="shared" si="66"/>
        <v>10893</v>
      </c>
      <c r="AA243" s="15">
        <f t="shared" si="67"/>
        <v>5447</v>
      </c>
      <c r="AB243" s="15">
        <f t="shared" si="68"/>
        <v>5446</v>
      </c>
      <c r="AC243" s="15">
        <f t="shared" si="69"/>
        <v>0</v>
      </c>
      <c r="AD243" s="14">
        <f t="shared" si="70"/>
        <v>10893</v>
      </c>
      <c r="AE243" s="14">
        <f t="shared" si="71"/>
        <v>32679</v>
      </c>
      <c r="AF243" s="16" t="s">
        <v>53</v>
      </c>
      <c r="AG243" s="17" t="s">
        <v>287</v>
      </c>
      <c r="AH243" s="17" t="s">
        <v>357</v>
      </c>
      <c r="AI243" s="17" t="s">
        <v>1182</v>
      </c>
      <c r="AJ243" s="17" t="s">
        <v>1183</v>
      </c>
      <c r="AK243" s="8" t="s">
        <v>290</v>
      </c>
      <c r="AL243" s="8" t="s">
        <v>291</v>
      </c>
      <c r="AM243" s="12" t="s">
        <v>47</v>
      </c>
      <c r="AN243" s="18">
        <v>46752</v>
      </c>
      <c r="AO243" s="19"/>
    </row>
    <row r="244" spans="1:41" ht="20" customHeight="1">
      <c r="A244" s="8">
        <v>10</v>
      </c>
      <c r="B244" s="8" t="s">
        <v>1031</v>
      </c>
      <c r="C244" s="9" t="s">
        <v>1179</v>
      </c>
      <c r="D244" s="8" t="s">
        <v>1032</v>
      </c>
      <c r="E244" s="8" t="s">
        <v>1031</v>
      </c>
      <c r="F244" s="8" t="s">
        <v>1032</v>
      </c>
      <c r="G244" s="8" t="s">
        <v>2905</v>
      </c>
      <c r="H244" s="8" t="s">
        <v>1053</v>
      </c>
      <c r="I244" s="8"/>
      <c r="J244" s="8"/>
      <c r="K244" s="8" t="s">
        <v>1034</v>
      </c>
      <c r="L244" s="8" t="s">
        <v>1035</v>
      </c>
      <c r="M244" s="11" t="s">
        <v>1054</v>
      </c>
      <c r="N244" s="8"/>
      <c r="O244" s="8">
        <v>30100908</v>
      </c>
      <c r="P244" s="8" t="s">
        <v>51</v>
      </c>
      <c r="Q244" s="8">
        <v>4</v>
      </c>
      <c r="R244" s="8">
        <v>36</v>
      </c>
      <c r="S244" s="23">
        <v>1505</v>
      </c>
      <c r="T244" s="23">
        <v>1504</v>
      </c>
      <c r="U244" s="13"/>
      <c r="V244" s="14">
        <f t="shared" si="62"/>
        <v>3009</v>
      </c>
      <c r="W244" s="15">
        <f t="shared" si="63"/>
        <v>1505</v>
      </c>
      <c r="X244" s="15">
        <f t="shared" si="64"/>
        <v>1504</v>
      </c>
      <c r="Y244" s="15">
        <f t="shared" si="65"/>
        <v>0</v>
      </c>
      <c r="Z244" s="14">
        <f t="shared" si="66"/>
        <v>3009</v>
      </c>
      <c r="AA244" s="15">
        <f t="shared" si="67"/>
        <v>1505</v>
      </c>
      <c r="AB244" s="15">
        <f t="shared" si="68"/>
        <v>1504</v>
      </c>
      <c r="AC244" s="15">
        <f t="shared" si="69"/>
        <v>0</v>
      </c>
      <c r="AD244" s="14">
        <f t="shared" si="70"/>
        <v>3009</v>
      </c>
      <c r="AE244" s="14">
        <f t="shared" si="71"/>
        <v>9027</v>
      </c>
      <c r="AF244" s="16" t="s">
        <v>53</v>
      </c>
      <c r="AG244" s="17" t="s">
        <v>287</v>
      </c>
      <c r="AH244" s="17" t="s">
        <v>357</v>
      </c>
      <c r="AI244" s="17" t="s">
        <v>1182</v>
      </c>
      <c r="AJ244" s="17" t="s">
        <v>1183</v>
      </c>
      <c r="AK244" s="8" t="s">
        <v>290</v>
      </c>
      <c r="AL244" s="8" t="s">
        <v>291</v>
      </c>
      <c r="AM244" s="12" t="s">
        <v>47</v>
      </c>
      <c r="AN244" s="18">
        <v>46752</v>
      </c>
      <c r="AO244" s="19"/>
    </row>
    <row r="245" spans="1:41" ht="20" customHeight="1">
      <c r="A245" s="8">
        <v>11</v>
      </c>
      <c r="B245" s="8" t="s">
        <v>1031</v>
      </c>
      <c r="C245" s="9" t="s">
        <v>1179</v>
      </c>
      <c r="D245" s="8" t="s">
        <v>1032</v>
      </c>
      <c r="E245" s="8" t="s">
        <v>1031</v>
      </c>
      <c r="F245" s="8" t="s">
        <v>1032</v>
      </c>
      <c r="G245" s="8" t="s">
        <v>2899</v>
      </c>
      <c r="H245" s="8" t="s">
        <v>1037</v>
      </c>
      <c r="I245" s="8"/>
      <c r="J245" s="8"/>
      <c r="K245" s="8" t="s">
        <v>1034</v>
      </c>
      <c r="L245" s="8" t="s">
        <v>1035</v>
      </c>
      <c r="M245" s="11" t="s">
        <v>1055</v>
      </c>
      <c r="N245" s="8"/>
      <c r="O245" s="8">
        <v>30100907</v>
      </c>
      <c r="P245" s="8" t="s">
        <v>51</v>
      </c>
      <c r="Q245" s="8">
        <v>5</v>
      </c>
      <c r="R245" s="8">
        <v>36</v>
      </c>
      <c r="S245" s="23">
        <v>653</v>
      </c>
      <c r="T245" s="23">
        <v>653</v>
      </c>
      <c r="U245" s="13"/>
      <c r="V245" s="14">
        <f t="shared" si="62"/>
        <v>1306</v>
      </c>
      <c r="W245" s="15">
        <f t="shared" si="63"/>
        <v>653</v>
      </c>
      <c r="X245" s="15">
        <f t="shared" si="64"/>
        <v>653</v>
      </c>
      <c r="Y245" s="15">
        <f t="shared" si="65"/>
        <v>0</v>
      </c>
      <c r="Z245" s="14">
        <f t="shared" si="66"/>
        <v>1306</v>
      </c>
      <c r="AA245" s="15">
        <f t="shared" si="67"/>
        <v>653</v>
      </c>
      <c r="AB245" s="15">
        <f t="shared" si="68"/>
        <v>653</v>
      </c>
      <c r="AC245" s="15">
        <f t="shared" si="69"/>
        <v>0</v>
      </c>
      <c r="AD245" s="14">
        <f t="shared" si="70"/>
        <v>1306</v>
      </c>
      <c r="AE245" s="14">
        <f t="shared" si="71"/>
        <v>3918</v>
      </c>
      <c r="AF245" s="16" t="s">
        <v>53</v>
      </c>
      <c r="AG245" s="17" t="s">
        <v>287</v>
      </c>
      <c r="AH245" s="17" t="s">
        <v>357</v>
      </c>
      <c r="AI245" s="17" t="s">
        <v>1182</v>
      </c>
      <c r="AJ245" s="17" t="s">
        <v>1183</v>
      </c>
      <c r="AK245" s="8" t="s">
        <v>290</v>
      </c>
      <c r="AL245" s="8" t="s">
        <v>291</v>
      </c>
      <c r="AM245" s="12" t="s">
        <v>47</v>
      </c>
      <c r="AN245" s="18">
        <v>46752</v>
      </c>
      <c r="AO245" s="19"/>
    </row>
    <row r="246" spans="1:41" ht="20" customHeight="1">
      <c r="A246" s="8">
        <v>12</v>
      </c>
      <c r="B246" s="8" t="s">
        <v>1031</v>
      </c>
      <c r="C246" s="9" t="s">
        <v>1179</v>
      </c>
      <c r="D246" s="8" t="s">
        <v>1032</v>
      </c>
      <c r="E246" s="8" t="s">
        <v>1031</v>
      </c>
      <c r="F246" s="8" t="s">
        <v>1032</v>
      </c>
      <c r="G246" s="8" t="s">
        <v>2906</v>
      </c>
      <c r="H246" s="8" t="s">
        <v>1037</v>
      </c>
      <c r="I246" s="8"/>
      <c r="J246" s="8"/>
      <c r="K246" s="8" t="s">
        <v>1034</v>
      </c>
      <c r="L246" s="8" t="s">
        <v>1035</v>
      </c>
      <c r="M246" s="11" t="s">
        <v>1056</v>
      </c>
      <c r="N246" s="8"/>
      <c r="O246" s="8">
        <v>30100824</v>
      </c>
      <c r="P246" s="8" t="s">
        <v>51</v>
      </c>
      <c r="Q246" s="8">
        <v>5</v>
      </c>
      <c r="R246" s="8">
        <v>36</v>
      </c>
      <c r="S246" s="23">
        <v>1625</v>
      </c>
      <c r="T246" s="23">
        <v>1625</v>
      </c>
      <c r="U246" s="13"/>
      <c r="V246" s="14">
        <f t="shared" si="62"/>
        <v>3250</v>
      </c>
      <c r="W246" s="15">
        <f t="shared" si="63"/>
        <v>1625</v>
      </c>
      <c r="X246" s="15">
        <f t="shared" si="64"/>
        <v>1625</v>
      </c>
      <c r="Y246" s="15">
        <f t="shared" si="65"/>
        <v>0</v>
      </c>
      <c r="Z246" s="14">
        <f t="shared" si="66"/>
        <v>3250</v>
      </c>
      <c r="AA246" s="15">
        <f t="shared" si="67"/>
        <v>1625</v>
      </c>
      <c r="AB246" s="15">
        <f t="shared" si="68"/>
        <v>1625</v>
      </c>
      <c r="AC246" s="15">
        <f t="shared" si="69"/>
        <v>0</v>
      </c>
      <c r="AD246" s="14">
        <f t="shared" si="70"/>
        <v>3250</v>
      </c>
      <c r="AE246" s="14">
        <f t="shared" si="71"/>
        <v>9750</v>
      </c>
      <c r="AF246" s="16" t="s">
        <v>53</v>
      </c>
      <c r="AG246" s="17" t="s">
        <v>287</v>
      </c>
      <c r="AH246" s="17" t="s">
        <v>357</v>
      </c>
      <c r="AI246" s="17" t="s">
        <v>1182</v>
      </c>
      <c r="AJ246" s="17" t="s">
        <v>1183</v>
      </c>
      <c r="AK246" s="8" t="s">
        <v>290</v>
      </c>
      <c r="AL246" s="8" t="s">
        <v>291</v>
      </c>
      <c r="AM246" s="12" t="s">
        <v>47</v>
      </c>
      <c r="AN246" s="18">
        <v>46752</v>
      </c>
      <c r="AO246" s="19"/>
    </row>
    <row r="247" spans="1:41" ht="20" customHeight="1">
      <c r="A247" s="8">
        <v>13</v>
      </c>
      <c r="B247" s="8" t="s">
        <v>1031</v>
      </c>
      <c r="C247" s="9" t="s">
        <v>1179</v>
      </c>
      <c r="D247" s="8" t="s">
        <v>1032</v>
      </c>
      <c r="E247" s="8" t="s">
        <v>1031</v>
      </c>
      <c r="F247" s="8" t="s">
        <v>1032</v>
      </c>
      <c r="G247" s="8" t="s">
        <v>2901</v>
      </c>
      <c r="H247" s="8" t="s">
        <v>1057</v>
      </c>
      <c r="I247" s="8"/>
      <c r="J247" s="8"/>
      <c r="K247" s="8" t="s">
        <v>1034</v>
      </c>
      <c r="L247" s="8" t="s">
        <v>1035</v>
      </c>
      <c r="M247" s="11" t="s">
        <v>1058</v>
      </c>
      <c r="N247" s="8"/>
      <c r="O247" s="8">
        <v>30098834</v>
      </c>
      <c r="P247" s="8" t="s">
        <v>51</v>
      </c>
      <c r="Q247" s="8">
        <v>5</v>
      </c>
      <c r="R247" s="8">
        <v>36</v>
      </c>
      <c r="S247" s="23">
        <v>754</v>
      </c>
      <c r="T247" s="23">
        <v>753</v>
      </c>
      <c r="U247" s="13"/>
      <c r="V247" s="14">
        <f t="shared" si="62"/>
        <v>1507</v>
      </c>
      <c r="W247" s="15">
        <f t="shared" si="63"/>
        <v>754</v>
      </c>
      <c r="X247" s="15">
        <f t="shared" si="64"/>
        <v>753</v>
      </c>
      <c r="Y247" s="15">
        <f t="shared" si="65"/>
        <v>0</v>
      </c>
      <c r="Z247" s="14">
        <f t="shared" si="66"/>
        <v>1507</v>
      </c>
      <c r="AA247" s="15">
        <f t="shared" si="67"/>
        <v>754</v>
      </c>
      <c r="AB247" s="15">
        <f t="shared" si="68"/>
        <v>753</v>
      </c>
      <c r="AC247" s="15">
        <f t="shared" si="69"/>
        <v>0</v>
      </c>
      <c r="AD247" s="14">
        <f t="shared" si="70"/>
        <v>1507</v>
      </c>
      <c r="AE247" s="14">
        <f t="shared" si="71"/>
        <v>4521</v>
      </c>
      <c r="AF247" s="16" t="s">
        <v>53</v>
      </c>
      <c r="AG247" s="17" t="s">
        <v>287</v>
      </c>
      <c r="AH247" s="17" t="s">
        <v>357</v>
      </c>
      <c r="AI247" s="17" t="s">
        <v>1182</v>
      </c>
      <c r="AJ247" s="17" t="s">
        <v>1183</v>
      </c>
      <c r="AK247" s="8" t="s">
        <v>290</v>
      </c>
      <c r="AL247" s="8" t="s">
        <v>291</v>
      </c>
      <c r="AM247" s="12" t="s">
        <v>47</v>
      </c>
      <c r="AN247" s="18">
        <v>46752</v>
      </c>
      <c r="AO247" s="19"/>
    </row>
    <row r="248" spans="1:41" ht="20" customHeight="1">
      <c r="A248" s="8">
        <v>14</v>
      </c>
      <c r="B248" s="8" t="s">
        <v>1031</v>
      </c>
      <c r="C248" s="9" t="s">
        <v>1179</v>
      </c>
      <c r="D248" s="8" t="s">
        <v>1032</v>
      </c>
      <c r="E248" s="8" t="s">
        <v>1031</v>
      </c>
      <c r="F248" s="8" t="s">
        <v>1032</v>
      </c>
      <c r="G248" s="8" t="s">
        <v>2899</v>
      </c>
      <c r="H248" s="8" t="s">
        <v>1059</v>
      </c>
      <c r="I248" s="8"/>
      <c r="J248" s="8"/>
      <c r="K248" s="8" t="s">
        <v>1034</v>
      </c>
      <c r="L248" s="8" t="s">
        <v>1035</v>
      </c>
      <c r="M248" s="11" t="s">
        <v>1060</v>
      </c>
      <c r="N248" s="8"/>
      <c r="O248" s="8">
        <v>30098823</v>
      </c>
      <c r="P248" s="8" t="s">
        <v>51</v>
      </c>
      <c r="Q248" s="8">
        <v>5</v>
      </c>
      <c r="R248" s="8">
        <v>36</v>
      </c>
      <c r="S248" s="23">
        <v>1444</v>
      </c>
      <c r="T248" s="23">
        <v>1444</v>
      </c>
      <c r="U248" s="13"/>
      <c r="V248" s="14">
        <f t="shared" si="62"/>
        <v>2888</v>
      </c>
      <c r="W248" s="15">
        <f t="shared" si="63"/>
        <v>1444</v>
      </c>
      <c r="X248" s="15">
        <f t="shared" si="64"/>
        <v>1444</v>
      </c>
      <c r="Y248" s="15">
        <f t="shared" si="65"/>
        <v>0</v>
      </c>
      <c r="Z248" s="14">
        <f t="shared" si="66"/>
        <v>2888</v>
      </c>
      <c r="AA248" s="15">
        <f t="shared" si="67"/>
        <v>1444</v>
      </c>
      <c r="AB248" s="15">
        <f t="shared" si="68"/>
        <v>1444</v>
      </c>
      <c r="AC248" s="15">
        <f t="shared" si="69"/>
        <v>0</v>
      </c>
      <c r="AD248" s="14">
        <f t="shared" si="70"/>
        <v>2888</v>
      </c>
      <c r="AE248" s="14">
        <f t="shared" si="71"/>
        <v>8664</v>
      </c>
      <c r="AF248" s="16" t="s">
        <v>53</v>
      </c>
      <c r="AG248" s="17" t="s">
        <v>287</v>
      </c>
      <c r="AH248" s="17" t="s">
        <v>357</v>
      </c>
      <c r="AI248" s="17" t="s">
        <v>1182</v>
      </c>
      <c r="AJ248" s="17" t="s">
        <v>1183</v>
      </c>
      <c r="AK248" s="8" t="s">
        <v>290</v>
      </c>
      <c r="AL248" s="8" t="s">
        <v>291</v>
      </c>
      <c r="AM248" s="12" t="s">
        <v>47</v>
      </c>
      <c r="AN248" s="18">
        <v>46752</v>
      </c>
      <c r="AO248" s="19"/>
    </row>
    <row r="249" spans="1:41" ht="20" customHeight="1">
      <c r="A249" s="8">
        <v>15</v>
      </c>
      <c r="B249" s="8" t="s">
        <v>1031</v>
      </c>
      <c r="C249" s="9" t="s">
        <v>1179</v>
      </c>
      <c r="D249" s="8" t="s">
        <v>1032</v>
      </c>
      <c r="E249" s="8" t="s">
        <v>1031</v>
      </c>
      <c r="F249" s="8" t="s">
        <v>1032</v>
      </c>
      <c r="G249" s="8" t="s">
        <v>2907</v>
      </c>
      <c r="H249" s="8" t="s">
        <v>1037</v>
      </c>
      <c r="I249" s="8"/>
      <c r="J249" s="8"/>
      <c r="K249" s="8" t="s">
        <v>1034</v>
      </c>
      <c r="L249" s="8" t="s">
        <v>1035</v>
      </c>
      <c r="M249" s="11" t="s">
        <v>1061</v>
      </c>
      <c r="N249" s="8"/>
      <c r="O249" s="8">
        <v>30100819</v>
      </c>
      <c r="P249" s="8" t="s">
        <v>51</v>
      </c>
      <c r="Q249" s="8">
        <v>5</v>
      </c>
      <c r="R249" s="8">
        <v>36</v>
      </c>
      <c r="S249" s="23">
        <v>1607</v>
      </c>
      <c r="T249" s="23">
        <v>1607</v>
      </c>
      <c r="U249" s="13"/>
      <c r="V249" s="14">
        <f t="shared" si="62"/>
        <v>3214</v>
      </c>
      <c r="W249" s="15">
        <f t="shared" si="63"/>
        <v>1607</v>
      </c>
      <c r="X249" s="15">
        <f t="shared" si="64"/>
        <v>1607</v>
      </c>
      <c r="Y249" s="15">
        <f t="shared" si="65"/>
        <v>0</v>
      </c>
      <c r="Z249" s="14">
        <f t="shared" si="66"/>
        <v>3214</v>
      </c>
      <c r="AA249" s="15">
        <f t="shared" si="67"/>
        <v>1607</v>
      </c>
      <c r="AB249" s="15">
        <f t="shared" si="68"/>
        <v>1607</v>
      </c>
      <c r="AC249" s="15">
        <f t="shared" si="69"/>
        <v>0</v>
      </c>
      <c r="AD249" s="14">
        <f t="shared" si="70"/>
        <v>3214</v>
      </c>
      <c r="AE249" s="14">
        <f t="shared" si="71"/>
        <v>9642</v>
      </c>
      <c r="AF249" s="16" t="s">
        <v>53</v>
      </c>
      <c r="AG249" s="17" t="s">
        <v>287</v>
      </c>
      <c r="AH249" s="17" t="s">
        <v>357</v>
      </c>
      <c r="AI249" s="17" t="s">
        <v>1182</v>
      </c>
      <c r="AJ249" s="17" t="s">
        <v>1183</v>
      </c>
      <c r="AK249" s="8" t="s">
        <v>290</v>
      </c>
      <c r="AL249" s="8" t="s">
        <v>291</v>
      </c>
      <c r="AM249" s="12" t="s">
        <v>47</v>
      </c>
      <c r="AN249" s="18">
        <v>46752</v>
      </c>
      <c r="AO249" s="19"/>
    </row>
    <row r="250" spans="1:41" ht="20" customHeight="1">
      <c r="A250" s="8">
        <v>16</v>
      </c>
      <c r="B250" s="8" t="s">
        <v>1031</v>
      </c>
      <c r="C250" s="9" t="s">
        <v>1179</v>
      </c>
      <c r="D250" s="8" t="s">
        <v>1032</v>
      </c>
      <c r="E250" s="8" t="s">
        <v>1031</v>
      </c>
      <c r="F250" s="8" t="s">
        <v>1032</v>
      </c>
      <c r="G250" s="8" t="s">
        <v>2908</v>
      </c>
      <c r="H250" s="8" t="s">
        <v>1033</v>
      </c>
      <c r="I250" s="8"/>
      <c r="J250" s="8"/>
      <c r="K250" s="8" t="s">
        <v>1034</v>
      </c>
      <c r="L250" s="8" t="s">
        <v>1035</v>
      </c>
      <c r="M250" s="11" t="s">
        <v>1062</v>
      </c>
      <c r="N250" s="8"/>
      <c r="O250" s="8">
        <v>30098833</v>
      </c>
      <c r="P250" s="8" t="s">
        <v>51</v>
      </c>
      <c r="Q250" s="8">
        <v>5</v>
      </c>
      <c r="R250" s="8">
        <v>36</v>
      </c>
      <c r="S250" s="23">
        <v>323</v>
      </c>
      <c r="T250" s="23">
        <v>322</v>
      </c>
      <c r="U250" s="13"/>
      <c r="V250" s="14">
        <f t="shared" si="62"/>
        <v>645</v>
      </c>
      <c r="W250" s="15">
        <f t="shared" si="63"/>
        <v>323</v>
      </c>
      <c r="X250" s="15">
        <f t="shared" si="64"/>
        <v>322</v>
      </c>
      <c r="Y250" s="15">
        <f t="shared" si="65"/>
        <v>0</v>
      </c>
      <c r="Z250" s="14">
        <f t="shared" si="66"/>
        <v>645</v>
      </c>
      <c r="AA250" s="15">
        <f t="shared" si="67"/>
        <v>323</v>
      </c>
      <c r="AB250" s="15">
        <f t="shared" si="68"/>
        <v>322</v>
      </c>
      <c r="AC250" s="15">
        <f t="shared" si="69"/>
        <v>0</v>
      </c>
      <c r="AD250" s="14">
        <f t="shared" si="70"/>
        <v>645</v>
      </c>
      <c r="AE250" s="14">
        <f t="shared" si="71"/>
        <v>1935</v>
      </c>
      <c r="AF250" s="16" t="s">
        <v>53</v>
      </c>
      <c r="AG250" s="17" t="s">
        <v>287</v>
      </c>
      <c r="AH250" s="17" t="s">
        <v>357</v>
      </c>
      <c r="AI250" s="17" t="s">
        <v>1182</v>
      </c>
      <c r="AJ250" s="17" t="s">
        <v>1183</v>
      </c>
      <c r="AK250" s="8" t="s">
        <v>290</v>
      </c>
      <c r="AL250" s="8" t="s">
        <v>291</v>
      </c>
      <c r="AM250" s="12" t="s">
        <v>47</v>
      </c>
      <c r="AN250" s="18">
        <v>46752</v>
      </c>
      <c r="AO250" s="19"/>
    </row>
    <row r="251" spans="1:41" ht="20" customHeight="1">
      <c r="A251" s="8">
        <v>17</v>
      </c>
      <c r="B251" s="8" t="s">
        <v>1031</v>
      </c>
      <c r="C251" s="9" t="s">
        <v>1179</v>
      </c>
      <c r="D251" s="8" t="s">
        <v>1032</v>
      </c>
      <c r="E251" s="8" t="s">
        <v>1031</v>
      </c>
      <c r="F251" s="8" t="s">
        <v>1032</v>
      </c>
      <c r="G251" s="8" t="s">
        <v>2909</v>
      </c>
      <c r="H251" s="8" t="s">
        <v>1037</v>
      </c>
      <c r="I251" s="8"/>
      <c r="J251" s="8"/>
      <c r="K251" s="8" t="s">
        <v>1034</v>
      </c>
      <c r="L251" s="8" t="s">
        <v>1035</v>
      </c>
      <c r="M251" s="11" t="s">
        <v>1063</v>
      </c>
      <c r="N251" s="8"/>
      <c r="O251" s="8">
        <v>30100820</v>
      </c>
      <c r="P251" s="8" t="s">
        <v>51</v>
      </c>
      <c r="Q251" s="8">
        <v>5</v>
      </c>
      <c r="R251" s="8">
        <v>36</v>
      </c>
      <c r="S251" s="23">
        <v>686</v>
      </c>
      <c r="T251" s="23">
        <v>686</v>
      </c>
      <c r="U251" s="13"/>
      <c r="V251" s="14">
        <f t="shared" si="62"/>
        <v>1372</v>
      </c>
      <c r="W251" s="15">
        <f t="shared" si="63"/>
        <v>686</v>
      </c>
      <c r="X251" s="15">
        <f t="shared" si="64"/>
        <v>686</v>
      </c>
      <c r="Y251" s="15">
        <f t="shared" si="65"/>
        <v>0</v>
      </c>
      <c r="Z251" s="14">
        <f t="shared" si="66"/>
        <v>1372</v>
      </c>
      <c r="AA251" s="15">
        <f t="shared" si="67"/>
        <v>686</v>
      </c>
      <c r="AB251" s="15">
        <f t="shared" si="68"/>
        <v>686</v>
      </c>
      <c r="AC251" s="15">
        <f t="shared" si="69"/>
        <v>0</v>
      </c>
      <c r="AD251" s="14">
        <f t="shared" si="70"/>
        <v>1372</v>
      </c>
      <c r="AE251" s="14">
        <f t="shared" si="71"/>
        <v>4116</v>
      </c>
      <c r="AF251" s="16" t="s">
        <v>53</v>
      </c>
      <c r="AG251" s="17" t="s">
        <v>287</v>
      </c>
      <c r="AH251" s="17" t="s">
        <v>357</v>
      </c>
      <c r="AI251" s="17" t="s">
        <v>1182</v>
      </c>
      <c r="AJ251" s="17" t="s">
        <v>1183</v>
      </c>
      <c r="AK251" s="8" t="s">
        <v>290</v>
      </c>
      <c r="AL251" s="8" t="s">
        <v>291</v>
      </c>
      <c r="AM251" s="12" t="s">
        <v>47</v>
      </c>
      <c r="AN251" s="18">
        <v>46752</v>
      </c>
      <c r="AO251" s="19"/>
    </row>
    <row r="252" spans="1:41" ht="20" customHeight="1">
      <c r="A252" s="8">
        <v>18</v>
      </c>
      <c r="B252" s="8" t="s">
        <v>1031</v>
      </c>
      <c r="C252" s="9" t="s">
        <v>1179</v>
      </c>
      <c r="D252" s="8" t="s">
        <v>1032</v>
      </c>
      <c r="E252" s="8" t="s">
        <v>1031</v>
      </c>
      <c r="F252" s="8" t="s">
        <v>1032</v>
      </c>
      <c r="G252" s="8" t="s">
        <v>2901</v>
      </c>
      <c r="H252" s="8" t="s">
        <v>1064</v>
      </c>
      <c r="I252" s="8"/>
      <c r="J252" s="8"/>
      <c r="K252" s="8" t="s">
        <v>1065</v>
      </c>
      <c r="L252" s="8" t="s">
        <v>1066</v>
      </c>
      <c r="M252" s="11" t="s">
        <v>1067</v>
      </c>
      <c r="N252" s="8"/>
      <c r="O252" s="8">
        <v>30098800</v>
      </c>
      <c r="P252" s="8" t="s">
        <v>51</v>
      </c>
      <c r="Q252" s="8">
        <v>5</v>
      </c>
      <c r="R252" s="8">
        <v>36</v>
      </c>
      <c r="S252" s="23">
        <v>651</v>
      </c>
      <c r="T252" s="23">
        <v>650</v>
      </c>
      <c r="U252" s="13"/>
      <c r="V252" s="14">
        <f t="shared" si="62"/>
        <v>1301</v>
      </c>
      <c r="W252" s="15">
        <f t="shared" si="63"/>
        <v>651</v>
      </c>
      <c r="X252" s="15">
        <f t="shared" si="64"/>
        <v>650</v>
      </c>
      <c r="Y252" s="15">
        <f t="shared" si="65"/>
        <v>0</v>
      </c>
      <c r="Z252" s="14">
        <f t="shared" si="66"/>
        <v>1301</v>
      </c>
      <c r="AA252" s="15">
        <f t="shared" si="67"/>
        <v>651</v>
      </c>
      <c r="AB252" s="15">
        <f t="shared" si="68"/>
        <v>650</v>
      </c>
      <c r="AC252" s="15">
        <f t="shared" si="69"/>
        <v>0</v>
      </c>
      <c r="AD252" s="14">
        <f t="shared" si="70"/>
        <v>1301</v>
      </c>
      <c r="AE252" s="14">
        <f t="shared" si="71"/>
        <v>3903</v>
      </c>
      <c r="AF252" s="16" t="s">
        <v>53</v>
      </c>
      <c r="AG252" s="17" t="s">
        <v>287</v>
      </c>
      <c r="AH252" s="17" t="s">
        <v>357</v>
      </c>
      <c r="AI252" s="17" t="s">
        <v>1182</v>
      </c>
      <c r="AJ252" s="17" t="s">
        <v>1183</v>
      </c>
      <c r="AK252" s="8" t="s">
        <v>290</v>
      </c>
      <c r="AL252" s="8" t="s">
        <v>291</v>
      </c>
      <c r="AM252" s="12" t="s">
        <v>47</v>
      </c>
      <c r="AN252" s="18">
        <v>46752</v>
      </c>
      <c r="AO252" s="19"/>
    </row>
    <row r="253" spans="1:41" ht="20" customHeight="1">
      <c r="A253" s="8">
        <v>19</v>
      </c>
      <c r="B253" s="8" t="s">
        <v>1031</v>
      </c>
      <c r="C253" s="9" t="s">
        <v>1179</v>
      </c>
      <c r="D253" s="8" t="s">
        <v>1032</v>
      </c>
      <c r="E253" s="8" t="s">
        <v>1031</v>
      </c>
      <c r="F253" s="8" t="s">
        <v>1032</v>
      </c>
      <c r="G253" s="8" t="s">
        <v>2910</v>
      </c>
      <c r="H253" s="8" t="s">
        <v>1033</v>
      </c>
      <c r="I253" s="8"/>
      <c r="J253" s="8"/>
      <c r="K253" s="8" t="s">
        <v>1034</v>
      </c>
      <c r="L253" s="8" t="s">
        <v>1035</v>
      </c>
      <c r="M253" s="11" t="s">
        <v>1068</v>
      </c>
      <c r="N253" s="8"/>
      <c r="O253" s="8">
        <v>13973824</v>
      </c>
      <c r="P253" s="8" t="s">
        <v>51</v>
      </c>
      <c r="Q253" s="8">
        <v>14</v>
      </c>
      <c r="R253" s="8">
        <v>36</v>
      </c>
      <c r="S253" s="23">
        <v>5294</v>
      </c>
      <c r="T253" s="23">
        <v>5294</v>
      </c>
      <c r="U253" s="13"/>
      <c r="V253" s="14">
        <f t="shared" si="62"/>
        <v>10588</v>
      </c>
      <c r="W253" s="15">
        <f t="shared" si="63"/>
        <v>5294</v>
      </c>
      <c r="X253" s="15">
        <f t="shared" si="64"/>
        <v>5294</v>
      </c>
      <c r="Y253" s="15">
        <f t="shared" si="65"/>
        <v>0</v>
      </c>
      <c r="Z253" s="14">
        <f t="shared" si="66"/>
        <v>10588</v>
      </c>
      <c r="AA253" s="15">
        <f t="shared" si="67"/>
        <v>5294</v>
      </c>
      <c r="AB253" s="15">
        <f t="shared" si="68"/>
        <v>5294</v>
      </c>
      <c r="AC253" s="15">
        <f t="shared" si="69"/>
        <v>0</v>
      </c>
      <c r="AD253" s="14">
        <f t="shared" si="70"/>
        <v>10588</v>
      </c>
      <c r="AE253" s="14">
        <f t="shared" si="71"/>
        <v>31764</v>
      </c>
      <c r="AF253" s="16" t="s">
        <v>53</v>
      </c>
      <c r="AG253" s="17" t="s">
        <v>287</v>
      </c>
      <c r="AH253" s="17" t="s">
        <v>357</v>
      </c>
      <c r="AI253" s="17" t="s">
        <v>1182</v>
      </c>
      <c r="AJ253" s="17" t="s">
        <v>1183</v>
      </c>
      <c r="AK253" s="8" t="s">
        <v>290</v>
      </c>
      <c r="AL253" s="8" t="s">
        <v>291</v>
      </c>
      <c r="AM253" s="12" t="s">
        <v>47</v>
      </c>
      <c r="AN253" s="18">
        <v>46752</v>
      </c>
      <c r="AO253" s="19"/>
    </row>
    <row r="254" spans="1:41" ht="20" customHeight="1">
      <c r="A254" s="8">
        <v>20</v>
      </c>
      <c r="B254" s="8" t="s">
        <v>1031</v>
      </c>
      <c r="C254" s="9" t="s">
        <v>1179</v>
      </c>
      <c r="D254" s="8" t="s">
        <v>1032</v>
      </c>
      <c r="E254" s="8" t="s">
        <v>1031</v>
      </c>
      <c r="F254" s="8" t="s">
        <v>1032</v>
      </c>
      <c r="G254" s="8" t="s">
        <v>2902</v>
      </c>
      <c r="H254" s="8" t="s">
        <v>1039</v>
      </c>
      <c r="I254" s="8" t="s">
        <v>1069</v>
      </c>
      <c r="J254" s="8"/>
      <c r="K254" s="8" t="s">
        <v>1034</v>
      </c>
      <c r="L254" s="8" t="s">
        <v>1035</v>
      </c>
      <c r="M254" s="11" t="s">
        <v>1070</v>
      </c>
      <c r="N254" s="8"/>
      <c r="O254" s="8">
        <v>56140410</v>
      </c>
      <c r="P254" s="8" t="s">
        <v>51</v>
      </c>
      <c r="Q254" s="8">
        <v>22</v>
      </c>
      <c r="R254" s="8">
        <v>36</v>
      </c>
      <c r="S254" s="23">
        <v>6637</v>
      </c>
      <c r="T254" s="23">
        <v>6637</v>
      </c>
      <c r="U254" s="13"/>
      <c r="V254" s="14">
        <f t="shared" si="62"/>
        <v>13274</v>
      </c>
      <c r="W254" s="15">
        <f t="shared" si="63"/>
        <v>6637</v>
      </c>
      <c r="X254" s="15">
        <f t="shared" si="64"/>
        <v>6637</v>
      </c>
      <c r="Y254" s="15">
        <f t="shared" si="65"/>
        <v>0</v>
      </c>
      <c r="Z254" s="14">
        <f t="shared" si="66"/>
        <v>13274</v>
      </c>
      <c r="AA254" s="15">
        <f t="shared" si="67"/>
        <v>6637</v>
      </c>
      <c r="AB254" s="15">
        <f t="shared" si="68"/>
        <v>6637</v>
      </c>
      <c r="AC254" s="15">
        <f t="shared" si="69"/>
        <v>0</v>
      </c>
      <c r="AD254" s="14">
        <f t="shared" si="70"/>
        <v>13274</v>
      </c>
      <c r="AE254" s="14">
        <f t="shared" si="71"/>
        <v>39822</v>
      </c>
      <c r="AF254" s="16" t="s">
        <v>53</v>
      </c>
      <c r="AG254" s="17" t="s">
        <v>287</v>
      </c>
      <c r="AH254" s="17" t="s">
        <v>357</v>
      </c>
      <c r="AI254" s="17" t="s">
        <v>1182</v>
      </c>
      <c r="AJ254" s="17" t="s">
        <v>1183</v>
      </c>
      <c r="AK254" s="8" t="s">
        <v>290</v>
      </c>
      <c r="AL254" s="8" t="s">
        <v>291</v>
      </c>
      <c r="AM254" s="12" t="s">
        <v>47</v>
      </c>
      <c r="AN254" s="18">
        <v>46752</v>
      </c>
      <c r="AO254" s="19"/>
    </row>
    <row r="255" spans="1:41" ht="20" customHeight="1">
      <c r="A255" s="8">
        <v>21</v>
      </c>
      <c r="B255" s="8" t="s">
        <v>1031</v>
      </c>
      <c r="C255" s="9" t="s">
        <v>1179</v>
      </c>
      <c r="D255" s="8" t="s">
        <v>1032</v>
      </c>
      <c r="E255" s="8" t="s">
        <v>1031</v>
      </c>
      <c r="F255" s="8" t="s">
        <v>1032</v>
      </c>
      <c r="G255" s="8" t="s">
        <v>2901</v>
      </c>
      <c r="H255" s="8" t="s">
        <v>1071</v>
      </c>
      <c r="I255" s="8"/>
      <c r="J255" s="8"/>
      <c r="K255" s="8" t="s">
        <v>1034</v>
      </c>
      <c r="L255" s="8" t="s">
        <v>1035</v>
      </c>
      <c r="M255" s="11" t="s">
        <v>1072</v>
      </c>
      <c r="N255" s="8"/>
      <c r="O255" s="8">
        <v>55191403</v>
      </c>
      <c r="P255" s="8" t="s">
        <v>51</v>
      </c>
      <c r="Q255" s="8">
        <v>5</v>
      </c>
      <c r="R255" s="8">
        <v>36</v>
      </c>
      <c r="S255" s="23">
        <v>690</v>
      </c>
      <c r="T255" s="23">
        <v>690</v>
      </c>
      <c r="U255" s="13"/>
      <c r="V255" s="14">
        <f t="shared" si="62"/>
        <v>1380</v>
      </c>
      <c r="W255" s="15">
        <f t="shared" si="63"/>
        <v>690</v>
      </c>
      <c r="X255" s="15">
        <f t="shared" si="64"/>
        <v>690</v>
      </c>
      <c r="Y255" s="15">
        <f t="shared" si="65"/>
        <v>0</v>
      </c>
      <c r="Z255" s="14">
        <f t="shared" si="66"/>
        <v>1380</v>
      </c>
      <c r="AA255" s="15">
        <f t="shared" si="67"/>
        <v>690</v>
      </c>
      <c r="AB255" s="15">
        <f t="shared" si="68"/>
        <v>690</v>
      </c>
      <c r="AC255" s="15">
        <f t="shared" si="69"/>
        <v>0</v>
      </c>
      <c r="AD255" s="14">
        <f t="shared" si="70"/>
        <v>1380</v>
      </c>
      <c r="AE255" s="14">
        <f t="shared" si="71"/>
        <v>4140</v>
      </c>
      <c r="AF255" s="16" t="s">
        <v>53</v>
      </c>
      <c r="AG255" s="17" t="s">
        <v>287</v>
      </c>
      <c r="AH255" s="17" t="s">
        <v>357</v>
      </c>
      <c r="AI255" s="17" t="s">
        <v>1182</v>
      </c>
      <c r="AJ255" s="17" t="s">
        <v>1183</v>
      </c>
      <c r="AK255" s="8" t="s">
        <v>290</v>
      </c>
      <c r="AL255" s="8" t="s">
        <v>291</v>
      </c>
      <c r="AM255" s="12" t="s">
        <v>47</v>
      </c>
      <c r="AN255" s="18">
        <v>46752</v>
      </c>
      <c r="AO255" s="19"/>
    </row>
    <row r="256" spans="1:41" ht="20" customHeight="1">
      <c r="A256" s="8">
        <v>22</v>
      </c>
      <c r="B256" s="8" t="s">
        <v>1031</v>
      </c>
      <c r="C256" s="9" t="s">
        <v>1179</v>
      </c>
      <c r="D256" s="8" t="s">
        <v>1032</v>
      </c>
      <c r="E256" s="8" t="s">
        <v>1031</v>
      </c>
      <c r="F256" s="8" t="s">
        <v>1032</v>
      </c>
      <c r="G256" s="8" t="s">
        <v>2899</v>
      </c>
      <c r="H256" s="8" t="s">
        <v>1073</v>
      </c>
      <c r="I256" s="8"/>
      <c r="J256" s="8"/>
      <c r="K256" s="8" t="s">
        <v>1034</v>
      </c>
      <c r="L256" s="8" t="s">
        <v>1035</v>
      </c>
      <c r="M256" s="11" t="s">
        <v>1074</v>
      </c>
      <c r="N256" s="8"/>
      <c r="O256" s="8">
        <v>30098835</v>
      </c>
      <c r="P256" s="8" t="s">
        <v>51</v>
      </c>
      <c r="Q256" s="8">
        <v>5</v>
      </c>
      <c r="R256" s="8">
        <v>36</v>
      </c>
      <c r="S256" s="23">
        <v>1382</v>
      </c>
      <c r="T256" s="23">
        <v>1382</v>
      </c>
      <c r="U256" s="13"/>
      <c r="V256" s="14">
        <f t="shared" si="62"/>
        <v>2764</v>
      </c>
      <c r="W256" s="15">
        <f t="shared" si="63"/>
        <v>1382</v>
      </c>
      <c r="X256" s="15">
        <f t="shared" si="64"/>
        <v>1382</v>
      </c>
      <c r="Y256" s="15">
        <f t="shared" si="65"/>
        <v>0</v>
      </c>
      <c r="Z256" s="14">
        <f t="shared" si="66"/>
        <v>2764</v>
      </c>
      <c r="AA256" s="15">
        <f t="shared" si="67"/>
        <v>1382</v>
      </c>
      <c r="AB256" s="15">
        <f t="shared" si="68"/>
        <v>1382</v>
      </c>
      <c r="AC256" s="15">
        <f t="shared" si="69"/>
        <v>0</v>
      </c>
      <c r="AD256" s="14">
        <f t="shared" si="70"/>
        <v>2764</v>
      </c>
      <c r="AE256" s="14">
        <f t="shared" si="71"/>
        <v>8292</v>
      </c>
      <c r="AF256" s="16" t="s">
        <v>53</v>
      </c>
      <c r="AG256" s="17" t="s">
        <v>287</v>
      </c>
      <c r="AH256" s="17" t="s">
        <v>357</v>
      </c>
      <c r="AI256" s="17" t="s">
        <v>1182</v>
      </c>
      <c r="AJ256" s="17" t="s">
        <v>1183</v>
      </c>
      <c r="AK256" s="8" t="s">
        <v>290</v>
      </c>
      <c r="AL256" s="8" t="s">
        <v>291</v>
      </c>
      <c r="AM256" s="12" t="s">
        <v>47</v>
      </c>
      <c r="AN256" s="18">
        <v>46752</v>
      </c>
      <c r="AO256" s="19"/>
    </row>
    <row r="257" spans="1:41" ht="20" customHeight="1">
      <c r="A257" s="8">
        <v>23</v>
      </c>
      <c r="B257" s="8" t="s">
        <v>1031</v>
      </c>
      <c r="C257" s="9" t="s">
        <v>1179</v>
      </c>
      <c r="D257" s="8" t="s">
        <v>1032</v>
      </c>
      <c r="E257" s="8" t="s">
        <v>1031</v>
      </c>
      <c r="F257" s="8" t="s">
        <v>1032</v>
      </c>
      <c r="G257" s="8" t="s">
        <v>2911</v>
      </c>
      <c r="H257" s="8" t="s">
        <v>1045</v>
      </c>
      <c r="I257" s="8"/>
      <c r="J257" s="8"/>
      <c r="K257" s="8" t="s">
        <v>1034</v>
      </c>
      <c r="L257" s="8" t="s">
        <v>1035</v>
      </c>
      <c r="M257" s="11" t="s">
        <v>1075</v>
      </c>
      <c r="N257" s="8"/>
      <c r="O257" s="8">
        <v>55191411</v>
      </c>
      <c r="P257" s="8" t="s">
        <v>51</v>
      </c>
      <c r="Q257" s="8">
        <v>2</v>
      </c>
      <c r="R257" s="8">
        <v>36</v>
      </c>
      <c r="S257" s="23">
        <v>580</v>
      </c>
      <c r="T257" s="23">
        <v>579</v>
      </c>
      <c r="U257" s="13"/>
      <c r="V257" s="14">
        <f t="shared" si="62"/>
        <v>1159</v>
      </c>
      <c r="W257" s="15">
        <f t="shared" si="63"/>
        <v>580</v>
      </c>
      <c r="X257" s="15">
        <f t="shared" si="64"/>
        <v>579</v>
      </c>
      <c r="Y257" s="15">
        <f t="shared" si="65"/>
        <v>0</v>
      </c>
      <c r="Z257" s="14">
        <f t="shared" si="66"/>
        <v>1159</v>
      </c>
      <c r="AA257" s="15">
        <f t="shared" si="67"/>
        <v>580</v>
      </c>
      <c r="AB257" s="15">
        <f t="shared" si="68"/>
        <v>579</v>
      </c>
      <c r="AC257" s="15">
        <f t="shared" si="69"/>
        <v>0</v>
      </c>
      <c r="AD257" s="14">
        <f t="shared" si="70"/>
        <v>1159</v>
      </c>
      <c r="AE257" s="14">
        <f t="shared" si="71"/>
        <v>3477</v>
      </c>
      <c r="AF257" s="16" t="s">
        <v>53</v>
      </c>
      <c r="AG257" s="17" t="s">
        <v>287</v>
      </c>
      <c r="AH257" s="17" t="s">
        <v>357</v>
      </c>
      <c r="AI257" s="17" t="s">
        <v>1182</v>
      </c>
      <c r="AJ257" s="17" t="s">
        <v>1183</v>
      </c>
      <c r="AK257" s="8" t="s">
        <v>290</v>
      </c>
      <c r="AL257" s="8" t="s">
        <v>291</v>
      </c>
      <c r="AM257" s="12" t="s">
        <v>47</v>
      </c>
      <c r="AN257" s="18">
        <v>46752</v>
      </c>
      <c r="AO257" s="19"/>
    </row>
    <row r="258" spans="1:41" ht="20" customHeight="1">
      <c r="A258" s="8">
        <v>24</v>
      </c>
      <c r="B258" s="8" t="s">
        <v>1031</v>
      </c>
      <c r="C258" s="9" t="s">
        <v>1179</v>
      </c>
      <c r="D258" s="8" t="s">
        <v>1032</v>
      </c>
      <c r="E258" s="8" t="s">
        <v>1031</v>
      </c>
      <c r="F258" s="8" t="s">
        <v>1032</v>
      </c>
      <c r="G258" s="8" t="s">
        <v>2912</v>
      </c>
      <c r="H258" s="8" t="s">
        <v>1037</v>
      </c>
      <c r="I258" s="8"/>
      <c r="J258" s="8"/>
      <c r="K258" s="8" t="s">
        <v>1034</v>
      </c>
      <c r="L258" s="8" t="s">
        <v>1035</v>
      </c>
      <c r="M258" s="11" t="s">
        <v>1076</v>
      </c>
      <c r="N258" s="8"/>
      <c r="O258" s="8">
        <v>30100920</v>
      </c>
      <c r="P258" s="8" t="s">
        <v>51</v>
      </c>
      <c r="Q258" s="8">
        <v>2</v>
      </c>
      <c r="R258" s="8">
        <v>36</v>
      </c>
      <c r="S258" s="23">
        <v>592</v>
      </c>
      <c r="T258" s="23">
        <v>592</v>
      </c>
      <c r="U258" s="13"/>
      <c r="V258" s="14">
        <f t="shared" si="62"/>
        <v>1184</v>
      </c>
      <c r="W258" s="15">
        <f t="shared" si="63"/>
        <v>592</v>
      </c>
      <c r="X258" s="15">
        <f t="shared" si="64"/>
        <v>592</v>
      </c>
      <c r="Y258" s="15">
        <f t="shared" si="65"/>
        <v>0</v>
      </c>
      <c r="Z258" s="14">
        <f t="shared" si="66"/>
        <v>1184</v>
      </c>
      <c r="AA258" s="15">
        <f t="shared" si="67"/>
        <v>592</v>
      </c>
      <c r="AB258" s="15">
        <f t="shared" si="68"/>
        <v>592</v>
      </c>
      <c r="AC258" s="15">
        <f t="shared" si="69"/>
        <v>0</v>
      </c>
      <c r="AD258" s="14">
        <f t="shared" si="70"/>
        <v>1184</v>
      </c>
      <c r="AE258" s="14">
        <f t="shared" si="71"/>
        <v>3552</v>
      </c>
      <c r="AF258" s="16" t="s">
        <v>53</v>
      </c>
      <c r="AG258" s="17" t="s">
        <v>287</v>
      </c>
      <c r="AH258" s="17" t="s">
        <v>357</v>
      </c>
      <c r="AI258" s="17" t="s">
        <v>1182</v>
      </c>
      <c r="AJ258" s="17" t="s">
        <v>1183</v>
      </c>
      <c r="AK258" s="8" t="s">
        <v>290</v>
      </c>
      <c r="AL258" s="8" t="s">
        <v>291</v>
      </c>
      <c r="AM258" s="12" t="s">
        <v>47</v>
      </c>
      <c r="AN258" s="18">
        <v>46752</v>
      </c>
      <c r="AO258" s="19"/>
    </row>
    <row r="259" spans="1:41" ht="20" customHeight="1">
      <c r="A259" s="8">
        <v>25</v>
      </c>
      <c r="B259" s="8" t="s">
        <v>1031</v>
      </c>
      <c r="C259" s="9" t="s">
        <v>1179</v>
      </c>
      <c r="D259" s="8" t="s">
        <v>1032</v>
      </c>
      <c r="E259" s="8" t="s">
        <v>1031</v>
      </c>
      <c r="F259" s="8" t="s">
        <v>1032</v>
      </c>
      <c r="G259" s="8" t="s">
        <v>2913</v>
      </c>
      <c r="H259" s="8" t="s">
        <v>1033</v>
      </c>
      <c r="I259" s="8"/>
      <c r="J259" s="8"/>
      <c r="K259" s="8" t="s">
        <v>1034</v>
      </c>
      <c r="L259" s="8" t="s">
        <v>1035</v>
      </c>
      <c r="M259" s="11" t="s">
        <v>1077</v>
      </c>
      <c r="N259" s="8"/>
      <c r="O259" s="8">
        <v>30098811</v>
      </c>
      <c r="P259" s="8" t="s">
        <v>51</v>
      </c>
      <c r="Q259" s="8">
        <v>2</v>
      </c>
      <c r="R259" s="8">
        <v>36</v>
      </c>
      <c r="S259" s="23">
        <v>441</v>
      </c>
      <c r="T259" s="23">
        <v>440</v>
      </c>
      <c r="U259" s="13"/>
      <c r="V259" s="14">
        <f t="shared" si="62"/>
        <v>881</v>
      </c>
      <c r="W259" s="15">
        <f t="shared" si="63"/>
        <v>441</v>
      </c>
      <c r="X259" s="15">
        <f t="shared" si="64"/>
        <v>440</v>
      </c>
      <c r="Y259" s="15">
        <f t="shared" si="65"/>
        <v>0</v>
      </c>
      <c r="Z259" s="14">
        <f t="shared" si="66"/>
        <v>881</v>
      </c>
      <c r="AA259" s="15">
        <f t="shared" si="67"/>
        <v>441</v>
      </c>
      <c r="AB259" s="15">
        <f t="shared" si="68"/>
        <v>440</v>
      </c>
      <c r="AC259" s="15">
        <f t="shared" si="69"/>
        <v>0</v>
      </c>
      <c r="AD259" s="14">
        <f t="shared" si="70"/>
        <v>881</v>
      </c>
      <c r="AE259" s="14">
        <f t="shared" si="71"/>
        <v>2643</v>
      </c>
      <c r="AF259" s="16" t="s">
        <v>53</v>
      </c>
      <c r="AG259" s="17" t="s">
        <v>287</v>
      </c>
      <c r="AH259" s="17" t="s">
        <v>357</v>
      </c>
      <c r="AI259" s="17" t="s">
        <v>1182</v>
      </c>
      <c r="AJ259" s="17" t="s">
        <v>1183</v>
      </c>
      <c r="AK259" s="8" t="s">
        <v>290</v>
      </c>
      <c r="AL259" s="8" t="s">
        <v>291</v>
      </c>
      <c r="AM259" s="12" t="s">
        <v>47</v>
      </c>
      <c r="AN259" s="18">
        <v>46752</v>
      </c>
      <c r="AO259" s="19"/>
    </row>
    <row r="260" spans="1:41" ht="20" customHeight="1">
      <c r="A260" s="8">
        <v>26</v>
      </c>
      <c r="B260" s="8" t="s">
        <v>1031</v>
      </c>
      <c r="C260" s="9" t="s">
        <v>1179</v>
      </c>
      <c r="D260" s="8" t="s">
        <v>1032</v>
      </c>
      <c r="E260" s="8" t="s">
        <v>1031</v>
      </c>
      <c r="F260" s="8" t="s">
        <v>1032</v>
      </c>
      <c r="G260" s="8" t="s">
        <v>2914</v>
      </c>
      <c r="H260" s="8" t="s">
        <v>1037</v>
      </c>
      <c r="I260" s="8"/>
      <c r="J260" s="8" t="s">
        <v>1078</v>
      </c>
      <c r="K260" s="8" t="s">
        <v>1034</v>
      </c>
      <c r="L260" s="8" t="s">
        <v>1035</v>
      </c>
      <c r="M260" s="11" t="s">
        <v>1079</v>
      </c>
      <c r="N260" s="8"/>
      <c r="O260" s="8">
        <v>30100818</v>
      </c>
      <c r="P260" s="8" t="s">
        <v>51</v>
      </c>
      <c r="Q260" s="8">
        <v>3</v>
      </c>
      <c r="R260" s="8">
        <v>36</v>
      </c>
      <c r="S260" s="23">
        <v>1400</v>
      </c>
      <c r="T260" s="23">
        <v>1400</v>
      </c>
      <c r="U260" s="13"/>
      <c r="V260" s="14">
        <f t="shared" si="62"/>
        <v>2800</v>
      </c>
      <c r="W260" s="15">
        <f t="shared" si="63"/>
        <v>1400</v>
      </c>
      <c r="X260" s="15">
        <f t="shared" si="64"/>
        <v>1400</v>
      </c>
      <c r="Y260" s="15">
        <f t="shared" si="65"/>
        <v>0</v>
      </c>
      <c r="Z260" s="14">
        <f t="shared" si="66"/>
        <v>2800</v>
      </c>
      <c r="AA260" s="15">
        <f t="shared" si="67"/>
        <v>1400</v>
      </c>
      <c r="AB260" s="15">
        <f t="shared" si="68"/>
        <v>1400</v>
      </c>
      <c r="AC260" s="15">
        <f t="shared" si="69"/>
        <v>0</v>
      </c>
      <c r="AD260" s="14">
        <f t="shared" si="70"/>
        <v>2800</v>
      </c>
      <c r="AE260" s="14">
        <f t="shared" si="71"/>
        <v>8400</v>
      </c>
      <c r="AF260" s="16" t="s">
        <v>53</v>
      </c>
      <c r="AG260" s="17" t="s">
        <v>287</v>
      </c>
      <c r="AH260" s="17" t="s">
        <v>357</v>
      </c>
      <c r="AI260" s="17" t="s">
        <v>1182</v>
      </c>
      <c r="AJ260" s="17" t="s">
        <v>1183</v>
      </c>
      <c r="AK260" s="8" t="s">
        <v>290</v>
      </c>
      <c r="AL260" s="8" t="s">
        <v>291</v>
      </c>
      <c r="AM260" s="12" t="s">
        <v>47</v>
      </c>
      <c r="AN260" s="18">
        <v>46752</v>
      </c>
      <c r="AO260" s="19"/>
    </row>
    <row r="261" spans="1:41" ht="20" customHeight="1">
      <c r="A261" s="8">
        <v>27</v>
      </c>
      <c r="B261" s="8" t="s">
        <v>1031</v>
      </c>
      <c r="C261" s="9" t="s">
        <v>1179</v>
      </c>
      <c r="D261" s="8" t="s">
        <v>1032</v>
      </c>
      <c r="E261" s="8" t="s">
        <v>1031</v>
      </c>
      <c r="F261" s="8" t="s">
        <v>1032</v>
      </c>
      <c r="G261" s="8" t="s">
        <v>2899</v>
      </c>
      <c r="H261" s="8" t="s">
        <v>1043</v>
      </c>
      <c r="I261" s="8"/>
      <c r="J261" s="8"/>
      <c r="K261" s="8" t="s">
        <v>1034</v>
      </c>
      <c r="L261" s="8" t="s">
        <v>1035</v>
      </c>
      <c r="M261" s="11" t="s">
        <v>1080</v>
      </c>
      <c r="N261" s="8"/>
      <c r="O261" s="8">
        <v>30098810</v>
      </c>
      <c r="P261" s="8" t="s">
        <v>51</v>
      </c>
      <c r="Q261" s="8">
        <v>5</v>
      </c>
      <c r="R261" s="8">
        <v>36</v>
      </c>
      <c r="S261" s="23">
        <v>494</v>
      </c>
      <c r="T261" s="23">
        <v>494</v>
      </c>
      <c r="U261" s="13"/>
      <c r="V261" s="14">
        <f t="shared" si="62"/>
        <v>988</v>
      </c>
      <c r="W261" s="15">
        <f t="shared" si="63"/>
        <v>494</v>
      </c>
      <c r="X261" s="15">
        <f t="shared" si="64"/>
        <v>494</v>
      </c>
      <c r="Y261" s="15">
        <f t="shared" si="65"/>
        <v>0</v>
      </c>
      <c r="Z261" s="14">
        <f t="shared" si="66"/>
        <v>988</v>
      </c>
      <c r="AA261" s="15">
        <f t="shared" si="67"/>
        <v>494</v>
      </c>
      <c r="AB261" s="15">
        <f t="shared" si="68"/>
        <v>494</v>
      </c>
      <c r="AC261" s="15">
        <f t="shared" si="69"/>
        <v>0</v>
      </c>
      <c r="AD261" s="14">
        <f t="shared" si="70"/>
        <v>988</v>
      </c>
      <c r="AE261" s="14">
        <f t="shared" si="71"/>
        <v>2964</v>
      </c>
      <c r="AF261" s="16" t="s">
        <v>53</v>
      </c>
      <c r="AG261" s="17" t="s">
        <v>287</v>
      </c>
      <c r="AH261" s="17" t="s">
        <v>357</v>
      </c>
      <c r="AI261" s="17" t="s">
        <v>1182</v>
      </c>
      <c r="AJ261" s="17" t="s">
        <v>1183</v>
      </c>
      <c r="AK261" s="8" t="s">
        <v>290</v>
      </c>
      <c r="AL261" s="8" t="s">
        <v>291</v>
      </c>
      <c r="AM261" s="12" t="s">
        <v>47</v>
      </c>
      <c r="AN261" s="18">
        <v>46752</v>
      </c>
      <c r="AO261" s="19"/>
    </row>
    <row r="262" spans="1:41" ht="20" customHeight="1">
      <c r="A262" s="8">
        <v>28</v>
      </c>
      <c r="B262" s="8" t="s">
        <v>1031</v>
      </c>
      <c r="C262" s="9" t="s">
        <v>1179</v>
      </c>
      <c r="D262" s="8" t="s">
        <v>1032</v>
      </c>
      <c r="E262" s="8" t="s">
        <v>1031</v>
      </c>
      <c r="F262" s="8" t="s">
        <v>1032</v>
      </c>
      <c r="G262" s="8" t="s">
        <v>2915</v>
      </c>
      <c r="H262" s="8" t="s">
        <v>1043</v>
      </c>
      <c r="I262" s="8"/>
      <c r="J262" s="8"/>
      <c r="K262" s="8" t="s">
        <v>1034</v>
      </c>
      <c r="L262" s="8" t="s">
        <v>1035</v>
      </c>
      <c r="M262" s="11" t="s">
        <v>1081</v>
      </c>
      <c r="N262" s="8"/>
      <c r="O262" s="8">
        <v>30098832</v>
      </c>
      <c r="P262" s="8" t="s">
        <v>51</v>
      </c>
      <c r="Q262" s="8">
        <v>5</v>
      </c>
      <c r="R262" s="8">
        <v>36</v>
      </c>
      <c r="S262" s="23">
        <v>508</v>
      </c>
      <c r="T262" s="23">
        <v>508</v>
      </c>
      <c r="U262" s="13"/>
      <c r="V262" s="14">
        <f t="shared" si="62"/>
        <v>1016</v>
      </c>
      <c r="W262" s="15">
        <f t="shared" si="63"/>
        <v>508</v>
      </c>
      <c r="X262" s="15">
        <f t="shared" si="64"/>
        <v>508</v>
      </c>
      <c r="Y262" s="15">
        <f t="shared" si="65"/>
        <v>0</v>
      </c>
      <c r="Z262" s="14">
        <f t="shared" si="66"/>
        <v>1016</v>
      </c>
      <c r="AA262" s="15">
        <f t="shared" si="67"/>
        <v>508</v>
      </c>
      <c r="AB262" s="15">
        <f t="shared" si="68"/>
        <v>508</v>
      </c>
      <c r="AC262" s="15">
        <f t="shared" si="69"/>
        <v>0</v>
      </c>
      <c r="AD262" s="14">
        <f t="shared" si="70"/>
        <v>1016</v>
      </c>
      <c r="AE262" s="14">
        <f t="shared" si="71"/>
        <v>3048</v>
      </c>
      <c r="AF262" s="16" t="s">
        <v>53</v>
      </c>
      <c r="AG262" s="17" t="s">
        <v>287</v>
      </c>
      <c r="AH262" s="17" t="s">
        <v>357</v>
      </c>
      <c r="AI262" s="17" t="s">
        <v>1182</v>
      </c>
      <c r="AJ262" s="17" t="s">
        <v>1183</v>
      </c>
      <c r="AK262" s="8" t="s">
        <v>290</v>
      </c>
      <c r="AL262" s="8" t="s">
        <v>291</v>
      </c>
      <c r="AM262" s="12" t="s">
        <v>47</v>
      </c>
      <c r="AN262" s="18">
        <v>46752</v>
      </c>
      <c r="AO262" s="19"/>
    </row>
    <row r="263" spans="1:41" ht="20" customHeight="1">
      <c r="A263" s="8">
        <v>29</v>
      </c>
      <c r="B263" s="8" t="s">
        <v>1031</v>
      </c>
      <c r="C263" s="9" t="s">
        <v>1179</v>
      </c>
      <c r="D263" s="8" t="s">
        <v>1032</v>
      </c>
      <c r="E263" s="8" t="s">
        <v>1031</v>
      </c>
      <c r="F263" s="8" t="s">
        <v>1032</v>
      </c>
      <c r="G263" s="8" t="s">
        <v>2915</v>
      </c>
      <c r="H263" s="8" t="s">
        <v>1073</v>
      </c>
      <c r="I263" s="8"/>
      <c r="J263" s="8"/>
      <c r="K263" s="8" t="s">
        <v>1034</v>
      </c>
      <c r="L263" s="8" t="s">
        <v>1035</v>
      </c>
      <c r="M263" s="11" t="s">
        <v>1082</v>
      </c>
      <c r="N263" s="8"/>
      <c r="O263" s="8">
        <v>30098828</v>
      </c>
      <c r="P263" s="8" t="s">
        <v>51</v>
      </c>
      <c r="Q263" s="8">
        <v>5</v>
      </c>
      <c r="R263" s="8">
        <v>36</v>
      </c>
      <c r="S263" s="23">
        <v>1907</v>
      </c>
      <c r="T263" s="23">
        <v>1906</v>
      </c>
      <c r="U263" s="13"/>
      <c r="V263" s="14">
        <f t="shared" si="62"/>
        <v>3813</v>
      </c>
      <c r="W263" s="15">
        <f t="shared" si="63"/>
        <v>1907</v>
      </c>
      <c r="X263" s="15">
        <f t="shared" si="64"/>
        <v>1906</v>
      </c>
      <c r="Y263" s="15">
        <f t="shared" si="65"/>
        <v>0</v>
      </c>
      <c r="Z263" s="14">
        <f t="shared" si="66"/>
        <v>3813</v>
      </c>
      <c r="AA263" s="15">
        <f t="shared" si="67"/>
        <v>1907</v>
      </c>
      <c r="AB263" s="15">
        <f t="shared" si="68"/>
        <v>1906</v>
      </c>
      <c r="AC263" s="15">
        <f t="shared" si="69"/>
        <v>0</v>
      </c>
      <c r="AD263" s="14">
        <f t="shared" si="70"/>
        <v>3813</v>
      </c>
      <c r="AE263" s="14">
        <f t="shared" si="71"/>
        <v>11439</v>
      </c>
      <c r="AF263" s="16" t="s">
        <v>53</v>
      </c>
      <c r="AG263" s="17" t="s">
        <v>287</v>
      </c>
      <c r="AH263" s="17" t="s">
        <v>357</v>
      </c>
      <c r="AI263" s="17" t="s">
        <v>1182</v>
      </c>
      <c r="AJ263" s="17" t="s">
        <v>1183</v>
      </c>
      <c r="AK263" s="8" t="s">
        <v>290</v>
      </c>
      <c r="AL263" s="8" t="s">
        <v>291</v>
      </c>
      <c r="AM263" s="12" t="s">
        <v>47</v>
      </c>
      <c r="AN263" s="18">
        <v>46752</v>
      </c>
      <c r="AO263" s="19"/>
    </row>
    <row r="264" spans="1:41" ht="20" customHeight="1">
      <c r="A264" s="8">
        <v>30</v>
      </c>
      <c r="B264" s="8" t="s">
        <v>1031</v>
      </c>
      <c r="C264" s="9" t="s">
        <v>1179</v>
      </c>
      <c r="D264" s="8" t="s">
        <v>1032</v>
      </c>
      <c r="E264" s="8" t="s">
        <v>1031</v>
      </c>
      <c r="F264" s="8" t="s">
        <v>1032</v>
      </c>
      <c r="G264" s="8" t="s">
        <v>2915</v>
      </c>
      <c r="H264" s="8" t="s">
        <v>1037</v>
      </c>
      <c r="I264" s="8"/>
      <c r="J264" s="8"/>
      <c r="K264" s="8" t="s">
        <v>1034</v>
      </c>
      <c r="L264" s="8" t="s">
        <v>1035</v>
      </c>
      <c r="M264" s="11" t="s">
        <v>1083</v>
      </c>
      <c r="N264" s="8"/>
      <c r="O264" s="8">
        <v>30100823</v>
      </c>
      <c r="P264" s="8" t="s">
        <v>51</v>
      </c>
      <c r="Q264" s="8">
        <v>5</v>
      </c>
      <c r="R264" s="8">
        <v>36</v>
      </c>
      <c r="S264" s="23">
        <v>3857</v>
      </c>
      <c r="T264" s="23">
        <v>3857</v>
      </c>
      <c r="U264" s="13"/>
      <c r="V264" s="14">
        <f t="shared" si="62"/>
        <v>7714</v>
      </c>
      <c r="W264" s="15">
        <f t="shared" si="63"/>
        <v>3857</v>
      </c>
      <c r="X264" s="15">
        <f t="shared" si="64"/>
        <v>3857</v>
      </c>
      <c r="Y264" s="15">
        <f t="shared" si="65"/>
        <v>0</v>
      </c>
      <c r="Z264" s="14">
        <f t="shared" si="66"/>
        <v>7714</v>
      </c>
      <c r="AA264" s="15">
        <f t="shared" si="67"/>
        <v>3857</v>
      </c>
      <c r="AB264" s="15">
        <f t="shared" si="68"/>
        <v>3857</v>
      </c>
      <c r="AC264" s="15">
        <f t="shared" si="69"/>
        <v>0</v>
      </c>
      <c r="AD264" s="14">
        <f t="shared" si="70"/>
        <v>7714</v>
      </c>
      <c r="AE264" s="14">
        <f t="shared" si="71"/>
        <v>23142</v>
      </c>
      <c r="AF264" s="16" t="s">
        <v>53</v>
      </c>
      <c r="AG264" s="17" t="s">
        <v>287</v>
      </c>
      <c r="AH264" s="17" t="s">
        <v>357</v>
      </c>
      <c r="AI264" s="17" t="s">
        <v>1182</v>
      </c>
      <c r="AJ264" s="17" t="s">
        <v>1183</v>
      </c>
      <c r="AK264" s="8" t="s">
        <v>290</v>
      </c>
      <c r="AL264" s="8" t="s">
        <v>291</v>
      </c>
      <c r="AM264" s="12" t="s">
        <v>47</v>
      </c>
      <c r="AN264" s="18">
        <v>46752</v>
      </c>
      <c r="AO264" s="19"/>
    </row>
    <row r="265" spans="1:41" ht="20" customHeight="1">
      <c r="A265" s="8">
        <v>31</v>
      </c>
      <c r="B265" s="8" t="s">
        <v>1031</v>
      </c>
      <c r="C265" s="9" t="s">
        <v>1179</v>
      </c>
      <c r="D265" s="8" t="s">
        <v>1032</v>
      </c>
      <c r="E265" s="8" t="s">
        <v>1031</v>
      </c>
      <c r="F265" s="8" t="s">
        <v>1032</v>
      </c>
      <c r="G265" s="8" t="s">
        <v>2916</v>
      </c>
      <c r="H265" s="8" t="s">
        <v>1084</v>
      </c>
      <c r="I265" s="8"/>
      <c r="J265" s="8"/>
      <c r="K265" s="8" t="s">
        <v>1034</v>
      </c>
      <c r="L265" s="8" t="s">
        <v>1035</v>
      </c>
      <c r="M265" s="11" t="s">
        <v>1085</v>
      </c>
      <c r="N265" s="8"/>
      <c r="O265" s="8">
        <v>55191405</v>
      </c>
      <c r="P265" s="8" t="s">
        <v>51</v>
      </c>
      <c r="Q265" s="8">
        <v>5</v>
      </c>
      <c r="R265" s="8">
        <v>36</v>
      </c>
      <c r="S265" s="23">
        <v>576</v>
      </c>
      <c r="T265" s="23">
        <v>575</v>
      </c>
      <c r="U265" s="13"/>
      <c r="V265" s="14">
        <f t="shared" si="62"/>
        <v>1151</v>
      </c>
      <c r="W265" s="15">
        <f t="shared" si="63"/>
        <v>576</v>
      </c>
      <c r="X265" s="15">
        <f t="shared" si="64"/>
        <v>575</v>
      </c>
      <c r="Y265" s="15">
        <f t="shared" si="65"/>
        <v>0</v>
      </c>
      <c r="Z265" s="14">
        <f t="shared" si="66"/>
        <v>1151</v>
      </c>
      <c r="AA265" s="15">
        <f t="shared" si="67"/>
        <v>576</v>
      </c>
      <c r="AB265" s="15">
        <f t="shared" si="68"/>
        <v>575</v>
      </c>
      <c r="AC265" s="15">
        <f t="shared" si="69"/>
        <v>0</v>
      </c>
      <c r="AD265" s="14">
        <f t="shared" si="70"/>
        <v>1151</v>
      </c>
      <c r="AE265" s="14">
        <f t="shared" si="71"/>
        <v>3453</v>
      </c>
      <c r="AF265" s="16" t="s">
        <v>53</v>
      </c>
      <c r="AG265" s="17" t="s">
        <v>287</v>
      </c>
      <c r="AH265" s="17" t="s">
        <v>357</v>
      </c>
      <c r="AI265" s="17" t="s">
        <v>1182</v>
      </c>
      <c r="AJ265" s="17" t="s">
        <v>1183</v>
      </c>
      <c r="AK265" s="8" t="s">
        <v>290</v>
      </c>
      <c r="AL265" s="8" t="s">
        <v>291</v>
      </c>
      <c r="AM265" s="12" t="s">
        <v>47</v>
      </c>
      <c r="AN265" s="18">
        <v>46752</v>
      </c>
      <c r="AO265" s="19"/>
    </row>
    <row r="266" spans="1:41" ht="20" customHeight="1">
      <c r="A266" s="8">
        <v>32</v>
      </c>
      <c r="B266" s="8" t="s">
        <v>1031</v>
      </c>
      <c r="C266" s="9" t="s">
        <v>1179</v>
      </c>
      <c r="D266" s="8" t="s">
        <v>1032</v>
      </c>
      <c r="E266" s="8" t="s">
        <v>1031</v>
      </c>
      <c r="F266" s="8" t="s">
        <v>1032</v>
      </c>
      <c r="G266" s="8" t="s">
        <v>2915</v>
      </c>
      <c r="H266" s="8" t="s">
        <v>1086</v>
      </c>
      <c r="I266" s="8"/>
      <c r="J266" s="8"/>
      <c r="K266" s="8" t="s">
        <v>1034</v>
      </c>
      <c r="L266" s="8" t="s">
        <v>1035</v>
      </c>
      <c r="M266" s="11" t="s">
        <v>1087</v>
      </c>
      <c r="N266" s="8"/>
      <c r="O266" s="8">
        <v>30098808</v>
      </c>
      <c r="P266" s="8" t="s">
        <v>51</v>
      </c>
      <c r="Q266" s="8">
        <v>5</v>
      </c>
      <c r="R266" s="8">
        <v>36</v>
      </c>
      <c r="S266" s="23">
        <v>1140</v>
      </c>
      <c r="T266" s="23">
        <v>1140</v>
      </c>
      <c r="U266" s="13"/>
      <c r="V266" s="14">
        <f t="shared" si="62"/>
        <v>2280</v>
      </c>
      <c r="W266" s="15">
        <f t="shared" si="63"/>
        <v>1140</v>
      </c>
      <c r="X266" s="15">
        <f t="shared" si="64"/>
        <v>1140</v>
      </c>
      <c r="Y266" s="15">
        <f t="shared" si="65"/>
        <v>0</v>
      </c>
      <c r="Z266" s="14">
        <f t="shared" si="66"/>
        <v>2280</v>
      </c>
      <c r="AA266" s="15">
        <f t="shared" si="67"/>
        <v>1140</v>
      </c>
      <c r="AB266" s="15">
        <f t="shared" si="68"/>
        <v>1140</v>
      </c>
      <c r="AC266" s="15">
        <f t="shared" si="69"/>
        <v>0</v>
      </c>
      <c r="AD266" s="14">
        <f t="shared" si="70"/>
        <v>2280</v>
      </c>
      <c r="AE266" s="14">
        <f t="shared" si="71"/>
        <v>6840</v>
      </c>
      <c r="AF266" s="16" t="s">
        <v>53</v>
      </c>
      <c r="AG266" s="17" t="s">
        <v>287</v>
      </c>
      <c r="AH266" s="17" t="s">
        <v>357</v>
      </c>
      <c r="AI266" s="17" t="s">
        <v>1182</v>
      </c>
      <c r="AJ266" s="17" t="s">
        <v>1183</v>
      </c>
      <c r="AK266" s="8" t="s">
        <v>290</v>
      </c>
      <c r="AL266" s="8" t="s">
        <v>291</v>
      </c>
      <c r="AM266" s="12" t="s">
        <v>47</v>
      </c>
      <c r="AN266" s="18">
        <v>46752</v>
      </c>
      <c r="AO266" s="19"/>
    </row>
    <row r="267" spans="1:41" ht="20" customHeight="1">
      <c r="A267" s="8">
        <v>33</v>
      </c>
      <c r="B267" s="8" t="s">
        <v>1031</v>
      </c>
      <c r="C267" s="9" t="s">
        <v>1179</v>
      </c>
      <c r="D267" s="8" t="s">
        <v>1032</v>
      </c>
      <c r="E267" s="8" t="s">
        <v>1031</v>
      </c>
      <c r="F267" s="8" t="s">
        <v>1032</v>
      </c>
      <c r="G267" s="8" t="s">
        <v>2915</v>
      </c>
      <c r="H267" s="8" t="s">
        <v>1059</v>
      </c>
      <c r="I267" s="8"/>
      <c r="J267" s="8"/>
      <c r="K267" s="8" t="s">
        <v>1034</v>
      </c>
      <c r="L267" s="8" t="s">
        <v>1035</v>
      </c>
      <c r="M267" s="11" t="s">
        <v>1088</v>
      </c>
      <c r="N267" s="8"/>
      <c r="O267" s="8">
        <v>30098802</v>
      </c>
      <c r="P267" s="8" t="s">
        <v>51</v>
      </c>
      <c r="Q267" s="8">
        <v>5</v>
      </c>
      <c r="R267" s="8">
        <v>36</v>
      </c>
      <c r="S267" s="23">
        <v>881</v>
      </c>
      <c r="T267" s="23">
        <v>880</v>
      </c>
      <c r="U267" s="13"/>
      <c r="V267" s="14">
        <f t="shared" si="62"/>
        <v>1761</v>
      </c>
      <c r="W267" s="15">
        <f t="shared" si="63"/>
        <v>881</v>
      </c>
      <c r="X267" s="15">
        <f t="shared" si="64"/>
        <v>880</v>
      </c>
      <c r="Y267" s="15">
        <f t="shared" si="65"/>
        <v>0</v>
      </c>
      <c r="Z267" s="14">
        <f t="shared" si="66"/>
        <v>1761</v>
      </c>
      <c r="AA267" s="15">
        <f t="shared" si="67"/>
        <v>881</v>
      </c>
      <c r="AB267" s="15">
        <f t="shared" si="68"/>
        <v>880</v>
      </c>
      <c r="AC267" s="15">
        <f t="shared" si="69"/>
        <v>0</v>
      </c>
      <c r="AD267" s="14">
        <f t="shared" si="70"/>
        <v>1761</v>
      </c>
      <c r="AE267" s="14">
        <f t="shared" si="71"/>
        <v>5283</v>
      </c>
      <c r="AF267" s="16" t="s">
        <v>53</v>
      </c>
      <c r="AG267" s="17" t="s">
        <v>287</v>
      </c>
      <c r="AH267" s="17" t="s">
        <v>357</v>
      </c>
      <c r="AI267" s="17" t="s">
        <v>1182</v>
      </c>
      <c r="AJ267" s="17" t="s">
        <v>1183</v>
      </c>
      <c r="AK267" s="8" t="s">
        <v>290</v>
      </c>
      <c r="AL267" s="8" t="s">
        <v>291</v>
      </c>
      <c r="AM267" s="12" t="s">
        <v>47</v>
      </c>
      <c r="AN267" s="18">
        <v>46752</v>
      </c>
      <c r="AO267" s="19"/>
    </row>
    <row r="268" spans="1:41" ht="20" customHeight="1">
      <c r="A268" s="8">
        <v>34</v>
      </c>
      <c r="B268" s="8" t="s">
        <v>1031</v>
      </c>
      <c r="C268" s="9" t="s">
        <v>1179</v>
      </c>
      <c r="D268" s="8" t="s">
        <v>1032</v>
      </c>
      <c r="E268" s="8" t="s">
        <v>1031</v>
      </c>
      <c r="F268" s="8" t="s">
        <v>1032</v>
      </c>
      <c r="G268" s="8" t="s">
        <v>2904</v>
      </c>
      <c r="H268" s="8" t="s">
        <v>1039</v>
      </c>
      <c r="I268" s="8" t="s">
        <v>1089</v>
      </c>
      <c r="J268" s="8"/>
      <c r="K268" s="8" t="s">
        <v>1034</v>
      </c>
      <c r="L268" s="8" t="s">
        <v>1035</v>
      </c>
      <c r="M268" s="11" t="s">
        <v>1090</v>
      </c>
      <c r="N268" s="8"/>
      <c r="O268" s="8">
        <v>30098831</v>
      </c>
      <c r="P268" s="8" t="s">
        <v>51</v>
      </c>
      <c r="Q268" s="8">
        <v>5</v>
      </c>
      <c r="R268" s="8">
        <v>36</v>
      </c>
      <c r="S268" s="23">
        <v>3217</v>
      </c>
      <c r="T268" s="23">
        <v>3217</v>
      </c>
      <c r="U268" s="13"/>
      <c r="V268" s="14">
        <f t="shared" si="62"/>
        <v>6434</v>
      </c>
      <c r="W268" s="15">
        <f t="shared" si="63"/>
        <v>3217</v>
      </c>
      <c r="X268" s="15">
        <f t="shared" si="64"/>
        <v>3217</v>
      </c>
      <c r="Y268" s="15">
        <f t="shared" si="65"/>
        <v>0</v>
      </c>
      <c r="Z268" s="14">
        <f t="shared" si="66"/>
        <v>6434</v>
      </c>
      <c r="AA268" s="15">
        <f t="shared" si="67"/>
        <v>3217</v>
      </c>
      <c r="AB268" s="15">
        <f t="shared" si="68"/>
        <v>3217</v>
      </c>
      <c r="AC268" s="15">
        <f t="shared" si="69"/>
        <v>0</v>
      </c>
      <c r="AD268" s="14">
        <f t="shared" si="70"/>
        <v>6434</v>
      </c>
      <c r="AE268" s="14">
        <f t="shared" si="71"/>
        <v>19302</v>
      </c>
      <c r="AF268" s="16" t="s">
        <v>53</v>
      </c>
      <c r="AG268" s="17" t="s">
        <v>287</v>
      </c>
      <c r="AH268" s="17" t="s">
        <v>357</v>
      </c>
      <c r="AI268" s="17" t="s">
        <v>1182</v>
      </c>
      <c r="AJ268" s="17" t="s">
        <v>1183</v>
      </c>
      <c r="AK268" s="8" t="s">
        <v>290</v>
      </c>
      <c r="AL268" s="8" t="s">
        <v>291</v>
      </c>
      <c r="AM268" s="12" t="s">
        <v>47</v>
      </c>
      <c r="AN268" s="18">
        <v>46752</v>
      </c>
      <c r="AO268" s="19"/>
    </row>
    <row r="269" spans="1:41" ht="20" customHeight="1">
      <c r="A269" s="8">
        <v>35</v>
      </c>
      <c r="B269" s="8" t="s">
        <v>1031</v>
      </c>
      <c r="C269" s="9" t="s">
        <v>1179</v>
      </c>
      <c r="D269" s="8" t="s">
        <v>1032</v>
      </c>
      <c r="E269" s="8" t="s">
        <v>1031</v>
      </c>
      <c r="F269" s="8" t="s">
        <v>1032</v>
      </c>
      <c r="G269" s="8" t="s">
        <v>2917</v>
      </c>
      <c r="H269" s="8" t="s">
        <v>1039</v>
      </c>
      <c r="I269" s="8" t="s">
        <v>1091</v>
      </c>
      <c r="J269" s="8"/>
      <c r="K269" s="8" t="s">
        <v>1034</v>
      </c>
      <c r="L269" s="8" t="s">
        <v>1035</v>
      </c>
      <c r="M269" s="11" t="s">
        <v>1092</v>
      </c>
      <c r="N269" s="8"/>
      <c r="O269" s="8">
        <v>30100910</v>
      </c>
      <c r="P269" s="8" t="s">
        <v>51</v>
      </c>
      <c r="Q269" s="8">
        <v>2</v>
      </c>
      <c r="R269" s="8">
        <v>36</v>
      </c>
      <c r="S269" s="23">
        <v>3005</v>
      </c>
      <c r="T269" s="23">
        <v>3004</v>
      </c>
      <c r="U269" s="13"/>
      <c r="V269" s="14">
        <f t="shared" si="62"/>
        <v>6009</v>
      </c>
      <c r="W269" s="15">
        <f t="shared" si="63"/>
        <v>3005</v>
      </c>
      <c r="X269" s="15">
        <f t="shared" si="64"/>
        <v>3004</v>
      </c>
      <c r="Y269" s="15">
        <f t="shared" si="65"/>
        <v>0</v>
      </c>
      <c r="Z269" s="14">
        <f t="shared" si="66"/>
        <v>6009</v>
      </c>
      <c r="AA269" s="15">
        <f t="shared" si="67"/>
        <v>3005</v>
      </c>
      <c r="AB269" s="15">
        <f t="shared" si="68"/>
        <v>3004</v>
      </c>
      <c r="AC269" s="15">
        <f t="shared" si="69"/>
        <v>0</v>
      </c>
      <c r="AD269" s="14">
        <f t="shared" si="70"/>
        <v>6009</v>
      </c>
      <c r="AE269" s="14">
        <f t="shared" si="71"/>
        <v>18027</v>
      </c>
      <c r="AF269" s="16" t="s">
        <v>53</v>
      </c>
      <c r="AG269" s="17" t="s">
        <v>287</v>
      </c>
      <c r="AH269" s="17" t="s">
        <v>357</v>
      </c>
      <c r="AI269" s="17" t="s">
        <v>1182</v>
      </c>
      <c r="AJ269" s="17" t="s">
        <v>1183</v>
      </c>
      <c r="AK269" s="8" t="s">
        <v>290</v>
      </c>
      <c r="AL269" s="8" t="s">
        <v>291</v>
      </c>
      <c r="AM269" s="12" t="s">
        <v>47</v>
      </c>
      <c r="AN269" s="18">
        <v>46752</v>
      </c>
      <c r="AO269" s="19"/>
    </row>
    <row r="270" spans="1:41" ht="20" customHeight="1">
      <c r="A270" s="8">
        <v>36</v>
      </c>
      <c r="B270" s="8" t="s">
        <v>1031</v>
      </c>
      <c r="C270" s="9" t="s">
        <v>1179</v>
      </c>
      <c r="D270" s="8" t="s">
        <v>1032</v>
      </c>
      <c r="E270" s="8" t="s">
        <v>1031</v>
      </c>
      <c r="F270" s="8" t="s">
        <v>1032</v>
      </c>
      <c r="G270" s="8" t="s">
        <v>2918</v>
      </c>
      <c r="H270" s="8" t="s">
        <v>1039</v>
      </c>
      <c r="I270" s="8" t="s">
        <v>1093</v>
      </c>
      <c r="J270" s="8"/>
      <c r="K270" s="8" t="s">
        <v>1034</v>
      </c>
      <c r="L270" s="8" t="s">
        <v>1035</v>
      </c>
      <c r="M270" s="11" t="s">
        <v>1094</v>
      </c>
      <c r="N270" s="8"/>
      <c r="O270" s="8">
        <v>30098818</v>
      </c>
      <c r="P270" s="8" t="s">
        <v>51</v>
      </c>
      <c r="Q270" s="8">
        <v>5</v>
      </c>
      <c r="R270" s="8">
        <v>36</v>
      </c>
      <c r="S270" s="23">
        <v>1330</v>
      </c>
      <c r="T270" s="23">
        <v>1330</v>
      </c>
      <c r="U270" s="13"/>
      <c r="V270" s="14">
        <f t="shared" si="62"/>
        <v>2660</v>
      </c>
      <c r="W270" s="15">
        <f t="shared" si="63"/>
        <v>1330</v>
      </c>
      <c r="X270" s="15">
        <f t="shared" si="64"/>
        <v>1330</v>
      </c>
      <c r="Y270" s="15">
        <f t="shared" si="65"/>
        <v>0</v>
      </c>
      <c r="Z270" s="14">
        <f t="shared" si="66"/>
        <v>2660</v>
      </c>
      <c r="AA270" s="15">
        <f t="shared" si="67"/>
        <v>1330</v>
      </c>
      <c r="AB270" s="15">
        <f t="shared" si="68"/>
        <v>1330</v>
      </c>
      <c r="AC270" s="15">
        <f t="shared" si="69"/>
        <v>0</v>
      </c>
      <c r="AD270" s="14">
        <f t="shared" si="70"/>
        <v>2660</v>
      </c>
      <c r="AE270" s="14">
        <f t="shared" si="71"/>
        <v>7980</v>
      </c>
      <c r="AF270" s="16" t="s">
        <v>53</v>
      </c>
      <c r="AG270" s="17" t="s">
        <v>287</v>
      </c>
      <c r="AH270" s="17" t="s">
        <v>357</v>
      </c>
      <c r="AI270" s="17" t="s">
        <v>1182</v>
      </c>
      <c r="AJ270" s="17" t="s">
        <v>1183</v>
      </c>
      <c r="AK270" s="8" t="s">
        <v>290</v>
      </c>
      <c r="AL270" s="8" t="s">
        <v>291</v>
      </c>
      <c r="AM270" s="12" t="s">
        <v>47</v>
      </c>
      <c r="AN270" s="18">
        <v>46752</v>
      </c>
      <c r="AO270" s="19"/>
    </row>
    <row r="271" spans="1:41" ht="20" customHeight="1">
      <c r="A271" s="8">
        <v>37</v>
      </c>
      <c r="B271" s="8" t="s">
        <v>1031</v>
      </c>
      <c r="C271" s="9" t="s">
        <v>1179</v>
      </c>
      <c r="D271" s="8" t="s">
        <v>1032</v>
      </c>
      <c r="E271" s="8" t="s">
        <v>1031</v>
      </c>
      <c r="F271" s="8" t="s">
        <v>1032</v>
      </c>
      <c r="G271" s="8" t="s">
        <v>2919</v>
      </c>
      <c r="H271" s="8" t="s">
        <v>1064</v>
      </c>
      <c r="I271" s="8"/>
      <c r="J271" s="8">
        <v>2</v>
      </c>
      <c r="K271" s="8" t="s">
        <v>1065</v>
      </c>
      <c r="L271" s="8" t="s">
        <v>1066</v>
      </c>
      <c r="M271" s="11" t="s">
        <v>1095</v>
      </c>
      <c r="N271" s="8"/>
      <c r="O271" s="8">
        <v>30098807</v>
      </c>
      <c r="P271" s="8" t="s">
        <v>51</v>
      </c>
      <c r="Q271" s="8">
        <v>5</v>
      </c>
      <c r="R271" s="8">
        <v>36</v>
      </c>
      <c r="S271" s="23">
        <v>189</v>
      </c>
      <c r="T271" s="23">
        <v>16</v>
      </c>
      <c r="U271" s="13"/>
      <c r="V271" s="14">
        <f t="shared" si="62"/>
        <v>205</v>
      </c>
      <c r="W271" s="15">
        <f t="shared" si="63"/>
        <v>189</v>
      </c>
      <c r="X271" s="15">
        <f t="shared" si="64"/>
        <v>16</v>
      </c>
      <c r="Y271" s="15">
        <f t="shared" si="65"/>
        <v>0</v>
      </c>
      <c r="Z271" s="14">
        <f t="shared" si="66"/>
        <v>205</v>
      </c>
      <c r="AA271" s="15">
        <f t="shared" si="67"/>
        <v>189</v>
      </c>
      <c r="AB271" s="15">
        <f t="shared" si="68"/>
        <v>16</v>
      </c>
      <c r="AC271" s="15">
        <f t="shared" si="69"/>
        <v>0</v>
      </c>
      <c r="AD271" s="14">
        <f t="shared" si="70"/>
        <v>205</v>
      </c>
      <c r="AE271" s="14">
        <f t="shared" si="71"/>
        <v>615</v>
      </c>
      <c r="AF271" s="16" t="s">
        <v>53</v>
      </c>
      <c r="AG271" s="17" t="s">
        <v>287</v>
      </c>
      <c r="AH271" s="17" t="s">
        <v>357</v>
      </c>
      <c r="AI271" s="17" t="s">
        <v>1182</v>
      </c>
      <c r="AJ271" s="17" t="s">
        <v>1183</v>
      </c>
      <c r="AK271" s="8" t="s">
        <v>290</v>
      </c>
      <c r="AL271" s="8" t="s">
        <v>291</v>
      </c>
      <c r="AM271" s="12" t="s">
        <v>47</v>
      </c>
      <c r="AN271" s="18">
        <v>46752</v>
      </c>
      <c r="AO271" s="19"/>
    </row>
    <row r="272" spans="1:41" ht="20" customHeight="1">
      <c r="A272" s="8">
        <v>38</v>
      </c>
      <c r="B272" s="8" t="s">
        <v>1031</v>
      </c>
      <c r="C272" s="9" t="s">
        <v>1179</v>
      </c>
      <c r="D272" s="8" t="s">
        <v>1032</v>
      </c>
      <c r="E272" s="8" t="s">
        <v>1031</v>
      </c>
      <c r="F272" s="8" t="s">
        <v>1032</v>
      </c>
      <c r="G272" s="8" t="s">
        <v>2904</v>
      </c>
      <c r="H272" s="8" t="s">
        <v>1039</v>
      </c>
      <c r="I272" s="8"/>
      <c r="J272" s="8"/>
      <c r="K272" s="8" t="s">
        <v>1034</v>
      </c>
      <c r="L272" s="8" t="s">
        <v>1035</v>
      </c>
      <c r="M272" s="11" t="s">
        <v>1096</v>
      </c>
      <c r="N272" s="8"/>
      <c r="O272" s="8">
        <v>30098827</v>
      </c>
      <c r="P272" s="8" t="s">
        <v>51</v>
      </c>
      <c r="Q272" s="8">
        <v>5</v>
      </c>
      <c r="R272" s="8">
        <v>36</v>
      </c>
      <c r="S272" s="23">
        <v>1711</v>
      </c>
      <c r="T272" s="23">
        <v>1711</v>
      </c>
      <c r="U272" s="13"/>
      <c r="V272" s="14">
        <f t="shared" si="62"/>
        <v>3422</v>
      </c>
      <c r="W272" s="15">
        <f t="shared" si="63"/>
        <v>1711</v>
      </c>
      <c r="X272" s="15">
        <f t="shared" si="64"/>
        <v>1711</v>
      </c>
      <c r="Y272" s="15">
        <f t="shared" si="65"/>
        <v>0</v>
      </c>
      <c r="Z272" s="14">
        <f t="shared" si="66"/>
        <v>3422</v>
      </c>
      <c r="AA272" s="15">
        <f t="shared" si="67"/>
        <v>1711</v>
      </c>
      <c r="AB272" s="15">
        <f t="shared" si="68"/>
        <v>1711</v>
      </c>
      <c r="AC272" s="15">
        <f t="shared" si="69"/>
        <v>0</v>
      </c>
      <c r="AD272" s="14">
        <f t="shared" si="70"/>
        <v>3422</v>
      </c>
      <c r="AE272" s="14">
        <f t="shared" si="71"/>
        <v>10266</v>
      </c>
      <c r="AF272" s="16" t="s">
        <v>53</v>
      </c>
      <c r="AG272" s="17" t="s">
        <v>287</v>
      </c>
      <c r="AH272" s="17" t="s">
        <v>357</v>
      </c>
      <c r="AI272" s="17" t="s">
        <v>1182</v>
      </c>
      <c r="AJ272" s="17" t="s">
        <v>1183</v>
      </c>
      <c r="AK272" s="8" t="s">
        <v>290</v>
      </c>
      <c r="AL272" s="8" t="s">
        <v>291</v>
      </c>
      <c r="AM272" s="12" t="s">
        <v>47</v>
      </c>
      <c r="AN272" s="18">
        <v>46752</v>
      </c>
      <c r="AO272" s="19"/>
    </row>
    <row r="273" spans="1:41" ht="20" customHeight="1">
      <c r="A273" s="8">
        <v>39</v>
      </c>
      <c r="B273" s="8" t="s">
        <v>1031</v>
      </c>
      <c r="C273" s="9" t="s">
        <v>1179</v>
      </c>
      <c r="D273" s="8" t="s">
        <v>1032</v>
      </c>
      <c r="E273" s="8" t="s">
        <v>1031</v>
      </c>
      <c r="F273" s="8" t="s">
        <v>1032</v>
      </c>
      <c r="G273" s="8" t="s">
        <v>2920</v>
      </c>
      <c r="H273" s="8" t="s">
        <v>1037</v>
      </c>
      <c r="I273" s="8"/>
      <c r="J273" s="8"/>
      <c r="K273" s="8" t="s">
        <v>1034</v>
      </c>
      <c r="L273" s="8" t="s">
        <v>1035</v>
      </c>
      <c r="M273" s="11" t="s">
        <v>1097</v>
      </c>
      <c r="N273" s="8"/>
      <c r="O273" s="8">
        <v>30100816</v>
      </c>
      <c r="P273" s="8" t="s">
        <v>51</v>
      </c>
      <c r="Q273" s="8">
        <v>2</v>
      </c>
      <c r="R273" s="8">
        <v>36</v>
      </c>
      <c r="S273" s="23">
        <v>105</v>
      </c>
      <c r="T273" s="23">
        <v>105</v>
      </c>
      <c r="U273" s="13"/>
      <c r="V273" s="14">
        <f t="shared" si="62"/>
        <v>210</v>
      </c>
      <c r="W273" s="15">
        <f t="shared" si="63"/>
        <v>105</v>
      </c>
      <c r="X273" s="15">
        <f t="shared" si="64"/>
        <v>105</v>
      </c>
      <c r="Y273" s="15">
        <f t="shared" si="65"/>
        <v>0</v>
      </c>
      <c r="Z273" s="14">
        <f t="shared" si="66"/>
        <v>210</v>
      </c>
      <c r="AA273" s="15">
        <f t="shared" si="67"/>
        <v>105</v>
      </c>
      <c r="AB273" s="15">
        <f t="shared" si="68"/>
        <v>105</v>
      </c>
      <c r="AC273" s="15">
        <f t="shared" si="69"/>
        <v>0</v>
      </c>
      <c r="AD273" s="14">
        <f t="shared" si="70"/>
        <v>210</v>
      </c>
      <c r="AE273" s="14">
        <f t="shared" si="71"/>
        <v>630</v>
      </c>
      <c r="AF273" s="16" t="s">
        <v>53</v>
      </c>
      <c r="AG273" s="17" t="s">
        <v>287</v>
      </c>
      <c r="AH273" s="17" t="s">
        <v>357</v>
      </c>
      <c r="AI273" s="17" t="s">
        <v>1182</v>
      </c>
      <c r="AJ273" s="17" t="s">
        <v>1183</v>
      </c>
      <c r="AK273" s="8" t="s">
        <v>290</v>
      </c>
      <c r="AL273" s="8" t="s">
        <v>291</v>
      </c>
      <c r="AM273" s="12" t="s">
        <v>47</v>
      </c>
      <c r="AN273" s="18">
        <v>46752</v>
      </c>
      <c r="AO273" s="19"/>
    </row>
    <row r="274" spans="1:41" ht="20" customHeight="1">
      <c r="A274" s="8">
        <v>40</v>
      </c>
      <c r="B274" s="8" t="s">
        <v>1031</v>
      </c>
      <c r="C274" s="9" t="s">
        <v>1179</v>
      </c>
      <c r="D274" s="8" t="s">
        <v>1032</v>
      </c>
      <c r="E274" s="8" t="s">
        <v>1031</v>
      </c>
      <c r="F274" s="8" t="s">
        <v>1032</v>
      </c>
      <c r="G274" s="8" t="s">
        <v>2921</v>
      </c>
      <c r="H274" s="8" t="s">
        <v>1039</v>
      </c>
      <c r="I274" s="8" t="s">
        <v>1098</v>
      </c>
      <c r="J274" s="8"/>
      <c r="K274" s="8" t="s">
        <v>1034</v>
      </c>
      <c r="L274" s="8" t="s">
        <v>1035</v>
      </c>
      <c r="M274" s="11" t="s">
        <v>1099</v>
      </c>
      <c r="N274" s="8"/>
      <c r="O274" s="8">
        <v>13970905</v>
      </c>
      <c r="P274" s="8" t="s">
        <v>51</v>
      </c>
      <c r="Q274" s="8">
        <v>14</v>
      </c>
      <c r="R274" s="8">
        <v>36</v>
      </c>
      <c r="S274" s="23">
        <v>2574</v>
      </c>
      <c r="T274" s="23">
        <v>2574</v>
      </c>
      <c r="U274" s="13"/>
      <c r="V274" s="14">
        <f t="shared" si="62"/>
        <v>5148</v>
      </c>
      <c r="W274" s="15">
        <f t="shared" si="63"/>
        <v>2574</v>
      </c>
      <c r="X274" s="15">
        <f t="shared" si="64"/>
        <v>2574</v>
      </c>
      <c r="Y274" s="15">
        <f t="shared" si="65"/>
        <v>0</v>
      </c>
      <c r="Z274" s="14">
        <f t="shared" si="66"/>
        <v>5148</v>
      </c>
      <c r="AA274" s="15">
        <f t="shared" si="67"/>
        <v>2574</v>
      </c>
      <c r="AB274" s="15">
        <f t="shared" si="68"/>
        <v>2574</v>
      </c>
      <c r="AC274" s="15">
        <f t="shared" si="69"/>
        <v>0</v>
      </c>
      <c r="AD274" s="14">
        <f t="shared" si="70"/>
        <v>5148</v>
      </c>
      <c r="AE274" s="14">
        <f t="shared" si="71"/>
        <v>15444</v>
      </c>
      <c r="AF274" s="16" t="s">
        <v>53</v>
      </c>
      <c r="AG274" s="17" t="s">
        <v>287</v>
      </c>
      <c r="AH274" s="17" t="s">
        <v>357</v>
      </c>
      <c r="AI274" s="17" t="s">
        <v>1182</v>
      </c>
      <c r="AJ274" s="17" t="s">
        <v>1183</v>
      </c>
      <c r="AK274" s="8" t="s">
        <v>290</v>
      </c>
      <c r="AL274" s="8" t="s">
        <v>291</v>
      </c>
      <c r="AM274" s="12" t="s">
        <v>47</v>
      </c>
      <c r="AN274" s="18">
        <v>46752</v>
      </c>
      <c r="AO274" s="19"/>
    </row>
    <row r="275" spans="1:41" ht="20" customHeight="1">
      <c r="A275" s="8">
        <v>41</v>
      </c>
      <c r="B275" s="8" t="s">
        <v>1031</v>
      </c>
      <c r="C275" s="9" t="s">
        <v>1179</v>
      </c>
      <c r="D275" s="8" t="s">
        <v>1032</v>
      </c>
      <c r="E275" s="8" t="s">
        <v>1031</v>
      </c>
      <c r="F275" s="8" t="s">
        <v>1032</v>
      </c>
      <c r="G275" s="8" t="s">
        <v>2922</v>
      </c>
      <c r="H275" s="8" t="s">
        <v>1039</v>
      </c>
      <c r="I275" s="8" t="s">
        <v>1100</v>
      </c>
      <c r="J275" s="8"/>
      <c r="K275" s="8" t="s">
        <v>1034</v>
      </c>
      <c r="L275" s="8" t="s">
        <v>1035</v>
      </c>
      <c r="M275" s="11" t="s">
        <v>1101</v>
      </c>
      <c r="N275" s="8"/>
      <c r="O275" s="8">
        <v>30098824</v>
      </c>
      <c r="P275" s="8" t="s">
        <v>51</v>
      </c>
      <c r="Q275" s="8">
        <v>2</v>
      </c>
      <c r="R275" s="8">
        <v>36</v>
      </c>
      <c r="S275" s="23">
        <v>58</v>
      </c>
      <c r="T275" s="23">
        <v>57</v>
      </c>
      <c r="U275" s="13"/>
      <c r="V275" s="14">
        <f t="shared" si="62"/>
        <v>115</v>
      </c>
      <c r="W275" s="15">
        <f t="shared" si="63"/>
        <v>58</v>
      </c>
      <c r="X275" s="15">
        <f t="shared" si="64"/>
        <v>57</v>
      </c>
      <c r="Y275" s="15">
        <f t="shared" si="65"/>
        <v>0</v>
      </c>
      <c r="Z275" s="14">
        <f t="shared" si="66"/>
        <v>115</v>
      </c>
      <c r="AA275" s="15">
        <f t="shared" si="67"/>
        <v>58</v>
      </c>
      <c r="AB275" s="15">
        <f t="shared" si="68"/>
        <v>57</v>
      </c>
      <c r="AC275" s="15">
        <f t="shared" si="69"/>
        <v>0</v>
      </c>
      <c r="AD275" s="14">
        <f t="shared" si="70"/>
        <v>115</v>
      </c>
      <c r="AE275" s="14">
        <f t="shared" si="71"/>
        <v>345</v>
      </c>
      <c r="AF275" s="16" t="s">
        <v>53</v>
      </c>
      <c r="AG275" s="17" t="s">
        <v>287</v>
      </c>
      <c r="AH275" s="17" t="s">
        <v>357</v>
      </c>
      <c r="AI275" s="17" t="s">
        <v>1182</v>
      </c>
      <c r="AJ275" s="17" t="s">
        <v>1183</v>
      </c>
      <c r="AK275" s="8" t="s">
        <v>290</v>
      </c>
      <c r="AL275" s="8" t="s">
        <v>291</v>
      </c>
      <c r="AM275" s="12" t="s">
        <v>47</v>
      </c>
      <c r="AN275" s="18">
        <v>46752</v>
      </c>
      <c r="AO275" s="19"/>
    </row>
    <row r="276" spans="1:41" ht="20" customHeight="1">
      <c r="A276" s="8">
        <v>42</v>
      </c>
      <c r="B276" s="8" t="s">
        <v>1031</v>
      </c>
      <c r="C276" s="9" t="s">
        <v>1179</v>
      </c>
      <c r="D276" s="8" t="s">
        <v>1032</v>
      </c>
      <c r="E276" s="8" t="s">
        <v>1031</v>
      </c>
      <c r="F276" s="8" t="s">
        <v>1032</v>
      </c>
      <c r="G276" s="8" t="s">
        <v>2923</v>
      </c>
      <c r="H276" s="8" t="s">
        <v>1039</v>
      </c>
      <c r="I276" s="8" t="s">
        <v>1100</v>
      </c>
      <c r="J276" s="8"/>
      <c r="K276" s="8" t="s">
        <v>1034</v>
      </c>
      <c r="L276" s="8" t="s">
        <v>1035</v>
      </c>
      <c r="M276" s="11" t="s">
        <v>1102</v>
      </c>
      <c r="N276" s="8"/>
      <c r="O276" s="8">
        <v>30098801</v>
      </c>
      <c r="P276" s="8" t="s">
        <v>51</v>
      </c>
      <c r="Q276" s="8">
        <v>5</v>
      </c>
      <c r="R276" s="8">
        <v>36</v>
      </c>
      <c r="S276" s="23">
        <v>618</v>
      </c>
      <c r="T276" s="23">
        <v>618</v>
      </c>
      <c r="U276" s="13"/>
      <c r="V276" s="14">
        <f t="shared" si="62"/>
        <v>1236</v>
      </c>
      <c r="W276" s="15">
        <f t="shared" si="63"/>
        <v>618</v>
      </c>
      <c r="X276" s="15">
        <f t="shared" si="64"/>
        <v>618</v>
      </c>
      <c r="Y276" s="15">
        <f t="shared" si="65"/>
        <v>0</v>
      </c>
      <c r="Z276" s="14">
        <f t="shared" si="66"/>
        <v>1236</v>
      </c>
      <c r="AA276" s="15">
        <f t="shared" si="67"/>
        <v>618</v>
      </c>
      <c r="AB276" s="15">
        <f t="shared" si="68"/>
        <v>618</v>
      </c>
      <c r="AC276" s="15">
        <f t="shared" si="69"/>
        <v>0</v>
      </c>
      <c r="AD276" s="14">
        <f t="shared" si="70"/>
        <v>1236</v>
      </c>
      <c r="AE276" s="14">
        <f t="shared" si="71"/>
        <v>3708</v>
      </c>
      <c r="AF276" s="16" t="s">
        <v>53</v>
      </c>
      <c r="AG276" s="17" t="s">
        <v>287</v>
      </c>
      <c r="AH276" s="17" t="s">
        <v>357</v>
      </c>
      <c r="AI276" s="17" t="s">
        <v>1182</v>
      </c>
      <c r="AJ276" s="17" t="s">
        <v>1183</v>
      </c>
      <c r="AK276" s="8" t="s">
        <v>290</v>
      </c>
      <c r="AL276" s="8" t="s">
        <v>291</v>
      </c>
      <c r="AM276" s="12" t="s">
        <v>47</v>
      </c>
      <c r="AN276" s="18">
        <v>46752</v>
      </c>
      <c r="AO276" s="19"/>
    </row>
    <row r="277" spans="1:41" ht="20" customHeight="1">
      <c r="A277" s="8">
        <v>43</v>
      </c>
      <c r="B277" s="8" t="s">
        <v>1031</v>
      </c>
      <c r="C277" s="9" t="s">
        <v>1179</v>
      </c>
      <c r="D277" s="8" t="s">
        <v>1032</v>
      </c>
      <c r="E277" s="8" t="s">
        <v>1031</v>
      </c>
      <c r="F277" s="8" t="s">
        <v>1032</v>
      </c>
      <c r="G277" s="8" t="s">
        <v>2924</v>
      </c>
      <c r="H277" s="8" t="s">
        <v>1039</v>
      </c>
      <c r="I277" s="8" t="s">
        <v>1091</v>
      </c>
      <c r="J277" s="8"/>
      <c r="K277" s="8" t="s">
        <v>1034</v>
      </c>
      <c r="L277" s="8" t="s">
        <v>1035</v>
      </c>
      <c r="M277" s="11" t="s">
        <v>1103</v>
      </c>
      <c r="N277" s="8"/>
      <c r="O277" s="8">
        <v>30098829</v>
      </c>
      <c r="P277" s="8" t="s">
        <v>51</v>
      </c>
      <c r="Q277" s="8">
        <v>2</v>
      </c>
      <c r="R277" s="8">
        <v>36</v>
      </c>
      <c r="S277" s="23">
        <v>823</v>
      </c>
      <c r="T277" s="23">
        <v>823</v>
      </c>
      <c r="U277" s="13"/>
      <c r="V277" s="14">
        <f t="shared" si="62"/>
        <v>1646</v>
      </c>
      <c r="W277" s="15">
        <f t="shared" si="63"/>
        <v>823</v>
      </c>
      <c r="X277" s="15">
        <f t="shared" si="64"/>
        <v>823</v>
      </c>
      <c r="Y277" s="15">
        <f t="shared" si="65"/>
        <v>0</v>
      </c>
      <c r="Z277" s="14">
        <f t="shared" si="66"/>
        <v>1646</v>
      </c>
      <c r="AA277" s="15">
        <f t="shared" si="67"/>
        <v>823</v>
      </c>
      <c r="AB277" s="15">
        <f t="shared" si="68"/>
        <v>823</v>
      </c>
      <c r="AC277" s="15">
        <f t="shared" si="69"/>
        <v>0</v>
      </c>
      <c r="AD277" s="14">
        <f t="shared" si="70"/>
        <v>1646</v>
      </c>
      <c r="AE277" s="14">
        <f t="shared" si="71"/>
        <v>4938</v>
      </c>
      <c r="AF277" s="16" t="s">
        <v>53</v>
      </c>
      <c r="AG277" s="17" t="s">
        <v>287</v>
      </c>
      <c r="AH277" s="17" t="s">
        <v>357</v>
      </c>
      <c r="AI277" s="17" t="s">
        <v>1182</v>
      </c>
      <c r="AJ277" s="17" t="s">
        <v>1183</v>
      </c>
      <c r="AK277" s="8" t="s">
        <v>290</v>
      </c>
      <c r="AL277" s="8" t="s">
        <v>291</v>
      </c>
      <c r="AM277" s="12" t="s">
        <v>47</v>
      </c>
      <c r="AN277" s="18">
        <v>46752</v>
      </c>
      <c r="AO277" s="19"/>
    </row>
    <row r="278" spans="1:41" ht="20" customHeight="1">
      <c r="A278" s="8">
        <v>44</v>
      </c>
      <c r="B278" s="8" t="s">
        <v>1031</v>
      </c>
      <c r="C278" s="9" t="s">
        <v>1179</v>
      </c>
      <c r="D278" s="8" t="s">
        <v>1032</v>
      </c>
      <c r="E278" s="8" t="s">
        <v>1031</v>
      </c>
      <c r="F278" s="8" t="s">
        <v>1032</v>
      </c>
      <c r="G278" s="8" t="s">
        <v>2925</v>
      </c>
      <c r="H278" s="8" t="s">
        <v>1039</v>
      </c>
      <c r="I278" s="8" t="s">
        <v>1104</v>
      </c>
      <c r="J278" s="8"/>
      <c r="K278" s="8" t="s">
        <v>1034</v>
      </c>
      <c r="L278" s="8" t="s">
        <v>1035</v>
      </c>
      <c r="M278" s="11" t="s">
        <v>1105</v>
      </c>
      <c r="N278" s="8"/>
      <c r="O278" s="8">
        <v>30098820</v>
      </c>
      <c r="P278" s="8" t="s">
        <v>51</v>
      </c>
      <c r="Q278" s="8">
        <v>4</v>
      </c>
      <c r="R278" s="8">
        <v>36</v>
      </c>
      <c r="S278" s="23">
        <v>631</v>
      </c>
      <c r="T278" s="23">
        <v>631</v>
      </c>
      <c r="U278" s="13"/>
      <c r="V278" s="14">
        <f t="shared" si="62"/>
        <v>1262</v>
      </c>
      <c r="W278" s="15">
        <f t="shared" si="63"/>
        <v>631</v>
      </c>
      <c r="X278" s="15">
        <f t="shared" si="64"/>
        <v>631</v>
      </c>
      <c r="Y278" s="15">
        <f t="shared" si="65"/>
        <v>0</v>
      </c>
      <c r="Z278" s="14">
        <f t="shared" si="66"/>
        <v>1262</v>
      </c>
      <c r="AA278" s="15">
        <f t="shared" si="67"/>
        <v>631</v>
      </c>
      <c r="AB278" s="15">
        <f t="shared" si="68"/>
        <v>631</v>
      </c>
      <c r="AC278" s="15">
        <f t="shared" si="69"/>
        <v>0</v>
      </c>
      <c r="AD278" s="14">
        <f t="shared" si="70"/>
        <v>1262</v>
      </c>
      <c r="AE278" s="14">
        <f t="shared" si="71"/>
        <v>3786</v>
      </c>
      <c r="AF278" s="16" t="s">
        <v>53</v>
      </c>
      <c r="AG278" s="17" t="s">
        <v>287</v>
      </c>
      <c r="AH278" s="17" t="s">
        <v>357</v>
      </c>
      <c r="AI278" s="17" t="s">
        <v>1182</v>
      </c>
      <c r="AJ278" s="17" t="s">
        <v>1183</v>
      </c>
      <c r="AK278" s="8" t="s">
        <v>290</v>
      </c>
      <c r="AL278" s="8" t="s">
        <v>291</v>
      </c>
      <c r="AM278" s="12" t="s">
        <v>47</v>
      </c>
      <c r="AN278" s="18">
        <v>46752</v>
      </c>
      <c r="AO278" s="19"/>
    </row>
    <row r="279" spans="1:41" ht="20" customHeight="1">
      <c r="A279" s="8">
        <v>45</v>
      </c>
      <c r="B279" s="8" t="s">
        <v>1031</v>
      </c>
      <c r="C279" s="9" t="s">
        <v>1179</v>
      </c>
      <c r="D279" s="8" t="s">
        <v>1032</v>
      </c>
      <c r="E279" s="8" t="s">
        <v>1031</v>
      </c>
      <c r="F279" s="8" t="s">
        <v>1032</v>
      </c>
      <c r="G279" s="8" t="s">
        <v>2926</v>
      </c>
      <c r="H279" s="8" t="s">
        <v>1039</v>
      </c>
      <c r="I279" s="8" t="s">
        <v>1089</v>
      </c>
      <c r="J279" s="8"/>
      <c r="K279" s="8" t="s">
        <v>1034</v>
      </c>
      <c r="L279" s="8" t="s">
        <v>1035</v>
      </c>
      <c r="M279" s="11" t="s">
        <v>1106</v>
      </c>
      <c r="N279" s="8"/>
      <c r="O279" s="8">
        <v>13970525</v>
      </c>
      <c r="P279" s="8" t="s">
        <v>51</v>
      </c>
      <c r="Q279" s="8">
        <v>9</v>
      </c>
      <c r="R279" s="8">
        <v>36</v>
      </c>
      <c r="S279" s="23">
        <v>77</v>
      </c>
      <c r="T279" s="23">
        <v>77</v>
      </c>
      <c r="U279" s="13"/>
      <c r="V279" s="14">
        <f t="shared" si="62"/>
        <v>154</v>
      </c>
      <c r="W279" s="15">
        <f t="shared" si="63"/>
        <v>77</v>
      </c>
      <c r="X279" s="15">
        <f t="shared" si="64"/>
        <v>77</v>
      </c>
      <c r="Y279" s="15">
        <f t="shared" si="65"/>
        <v>0</v>
      </c>
      <c r="Z279" s="14">
        <f t="shared" si="66"/>
        <v>154</v>
      </c>
      <c r="AA279" s="15">
        <f t="shared" si="67"/>
        <v>77</v>
      </c>
      <c r="AB279" s="15">
        <f t="shared" si="68"/>
        <v>77</v>
      </c>
      <c r="AC279" s="15">
        <f t="shared" si="69"/>
        <v>0</v>
      </c>
      <c r="AD279" s="14">
        <f t="shared" si="70"/>
        <v>154</v>
      </c>
      <c r="AE279" s="14">
        <f t="shared" si="71"/>
        <v>462</v>
      </c>
      <c r="AF279" s="16" t="s">
        <v>53</v>
      </c>
      <c r="AG279" s="17" t="s">
        <v>287</v>
      </c>
      <c r="AH279" s="17" t="s">
        <v>357</v>
      </c>
      <c r="AI279" s="17" t="s">
        <v>1182</v>
      </c>
      <c r="AJ279" s="17" t="s">
        <v>1183</v>
      </c>
      <c r="AK279" s="8" t="s">
        <v>290</v>
      </c>
      <c r="AL279" s="8" t="s">
        <v>291</v>
      </c>
      <c r="AM279" s="12" t="s">
        <v>47</v>
      </c>
      <c r="AN279" s="18">
        <v>46752</v>
      </c>
      <c r="AO279" s="19"/>
    </row>
    <row r="280" spans="1:41" ht="20" customHeight="1">
      <c r="A280" s="8">
        <v>46</v>
      </c>
      <c r="B280" s="8" t="s">
        <v>1031</v>
      </c>
      <c r="C280" s="9" t="s">
        <v>1179</v>
      </c>
      <c r="D280" s="8" t="s">
        <v>1032</v>
      </c>
      <c r="E280" s="8" t="s">
        <v>1031</v>
      </c>
      <c r="F280" s="8" t="s">
        <v>1032</v>
      </c>
      <c r="G280" s="8" t="s">
        <v>2927</v>
      </c>
      <c r="H280" s="8" t="s">
        <v>1039</v>
      </c>
      <c r="I280" s="8" t="s">
        <v>1107</v>
      </c>
      <c r="J280" s="8"/>
      <c r="K280" s="8" t="s">
        <v>1034</v>
      </c>
      <c r="L280" s="8" t="s">
        <v>1035</v>
      </c>
      <c r="M280" s="11" t="s">
        <v>1108</v>
      </c>
      <c r="N280" s="8"/>
      <c r="O280" s="8">
        <v>30098821</v>
      </c>
      <c r="P280" s="8" t="s">
        <v>51</v>
      </c>
      <c r="Q280" s="8">
        <v>5</v>
      </c>
      <c r="R280" s="8">
        <v>36</v>
      </c>
      <c r="S280" s="23">
        <v>360</v>
      </c>
      <c r="T280" s="23">
        <v>359</v>
      </c>
      <c r="U280" s="13"/>
      <c r="V280" s="14">
        <f t="shared" si="62"/>
        <v>719</v>
      </c>
      <c r="W280" s="15">
        <f t="shared" si="63"/>
        <v>360</v>
      </c>
      <c r="X280" s="15">
        <f t="shared" si="64"/>
        <v>359</v>
      </c>
      <c r="Y280" s="15">
        <f t="shared" si="65"/>
        <v>0</v>
      </c>
      <c r="Z280" s="14">
        <f t="shared" si="66"/>
        <v>719</v>
      </c>
      <c r="AA280" s="15">
        <f t="shared" si="67"/>
        <v>360</v>
      </c>
      <c r="AB280" s="15">
        <f t="shared" si="68"/>
        <v>359</v>
      </c>
      <c r="AC280" s="15">
        <f t="shared" si="69"/>
        <v>0</v>
      </c>
      <c r="AD280" s="14">
        <f t="shared" si="70"/>
        <v>719</v>
      </c>
      <c r="AE280" s="14">
        <f t="shared" si="71"/>
        <v>2157</v>
      </c>
      <c r="AF280" s="16" t="s">
        <v>53</v>
      </c>
      <c r="AG280" s="17" t="s">
        <v>287</v>
      </c>
      <c r="AH280" s="17" t="s">
        <v>357</v>
      </c>
      <c r="AI280" s="17" t="s">
        <v>1182</v>
      </c>
      <c r="AJ280" s="17" t="s">
        <v>1183</v>
      </c>
      <c r="AK280" s="8" t="s">
        <v>290</v>
      </c>
      <c r="AL280" s="8" t="s">
        <v>291</v>
      </c>
      <c r="AM280" s="12" t="s">
        <v>47</v>
      </c>
      <c r="AN280" s="18">
        <v>46752</v>
      </c>
      <c r="AO280" s="19"/>
    </row>
    <row r="281" spans="1:41" ht="20" customHeight="1">
      <c r="A281" s="8">
        <v>47</v>
      </c>
      <c r="B281" s="8" t="s">
        <v>1031</v>
      </c>
      <c r="C281" s="9" t="s">
        <v>1179</v>
      </c>
      <c r="D281" s="8" t="s">
        <v>1032</v>
      </c>
      <c r="E281" s="8" t="s">
        <v>1031</v>
      </c>
      <c r="F281" s="8" t="s">
        <v>1032</v>
      </c>
      <c r="G281" s="8" t="s">
        <v>2928</v>
      </c>
      <c r="H281" s="8" t="s">
        <v>1109</v>
      </c>
      <c r="I281" s="8"/>
      <c r="J281" s="8"/>
      <c r="K281" s="8" t="s">
        <v>1034</v>
      </c>
      <c r="L281" s="8" t="s">
        <v>1035</v>
      </c>
      <c r="M281" s="11" t="s">
        <v>1110</v>
      </c>
      <c r="N281" s="8"/>
      <c r="O281" s="8">
        <v>55191415</v>
      </c>
      <c r="P281" s="8" t="s">
        <v>51</v>
      </c>
      <c r="Q281" s="8">
        <v>5</v>
      </c>
      <c r="R281" s="8">
        <v>36</v>
      </c>
      <c r="S281" s="23">
        <v>3091</v>
      </c>
      <c r="T281" s="23">
        <v>3090</v>
      </c>
      <c r="U281" s="13"/>
      <c r="V281" s="14">
        <f t="shared" si="62"/>
        <v>6181</v>
      </c>
      <c r="W281" s="15">
        <f t="shared" si="63"/>
        <v>3091</v>
      </c>
      <c r="X281" s="15">
        <f t="shared" si="64"/>
        <v>3090</v>
      </c>
      <c r="Y281" s="15">
        <f t="shared" si="65"/>
        <v>0</v>
      </c>
      <c r="Z281" s="14">
        <f t="shared" si="66"/>
        <v>6181</v>
      </c>
      <c r="AA281" s="15">
        <f t="shared" si="67"/>
        <v>3091</v>
      </c>
      <c r="AB281" s="15">
        <f t="shared" si="68"/>
        <v>3090</v>
      </c>
      <c r="AC281" s="15">
        <f t="shared" si="69"/>
        <v>0</v>
      </c>
      <c r="AD281" s="14">
        <f t="shared" si="70"/>
        <v>6181</v>
      </c>
      <c r="AE281" s="14">
        <f t="shared" si="71"/>
        <v>18543</v>
      </c>
      <c r="AF281" s="16" t="s">
        <v>53</v>
      </c>
      <c r="AG281" s="17" t="s">
        <v>287</v>
      </c>
      <c r="AH281" s="17" t="s">
        <v>357</v>
      </c>
      <c r="AI281" s="17" t="s">
        <v>1182</v>
      </c>
      <c r="AJ281" s="17" t="s">
        <v>1183</v>
      </c>
      <c r="AK281" s="8" t="s">
        <v>290</v>
      </c>
      <c r="AL281" s="8" t="s">
        <v>291</v>
      </c>
      <c r="AM281" s="12" t="s">
        <v>47</v>
      </c>
      <c r="AN281" s="18">
        <v>46752</v>
      </c>
      <c r="AO281" s="19"/>
    </row>
    <row r="282" spans="1:41" ht="20" customHeight="1">
      <c r="A282" s="8">
        <v>48</v>
      </c>
      <c r="B282" s="8" t="s">
        <v>1031</v>
      </c>
      <c r="C282" s="9" t="s">
        <v>1179</v>
      </c>
      <c r="D282" s="8" t="s">
        <v>1032</v>
      </c>
      <c r="E282" s="8" t="s">
        <v>1031</v>
      </c>
      <c r="F282" s="8" t="s">
        <v>1032</v>
      </c>
      <c r="G282" s="8" t="s">
        <v>2929</v>
      </c>
      <c r="H282" s="8" t="s">
        <v>1111</v>
      </c>
      <c r="I282" s="8"/>
      <c r="J282" s="8"/>
      <c r="K282" s="8" t="s">
        <v>1034</v>
      </c>
      <c r="L282" s="8" t="s">
        <v>1035</v>
      </c>
      <c r="M282" s="11" t="s">
        <v>1112</v>
      </c>
      <c r="N282" s="8"/>
      <c r="O282" s="8">
        <v>55191399</v>
      </c>
      <c r="P282" s="8" t="s">
        <v>51</v>
      </c>
      <c r="Q282" s="8">
        <v>3</v>
      </c>
      <c r="R282" s="8">
        <v>36</v>
      </c>
      <c r="S282" s="23">
        <v>560</v>
      </c>
      <c r="T282" s="23">
        <v>560</v>
      </c>
      <c r="U282" s="13"/>
      <c r="V282" s="14">
        <f t="shared" si="62"/>
        <v>1120</v>
      </c>
      <c r="W282" s="15">
        <f t="shared" si="63"/>
        <v>560</v>
      </c>
      <c r="X282" s="15">
        <f t="shared" si="64"/>
        <v>560</v>
      </c>
      <c r="Y282" s="15">
        <f t="shared" si="65"/>
        <v>0</v>
      </c>
      <c r="Z282" s="14">
        <f t="shared" si="66"/>
        <v>1120</v>
      </c>
      <c r="AA282" s="15">
        <f t="shared" si="67"/>
        <v>560</v>
      </c>
      <c r="AB282" s="15">
        <f t="shared" si="68"/>
        <v>560</v>
      </c>
      <c r="AC282" s="15">
        <f t="shared" si="69"/>
        <v>0</v>
      </c>
      <c r="AD282" s="14">
        <f t="shared" si="70"/>
        <v>1120</v>
      </c>
      <c r="AE282" s="14">
        <f t="shared" si="71"/>
        <v>3360</v>
      </c>
      <c r="AF282" s="16" t="s">
        <v>53</v>
      </c>
      <c r="AG282" s="17" t="s">
        <v>287</v>
      </c>
      <c r="AH282" s="17" t="s">
        <v>357</v>
      </c>
      <c r="AI282" s="17" t="s">
        <v>1182</v>
      </c>
      <c r="AJ282" s="17" t="s">
        <v>1183</v>
      </c>
      <c r="AK282" s="8" t="s">
        <v>290</v>
      </c>
      <c r="AL282" s="8" t="s">
        <v>291</v>
      </c>
      <c r="AM282" s="12" t="s">
        <v>47</v>
      </c>
      <c r="AN282" s="18">
        <v>46752</v>
      </c>
      <c r="AO282" s="19"/>
    </row>
    <row r="283" spans="1:41" ht="20" customHeight="1">
      <c r="A283" s="8">
        <v>49</v>
      </c>
      <c r="B283" s="8" t="s">
        <v>1031</v>
      </c>
      <c r="C283" s="9" t="s">
        <v>1179</v>
      </c>
      <c r="D283" s="8" t="s">
        <v>1032</v>
      </c>
      <c r="E283" s="8" t="s">
        <v>1031</v>
      </c>
      <c r="F283" s="8" t="s">
        <v>1032</v>
      </c>
      <c r="G283" s="8" t="s">
        <v>2902</v>
      </c>
      <c r="H283" s="8" t="s">
        <v>1064</v>
      </c>
      <c r="I283" s="8"/>
      <c r="J283" s="8"/>
      <c r="K283" s="8" t="s">
        <v>1065</v>
      </c>
      <c r="L283" s="8" t="s">
        <v>1066</v>
      </c>
      <c r="M283" s="11" t="s">
        <v>1113</v>
      </c>
      <c r="N283" s="8"/>
      <c r="O283" s="8">
        <v>30098817</v>
      </c>
      <c r="P283" s="8" t="s">
        <v>51</v>
      </c>
      <c r="Q283" s="8">
        <v>5</v>
      </c>
      <c r="R283" s="8">
        <v>36</v>
      </c>
      <c r="S283" s="23">
        <v>2085</v>
      </c>
      <c r="T283" s="23">
        <v>2085</v>
      </c>
      <c r="U283" s="13"/>
      <c r="V283" s="14">
        <f t="shared" si="62"/>
        <v>4170</v>
      </c>
      <c r="W283" s="15">
        <f t="shared" si="63"/>
        <v>2085</v>
      </c>
      <c r="X283" s="15">
        <f t="shared" si="64"/>
        <v>2085</v>
      </c>
      <c r="Y283" s="15">
        <f t="shared" si="65"/>
        <v>0</v>
      </c>
      <c r="Z283" s="14">
        <f t="shared" si="66"/>
        <v>4170</v>
      </c>
      <c r="AA283" s="15">
        <f t="shared" si="67"/>
        <v>2085</v>
      </c>
      <c r="AB283" s="15">
        <f t="shared" si="68"/>
        <v>2085</v>
      </c>
      <c r="AC283" s="15">
        <f t="shared" si="69"/>
        <v>0</v>
      </c>
      <c r="AD283" s="14">
        <f t="shared" si="70"/>
        <v>4170</v>
      </c>
      <c r="AE283" s="14">
        <f t="shared" si="71"/>
        <v>12510</v>
      </c>
      <c r="AF283" s="16" t="s">
        <v>53</v>
      </c>
      <c r="AG283" s="17" t="s">
        <v>287</v>
      </c>
      <c r="AH283" s="17" t="s">
        <v>357</v>
      </c>
      <c r="AI283" s="17" t="s">
        <v>1182</v>
      </c>
      <c r="AJ283" s="17" t="s">
        <v>1183</v>
      </c>
      <c r="AK283" s="8" t="s">
        <v>290</v>
      </c>
      <c r="AL283" s="8" t="s">
        <v>291</v>
      </c>
      <c r="AM283" s="12" t="s">
        <v>47</v>
      </c>
      <c r="AN283" s="18">
        <v>46752</v>
      </c>
      <c r="AO283" s="19"/>
    </row>
    <row r="284" spans="1:41" ht="20" customHeight="1">
      <c r="A284" s="8">
        <v>50</v>
      </c>
      <c r="B284" s="8" t="s">
        <v>1031</v>
      </c>
      <c r="C284" s="9" t="s">
        <v>1179</v>
      </c>
      <c r="D284" s="8" t="s">
        <v>1032</v>
      </c>
      <c r="E284" s="8" t="s">
        <v>1031</v>
      </c>
      <c r="F284" s="8" t="s">
        <v>1032</v>
      </c>
      <c r="G284" s="8" t="s">
        <v>2899</v>
      </c>
      <c r="H284" s="8" t="s">
        <v>1084</v>
      </c>
      <c r="I284" s="8"/>
      <c r="J284" s="8"/>
      <c r="K284" s="8" t="s">
        <v>1034</v>
      </c>
      <c r="L284" s="8" t="s">
        <v>1035</v>
      </c>
      <c r="M284" s="11" t="s">
        <v>1114</v>
      </c>
      <c r="N284" s="8"/>
      <c r="O284" s="8">
        <v>13882773</v>
      </c>
      <c r="P284" s="8" t="s">
        <v>51</v>
      </c>
      <c r="Q284" s="8">
        <v>5</v>
      </c>
      <c r="R284" s="8">
        <v>36</v>
      </c>
      <c r="S284" s="23">
        <v>1125</v>
      </c>
      <c r="T284" s="23">
        <v>1125</v>
      </c>
      <c r="U284" s="13"/>
      <c r="V284" s="14">
        <f t="shared" si="62"/>
        <v>2250</v>
      </c>
      <c r="W284" s="15">
        <f t="shared" si="63"/>
        <v>1125</v>
      </c>
      <c r="X284" s="15">
        <f t="shared" si="64"/>
        <v>1125</v>
      </c>
      <c r="Y284" s="15">
        <f t="shared" si="65"/>
        <v>0</v>
      </c>
      <c r="Z284" s="14">
        <f t="shared" si="66"/>
        <v>2250</v>
      </c>
      <c r="AA284" s="15">
        <f t="shared" si="67"/>
        <v>1125</v>
      </c>
      <c r="AB284" s="15">
        <f t="shared" si="68"/>
        <v>1125</v>
      </c>
      <c r="AC284" s="15">
        <f t="shared" si="69"/>
        <v>0</v>
      </c>
      <c r="AD284" s="14">
        <f t="shared" si="70"/>
        <v>2250</v>
      </c>
      <c r="AE284" s="14">
        <f t="shared" si="71"/>
        <v>6750</v>
      </c>
      <c r="AF284" s="16" t="s">
        <v>53</v>
      </c>
      <c r="AG284" s="17" t="s">
        <v>287</v>
      </c>
      <c r="AH284" s="17" t="s">
        <v>357</v>
      </c>
      <c r="AI284" s="17" t="s">
        <v>1182</v>
      </c>
      <c r="AJ284" s="17" t="s">
        <v>1183</v>
      </c>
      <c r="AK284" s="8" t="s">
        <v>290</v>
      </c>
      <c r="AL284" s="8" t="s">
        <v>291</v>
      </c>
      <c r="AM284" s="12" t="s">
        <v>47</v>
      </c>
      <c r="AN284" s="18">
        <v>46752</v>
      </c>
      <c r="AO284" s="19"/>
    </row>
    <row r="285" spans="1:41" ht="20" customHeight="1">
      <c r="A285" s="8">
        <v>51</v>
      </c>
      <c r="B285" s="8" t="s">
        <v>1031</v>
      </c>
      <c r="C285" s="9" t="s">
        <v>1179</v>
      </c>
      <c r="D285" s="8" t="s">
        <v>1032</v>
      </c>
      <c r="E285" s="8" t="s">
        <v>1031</v>
      </c>
      <c r="F285" s="8" t="s">
        <v>1032</v>
      </c>
      <c r="G285" s="8" t="s">
        <v>2930</v>
      </c>
      <c r="H285" s="8" t="s">
        <v>1039</v>
      </c>
      <c r="I285" s="8" t="s">
        <v>1115</v>
      </c>
      <c r="J285" s="8"/>
      <c r="K285" s="8" t="s">
        <v>1034</v>
      </c>
      <c r="L285" s="8" t="s">
        <v>1035</v>
      </c>
      <c r="M285" s="11" t="s">
        <v>1116</v>
      </c>
      <c r="N285" s="8"/>
      <c r="O285" s="8">
        <v>30098814</v>
      </c>
      <c r="P285" s="8" t="s">
        <v>51</v>
      </c>
      <c r="Q285" s="8">
        <v>5</v>
      </c>
      <c r="R285" s="8">
        <v>36</v>
      </c>
      <c r="S285" s="23">
        <v>562</v>
      </c>
      <c r="T285" s="23">
        <v>561</v>
      </c>
      <c r="U285" s="13"/>
      <c r="V285" s="14">
        <f t="shared" si="62"/>
        <v>1123</v>
      </c>
      <c r="W285" s="15">
        <f t="shared" si="63"/>
        <v>562</v>
      </c>
      <c r="X285" s="15">
        <f t="shared" si="64"/>
        <v>561</v>
      </c>
      <c r="Y285" s="15">
        <f t="shared" si="65"/>
        <v>0</v>
      </c>
      <c r="Z285" s="14">
        <f t="shared" si="66"/>
        <v>1123</v>
      </c>
      <c r="AA285" s="15">
        <f t="shared" si="67"/>
        <v>562</v>
      </c>
      <c r="AB285" s="15">
        <f t="shared" si="68"/>
        <v>561</v>
      </c>
      <c r="AC285" s="15">
        <f t="shared" si="69"/>
        <v>0</v>
      </c>
      <c r="AD285" s="14">
        <f t="shared" si="70"/>
        <v>1123</v>
      </c>
      <c r="AE285" s="14">
        <f t="shared" si="71"/>
        <v>3369</v>
      </c>
      <c r="AF285" s="16" t="s">
        <v>53</v>
      </c>
      <c r="AG285" s="17" t="s">
        <v>287</v>
      </c>
      <c r="AH285" s="17" t="s">
        <v>357</v>
      </c>
      <c r="AI285" s="17" t="s">
        <v>1182</v>
      </c>
      <c r="AJ285" s="17" t="s">
        <v>1183</v>
      </c>
      <c r="AK285" s="8" t="s">
        <v>290</v>
      </c>
      <c r="AL285" s="8" t="s">
        <v>291</v>
      </c>
      <c r="AM285" s="12" t="s">
        <v>47</v>
      </c>
      <c r="AN285" s="18">
        <v>46752</v>
      </c>
      <c r="AO285" s="19"/>
    </row>
    <row r="286" spans="1:41" ht="20" customHeight="1">
      <c r="A286" s="8">
        <v>52</v>
      </c>
      <c r="B286" s="8" t="s">
        <v>1031</v>
      </c>
      <c r="C286" s="9" t="s">
        <v>1179</v>
      </c>
      <c r="D286" s="8" t="s">
        <v>1032</v>
      </c>
      <c r="E286" s="8" t="s">
        <v>1031</v>
      </c>
      <c r="F286" s="8" t="s">
        <v>1032</v>
      </c>
      <c r="G286" s="8" t="s">
        <v>2931</v>
      </c>
      <c r="H286" s="8" t="s">
        <v>1071</v>
      </c>
      <c r="I286" s="8"/>
      <c r="J286" s="8"/>
      <c r="K286" s="8" t="s">
        <v>1034</v>
      </c>
      <c r="L286" s="8" t="s">
        <v>1035</v>
      </c>
      <c r="M286" s="11" t="s">
        <v>1117</v>
      </c>
      <c r="N286" s="8"/>
      <c r="O286" s="8">
        <v>55191429</v>
      </c>
      <c r="P286" s="8" t="s">
        <v>51</v>
      </c>
      <c r="Q286" s="8">
        <v>2</v>
      </c>
      <c r="R286" s="8">
        <v>36</v>
      </c>
      <c r="S286" s="23">
        <v>952</v>
      </c>
      <c r="T286" s="23">
        <v>952</v>
      </c>
      <c r="U286" s="13"/>
      <c r="V286" s="14">
        <f t="shared" si="62"/>
        <v>1904</v>
      </c>
      <c r="W286" s="15">
        <f t="shared" si="63"/>
        <v>952</v>
      </c>
      <c r="X286" s="15">
        <f t="shared" si="64"/>
        <v>952</v>
      </c>
      <c r="Y286" s="15">
        <f t="shared" si="65"/>
        <v>0</v>
      </c>
      <c r="Z286" s="14">
        <f t="shared" si="66"/>
        <v>1904</v>
      </c>
      <c r="AA286" s="15">
        <f t="shared" si="67"/>
        <v>952</v>
      </c>
      <c r="AB286" s="15">
        <f t="shared" si="68"/>
        <v>952</v>
      </c>
      <c r="AC286" s="15">
        <f t="shared" si="69"/>
        <v>0</v>
      </c>
      <c r="AD286" s="14">
        <f t="shared" si="70"/>
        <v>1904</v>
      </c>
      <c r="AE286" s="14">
        <f t="shared" si="71"/>
        <v>5712</v>
      </c>
      <c r="AF286" s="16" t="s">
        <v>53</v>
      </c>
      <c r="AG286" s="17" t="s">
        <v>287</v>
      </c>
      <c r="AH286" s="17" t="s">
        <v>357</v>
      </c>
      <c r="AI286" s="17" t="s">
        <v>1182</v>
      </c>
      <c r="AJ286" s="17" t="s">
        <v>1183</v>
      </c>
      <c r="AK286" s="8" t="s">
        <v>290</v>
      </c>
      <c r="AL286" s="8" t="s">
        <v>291</v>
      </c>
      <c r="AM286" s="12" t="s">
        <v>47</v>
      </c>
      <c r="AN286" s="18">
        <v>46752</v>
      </c>
      <c r="AO286" s="19"/>
    </row>
    <row r="287" spans="1:41" ht="20" customHeight="1">
      <c r="A287" s="8">
        <v>53</v>
      </c>
      <c r="B287" s="8" t="s">
        <v>1031</v>
      </c>
      <c r="C287" s="9" t="s">
        <v>1179</v>
      </c>
      <c r="D287" s="8" t="s">
        <v>1032</v>
      </c>
      <c r="E287" s="8" t="s">
        <v>1031</v>
      </c>
      <c r="F287" s="8" t="s">
        <v>1032</v>
      </c>
      <c r="G287" s="8" t="s">
        <v>2932</v>
      </c>
      <c r="H287" s="8" t="s">
        <v>1033</v>
      </c>
      <c r="I287" s="8"/>
      <c r="J287" s="8"/>
      <c r="K287" s="8" t="s">
        <v>1034</v>
      </c>
      <c r="L287" s="8" t="s">
        <v>1035</v>
      </c>
      <c r="M287" s="11" t="s">
        <v>1118</v>
      </c>
      <c r="N287" s="8"/>
      <c r="O287" s="8">
        <v>30098809</v>
      </c>
      <c r="P287" s="8" t="s">
        <v>51</v>
      </c>
      <c r="Q287" s="8">
        <v>5</v>
      </c>
      <c r="R287" s="8">
        <v>36</v>
      </c>
      <c r="S287" s="23">
        <v>1029</v>
      </c>
      <c r="T287" s="23">
        <v>1028</v>
      </c>
      <c r="U287" s="13"/>
      <c r="V287" s="14">
        <f t="shared" si="62"/>
        <v>2057</v>
      </c>
      <c r="W287" s="15">
        <f t="shared" si="63"/>
        <v>1029</v>
      </c>
      <c r="X287" s="15">
        <f t="shared" si="64"/>
        <v>1028</v>
      </c>
      <c r="Y287" s="15">
        <f t="shared" si="65"/>
        <v>0</v>
      </c>
      <c r="Z287" s="14">
        <f t="shared" si="66"/>
        <v>2057</v>
      </c>
      <c r="AA287" s="15">
        <f t="shared" si="67"/>
        <v>1029</v>
      </c>
      <c r="AB287" s="15">
        <f t="shared" si="68"/>
        <v>1028</v>
      </c>
      <c r="AC287" s="15">
        <f t="shared" si="69"/>
        <v>0</v>
      </c>
      <c r="AD287" s="14">
        <f t="shared" si="70"/>
        <v>2057</v>
      </c>
      <c r="AE287" s="14">
        <f t="shared" si="71"/>
        <v>6171</v>
      </c>
      <c r="AF287" s="16" t="s">
        <v>53</v>
      </c>
      <c r="AG287" s="17" t="s">
        <v>287</v>
      </c>
      <c r="AH287" s="17" t="s">
        <v>357</v>
      </c>
      <c r="AI287" s="17" t="s">
        <v>1182</v>
      </c>
      <c r="AJ287" s="17" t="s">
        <v>1183</v>
      </c>
      <c r="AK287" s="8" t="s">
        <v>290</v>
      </c>
      <c r="AL287" s="8" t="s">
        <v>291</v>
      </c>
      <c r="AM287" s="12" t="s">
        <v>47</v>
      </c>
      <c r="AN287" s="18">
        <v>46752</v>
      </c>
      <c r="AO287" s="19"/>
    </row>
    <row r="288" spans="1:41" ht="20" customHeight="1">
      <c r="A288" s="8">
        <v>54</v>
      </c>
      <c r="B288" s="8" t="s">
        <v>1031</v>
      </c>
      <c r="C288" s="9" t="s">
        <v>1179</v>
      </c>
      <c r="D288" s="8" t="s">
        <v>1032</v>
      </c>
      <c r="E288" s="8" t="s">
        <v>1031</v>
      </c>
      <c r="F288" s="8" t="s">
        <v>1032</v>
      </c>
      <c r="G288" s="8" t="s">
        <v>2933</v>
      </c>
      <c r="H288" s="8" t="s">
        <v>1039</v>
      </c>
      <c r="I288" s="8" t="s">
        <v>1091</v>
      </c>
      <c r="J288" s="8"/>
      <c r="K288" s="8" t="s">
        <v>1034</v>
      </c>
      <c r="L288" s="8" t="s">
        <v>1035</v>
      </c>
      <c r="M288" s="11" t="s">
        <v>1119</v>
      </c>
      <c r="N288" s="8"/>
      <c r="O288" s="8">
        <v>30843901</v>
      </c>
      <c r="P288" s="8" t="s">
        <v>51</v>
      </c>
      <c r="Q288" s="8">
        <v>4</v>
      </c>
      <c r="R288" s="8">
        <v>36</v>
      </c>
      <c r="S288" s="23">
        <v>48</v>
      </c>
      <c r="T288" s="23">
        <v>47</v>
      </c>
      <c r="U288" s="13"/>
      <c r="V288" s="14">
        <f t="shared" si="62"/>
        <v>95</v>
      </c>
      <c r="W288" s="15">
        <f t="shared" si="63"/>
        <v>48</v>
      </c>
      <c r="X288" s="15">
        <f t="shared" si="64"/>
        <v>47</v>
      </c>
      <c r="Y288" s="15">
        <f t="shared" si="65"/>
        <v>0</v>
      </c>
      <c r="Z288" s="14">
        <f t="shared" si="66"/>
        <v>95</v>
      </c>
      <c r="AA288" s="15">
        <f t="shared" si="67"/>
        <v>48</v>
      </c>
      <c r="AB288" s="15">
        <f t="shared" si="68"/>
        <v>47</v>
      </c>
      <c r="AC288" s="15">
        <f t="shared" si="69"/>
        <v>0</v>
      </c>
      <c r="AD288" s="14">
        <f t="shared" si="70"/>
        <v>95</v>
      </c>
      <c r="AE288" s="14">
        <f t="shared" si="71"/>
        <v>285</v>
      </c>
      <c r="AF288" s="16" t="s">
        <v>53</v>
      </c>
      <c r="AG288" s="17" t="s">
        <v>287</v>
      </c>
      <c r="AH288" s="17" t="s">
        <v>357</v>
      </c>
      <c r="AI288" s="17" t="s">
        <v>1182</v>
      </c>
      <c r="AJ288" s="17" t="s">
        <v>1183</v>
      </c>
      <c r="AK288" s="8" t="s">
        <v>290</v>
      </c>
      <c r="AL288" s="8" t="s">
        <v>291</v>
      </c>
      <c r="AM288" s="12" t="s">
        <v>47</v>
      </c>
      <c r="AN288" s="18">
        <v>46752</v>
      </c>
      <c r="AO288" s="19"/>
    </row>
    <row r="289" spans="1:41" ht="20" customHeight="1">
      <c r="A289" s="8">
        <v>55</v>
      </c>
      <c r="B289" s="8" t="s">
        <v>1031</v>
      </c>
      <c r="C289" s="9" t="s">
        <v>1179</v>
      </c>
      <c r="D289" s="8" t="s">
        <v>1032</v>
      </c>
      <c r="E289" s="8" t="s">
        <v>1031</v>
      </c>
      <c r="F289" s="8" t="s">
        <v>1032</v>
      </c>
      <c r="G289" s="8" t="s">
        <v>2901</v>
      </c>
      <c r="H289" s="8" t="s">
        <v>1120</v>
      </c>
      <c r="I289" s="8"/>
      <c r="J289" s="8"/>
      <c r="K289" s="8" t="s">
        <v>1034</v>
      </c>
      <c r="L289" s="8" t="s">
        <v>1035</v>
      </c>
      <c r="M289" s="11" t="s">
        <v>1121</v>
      </c>
      <c r="N289" s="8"/>
      <c r="O289" s="8">
        <v>55191423</v>
      </c>
      <c r="P289" s="8" t="s">
        <v>51</v>
      </c>
      <c r="Q289" s="8">
        <v>5</v>
      </c>
      <c r="R289" s="8">
        <v>36</v>
      </c>
      <c r="S289" s="23">
        <v>1177</v>
      </c>
      <c r="T289" s="23">
        <v>1176</v>
      </c>
      <c r="U289" s="13"/>
      <c r="V289" s="14">
        <f t="shared" si="62"/>
        <v>2353</v>
      </c>
      <c r="W289" s="15">
        <f t="shared" si="63"/>
        <v>1177</v>
      </c>
      <c r="X289" s="15">
        <f t="shared" si="64"/>
        <v>1176</v>
      </c>
      <c r="Y289" s="15">
        <f t="shared" si="65"/>
        <v>0</v>
      </c>
      <c r="Z289" s="14">
        <f t="shared" si="66"/>
        <v>2353</v>
      </c>
      <c r="AA289" s="15">
        <f t="shared" si="67"/>
        <v>1177</v>
      </c>
      <c r="AB289" s="15">
        <f t="shared" si="68"/>
        <v>1176</v>
      </c>
      <c r="AC289" s="15">
        <f t="shared" si="69"/>
        <v>0</v>
      </c>
      <c r="AD289" s="14">
        <f t="shared" si="70"/>
        <v>2353</v>
      </c>
      <c r="AE289" s="14">
        <f t="shared" si="71"/>
        <v>7059</v>
      </c>
      <c r="AF289" s="16" t="s">
        <v>53</v>
      </c>
      <c r="AG289" s="17" t="s">
        <v>287</v>
      </c>
      <c r="AH289" s="17" t="s">
        <v>357</v>
      </c>
      <c r="AI289" s="17" t="s">
        <v>1182</v>
      </c>
      <c r="AJ289" s="17" t="s">
        <v>1183</v>
      </c>
      <c r="AK289" s="8" t="s">
        <v>290</v>
      </c>
      <c r="AL289" s="8" t="s">
        <v>291</v>
      </c>
      <c r="AM289" s="12" t="s">
        <v>47</v>
      </c>
      <c r="AN289" s="18">
        <v>46752</v>
      </c>
      <c r="AO289" s="19"/>
    </row>
    <row r="290" spans="1:41" ht="20" customHeight="1">
      <c r="A290" s="8">
        <v>56</v>
      </c>
      <c r="B290" s="8" t="s">
        <v>1031</v>
      </c>
      <c r="C290" s="9" t="s">
        <v>1179</v>
      </c>
      <c r="D290" s="8" t="s">
        <v>1032</v>
      </c>
      <c r="E290" s="8" t="s">
        <v>1031</v>
      </c>
      <c r="F290" s="8" t="s">
        <v>1032</v>
      </c>
      <c r="G290" s="8" t="s">
        <v>2931</v>
      </c>
      <c r="H290" s="8" t="s">
        <v>1120</v>
      </c>
      <c r="I290" s="8"/>
      <c r="J290" s="8" t="s">
        <v>1122</v>
      </c>
      <c r="K290" s="8" t="s">
        <v>1034</v>
      </c>
      <c r="L290" s="8" t="s">
        <v>1035</v>
      </c>
      <c r="M290" s="11" t="s">
        <v>1180</v>
      </c>
      <c r="N290" s="8"/>
      <c r="O290" s="8">
        <v>55191425</v>
      </c>
      <c r="P290" s="8" t="s">
        <v>51</v>
      </c>
      <c r="Q290" s="8">
        <v>1</v>
      </c>
      <c r="R290" s="8">
        <v>36</v>
      </c>
      <c r="S290" s="23">
        <v>369</v>
      </c>
      <c r="T290" s="23">
        <v>369</v>
      </c>
      <c r="U290" s="13"/>
      <c r="V290" s="14">
        <f t="shared" si="62"/>
        <v>738</v>
      </c>
      <c r="W290" s="15">
        <f t="shared" si="63"/>
        <v>369</v>
      </c>
      <c r="X290" s="15">
        <f t="shared" si="64"/>
        <v>369</v>
      </c>
      <c r="Y290" s="15">
        <f t="shared" si="65"/>
        <v>0</v>
      </c>
      <c r="Z290" s="14">
        <f t="shared" si="66"/>
        <v>738</v>
      </c>
      <c r="AA290" s="15">
        <f t="shared" si="67"/>
        <v>369</v>
      </c>
      <c r="AB290" s="15">
        <f t="shared" si="68"/>
        <v>369</v>
      </c>
      <c r="AC290" s="15">
        <f t="shared" si="69"/>
        <v>0</v>
      </c>
      <c r="AD290" s="14">
        <f t="shared" si="70"/>
        <v>738</v>
      </c>
      <c r="AE290" s="14">
        <f t="shared" si="71"/>
        <v>2214</v>
      </c>
      <c r="AF290" s="16" t="s">
        <v>53</v>
      </c>
      <c r="AG290" s="17" t="s">
        <v>287</v>
      </c>
      <c r="AH290" s="17" t="s">
        <v>357</v>
      </c>
      <c r="AI290" s="17" t="s">
        <v>1182</v>
      </c>
      <c r="AJ290" s="17" t="s">
        <v>1183</v>
      </c>
      <c r="AK290" s="8" t="s">
        <v>290</v>
      </c>
      <c r="AL290" s="8" t="s">
        <v>291</v>
      </c>
      <c r="AM290" s="12" t="s">
        <v>47</v>
      </c>
      <c r="AN290" s="18">
        <v>46752</v>
      </c>
      <c r="AO290" s="19"/>
    </row>
    <row r="291" spans="1:41" ht="20" customHeight="1">
      <c r="A291" s="8">
        <v>57</v>
      </c>
      <c r="B291" s="8" t="s">
        <v>1031</v>
      </c>
      <c r="C291" s="9" t="s">
        <v>1179</v>
      </c>
      <c r="D291" s="8" t="s">
        <v>1032</v>
      </c>
      <c r="E291" s="8" t="s">
        <v>1031</v>
      </c>
      <c r="F291" s="8" t="s">
        <v>1032</v>
      </c>
      <c r="G291" s="8" t="s">
        <v>2934</v>
      </c>
      <c r="H291" s="8" t="s">
        <v>1033</v>
      </c>
      <c r="I291" s="8"/>
      <c r="J291" s="8"/>
      <c r="K291" s="8" t="s">
        <v>1034</v>
      </c>
      <c r="L291" s="8" t="s">
        <v>1035</v>
      </c>
      <c r="M291" s="11" t="s">
        <v>1123</v>
      </c>
      <c r="N291" s="8"/>
      <c r="O291" s="8">
        <v>30098806</v>
      </c>
      <c r="P291" s="8" t="s">
        <v>51</v>
      </c>
      <c r="Q291" s="8">
        <v>5</v>
      </c>
      <c r="R291" s="8">
        <v>36</v>
      </c>
      <c r="S291" s="23">
        <v>1022</v>
      </c>
      <c r="T291" s="23">
        <v>1022</v>
      </c>
      <c r="U291" s="13"/>
      <c r="V291" s="14">
        <f t="shared" si="62"/>
        <v>2044</v>
      </c>
      <c r="W291" s="15">
        <f t="shared" si="63"/>
        <v>1022</v>
      </c>
      <c r="X291" s="15">
        <f t="shared" si="64"/>
        <v>1022</v>
      </c>
      <c r="Y291" s="15">
        <f t="shared" si="65"/>
        <v>0</v>
      </c>
      <c r="Z291" s="14">
        <f t="shared" si="66"/>
        <v>2044</v>
      </c>
      <c r="AA291" s="15">
        <f t="shared" si="67"/>
        <v>1022</v>
      </c>
      <c r="AB291" s="15">
        <f t="shared" si="68"/>
        <v>1022</v>
      </c>
      <c r="AC291" s="15">
        <f t="shared" si="69"/>
        <v>0</v>
      </c>
      <c r="AD291" s="14">
        <f t="shared" si="70"/>
        <v>2044</v>
      </c>
      <c r="AE291" s="14">
        <f t="shared" si="71"/>
        <v>6132</v>
      </c>
      <c r="AF291" s="16" t="s">
        <v>53</v>
      </c>
      <c r="AG291" s="17" t="s">
        <v>287</v>
      </c>
      <c r="AH291" s="17" t="s">
        <v>357</v>
      </c>
      <c r="AI291" s="17" t="s">
        <v>1182</v>
      </c>
      <c r="AJ291" s="17" t="s">
        <v>1183</v>
      </c>
      <c r="AK291" s="8" t="s">
        <v>290</v>
      </c>
      <c r="AL291" s="8" t="s">
        <v>291</v>
      </c>
      <c r="AM291" s="12" t="s">
        <v>47</v>
      </c>
      <c r="AN291" s="18">
        <v>46752</v>
      </c>
      <c r="AO291" s="19"/>
    </row>
    <row r="292" spans="1:41" ht="20" customHeight="1">
      <c r="A292" s="8">
        <v>58</v>
      </c>
      <c r="B292" s="8" t="s">
        <v>1031</v>
      </c>
      <c r="C292" s="9" t="s">
        <v>1179</v>
      </c>
      <c r="D292" s="8" t="s">
        <v>1032</v>
      </c>
      <c r="E292" s="8" t="s">
        <v>1031</v>
      </c>
      <c r="F292" s="8" t="s">
        <v>1032</v>
      </c>
      <c r="G292" s="8" t="s">
        <v>2935</v>
      </c>
      <c r="H292" s="8" t="s">
        <v>1039</v>
      </c>
      <c r="I292" s="8" t="s">
        <v>1091</v>
      </c>
      <c r="J292" s="8"/>
      <c r="K292" s="8" t="s">
        <v>1034</v>
      </c>
      <c r="L292" s="8" t="s">
        <v>1035</v>
      </c>
      <c r="M292" s="11" t="s">
        <v>1124</v>
      </c>
      <c r="N292" s="8"/>
      <c r="O292" s="8">
        <v>95667007</v>
      </c>
      <c r="P292" s="8" t="s">
        <v>51</v>
      </c>
      <c r="Q292" s="8">
        <v>3</v>
      </c>
      <c r="R292" s="8">
        <v>36</v>
      </c>
      <c r="S292" s="23">
        <v>66</v>
      </c>
      <c r="T292" s="23">
        <v>66</v>
      </c>
      <c r="U292" s="13"/>
      <c r="V292" s="14">
        <f t="shared" si="62"/>
        <v>132</v>
      </c>
      <c r="W292" s="15">
        <f t="shared" si="63"/>
        <v>66</v>
      </c>
      <c r="X292" s="15">
        <f t="shared" si="64"/>
        <v>66</v>
      </c>
      <c r="Y292" s="15">
        <f t="shared" si="65"/>
        <v>0</v>
      </c>
      <c r="Z292" s="14">
        <f t="shared" si="66"/>
        <v>132</v>
      </c>
      <c r="AA292" s="15">
        <f t="shared" si="67"/>
        <v>66</v>
      </c>
      <c r="AB292" s="15">
        <f t="shared" si="68"/>
        <v>66</v>
      </c>
      <c r="AC292" s="15">
        <f t="shared" si="69"/>
        <v>0</v>
      </c>
      <c r="AD292" s="14">
        <f t="shared" si="70"/>
        <v>132</v>
      </c>
      <c r="AE292" s="14">
        <f t="shared" si="71"/>
        <v>396</v>
      </c>
      <c r="AF292" s="16" t="s">
        <v>53</v>
      </c>
      <c r="AG292" s="17" t="s">
        <v>287</v>
      </c>
      <c r="AH292" s="17" t="s">
        <v>357</v>
      </c>
      <c r="AI292" s="17" t="s">
        <v>1182</v>
      </c>
      <c r="AJ292" s="17" t="s">
        <v>1183</v>
      </c>
      <c r="AK292" s="8" t="s">
        <v>290</v>
      </c>
      <c r="AL292" s="8" t="s">
        <v>291</v>
      </c>
      <c r="AM292" s="12" t="s">
        <v>47</v>
      </c>
      <c r="AN292" s="18">
        <v>46752</v>
      </c>
      <c r="AO292" s="19"/>
    </row>
    <row r="293" spans="1:41" ht="20" customHeight="1">
      <c r="A293" s="8">
        <v>59</v>
      </c>
      <c r="B293" s="8" t="s">
        <v>1031</v>
      </c>
      <c r="C293" s="9" t="s">
        <v>1179</v>
      </c>
      <c r="D293" s="8" t="s">
        <v>1032</v>
      </c>
      <c r="E293" s="8" t="s">
        <v>1031</v>
      </c>
      <c r="F293" s="8" t="s">
        <v>1032</v>
      </c>
      <c r="G293" s="8" t="s">
        <v>2927</v>
      </c>
      <c r="H293" s="8" t="s">
        <v>1045</v>
      </c>
      <c r="I293" s="8"/>
      <c r="J293" s="8" t="s">
        <v>1125</v>
      </c>
      <c r="K293" s="8" t="s">
        <v>1034</v>
      </c>
      <c r="L293" s="8" t="s">
        <v>1035</v>
      </c>
      <c r="M293" s="11" t="s">
        <v>1126</v>
      </c>
      <c r="N293" s="8"/>
      <c r="O293" s="8">
        <v>13973831</v>
      </c>
      <c r="P293" s="8" t="s">
        <v>51</v>
      </c>
      <c r="Q293" s="8">
        <v>11</v>
      </c>
      <c r="R293" s="8">
        <v>36</v>
      </c>
      <c r="S293" s="23">
        <v>1604</v>
      </c>
      <c r="T293" s="23">
        <v>1603</v>
      </c>
      <c r="U293" s="13"/>
      <c r="V293" s="14">
        <f t="shared" si="62"/>
        <v>3207</v>
      </c>
      <c r="W293" s="15">
        <f t="shared" si="63"/>
        <v>1604</v>
      </c>
      <c r="X293" s="15">
        <f t="shared" si="64"/>
        <v>1603</v>
      </c>
      <c r="Y293" s="15">
        <f t="shared" si="65"/>
        <v>0</v>
      </c>
      <c r="Z293" s="14">
        <f t="shared" si="66"/>
        <v>3207</v>
      </c>
      <c r="AA293" s="15">
        <f t="shared" si="67"/>
        <v>1604</v>
      </c>
      <c r="AB293" s="15">
        <f t="shared" si="68"/>
        <v>1603</v>
      </c>
      <c r="AC293" s="15">
        <f t="shared" si="69"/>
        <v>0</v>
      </c>
      <c r="AD293" s="14">
        <f t="shared" si="70"/>
        <v>3207</v>
      </c>
      <c r="AE293" s="14">
        <f t="shared" si="71"/>
        <v>9621</v>
      </c>
      <c r="AF293" s="16" t="s">
        <v>53</v>
      </c>
      <c r="AG293" s="17" t="s">
        <v>287</v>
      </c>
      <c r="AH293" s="17" t="s">
        <v>357</v>
      </c>
      <c r="AI293" s="17" t="s">
        <v>1182</v>
      </c>
      <c r="AJ293" s="17" t="s">
        <v>1183</v>
      </c>
      <c r="AK293" s="8" t="s">
        <v>290</v>
      </c>
      <c r="AL293" s="8" t="s">
        <v>291</v>
      </c>
      <c r="AM293" s="12" t="s">
        <v>47</v>
      </c>
      <c r="AN293" s="18">
        <v>46752</v>
      </c>
      <c r="AO293" s="19"/>
    </row>
    <row r="294" spans="1:41" ht="20" customHeight="1">
      <c r="A294" s="8">
        <v>60</v>
      </c>
      <c r="B294" s="8" t="s">
        <v>1031</v>
      </c>
      <c r="C294" s="9" t="s">
        <v>1179</v>
      </c>
      <c r="D294" s="8" t="s">
        <v>1032</v>
      </c>
      <c r="E294" s="8" t="s">
        <v>1031</v>
      </c>
      <c r="F294" s="8" t="s">
        <v>1032</v>
      </c>
      <c r="G294" s="8" t="s">
        <v>2910</v>
      </c>
      <c r="H294" s="8" t="s">
        <v>1037</v>
      </c>
      <c r="I294" s="8"/>
      <c r="J294" s="8"/>
      <c r="K294" s="8" t="s">
        <v>1034</v>
      </c>
      <c r="L294" s="8" t="s">
        <v>1035</v>
      </c>
      <c r="M294" s="11" t="s">
        <v>1127</v>
      </c>
      <c r="N294" s="8"/>
      <c r="O294" s="8">
        <v>30100814</v>
      </c>
      <c r="P294" s="8" t="s">
        <v>51</v>
      </c>
      <c r="Q294" s="8">
        <v>2</v>
      </c>
      <c r="R294" s="8">
        <v>36</v>
      </c>
      <c r="S294" s="23">
        <v>555</v>
      </c>
      <c r="T294" s="23">
        <v>554</v>
      </c>
      <c r="U294" s="13"/>
      <c r="V294" s="14">
        <f t="shared" si="62"/>
        <v>1109</v>
      </c>
      <c r="W294" s="15">
        <f t="shared" si="63"/>
        <v>555</v>
      </c>
      <c r="X294" s="15">
        <f t="shared" si="64"/>
        <v>554</v>
      </c>
      <c r="Y294" s="15">
        <f t="shared" si="65"/>
        <v>0</v>
      </c>
      <c r="Z294" s="14">
        <f t="shared" si="66"/>
        <v>1109</v>
      </c>
      <c r="AA294" s="15">
        <f t="shared" si="67"/>
        <v>555</v>
      </c>
      <c r="AB294" s="15">
        <f t="shared" si="68"/>
        <v>554</v>
      </c>
      <c r="AC294" s="15">
        <f t="shared" si="69"/>
        <v>0</v>
      </c>
      <c r="AD294" s="14">
        <f t="shared" si="70"/>
        <v>1109</v>
      </c>
      <c r="AE294" s="14">
        <f t="shared" si="71"/>
        <v>3327</v>
      </c>
      <c r="AF294" s="16" t="s">
        <v>53</v>
      </c>
      <c r="AG294" s="17" t="s">
        <v>287</v>
      </c>
      <c r="AH294" s="17" t="s">
        <v>357</v>
      </c>
      <c r="AI294" s="17" t="s">
        <v>1182</v>
      </c>
      <c r="AJ294" s="17" t="s">
        <v>1183</v>
      </c>
      <c r="AK294" s="8" t="s">
        <v>290</v>
      </c>
      <c r="AL294" s="8" t="s">
        <v>291</v>
      </c>
      <c r="AM294" s="12" t="s">
        <v>47</v>
      </c>
      <c r="AN294" s="18">
        <v>46752</v>
      </c>
      <c r="AO294" s="19"/>
    </row>
    <row r="295" spans="1:41" ht="20" customHeight="1">
      <c r="A295" s="8">
        <v>61</v>
      </c>
      <c r="B295" s="8" t="s">
        <v>1031</v>
      </c>
      <c r="C295" s="9" t="s">
        <v>1179</v>
      </c>
      <c r="D295" s="8" t="s">
        <v>1032</v>
      </c>
      <c r="E295" s="8" t="s">
        <v>1031</v>
      </c>
      <c r="F295" s="8" t="s">
        <v>1032</v>
      </c>
      <c r="G295" s="8" t="s">
        <v>2910</v>
      </c>
      <c r="H295" s="8" t="s">
        <v>1045</v>
      </c>
      <c r="I295" s="8"/>
      <c r="J295" s="8"/>
      <c r="K295" s="8" t="s">
        <v>1034</v>
      </c>
      <c r="L295" s="8" t="s">
        <v>1035</v>
      </c>
      <c r="M295" s="11" t="s">
        <v>1128</v>
      </c>
      <c r="N295" s="8"/>
      <c r="O295" s="8">
        <v>30098826</v>
      </c>
      <c r="P295" s="8" t="s">
        <v>51</v>
      </c>
      <c r="Q295" s="8">
        <v>4</v>
      </c>
      <c r="R295" s="8">
        <v>36</v>
      </c>
      <c r="S295" s="23">
        <v>724</v>
      </c>
      <c r="T295" s="23">
        <v>723</v>
      </c>
      <c r="U295" s="13"/>
      <c r="V295" s="14">
        <f t="shared" si="62"/>
        <v>1447</v>
      </c>
      <c r="W295" s="15">
        <f t="shared" si="63"/>
        <v>724</v>
      </c>
      <c r="X295" s="15">
        <f t="shared" si="64"/>
        <v>723</v>
      </c>
      <c r="Y295" s="15">
        <f t="shared" si="65"/>
        <v>0</v>
      </c>
      <c r="Z295" s="14">
        <f t="shared" si="66"/>
        <v>1447</v>
      </c>
      <c r="AA295" s="15">
        <f t="shared" si="67"/>
        <v>724</v>
      </c>
      <c r="AB295" s="15">
        <f t="shared" si="68"/>
        <v>723</v>
      </c>
      <c r="AC295" s="15">
        <f t="shared" si="69"/>
        <v>0</v>
      </c>
      <c r="AD295" s="14">
        <f t="shared" si="70"/>
        <v>1447</v>
      </c>
      <c r="AE295" s="14">
        <f t="shared" si="71"/>
        <v>4341</v>
      </c>
      <c r="AF295" s="16" t="s">
        <v>53</v>
      </c>
      <c r="AG295" s="17" t="s">
        <v>287</v>
      </c>
      <c r="AH295" s="17" t="s">
        <v>357</v>
      </c>
      <c r="AI295" s="17" t="s">
        <v>1182</v>
      </c>
      <c r="AJ295" s="17" t="s">
        <v>1183</v>
      </c>
      <c r="AK295" s="8" t="s">
        <v>290</v>
      </c>
      <c r="AL295" s="8" t="s">
        <v>291</v>
      </c>
      <c r="AM295" s="12" t="s">
        <v>47</v>
      </c>
      <c r="AN295" s="18">
        <v>46752</v>
      </c>
      <c r="AO295" s="19"/>
    </row>
    <row r="296" spans="1:41" ht="20" customHeight="1">
      <c r="A296" s="8">
        <v>62</v>
      </c>
      <c r="B296" s="8" t="s">
        <v>1031</v>
      </c>
      <c r="C296" s="9" t="s">
        <v>1179</v>
      </c>
      <c r="D296" s="8" t="s">
        <v>1032</v>
      </c>
      <c r="E296" s="8" t="s">
        <v>1031</v>
      </c>
      <c r="F296" s="8" t="s">
        <v>1032</v>
      </c>
      <c r="G296" s="8" t="s">
        <v>2923</v>
      </c>
      <c r="H296" s="8" t="s">
        <v>1039</v>
      </c>
      <c r="I296" s="8" t="s">
        <v>1129</v>
      </c>
      <c r="J296" s="8"/>
      <c r="K296" s="8" t="s">
        <v>1034</v>
      </c>
      <c r="L296" s="8" t="s">
        <v>1035</v>
      </c>
      <c r="M296" s="11" t="s">
        <v>1130</v>
      </c>
      <c r="N296" s="8"/>
      <c r="O296" s="8">
        <v>30098822</v>
      </c>
      <c r="P296" s="8" t="s">
        <v>51</v>
      </c>
      <c r="Q296" s="8">
        <v>3</v>
      </c>
      <c r="R296" s="8">
        <v>36</v>
      </c>
      <c r="S296" s="23">
        <v>18</v>
      </c>
      <c r="T296" s="23">
        <v>17</v>
      </c>
      <c r="U296" s="13"/>
      <c r="V296" s="14">
        <f t="shared" si="62"/>
        <v>35</v>
      </c>
      <c r="W296" s="15">
        <f t="shared" si="63"/>
        <v>18</v>
      </c>
      <c r="X296" s="15">
        <f t="shared" si="64"/>
        <v>17</v>
      </c>
      <c r="Y296" s="15">
        <f t="shared" si="65"/>
        <v>0</v>
      </c>
      <c r="Z296" s="14">
        <f t="shared" si="66"/>
        <v>35</v>
      </c>
      <c r="AA296" s="15">
        <f t="shared" si="67"/>
        <v>18</v>
      </c>
      <c r="AB296" s="15">
        <f t="shared" si="68"/>
        <v>17</v>
      </c>
      <c r="AC296" s="15">
        <f t="shared" si="69"/>
        <v>0</v>
      </c>
      <c r="AD296" s="14">
        <f t="shared" si="70"/>
        <v>35</v>
      </c>
      <c r="AE296" s="14">
        <f t="shared" si="71"/>
        <v>105</v>
      </c>
      <c r="AF296" s="16" t="s">
        <v>53</v>
      </c>
      <c r="AG296" s="17" t="s">
        <v>287</v>
      </c>
      <c r="AH296" s="17" t="s">
        <v>357</v>
      </c>
      <c r="AI296" s="17" t="s">
        <v>1182</v>
      </c>
      <c r="AJ296" s="17" t="s">
        <v>1183</v>
      </c>
      <c r="AK296" s="8" t="s">
        <v>290</v>
      </c>
      <c r="AL296" s="8" t="s">
        <v>291</v>
      </c>
      <c r="AM296" s="12" t="s">
        <v>47</v>
      </c>
      <c r="AN296" s="18">
        <v>46752</v>
      </c>
      <c r="AO296" s="19"/>
    </row>
    <row r="297" spans="1:41" ht="20" customHeight="1">
      <c r="A297" s="8">
        <v>63</v>
      </c>
      <c r="B297" s="8" t="s">
        <v>1031</v>
      </c>
      <c r="C297" s="9" t="s">
        <v>1179</v>
      </c>
      <c r="D297" s="8" t="s">
        <v>1032</v>
      </c>
      <c r="E297" s="8" t="s">
        <v>1031</v>
      </c>
      <c r="F297" s="8" t="s">
        <v>1032</v>
      </c>
      <c r="G297" s="8" t="s">
        <v>2908</v>
      </c>
      <c r="H297" s="8" t="s">
        <v>1064</v>
      </c>
      <c r="I297" s="8"/>
      <c r="J297" s="8"/>
      <c r="K297" s="8" t="s">
        <v>1034</v>
      </c>
      <c r="L297" s="8" t="s">
        <v>1035</v>
      </c>
      <c r="M297" s="11" t="s">
        <v>1131</v>
      </c>
      <c r="N297" s="8"/>
      <c r="O297" s="8">
        <v>30098815</v>
      </c>
      <c r="P297" s="8" t="s">
        <v>51</v>
      </c>
      <c r="Q297" s="8">
        <v>2</v>
      </c>
      <c r="R297" s="8">
        <v>36</v>
      </c>
      <c r="S297" s="23">
        <v>969</v>
      </c>
      <c r="T297" s="23">
        <v>968</v>
      </c>
      <c r="U297" s="13"/>
      <c r="V297" s="14">
        <f t="shared" si="62"/>
        <v>1937</v>
      </c>
      <c r="W297" s="15">
        <f t="shared" si="63"/>
        <v>969</v>
      </c>
      <c r="X297" s="15">
        <f t="shared" si="64"/>
        <v>968</v>
      </c>
      <c r="Y297" s="15">
        <f t="shared" si="65"/>
        <v>0</v>
      </c>
      <c r="Z297" s="14">
        <f t="shared" si="66"/>
        <v>1937</v>
      </c>
      <c r="AA297" s="15">
        <f t="shared" si="67"/>
        <v>969</v>
      </c>
      <c r="AB297" s="15">
        <f t="shared" si="68"/>
        <v>968</v>
      </c>
      <c r="AC297" s="15">
        <f t="shared" si="69"/>
        <v>0</v>
      </c>
      <c r="AD297" s="14">
        <f t="shared" si="70"/>
        <v>1937</v>
      </c>
      <c r="AE297" s="14">
        <f t="shared" si="71"/>
        <v>5811</v>
      </c>
      <c r="AF297" s="16" t="s">
        <v>53</v>
      </c>
      <c r="AG297" s="17" t="s">
        <v>287</v>
      </c>
      <c r="AH297" s="17" t="s">
        <v>357</v>
      </c>
      <c r="AI297" s="17" t="s">
        <v>1182</v>
      </c>
      <c r="AJ297" s="17" t="s">
        <v>1183</v>
      </c>
      <c r="AK297" s="8" t="s">
        <v>290</v>
      </c>
      <c r="AL297" s="8" t="s">
        <v>291</v>
      </c>
      <c r="AM297" s="12" t="s">
        <v>47</v>
      </c>
      <c r="AN297" s="18">
        <v>46752</v>
      </c>
      <c r="AO297" s="19"/>
    </row>
    <row r="298" spans="1:41" ht="20" customHeight="1">
      <c r="A298" s="8">
        <v>64</v>
      </c>
      <c r="B298" s="8" t="s">
        <v>1031</v>
      </c>
      <c r="C298" s="9" t="s">
        <v>1179</v>
      </c>
      <c r="D298" s="8" t="s">
        <v>1032</v>
      </c>
      <c r="E298" s="8" t="s">
        <v>1031</v>
      </c>
      <c r="F298" s="8" t="s">
        <v>1032</v>
      </c>
      <c r="G298" s="8" t="s">
        <v>2930</v>
      </c>
      <c r="H298" s="8" t="s">
        <v>1039</v>
      </c>
      <c r="I298" s="8" t="s">
        <v>1132</v>
      </c>
      <c r="J298" s="8"/>
      <c r="K298" s="8" t="s">
        <v>1034</v>
      </c>
      <c r="L298" s="8" t="s">
        <v>1035</v>
      </c>
      <c r="M298" s="11" t="s">
        <v>1133</v>
      </c>
      <c r="N298" s="8"/>
      <c r="O298" s="8">
        <v>30098804</v>
      </c>
      <c r="P298" s="8" t="s">
        <v>51</v>
      </c>
      <c r="Q298" s="8">
        <v>4</v>
      </c>
      <c r="R298" s="8">
        <v>36</v>
      </c>
      <c r="S298" s="23">
        <v>2191</v>
      </c>
      <c r="T298" s="23">
        <v>2190</v>
      </c>
      <c r="U298" s="13"/>
      <c r="V298" s="14">
        <f t="shared" si="62"/>
        <v>4381</v>
      </c>
      <c r="W298" s="15">
        <f t="shared" si="63"/>
        <v>2191</v>
      </c>
      <c r="X298" s="15">
        <f t="shared" si="64"/>
        <v>2190</v>
      </c>
      <c r="Y298" s="15">
        <f t="shared" si="65"/>
        <v>0</v>
      </c>
      <c r="Z298" s="14">
        <f t="shared" si="66"/>
        <v>4381</v>
      </c>
      <c r="AA298" s="15">
        <f t="shared" si="67"/>
        <v>2191</v>
      </c>
      <c r="AB298" s="15">
        <f t="shared" si="68"/>
        <v>2190</v>
      </c>
      <c r="AC298" s="15">
        <f t="shared" si="69"/>
        <v>0</v>
      </c>
      <c r="AD298" s="14">
        <f t="shared" si="70"/>
        <v>4381</v>
      </c>
      <c r="AE298" s="14">
        <f t="shared" si="71"/>
        <v>13143</v>
      </c>
      <c r="AF298" s="16" t="s">
        <v>53</v>
      </c>
      <c r="AG298" s="17" t="s">
        <v>287</v>
      </c>
      <c r="AH298" s="17" t="s">
        <v>357</v>
      </c>
      <c r="AI298" s="17" t="s">
        <v>1182</v>
      </c>
      <c r="AJ298" s="17" t="s">
        <v>1183</v>
      </c>
      <c r="AK298" s="8" t="s">
        <v>290</v>
      </c>
      <c r="AL298" s="8" t="s">
        <v>291</v>
      </c>
      <c r="AM298" s="12" t="s">
        <v>47</v>
      </c>
      <c r="AN298" s="18">
        <v>46752</v>
      </c>
      <c r="AO298" s="19"/>
    </row>
    <row r="299" spans="1:41" ht="20" customHeight="1">
      <c r="A299" s="8">
        <v>65</v>
      </c>
      <c r="B299" s="8" t="s">
        <v>1031</v>
      </c>
      <c r="C299" s="9" t="s">
        <v>1179</v>
      </c>
      <c r="D299" s="8" t="s">
        <v>1032</v>
      </c>
      <c r="E299" s="8" t="s">
        <v>1031</v>
      </c>
      <c r="F299" s="8" t="s">
        <v>1032</v>
      </c>
      <c r="G299" s="8" t="s">
        <v>2936</v>
      </c>
      <c r="H299" s="8" t="s">
        <v>1039</v>
      </c>
      <c r="I299" s="8" t="s">
        <v>1134</v>
      </c>
      <c r="J299" s="8"/>
      <c r="K299" s="8" t="s">
        <v>1034</v>
      </c>
      <c r="L299" s="8" t="s">
        <v>1035</v>
      </c>
      <c r="M299" s="11" t="s">
        <v>1135</v>
      </c>
      <c r="N299" s="8"/>
      <c r="O299" s="8">
        <v>13973906</v>
      </c>
      <c r="P299" s="8" t="s">
        <v>51</v>
      </c>
      <c r="Q299" s="8">
        <v>14</v>
      </c>
      <c r="R299" s="8">
        <v>36</v>
      </c>
      <c r="S299" s="23">
        <v>2912</v>
      </c>
      <c r="T299" s="23">
        <v>2912</v>
      </c>
      <c r="U299" s="13"/>
      <c r="V299" s="14">
        <f t="shared" si="62"/>
        <v>5824</v>
      </c>
      <c r="W299" s="15">
        <f t="shared" si="63"/>
        <v>2912</v>
      </c>
      <c r="X299" s="15">
        <f t="shared" si="64"/>
        <v>2912</v>
      </c>
      <c r="Y299" s="15">
        <f t="shared" si="65"/>
        <v>0</v>
      </c>
      <c r="Z299" s="14">
        <f t="shared" si="66"/>
        <v>5824</v>
      </c>
      <c r="AA299" s="15">
        <f t="shared" si="67"/>
        <v>2912</v>
      </c>
      <c r="AB299" s="15">
        <f t="shared" si="68"/>
        <v>2912</v>
      </c>
      <c r="AC299" s="15">
        <f t="shared" si="69"/>
        <v>0</v>
      </c>
      <c r="AD299" s="14">
        <f t="shared" si="70"/>
        <v>5824</v>
      </c>
      <c r="AE299" s="14">
        <f t="shared" si="71"/>
        <v>17472</v>
      </c>
      <c r="AF299" s="16" t="s">
        <v>53</v>
      </c>
      <c r="AG299" s="17" t="s">
        <v>287</v>
      </c>
      <c r="AH299" s="17" t="s">
        <v>357</v>
      </c>
      <c r="AI299" s="17" t="s">
        <v>1182</v>
      </c>
      <c r="AJ299" s="17" t="s">
        <v>1183</v>
      </c>
      <c r="AK299" s="8" t="s">
        <v>290</v>
      </c>
      <c r="AL299" s="8" t="s">
        <v>291</v>
      </c>
      <c r="AM299" s="12" t="s">
        <v>47</v>
      </c>
      <c r="AN299" s="18">
        <v>46752</v>
      </c>
      <c r="AO299" s="19"/>
    </row>
    <row r="300" spans="1:41" ht="20" customHeight="1">
      <c r="A300" s="8">
        <v>66</v>
      </c>
      <c r="B300" s="8" t="s">
        <v>1031</v>
      </c>
      <c r="C300" s="9" t="s">
        <v>1179</v>
      </c>
      <c r="D300" s="8" t="s">
        <v>1032</v>
      </c>
      <c r="E300" s="8" t="s">
        <v>1031</v>
      </c>
      <c r="F300" s="8" t="s">
        <v>1032</v>
      </c>
      <c r="G300" s="8" t="s">
        <v>2902</v>
      </c>
      <c r="H300" s="8" t="s">
        <v>1037</v>
      </c>
      <c r="I300" s="8"/>
      <c r="J300" s="8"/>
      <c r="K300" s="8" t="s">
        <v>1034</v>
      </c>
      <c r="L300" s="8" t="s">
        <v>1035</v>
      </c>
      <c r="M300" s="11" t="s">
        <v>1136</v>
      </c>
      <c r="N300" s="8"/>
      <c r="O300" s="8">
        <v>30100813</v>
      </c>
      <c r="P300" s="8" t="s">
        <v>51</v>
      </c>
      <c r="Q300" s="8">
        <v>5</v>
      </c>
      <c r="R300" s="8">
        <v>36</v>
      </c>
      <c r="S300" s="23">
        <v>1877</v>
      </c>
      <c r="T300" s="23">
        <v>1876</v>
      </c>
      <c r="U300" s="13"/>
      <c r="V300" s="14">
        <f t="shared" ref="V300:V319" si="72">SUM(S300:U300)</f>
        <v>3753</v>
      </c>
      <c r="W300" s="15">
        <f t="shared" ref="W300:W319" si="73">S300</f>
        <v>1877</v>
      </c>
      <c r="X300" s="15">
        <f t="shared" ref="X300:X319" si="74">T300</f>
        <v>1876</v>
      </c>
      <c r="Y300" s="15">
        <f t="shared" ref="Y300:Y319" si="75">U300</f>
        <v>0</v>
      </c>
      <c r="Z300" s="14">
        <f t="shared" ref="Z300:Z319" si="76">SUM(W300:Y300)</f>
        <v>3753</v>
      </c>
      <c r="AA300" s="15">
        <f t="shared" ref="AA300:AA319" si="77">S300</f>
        <v>1877</v>
      </c>
      <c r="AB300" s="15">
        <f t="shared" ref="AB300:AB319" si="78">T300</f>
        <v>1876</v>
      </c>
      <c r="AC300" s="15">
        <f t="shared" ref="AC300:AC319" si="79">U300</f>
        <v>0</v>
      </c>
      <c r="AD300" s="14">
        <f t="shared" ref="AD300:AD319" si="80">SUM(AA300:AC300)</f>
        <v>3753</v>
      </c>
      <c r="AE300" s="14">
        <f t="shared" ref="AE300:AE319" si="81">V300+Z300+AD300</f>
        <v>11259</v>
      </c>
      <c r="AF300" s="16" t="s">
        <v>53</v>
      </c>
      <c r="AG300" s="17" t="s">
        <v>287</v>
      </c>
      <c r="AH300" s="17" t="s">
        <v>357</v>
      </c>
      <c r="AI300" s="17" t="s">
        <v>1182</v>
      </c>
      <c r="AJ300" s="17" t="s">
        <v>1183</v>
      </c>
      <c r="AK300" s="8" t="s">
        <v>290</v>
      </c>
      <c r="AL300" s="8" t="s">
        <v>291</v>
      </c>
      <c r="AM300" s="12" t="s">
        <v>47</v>
      </c>
      <c r="AN300" s="18">
        <v>46752</v>
      </c>
      <c r="AO300" s="19"/>
    </row>
    <row r="301" spans="1:41" ht="20" customHeight="1">
      <c r="A301" s="8">
        <v>67</v>
      </c>
      <c r="B301" s="8" t="s">
        <v>1031</v>
      </c>
      <c r="C301" s="9" t="s">
        <v>1179</v>
      </c>
      <c r="D301" s="8" t="s">
        <v>1032</v>
      </c>
      <c r="E301" s="8" t="s">
        <v>1031</v>
      </c>
      <c r="F301" s="8" t="s">
        <v>1032</v>
      </c>
      <c r="G301" s="8" t="s">
        <v>2902</v>
      </c>
      <c r="H301" s="8" t="s">
        <v>1073</v>
      </c>
      <c r="I301" s="8"/>
      <c r="J301" s="8"/>
      <c r="K301" s="8" t="s">
        <v>1034</v>
      </c>
      <c r="L301" s="8" t="s">
        <v>1035</v>
      </c>
      <c r="M301" s="11" t="s">
        <v>1137</v>
      </c>
      <c r="N301" s="8"/>
      <c r="O301" s="8">
        <v>30098816</v>
      </c>
      <c r="P301" s="8" t="s">
        <v>51</v>
      </c>
      <c r="Q301" s="8">
        <v>5</v>
      </c>
      <c r="R301" s="8">
        <v>36</v>
      </c>
      <c r="S301" s="23">
        <v>1063</v>
      </c>
      <c r="T301" s="23">
        <v>1063</v>
      </c>
      <c r="U301" s="13"/>
      <c r="V301" s="14">
        <f t="shared" si="72"/>
        <v>2126</v>
      </c>
      <c r="W301" s="15">
        <f t="shared" si="73"/>
        <v>1063</v>
      </c>
      <c r="X301" s="15">
        <f t="shared" si="74"/>
        <v>1063</v>
      </c>
      <c r="Y301" s="15">
        <f t="shared" si="75"/>
        <v>0</v>
      </c>
      <c r="Z301" s="14">
        <f t="shared" si="76"/>
        <v>2126</v>
      </c>
      <c r="AA301" s="15">
        <f t="shared" si="77"/>
        <v>1063</v>
      </c>
      <c r="AB301" s="15">
        <f t="shared" si="78"/>
        <v>1063</v>
      </c>
      <c r="AC301" s="15">
        <f t="shared" si="79"/>
        <v>0</v>
      </c>
      <c r="AD301" s="14">
        <f t="shared" si="80"/>
        <v>2126</v>
      </c>
      <c r="AE301" s="14">
        <f t="shared" si="81"/>
        <v>6378</v>
      </c>
      <c r="AF301" s="16" t="s">
        <v>53</v>
      </c>
      <c r="AG301" s="17" t="s">
        <v>287</v>
      </c>
      <c r="AH301" s="17" t="s">
        <v>357</v>
      </c>
      <c r="AI301" s="17" t="s">
        <v>1182</v>
      </c>
      <c r="AJ301" s="17" t="s">
        <v>1183</v>
      </c>
      <c r="AK301" s="8" t="s">
        <v>290</v>
      </c>
      <c r="AL301" s="8" t="s">
        <v>291</v>
      </c>
      <c r="AM301" s="12" t="s">
        <v>47</v>
      </c>
      <c r="AN301" s="18">
        <v>46752</v>
      </c>
      <c r="AO301" s="19"/>
    </row>
    <row r="302" spans="1:41" ht="20" customHeight="1">
      <c r="A302" s="8">
        <v>68</v>
      </c>
      <c r="B302" s="8" t="s">
        <v>1031</v>
      </c>
      <c r="C302" s="9" t="s">
        <v>1179</v>
      </c>
      <c r="D302" s="8" t="s">
        <v>1032</v>
      </c>
      <c r="E302" s="8" t="s">
        <v>1031</v>
      </c>
      <c r="F302" s="8" t="s">
        <v>1032</v>
      </c>
      <c r="G302" s="8" t="s">
        <v>2937</v>
      </c>
      <c r="H302" s="8" t="s">
        <v>1037</v>
      </c>
      <c r="I302" s="8"/>
      <c r="J302" s="8"/>
      <c r="K302" s="8" t="s">
        <v>1034</v>
      </c>
      <c r="L302" s="8" t="s">
        <v>1035</v>
      </c>
      <c r="M302" s="11" t="s">
        <v>1138</v>
      </c>
      <c r="N302" s="8"/>
      <c r="O302" s="8">
        <v>30100821</v>
      </c>
      <c r="P302" s="8" t="s">
        <v>51</v>
      </c>
      <c r="Q302" s="8">
        <v>5</v>
      </c>
      <c r="R302" s="8">
        <v>36</v>
      </c>
      <c r="S302" s="23">
        <v>772</v>
      </c>
      <c r="T302" s="23">
        <v>772</v>
      </c>
      <c r="U302" s="13"/>
      <c r="V302" s="14">
        <f t="shared" si="72"/>
        <v>1544</v>
      </c>
      <c r="W302" s="15">
        <f t="shared" si="73"/>
        <v>772</v>
      </c>
      <c r="X302" s="15">
        <f t="shared" si="74"/>
        <v>772</v>
      </c>
      <c r="Y302" s="15">
        <f t="shared" si="75"/>
        <v>0</v>
      </c>
      <c r="Z302" s="14">
        <f t="shared" si="76"/>
        <v>1544</v>
      </c>
      <c r="AA302" s="15">
        <f t="shared" si="77"/>
        <v>772</v>
      </c>
      <c r="AB302" s="15">
        <f t="shared" si="78"/>
        <v>772</v>
      </c>
      <c r="AC302" s="15">
        <f t="shared" si="79"/>
        <v>0</v>
      </c>
      <c r="AD302" s="14">
        <f t="shared" si="80"/>
        <v>1544</v>
      </c>
      <c r="AE302" s="14">
        <f t="shared" si="81"/>
        <v>4632</v>
      </c>
      <c r="AF302" s="16" t="s">
        <v>53</v>
      </c>
      <c r="AG302" s="17" t="s">
        <v>287</v>
      </c>
      <c r="AH302" s="17" t="s">
        <v>357</v>
      </c>
      <c r="AI302" s="17" t="s">
        <v>1182</v>
      </c>
      <c r="AJ302" s="17" t="s">
        <v>1183</v>
      </c>
      <c r="AK302" s="8" t="s">
        <v>290</v>
      </c>
      <c r="AL302" s="8" t="s">
        <v>291</v>
      </c>
      <c r="AM302" s="12" t="s">
        <v>47</v>
      </c>
      <c r="AN302" s="18">
        <v>46752</v>
      </c>
      <c r="AO302" s="19"/>
    </row>
    <row r="303" spans="1:41" ht="20" customHeight="1">
      <c r="A303" s="8">
        <v>69</v>
      </c>
      <c r="B303" s="8" t="s">
        <v>1031</v>
      </c>
      <c r="C303" s="9" t="s">
        <v>1179</v>
      </c>
      <c r="D303" s="8" t="s">
        <v>1032</v>
      </c>
      <c r="E303" s="8" t="s">
        <v>1031</v>
      </c>
      <c r="F303" s="8" t="s">
        <v>1032</v>
      </c>
      <c r="G303" s="8" t="s">
        <v>2901</v>
      </c>
      <c r="H303" s="8" t="s">
        <v>1086</v>
      </c>
      <c r="I303" s="8"/>
      <c r="J303" s="8">
        <v>3</v>
      </c>
      <c r="K303" s="8" t="s">
        <v>1034</v>
      </c>
      <c r="L303" s="8" t="s">
        <v>1035</v>
      </c>
      <c r="M303" s="11" t="s">
        <v>1139</v>
      </c>
      <c r="N303" s="8"/>
      <c r="O303" s="8">
        <v>30098803</v>
      </c>
      <c r="P303" s="8" t="s">
        <v>51</v>
      </c>
      <c r="Q303" s="8">
        <v>5</v>
      </c>
      <c r="R303" s="8">
        <v>36</v>
      </c>
      <c r="S303" s="23">
        <v>475</v>
      </c>
      <c r="T303" s="23">
        <v>474</v>
      </c>
      <c r="U303" s="13"/>
      <c r="V303" s="14">
        <f t="shared" si="72"/>
        <v>949</v>
      </c>
      <c r="W303" s="15">
        <f t="shared" si="73"/>
        <v>475</v>
      </c>
      <c r="X303" s="15">
        <f t="shared" si="74"/>
        <v>474</v>
      </c>
      <c r="Y303" s="15">
        <f t="shared" si="75"/>
        <v>0</v>
      </c>
      <c r="Z303" s="14">
        <f t="shared" si="76"/>
        <v>949</v>
      </c>
      <c r="AA303" s="15">
        <f t="shared" si="77"/>
        <v>475</v>
      </c>
      <c r="AB303" s="15">
        <f t="shared" si="78"/>
        <v>474</v>
      </c>
      <c r="AC303" s="15">
        <f t="shared" si="79"/>
        <v>0</v>
      </c>
      <c r="AD303" s="14">
        <f t="shared" si="80"/>
        <v>949</v>
      </c>
      <c r="AE303" s="14">
        <f t="shared" si="81"/>
        <v>2847</v>
      </c>
      <c r="AF303" s="16" t="s">
        <v>53</v>
      </c>
      <c r="AG303" s="17" t="s">
        <v>287</v>
      </c>
      <c r="AH303" s="17" t="s">
        <v>357</v>
      </c>
      <c r="AI303" s="17" t="s">
        <v>1182</v>
      </c>
      <c r="AJ303" s="17" t="s">
        <v>1183</v>
      </c>
      <c r="AK303" s="8" t="s">
        <v>290</v>
      </c>
      <c r="AL303" s="8" t="s">
        <v>291</v>
      </c>
      <c r="AM303" s="12" t="s">
        <v>47</v>
      </c>
      <c r="AN303" s="18">
        <v>46752</v>
      </c>
      <c r="AO303" s="19"/>
    </row>
    <row r="304" spans="1:41" ht="20" customHeight="1">
      <c r="A304" s="8">
        <v>70</v>
      </c>
      <c r="B304" s="8" t="s">
        <v>1031</v>
      </c>
      <c r="C304" s="9" t="s">
        <v>1179</v>
      </c>
      <c r="D304" s="8" t="s">
        <v>1032</v>
      </c>
      <c r="E304" s="8" t="s">
        <v>1031</v>
      </c>
      <c r="F304" s="8" t="s">
        <v>1032</v>
      </c>
      <c r="G304" s="8" t="s">
        <v>2908</v>
      </c>
      <c r="H304" s="8" t="s">
        <v>1039</v>
      </c>
      <c r="I304" s="8" t="s">
        <v>1140</v>
      </c>
      <c r="J304" s="8"/>
      <c r="K304" s="8" t="s">
        <v>1034</v>
      </c>
      <c r="L304" s="8" t="s">
        <v>1035</v>
      </c>
      <c r="M304" s="11" t="s">
        <v>1141</v>
      </c>
      <c r="N304" s="8"/>
      <c r="O304" s="8">
        <v>56140419</v>
      </c>
      <c r="P304" s="8" t="s">
        <v>51</v>
      </c>
      <c r="Q304" s="8">
        <v>22</v>
      </c>
      <c r="R304" s="8">
        <v>36</v>
      </c>
      <c r="S304" s="23">
        <v>8307</v>
      </c>
      <c r="T304" s="23">
        <v>8306</v>
      </c>
      <c r="U304" s="13"/>
      <c r="V304" s="14">
        <f t="shared" si="72"/>
        <v>16613</v>
      </c>
      <c r="W304" s="15">
        <f t="shared" si="73"/>
        <v>8307</v>
      </c>
      <c r="X304" s="15">
        <f t="shared" si="74"/>
        <v>8306</v>
      </c>
      <c r="Y304" s="15">
        <f t="shared" si="75"/>
        <v>0</v>
      </c>
      <c r="Z304" s="14">
        <f t="shared" si="76"/>
        <v>16613</v>
      </c>
      <c r="AA304" s="15">
        <f t="shared" si="77"/>
        <v>8307</v>
      </c>
      <c r="AB304" s="15">
        <f t="shared" si="78"/>
        <v>8306</v>
      </c>
      <c r="AC304" s="15">
        <f t="shared" si="79"/>
        <v>0</v>
      </c>
      <c r="AD304" s="14">
        <f t="shared" si="80"/>
        <v>16613</v>
      </c>
      <c r="AE304" s="14">
        <f t="shared" si="81"/>
        <v>49839</v>
      </c>
      <c r="AF304" s="16" t="s">
        <v>53</v>
      </c>
      <c r="AG304" s="17" t="s">
        <v>287</v>
      </c>
      <c r="AH304" s="17" t="s">
        <v>357</v>
      </c>
      <c r="AI304" s="17" t="s">
        <v>1182</v>
      </c>
      <c r="AJ304" s="17" t="s">
        <v>1183</v>
      </c>
      <c r="AK304" s="8" t="s">
        <v>290</v>
      </c>
      <c r="AL304" s="8" t="s">
        <v>291</v>
      </c>
      <c r="AM304" s="12" t="s">
        <v>47</v>
      </c>
      <c r="AN304" s="18">
        <v>46752</v>
      </c>
      <c r="AO304" s="19"/>
    </row>
    <row r="305" spans="1:41" ht="20" customHeight="1">
      <c r="A305" s="8">
        <v>71</v>
      </c>
      <c r="B305" s="8" t="s">
        <v>1031</v>
      </c>
      <c r="C305" s="9" t="s">
        <v>1179</v>
      </c>
      <c r="D305" s="8" t="s">
        <v>1032</v>
      </c>
      <c r="E305" s="8" t="s">
        <v>1031</v>
      </c>
      <c r="F305" s="8" t="s">
        <v>1032</v>
      </c>
      <c r="G305" s="8" t="s">
        <v>2901</v>
      </c>
      <c r="H305" s="8" t="s">
        <v>1039</v>
      </c>
      <c r="I305" s="8" t="s">
        <v>1142</v>
      </c>
      <c r="J305" s="8"/>
      <c r="K305" s="8" t="s">
        <v>1034</v>
      </c>
      <c r="L305" s="8" t="s">
        <v>1035</v>
      </c>
      <c r="M305" s="11" t="s">
        <v>1143</v>
      </c>
      <c r="N305" s="8"/>
      <c r="O305" s="8">
        <v>30098813</v>
      </c>
      <c r="P305" s="8" t="s">
        <v>51</v>
      </c>
      <c r="Q305" s="8">
        <v>5</v>
      </c>
      <c r="R305" s="8">
        <v>36</v>
      </c>
      <c r="S305" s="23">
        <v>3746</v>
      </c>
      <c r="T305" s="23">
        <v>3745</v>
      </c>
      <c r="U305" s="13"/>
      <c r="V305" s="14">
        <f t="shared" si="72"/>
        <v>7491</v>
      </c>
      <c r="W305" s="15">
        <f t="shared" si="73"/>
        <v>3746</v>
      </c>
      <c r="X305" s="15">
        <f t="shared" si="74"/>
        <v>3745</v>
      </c>
      <c r="Y305" s="15">
        <f t="shared" si="75"/>
        <v>0</v>
      </c>
      <c r="Z305" s="14">
        <f t="shared" si="76"/>
        <v>7491</v>
      </c>
      <c r="AA305" s="15">
        <f t="shared" si="77"/>
        <v>3746</v>
      </c>
      <c r="AB305" s="15">
        <f t="shared" si="78"/>
        <v>3745</v>
      </c>
      <c r="AC305" s="15">
        <f t="shared" si="79"/>
        <v>0</v>
      </c>
      <c r="AD305" s="14">
        <f t="shared" si="80"/>
        <v>7491</v>
      </c>
      <c r="AE305" s="14">
        <f t="shared" si="81"/>
        <v>22473</v>
      </c>
      <c r="AF305" s="16" t="s">
        <v>53</v>
      </c>
      <c r="AG305" s="17" t="s">
        <v>287</v>
      </c>
      <c r="AH305" s="17" t="s">
        <v>357</v>
      </c>
      <c r="AI305" s="17" t="s">
        <v>1182</v>
      </c>
      <c r="AJ305" s="17" t="s">
        <v>1183</v>
      </c>
      <c r="AK305" s="8" t="s">
        <v>290</v>
      </c>
      <c r="AL305" s="8" t="s">
        <v>291</v>
      </c>
      <c r="AM305" s="12" t="s">
        <v>47</v>
      </c>
      <c r="AN305" s="18">
        <v>46752</v>
      </c>
      <c r="AO305" s="19"/>
    </row>
    <row r="306" spans="1:41" ht="20" customHeight="1">
      <c r="A306" s="8">
        <v>72</v>
      </c>
      <c r="B306" s="8" t="s">
        <v>1031</v>
      </c>
      <c r="C306" s="9" t="s">
        <v>1179</v>
      </c>
      <c r="D306" s="8" t="s">
        <v>1032</v>
      </c>
      <c r="E306" s="8" t="s">
        <v>1031</v>
      </c>
      <c r="F306" s="8" t="s">
        <v>1032</v>
      </c>
      <c r="G306" s="8" t="s">
        <v>2938</v>
      </c>
      <c r="H306" s="8" t="s">
        <v>1039</v>
      </c>
      <c r="I306" s="8" t="s">
        <v>1091</v>
      </c>
      <c r="J306" s="8"/>
      <c r="K306" s="8" t="s">
        <v>1034</v>
      </c>
      <c r="L306" s="8" t="s">
        <v>1035</v>
      </c>
      <c r="M306" s="11" t="s">
        <v>1144</v>
      </c>
      <c r="N306" s="8"/>
      <c r="O306" s="8">
        <v>56140417</v>
      </c>
      <c r="P306" s="8" t="s">
        <v>51</v>
      </c>
      <c r="Q306" s="8">
        <v>22</v>
      </c>
      <c r="R306" s="8">
        <v>36</v>
      </c>
      <c r="S306" s="23">
        <v>1547</v>
      </c>
      <c r="T306" s="23">
        <v>1547</v>
      </c>
      <c r="U306" s="13"/>
      <c r="V306" s="14">
        <f t="shared" si="72"/>
        <v>3094</v>
      </c>
      <c r="W306" s="15">
        <f t="shared" si="73"/>
        <v>1547</v>
      </c>
      <c r="X306" s="15">
        <f t="shared" si="74"/>
        <v>1547</v>
      </c>
      <c r="Y306" s="15">
        <f t="shared" si="75"/>
        <v>0</v>
      </c>
      <c r="Z306" s="14">
        <f t="shared" si="76"/>
        <v>3094</v>
      </c>
      <c r="AA306" s="15">
        <f t="shared" si="77"/>
        <v>1547</v>
      </c>
      <c r="AB306" s="15">
        <f t="shared" si="78"/>
        <v>1547</v>
      </c>
      <c r="AC306" s="15">
        <f t="shared" si="79"/>
        <v>0</v>
      </c>
      <c r="AD306" s="14">
        <f t="shared" si="80"/>
        <v>3094</v>
      </c>
      <c r="AE306" s="14">
        <f t="shared" si="81"/>
        <v>9282</v>
      </c>
      <c r="AF306" s="16" t="s">
        <v>53</v>
      </c>
      <c r="AG306" s="17" t="s">
        <v>287</v>
      </c>
      <c r="AH306" s="17" t="s">
        <v>357</v>
      </c>
      <c r="AI306" s="17" t="s">
        <v>1182</v>
      </c>
      <c r="AJ306" s="17" t="s">
        <v>1183</v>
      </c>
      <c r="AK306" s="8" t="s">
        <v>290</v>
      </c>
      <c r="AL306" s="8" t="s">
        <v>291</v>
      </c>
      <c r="AM306" s="12" t="s">
        <v>47</v>
      </c>
      <c r="AN306" s="18">
        <v>46752</v>
      </c>
      <c r="AO306" s="19"/>
    </row>
    <row r="307" spans="1:41" ht="20" customHeight="1">
      <c r="A307" s="8">
        <v>73</v>
      </c>
      <c r="B307" s="8" t="s">
        <v>1031</v>
      </c>
      <c r="C307" s="9" t="s">
        <v>1179</v>
      </c>
      <c r="D307" s="8" t="s">
        <v>1032</v>
      </c>
      <c r="E307" s="8" t="s">
        <v>1031</v>
      </c>
      <c r="F307" s="8" t="s">
        <v>1032</v>
      </c>
      <c r="G307" s="8" t="s">
        <v>2927</v>
      </c>
      <c r="H307" s="8" t="s">
        <v>1039</v>
      </c>
      <c r="I307" s="8" t="s">
        <v>1145</v>
      </c>
      <c r="J307" s="8" t="s">
        <v>1146</v>
      </c>
      <c r="K307" s="8" t="s">
        <v>1034</v>
      </c>
      <c r="L307" s="8" t="s">
        <v>1035</v>
      </c>
      <c r="M307" s="11" t="s">
        <v>1181</v>
      </c>
      <c r="N307" s="8"/>
      <c r="O307" s="8">
        <v>13971961</v>
      </c>
      <c r="P307" s="8" t="s">
        <v>51</v>
      </c>
      <c r="Q307" s="8">
        <v>9</v>
      </c>
      <c r="R307" s="8">
        <v>36</v>
      </c>
      <c r="S307" s="23">
        <v>60</v>
      </c>
      <c r="T307" s="23">
        <v>60</v>
      </c>
      <c r="U307" s="13"/>
      <c r="V307" s="14">
        <f t="shared" si="72"/>
        <v>120</v>
      </c>
      <c r="W307" s="15">
        <f t="shared" si="73"/>
        <v>60</v>
      </c>
      <c r="X307" s="15">
        <f t="shared" si="74"/>
        <v>60</v>
      </c>
      <c r="Y307" s="15">
        <f t="shared" si="75"/>
        <v>0</v>
      </c>
      <c r="Z307" s="14">
        <f t="shared" si="76"/>
        <v>120</v>
      </c>
      <c r="AA307" s="15">
        <f t="shared" si="77"/>
        <v>60</v>
      </c>
      <c r="AB307" s="15">
        <f t="shared" si="78"/>
        <v>60</v>
      </c>
      <c r="AC307" s="15">
        <f t="shared" si="79"/>
        <v>0</v>
      </c>
      <c r="AD307" s="14">
        <f t="shared" si="80"/>
        <v>120</v>
      </c>
      <c r="AE307" s="14">
        <f t="shared" si="81"/>
        <v>360</v>
      </c>
      <c r="AF307" s="16" t="s">
        <v>53</v>
      </c>
      <c r="AG307" s="17" t="s">
        <v>287</v>
      </c>
      <c r="AH307" s="17" t="s">
        <v>357</v>
      </c>
      <c r="AI307" s="17" t="s">
        <v>1182</v>
      </c>
      <c r="AJ307" s="17" t="s">
        <v>1183</v>
      </c>
      <c r="AK307" s="8" t="s">
        <v>290</v>
      </c>
      <c r="AL307" s="8" t="s">
        <v>291</v>
      </c>
      <c r="AM307" s="12" t="s">
        <v>47</v>
      </c>
      <c r="AN307" s="18">
        <v>46752</v>
      </c>
      <c r="AO307" s="19"/>
    </row>
    <row r="308" spans="1:41" ht="20" customHeight="1">
      <c r="A308" s="8">
        <v>74</v>
      </c>
      <c r="B308" s="8" t="s">
        <v>1031</v>
      </c>
      <c r="C308" s="9" t="s">
        <v>1179</v>
      </c>
      <c r="D308" s="8" t="s">
        <v>1032</v>
      </c>
      <c r="E308" s="8" t="s">
        <v>1031</v>
      </c>
      <c r="F308" s="8" t="s">
        <v>1032</v>
      </c>
      <c r="G308" s="8" t="s">
        <v>1147</v>
      </c>
      <c r="H308" s="8" t="s">
        <v>1109</v>
      </c>
      <c r="I308" s="8"/>
      <c r="J308" s="8" t="s">
        <v>1148</v>
      </c>
      <c r="K308" s="8" t="s">
        <v>1034</v>
      </c>
      <c r="L308" s="8" t="s">
        <v>1035</v>
      </c>
      <c r="M308" s="11" t="s">
        <v>1149</v>
      </c>
      <c r="N308" s="8"/>
      <c r="O308" s="8">
        <v>30315112</v>
      </c>
      <c r="P308" s="8" t="s">
        <v>51</v>
      </c>
      <c r="Q308" s="8">
        <v>11</v>
      </c>
      <c r="R308" s="8">
        <v>36</v>
      </c>
      <c r="S308" s="23">
        <v>1100</v>
      </c>
      <c r="T308" s="23">
        <v>1100</v>
      </c>
      <c r="U308" s="13"/>
      <c r="V308" s="14">
        <f t="shared" si="72"/>
        <v>2200</v>
      </c>
      <c r="W308" s="15">
        <f t="shared" si="73"/>
        <v>1100</v>
      </c>
      <c r="X308" s="15">
        <f t="shared" si="74"/>
        <v>1100</v>
      </c>
      <c r="Y308" s="15">
        <f t="shared" si="75"/>
        <v>0</v>
      </c>
      <c r="Z308" s="14">
        <f t="shared" si="76"/>
        <v>2200</v>
      </c>
      <c r="AA308" s="15">
        <f t="shared" si="77"/>
        <v>1100</v>
      </c>
      <c r="AB308" s="15">
        <f t="shared" si="78"/>
        <v>1100</v>
      </c>
      <c r="AC308" s="15">
        <f t="shared" si="79"/>
        <v>0</v>
      </c>
      <c r="AD308" s="14">
        <f t="shared" si="80"/>
        <v>2200</v>
      </c>
      <c r="AE308" s="14">
        <f t="shared" si="81"/>
        <v>6600</v>
      </c>
      <c r="AF308" s="16" t="s">
        <v>53</v>
      </c>
      <c r="AG308" s="17" t="s">
        <v>287</v>
      </c>
      <c r="AH308" s="17" t="s">
        <v>357</v>
      </c>
      <c r="AI308" s="17" t="s">
        <v>1182</v>
      </c>
      <c r="AJ308" s="17" t="s">
        <v>1183</v>
      </c>
      <c r="AK308" s="8" t="s">
        <v>290</v>
      </c>
      <c r="AL308" s="8" t="s">
        <v>291</v>
      </c>
      <c r="AM308" s="12" t="s">
        <v>47</v>
      </c>
      <c r="AN308" s="18">
        <v>46752</v>
      </c>
      <c r="AO308" s="19"/>
    </row>
    <row r="309" spans="1:41" ht="20" customHeight="1">
      <c r="A309" s="8">
        <v>75</v>
      </c>
      <c r="B309" s="8" t="s">
        <v>1031</v>
      </c>
      <c r="C309" s="9" t="s">
        <v>1179</v>
      </c>
      <c r="D309" s="8" t="s">
        <v>1032</v>
      </c>
      <c r="E309" s="8" t="s">
        <v>1031</v>
      </c>
      <c r="F309" s="8" t="s">
        <v>1032</v>
      </c>
      <c r="G309" s="8" t="s">
        <v>1147</v>
      </c>
      <c r="H309" s="8" t="s">
        <v>1033</v>
      </c>
      <c r="I309" s="8"/>
      <c r="J309" s="8" t="s">
        <v>1150</v>
      </c>
      <c r="K309" s="8" t="s">
        <v>1034</v>
      </c>
      <c r="L309" s="8" t="s">
        <v>1035</v>
      </c>
      <c r="M309" s="11" t="s">
        <v>1151</v>
      </c>
      <c r="N309" s="8"/>
      <c r="O309" s="8">
        <v>13970554</v>
      </c>
      <c r="P309" s="8" t="s">
        <v>51</v>
      </c>
      <c r="Q309" s="8">
        <v>5</v>
      </c>
      <c r="R309" s="8">
        <v>36</v>
      </c>
      <c r="S309" s="23">
        <v>1400</v>
      </c>
      <c r="T309" s="23">
        <v>1400</v>
      </c>
      <c r="U309" s="13"/>
      <c r="V309" s="14">
        <f t="shared" si="72"/>
        <v>2800</v>
      </c>
      <c r="W309" s="15">
        <f t="shared" si="73"/>
        <v>1400</v>
      </c>
      <c r="X309" s="15">
        <f t="shared" si="74"/>
        <v>1400</v>
      </c>
      <c r="Y309" s="15">
        <f t="shared" si="75"/>
        <v>0</v>
      </c>
      <c r="Z309" s="14">
        <f t="shared" si="76"/>
        <v>2800</v>
      </c>
      <c r="AA309" s="15">
        <f t="shared" si="77"/>
        <v>1400</v>
      </c>
      <c r="AB309" s="15">
        <f t="shared" si="78"/>
        <v>1400</v>
      </c>
      <c r="AC309" s="15">
        <f t="shared" si="79"/>
        <v>0</v>
      </c>
      <c r="AD309" s="14">
        <f t="shared" si="80"/>
        <v>2800</v>
      </c>
      <c r="AE309" s="14">
        <f t="shared" si="81"/>
        <v>8400</v>
      </c>
      <c r="AF309" s="16" t="s">
        <v>53</v>
      </c>
      <c r="AG309" s="17" t="s">
        <v>287</v>
      </c>
      <c r="AH309" s="17" t="s">
        <v>357</v>
      </c>
      <c r="AI309" s="17" t="s">
        <v>1182</v>
      </c>
      <c r="AJ309" s="17" t="s">
        <v>1183</v>
      </c>
      <c r="AK309" s="8" t="s">
        <v>290</v>
      </c>
      <c r="AL309" s="8" t="s">
        <v>291</v>
      </c>
      <c r="AM309" s="12" t="s">
        <v>47</v>
      </c>
      <c r="AN309" s="18">
        <v>46752</v>
      </c>
      <c r="AO309" s="19"/>
    </row>
    <row r="310" spans="1:41" ht="20" customHeight="1">
      <c r="A310" s="8">
        <v>76</v>
      </c>
      <c r="B310" s="8" t="s">
        <v>1031</v>
      </c>
      <c r="C310" s="9" t="s">
        <v>1179</v>
      </c>
      <c r="D310" s="8" t="s">
        <v>1032</v>
      </c>
      <c r="E310" s="8" t="s">
        <v>1031</v>
      </c>
      <c r="F310" s="8" t="s">
        <v>1032</v>
      </c>
      <c r="G310" s="8" t="s">
        <v>1147</v>
      </c>
      <c r="H310" s="8" t="s">
        <v>1033</v>
      </c>
      <c r="I310" s="8"/>
      <c r="J310" s="8" t="s">
        <v>1152</v>
      </c>
      <c r="K310" s="8" t="s">
        <v>1034</v>
      </c>
      <c r="L310" s="8" t="s">
        <v>1035</v>
      </c>
      <c r="M310" s="11" t="s">
        <v>1153</v>
      </c>
      <c r="N310" s="8"/>
      <c r="O310" s="8">
        <v>55212385</v>
      </c>
      <c r="P310" s="8" t="s">
        <v>51</v>
      </c>
      <c r="Q310" s="8">
        <v>3</v>
      </c>
      <c r="R310" s="8">
        <v>36</v>
      </c>
      <c r="S310" s="23">
        <v>350</v>
      </c>
      <c r="T310" s="23">
        <v>350</v>
      </c>
      <c r="U310" s="13"/>
      <c r="V310" s="14">
        <f t="shared" si="72"/>
        <v>700</v>
      </c>
      <c r="W310" s="15">
        <f t="shared" si="73"/>
        <v>350</v>
      </c>
      <c r="X310" s="15">
        <f t="shared" si="74"/>
        <v>350</v>
      </c>
      <c r="Y310" s="15">
        <f t="shared" si="75"/>
        <v>0</v>
      </c>
      <c r="Z310" s="14">
        <f t="shared" si="76"/>
        <v>700</v>
      </c>
      <c r="AA310" s="15">
        <f t="shared" si="77"/>
        <v>350</v>
      </c>
      <c r="AB310" s="15">
        <f t="shared" si="78"/>
        <v>350</v>
      </c>
      <c r="AC310" s="15">
        <f t="shared" si="79"/>
        <v>0</v>
      </c>
      <c r="AD310" s="14">
        <f t="shared" si="80"/>
        <v>700</v>
      </c>
      <c r="AE310" s="14">
        <f t="shared" si="81"/>
        <v>2100</v>
      </c>
      <c r="AF310" s="16" t="s">
        <v>53</v>
      </c>
      <c r="AG310" s="17" t="s">
        <v>287</v>
      </c>
      <c r="AH310" s="17" t="s">
        <v>357</v>
      </c>
      <c r="AI310" s="17" t="s">
        <v>1182</v>
      </c>
      <c r="AJ310" s="17" t="s">
        <v>1183</v>
      </c>
      <c r="AK310" s="8" t="s">
        <v>290</v>
      </c>
      <c r="AL310" s="8" t="s">
        <v>291</v>
      </c>
      <c r="AM310" s="12" t="s">
        <v>47</v>
      </c>
      <c r="AN310" s="18">
        <v>46752</v>
      </c>
      <c r="AO310" s="19"/>
    </row>
    <row r="311" spans="1:41" ht="20" customHeight="1">
      <c r="A311" s="8">
        <v>77</v>
      </c>
      <c r="B311" s="8" t="s">
        <v>1031</v>
      </c>
      <c r="C311" s="9" t="s">
        <v>1179</v>
      </c>
      <c r="D311" s="8" t="s">
        <v>1032</v>
      </c>
      <c r="E311" s="8" t="s">
        <v>1031</v>
      </c>
      <c r="F311" s="8" t="s">
        <v>1032</v>
      </c>
      <c r="G311" s="8" t="s">
        <v>2939</v>
      </c>
      <c r="H311" s="8" t="s">
        <v>1073</v>
      </c>
      <c r="I311" s="8" t="s">
        <v>1154</v>
      </c>
      <c r="J311" s="8" t="s">
        <v>1155</v>
      </c>
      <c r="K311" s="8" t="s">
        <v>1034</v>
      </c>
      <c r="L311" s="8" t="s">
        <v>1035</v>
      </c>
      <c r="M311" s="11" t="s">
        <v>1156</v>
      </c>
      <c r="N311" s="8"/>
      <c r="O311" s="8">
        <v>55212400</v>
      </c>
      <c r="P311" s="8" t="s">
        <v>51</v>
      </c>
      <c r="Q311" s="8">
        <v>2</v>
      </c>
      <c r="R311" s="8">
        <v>36</v>
      </c>
      <c r="S311" s="23">
        <v>1200</v>
      </c>
      <c r="T311" s="23">
        <v>1200</v>
      </c>
      <c r="U311" s="13"/>
      <c r="V311" s="14">
        <f t="shared" si="72"/>
        <v>2400</v>
      </c>
      <c r="W311" s="15">
        <f t="shared" si="73"/>
        <v>1200</v>
      </c>
      <c r="X311" s="15">
        <f t="shared" si="74"/>
        <v>1200</v>
      </c>
      <c r="Y311" s="15">
        <f t="shared" si="75"/>
        <v>0</v>
      </c>
      <c r="Z311" s="14">
        <f t="shared" si="76"/>
        <v>2400</v>
      </c>
      <c r="AA311" s="15">
        <f t="shared" si="77"/>
        <v>1200</v>
      </c>
      <c r="AB311" s="15">
        <f t="shared" si="78"/>
        <v>1200</v>
      </c>
      <c r="AC311" s="15">
        <f t="shared" si="79"/>
        <v>0</v>
      </c>
      <c r="AD311" s="14">
        <f t="shared" si="80"/>
        <v>2400</v>
      </c>
      <c r="AE311" s="14">
        <f t="shared" si="81"/>
        <v>7200</v>
      </c>
      <c r="AF311" s="16" t="s">
        <v>53</v>
      </c>
      <c r="AG311" s="17" t="s">
        <v>287</v>
      </c>
      <c r="AH311" s="17" t="s">
        <v>357</v>
      </c>
      <c r="AI311" s="17" t="s">
        <v>1182</v>
      </c>
      <c r="AJ311" s="17" t="s">
        <v>1183</v>
      </c>
      <c r="AK311" s="8" t="s">
        <v>290</v>
      </c>
      <c r="AL311" s="8" t="s">
        <v>291</v>
      </c>
      <c r="AM311" s="12" t="s">
        <v>47</v>
      </c>
      <c r="AN311" s="18">
        <v>46752</v>
      </c>
      <c r="AO311" s="19"/>
    </row>
    <row r="312" spans="1:41" ht="20" customHeight="1">
      <c r="A312" s="8">
        <v>78</v>
      </c>
      <c r="B312" s="8" t="s">
        <v>1031</v>
      </c>
      <c r="C312" s="9" t="s">
        <v>1179</v>
      </c>
      <c r="D312" s="8" t="s">
        <v>1032</v>
      </c>
      <c r="E312" s="8" t="s">
        <v>1031</v>
      </c>
      <c r="F312" s="8" t="s">
        <v>1032</v>
      </c>
      <c r="G312" s="8" t="s">
        <v>1147</v>
      </c>
      <c r="H312" s="8" t="s">
        <v>1039</v>
      </c>
      <c r="I312" s="8" t="s">
        <v>1157</v>
      </c>
      <c r="J312" s="8" t="s">
        <v>1158</v>
      </c>
      <c r="K312" s="8" t="s">
        <v>1034</v>
      </c>
      <c r="L312" s="8" t="s">
        <v>1035</v>
      </c>
      <c r="M312" s="11" t="s">
        <v>1159</v>
      </c>
      <c r="N312" s="8"/>
      <c r="O312" s="8">
        <v>13970557</v>
      </c>
      <c r="P312" s="8" t="s">
        <v>51</v>
      </c>
      <c r="Q312" s="8">
        <v>9</v>
      </c>
      <c r="R312" s="8">
        <v>36</v>
      </c>
      <c r="S312" s="23">
        <v>1500</v>
      </c>
      <c r="T312" s="23">
        <v>1500</v>
      </c>
      <c r="U312" s="13"/>
      <c r="V312" s="14">
        <f t="shared" si="72"/>
        <v>3000</v>
      </c>
      <c r="W312" s="15">
        <f t="shared" si="73"/>
        <v>1500</v>
      </c>
      <c r="X312" s="15">
        <f t="shared" si="74"/>
        <v>1500</v>
      </c>
      <c r="Y312" s="15">
        <f t="shared" si="75"/>
        <v>0</v>
      </c>
      <c r="Z312" s="14">
        <f t="shared" si="76"/>
        <v>3000</v>
      </c>
      <c r="AA312" s="15">
        <f t="shared" si="77"/>
        <v>1500</v>
      </c>
      <c r="AB312" s="15">
        <f t="shared" si="78"/>
        <v>1500</v>
      </c>
      <c r="AC312" s="15">
        <f t="shared" si="79"/>
        <v>0</v>
      </c>
      <c r="AD312" s="14">
        <f t="shared" si="80"/>
        <v>3000</v>
      </c>
      <c r="AE312" s="14">
        <f t="shared" si="81"/>
        <v>9000</v>
      </c>
      <c r="AF312" s="16" t="s">
        <v>53</v>
      </c>
      <c r="AG312" s="17" t="s">
        <v>287</v>
      </c>
      <c r="AH312" s="17" t="s">
        <v>357</v>
      </c>
      <c r="AI312" s="17" t="s">
        <v>1182</v>
      </c>
      <c r="AJ312" s="17" t="s">
        <v>1183</v>
      </c>
      <c r="AK312" s="8" t="s">
        <v>290</v>
      </c>
      <c r="AL312" s="8" t="s">
        <v>291</v>
      </c>
      <c r="AM312" s="12" t="s">
        <v>47</v>
      </c>
      <c r="AN312" s="18">
        <v>46752</v>
      </c>
      <c r="AO312" s="19"/>
    </row>
    <row r="313" spans="1:41" ht="20" customHeight="1">
      <c r="A313" s="8">
        <v>79</v>
      </c>
      <c r="B313" s="8" t="s">
        <v>1031</v>
      </c>
      <c r="C313" s="9" t="s">
        <v>1179</v>
      </c>
      <c r="D313" s="8" t="s">
        <v>1032</v>
      </c>
      <c r="E313" s="8" t="s">
        <v>1031</v>
      </c>
      <c r="F313" s="8" t="s">
        <v>1032</v>
      </c>
      <c r="G313" s="8" t="s">
        <v>1147</v>
      </c>
      <c r="H313" s="8" t="s">
        <v>1033</v>
      </c>
      <c r="I313" s="8"/>
      <c r="J313" s="8" t="s">
        <v>1160</v>
      </c>
      <c r="K313" s="8" t="s">
        <v>1034</v>
      </c>
      <c r="L313" s="8" t="s">
        <v>1035</v>
      </c>
      <c r="M313" s="11" t="s">
        <v>1161</v>
      </c>
      <c r="N313" s="8"/>
      <c r="O313" s="8">
        <v>55212342</v>
      </c>
      <c r="P313" s="8" t="s">
        <v>51</v>
      </c>
      <c r="Q313" s="8">
        <v>2</v>
      </c>
      <c r="R313" s="8">
        <v>36</v>
      </c>
      <c r="S313" s="23">
        <v>1200</v>
      </c>
      <c r="T313" s="23">
        <v>1200</v>
      </c>
      <c r="U313" s="13"/>
      <c r="V313" s="14">
        <f t="shared" si="72"/>
        <v>2400</v>
      </c>
      <c r="W313" s="15">
        <f t="shared" si="73"/>
        <v>1200</v>
      </c>
      <c r="X313" s="15">
        <f t="shared" si="74"/>
        <v>1200</v>
      </c>
      <c r="Y313" s="15">
        <f t="shared" si="75"/>
        <v>0</v>
      </c>
      <c r="Z313" s="14">
        <f t="shared" si="76"/>
        <v>2400</v>
      </c>
      <c r="AA313" s="15">
        <f t="shared" si="77"/>
        <v>1200</v>
      </c>
      <c r="AB313" s="15">
        <f t="shared" si="78"/>
        <v>1200</v>
      </c>
      <c r="AC313" s="15">
        <f t="shared" si="79"/>
        <v>0</v>
      </c>
      <c r="AD313" s="14">
        <f t="shared" si="80"/>
        <v>2400</v>
      </c>
      <c r="AE313" s="14">
        <f t="shared" si="81"/>
        <v>7200</v>
      </c>
      <c r="AF313" s="16" t="s">
        <v>53</v>
      </c>
      <c r="AG313" s="17" t="s">
        <v>287</v>
      </c>
      <c r="AH313" s="17" t="s">
        <v>357</v>
      </c>
      <c r="AI313" s="17" t="s">
        <v>1182</v>
      </c>
      <c r="AJ313" s="17" t="s">
        <v>1183</v>
      </c>
      <c r="AK313" s="8" t="s">
        <v>290</v>
      </c>
      <c r="AL313" s="8" t="s">
        <v>291</v>
      </c>
      <c r="AM313" s="12" t="s">
        <v>47</v>
      </c>
      <c r="AN313" s="18">
        <v>46752</v>
      </c>
      <c r="AO313" s="19"/>
    </row>
    <row r="314" spans="1:41" ht="20" customHeight="1">
      <c r="A314" s="8">
        <v>80</v>
      </c>
      <c r="B314" s="8" t="s">
        <v>1031</v>
      </c>
      <c r="C314" s="9" t="s">
        <v>1179</v>
      </c>
      <c r="D314" s="8" t="s">
        <v>1032</v>
      </c>
      <c r="E314" s="8" t="s">
        <v>1031</v>
      </c>
      <c r="F314" s="8" t="s">
        <v>1032</v>
      </c>
      <c r="G314" s="8" t="s">
        <v>1147</v>
      </c>
      <c r="H314" s="8" t="s">
        <v>1039</v>
      </c>
      <c r="I314" s="8" t="s">
        <v>1162</v>
      </c>
      <c r="J314" s="8" t="s">
        <v>1163</v>
      </c>
      <c r="K314" s="8" t="s">
        <v>1034</v>
      </c>
      <c r="L314" s="8" t="s">
        <v>1035</v>
      </c>
      <c r="M314" s="11" t="s">
        <v>1164</v>
      </c>
      <c r="N314" s="8"/>
      <c r="O314" s="8">
        <v>30483173</v>
      </c>
      <c r="P314" s="8" t="s">
        <v>51</v>
      </c>
      <c r="Q314" s="8">
        <v>3</v>
      </c>
      <c r="R314" s="8">
        <v>36</v>
      </c>
      <c r="S314" s="23">
        <v>740</v>
      </c>
      <c r="T314" s="23">
        <v>740</v>
      </c>
      <c r="U314" s="13"/>
      <c r="V314" s="14">
        <f t="shared" si="72"/>
        <v>1480</v>
      </c>
      <c r="W314" s="15">
        <f t="shared" si="73"/>
        <v>740</v>
      </c>
      <c r="X314" s="15">
        <f t="shared" si="74"/>
        <v>740</v>
      </c>
      <c r="Y314" s="15">
        <f t="shared" si="75"/>
        <v>0</v>
      </c>
      <c r="Z314" s="14">
        <f t="shared" si="76"/>
        <v>1480</v>
      </c>
      <c r="AA314" s="15">
        <f t="shared" si="77"/>
        <v>740</v>
      </c>
      <c r="AB314" s="15">
        <f t="shared" si="78"/>
        <v>740</v>
      </c>
      <c r="AC314" s="15">
        <f t="shared" si="79"/>
        <v>0</v>
      </c>
      <c r="AD314" s="14">
        <f t="shared" si="80"/>
        <v>1480</v>
      </c>
      <c r="AE314" s="14">
        <f t="shared" si="81"/>
        <v>4440</v>
      </c>
      <c r="AF314" s="16" t="s">
        <v>53</v>
      </c>
      <c r="AG314" s="17" t="s">
        <v>287</v>
      </c>
      <c r="AH314" s="17" t="s">
        <v>357</v>
      </c>
      <c r="AI314" s="17" t="s">
        <v>1182</v>
      </c>
      <c r="AJ314" s="17" t="s">
        <v>1183</v>
      </c>
      <c r="AK314" s="8" t="s">
        <v>290</v>
      </c>
      <c r="AL314" s="8" t="s">
        <v>291</v>
      </c>
      <c r="AM314" s="12" t="s">
        <v>47</v>
      </c>
      <c r="AN314" s="18">
        <v>46752</v>
      </c>
      <c r="AO314" s="19"/>
    </row>
    <row r="315" spans="1:41" ht="20" customHeight="1">
      <c r="A315" s="8">
        <v>81</v>
      </c>
      <c r="B315" s="8" t="s">
        <v>1031</v>
      </c>
      <c r="C315" s="9" t="s">
        <v>1179</v>
      </c>
      <c r="D315" s="8" t="s">
        <v>1032</v>
      </c>
      <c r="E315" s="8" t="s">
        <v>1031</v>
      </c>
      <c r="F315" s="8" t="s">
        <v>1032</v>
      </c>
      <c r="G315" s="8" t="s">
        <v>1147</v>
      </c>
      <c r="H315" s="8" t="s">
        <v>1037</v>
      </c>
      <c r="I315" s="8"/>
      <c r="J315" s="8" t="s">
        <v>1165</v>
      </c>
      <c r="K315" s="8" t="s">
        <v>1034</v>
      </c>
      <c r="L315" s="8" t="s">
        <v>1035</v>
      </c>
      <c r="M315" s="11" t="s">
        <v>1166</v>
      </c>
      <c r="N315" s="8"/>
      <c r="O315" s="8">
        <v>13970691</v>
      </c>
      <c r="P315" s="8" t="s">
        <v>51</v>
      </c>
      <c r="Q315" s="8">
        <v>7</v>
      </c>
      <c r="R315" s="8">
        <v>36</v>
      </c>
      <c r="S315" s="23">
        <v>770</v>
      </c>
      <c r="T315" s="23">
        <v>770</v>
      </c>
      <c r="U315" s="13"/>
      <c r="V315" s="14">
        <f t="shared" si="72"/>
        <v>1540</v>
      </c>
      <c r="W315" s="15">
        <f t="shared" si="73"/>
        <v>770</v>
      </c>
      <c r="X315" s="15">
        <f t="shared" si="74"/>
        <v>770</v>
      </c>
      <c r="Y315" s="15">
        <f t="shared" si="75"/>
        <v>0</v>
      </c>
      <c r="Z315" s="14">
        <f t="shared" si="76"/>
        <v>1540</v>
      </c>
      <c r="AA315" s="15">
        <f t="shared" si="77"/>
        <v>770</v>
      </c>
      <c r="AB315" s="15">
        <f t="shared" si="78"/>
        <v>770</v>
      </c>
      <c r="AC315" s="15">
        <f t="shared" si="79"/>
        <v>0</v>
      </c>
      <c r="AD315" s="14">
        <f t="shared" si="80"/>
        <v>1540</v>
      </c>
      <c r="AE315" s="14">
        <f t="shared" si="81"/>
        <v>4620</v>
      </c>
      <c r="AF315" s="16" t="s">
        <v>53</v>
      </c>
      <c r="AG315" s="17" t="s">
        <v>287</v>
      </c>
      <c r="AH315" s="17" t="s">
        <v>357</v>
      </c>
      <c r="AI315" s="17" t="s">
        <v>1182</v>
      </c>
      <c r="AJ315" s="17" t="s">
        <v>1183</v>
      </c>
      <c r="AK315" s="8" t="s">
        <v>290</v>
      </c>
      <c r="AL315" s="8" t="s">
        <v>291</v>
      </c>
      <c r="AM315" s="12" t="s">
        <v>47</v>
      </c>
      <c r="AN315" s="18">
        <v>46752</v>
      </c>
      <c r="AO315" s="19"/>
    </row>
    <row r="316" spans="1:41" ht="20" customHeight="1">
      <c r="A316" s="8">
        <v>82</v>
      </c>
      <c r="B316" s="8" t="s">
        <v>1031</v>
      </c>
      <c r="C316" s="9" t="s">
        <v>1179</v>
      </c>
      <c r="D316" s="8" t="s">
        <v>1032</v>
      </c>
      <c r="E316" s="8" t="s">
        <v>1031</v>
      </c>
      <c r="F316" s="8" t="s">
        <v>1032</v>
      </c>
      <c r="G316" s="8" t="s">
        <v>1147</v>
      </c>
      <c r="H316" s="8" t="s">
        <v>1045</v>
      </c>
      <c r="I316" s="8" t="s">
        <v>1167</v>
      </c>
      <c r="J316" s="8" t="s">
        <v>1168</v>
      </c>
      <c r="K316" s="8" t="s">
        <v>1034</v>
      </c>
      <c r="L316" s="8" t="s">
        <v>1035</v>
      </c>
      <c r="M316" s="11" t="s">
        <v>1169</v>
      </c>
      <c r="N316" s="8"/>
      <c r="O316" s="8">
        <v>30483171</v>
      </c>
      <c r="P316" s="8" t="s">
        <v>51</v>
      </c>
      <c r="Q316" s="8">
        <v>4</v>
      </c>
      <c r="R316" s="8">
        <v>36</v>
      </c>
      <c r="S316" s="23">
        <v>980</v>
      </c>
      <c r="T316" s="23">
        <v>980</v>
      </c>
      <c r="U316" s="13"/>
      <c r="V316" s="14">
        <f t="shared" si="72"/>
        <v>1960</v>
      </c>
      <c r="W316" s="15">
        <f t="shared" si="73"/>
        <v>980</v>
      </c>
      <c r="X316" s="15">
        <f t="shared" si="74"/>
        <v>980</v>
      </c>
      <c r="Y316" s="15">
        <f t="shared" si="75"/>
        <v>0</v>
      </c>
      <c r="Z316" s="14">
        <f t="shared" si="76"/>
        <v>1960</v>
      </c>
      <c r="AA316" s="15">
        <f t="shared" si="77"/>
        <v>980</v>
      </c>
      <c r="AB316" s="15">
        <f t="shared" si="78"/>
        <v>980</v>
      </c>
      <c r="AC316" s="15">
        <f t="shared" si="79"/>
        <v>0</v>
      </c>
      <c r="AD316" s="14">
        <f t="shared" si="80"/>
        <v>1960</v>
      </c>
      <c r="AE316" s="14">
        <f t="shared" si="81"/>
        <v>5880</v>
      </c>
      <c r="AF316" s="16" t="s">
        <v>53</v>
      </c>
      <c r="AG316" s="17" t="s">
        <v>287</v>
      </c>
      <c r="AH316" s="17" t="s">
        <v>357</v>
      </c>
      <c r="AI316" s="17" t="s">
        <v>1182</v>
      </c>
      <c r="AJ316" s="17" t="s">
        <v>1183</v>
      </c>
      <c r="AK316" s="8" t="s">
        <v>290</v>
      </c>
      <c r="AL316" s="8" t="s">
        <v>291</v>
      </c>
      <c r="AM316" s="12" t="s">
        <v>47</v>
      </c>
      <c r="AN316" s="18">
        <v>46752</v>
      </c>
      <c r="AO316" s="19"/>
    </row>
    <row r="317" spans="1:41" ht="20" customHeight="1">
      <c r="A317" s="8">
        <v>83</v>
      </c>
      <c r="B317" s="8" t="s">
        <v>1031</v>
      </c>
      <c r="C317" s="9" t="s">
        <v>1179</v>
      </c>
      <c r="D317" s="8" t="s">
        <v>1032</v>
      </c>
      <c r="E317" s="8" t="s">
        <v>1031</v>
      </c>
      <c r="F317" s="8" t="s">
        <v>1032</v>
      </c>
      <c r="G317" s="8" t="s">
        <v>1147</v>
      </c>
      <c r="H317" s="8" t="s">
        <v>1037</v>
      </c>
      <c r="I317" s="8" t="s">
        <v>1170</v>
      </c>
      <c r="J317" s="8" t="s">
        <v>1171</v>
      </c>
      <c r="K317" s="8" t="s">
        <v>1034</v>
      </c>
      <c r="L317" s="8" t="s">
        <v>1035</v>
      </c>
      <c r="M317" s="11" t="s">
        <v>1172</v>
      </c>
      <c r="N317" s="8"/>
      <c r="O317" s="8">
        <v>13973909</v>
      </c>
      <c r="P317" s="8" t="s">
        <v>51</v>
      </c>
      <c r="Q317" s="8">
        <v>9</v>
      </c>
      <c r="R317" s="8">
        <v>36</v>
      </c>
      <c r="S317" s="23">
        <v>1600</v>
      </c>
      <c r="T317" s="23">
        <v>1600</v>
      </c>
      <c r="U317" s="13"/>
      <c r="V317" s="14">
        <f t="shared" si="72"/>
        <v>3200</v>
      </c>
      <c r="W317" s="15">
        <f t="shared" si="73"/>
        <v>1600</v>
      </c>
      <c r="X317" s="15">
        <f t="shared" si="74"/>
        <v>1600</v>
      </c>
      <c r="Y317" s="15">
        <f t="shared" si="75"/>
        <v>0</v>
      </c>
      <c r="Z317" s="14">
        <f t="shared" si="76"/>
        <v>3200</v>
      </c>
      <c r="AA317" s="15">
        <f t="shared" si="77"/>
        <v>1600</v>
      </c>
      <c r="AB317" s="15">
        <f t="shared" si="78"/>
        <v>1600</v>
      </c>
      <c r="AC317" s="15">
        <f t="shared" si="79"/>
        <v>0</v>
      </c>
      <c r="AD317" s="14">
        <f t="shared" si="80"/>
        <v>3200</v>
      </c>
      <c r="AE317" s="14">
        <f t="shared" si="81"/>
        <v>9600</v>
      </c>
      <c r="AF317" s="16" t="s">
        <v>53</v>
      </c>
      <c r="AG317" s="17" t="s">
        <v>287</v>
      </c>
      <c r="AH317" s="17" t="s">
        <v>357</v>
      </c>
      <c r="AI317" s="17" t="s">
        <v>1182</v>
      </c>
      <c r="AJ317" s="17" t="s">
        <v>1183</v>
      </c>
      <c r="AK317" s="8" t="s">
        <v>290</v>
      </c>
      <c r="AL317" s="8" t="s">
        <v>291</v>
      </c>
      <c r="AM317" s="12" t="s">
        <v>47</v>
      </c>
      <c r="AN317" s="18">
        <v>46752</v>
      </c>
      <c r="AO317" s="19"/>
    </row>
    <row r="318" spans="1:41" ht="20" customHeight="1">
      <c r="A318" s="8">
        <v>84</v>
      </c>
      <c r="B318" s="8" t="s">
        <v>1031</v>
      </c>
      <c r="C318" s="9" t="s">
        <v>1179</v>
      </c>
      <c r="D318" s="8" t="s">
        <v>1032</v>
      </c>
      <c r="E318" s="8" t="s">
        <v>1031</v>
      </c>
      <c r="F318" s="8" t="s">
        <v>1032</v>
      </c>
      <c r="G318" s="8" t="s">
        <v>1147</v>
      </c>
      <c r="H318" s="8" t="s">
        <v>1039</v>
      </c>
      <c r="I318" s="8" t="s">
        <v>1173</v>
      </c>
      <c r="J318" s="8">
        <v>2698.2682</v>
      </c>
      <c r="K318" s="8" t="s">
        <v>1034</v>
      </c>
      <c r="L318" s="8" t="s">
        <v>1035</v>
      </c>
      <c r="M318" s="11" t="s">
        <v>1174</v>
      </c>
      <c r="N318" s="8"/>
      <c r="O318" s="8">
        <v>30483170</v>
      </c>
      <c r="P318" s="8" t="s">
        <v>51</v>
      </c>
      <c r="Q318" s="8">
        <v>3</v>
      </c>
      <c r="R318" s="8">
        <v>36</v>
      </c>
      <c r="S318" s="23">
        <v>2100</v>
      </c>
      <c r="T318" s="23">
        <v>2100</v>
      </c>
      <c r="U318" s="13"/>
      <c r="V318" s="14">
        <f t="shared" si="72"/>
        <v>4200</v>
      </c>
      <c r="W318" s="15">
        <f t="shared" si="73"/>
        <v>2100</v>
      </c>
      <c r="X318" s="15">
        <f t="shared" si="74"/>
        <v>2100</v>
      </c>
      <c r="Y318" s="15">
        <f t="shared" si="75"/>
        <v>0</v>
      </c>
      <c r="Z318" s="14">
        <f t="shared" si="76"/>
        <v>4200</v>
      </c>
      <c r="AA318" s="15">
        <f t="shared" si="77"/>
        <v>2100</v>
      </c>
      <c r="AB318" s="15">
        <f t="shared" si="78"/>
        <v>2100</v>
      </c>
      <c r="AC318" s="15">
        <f t="shared" si="79"/>
        <v>0</v>
      </c>
      <c r="AD318" s="14">
        <f t="shared" si="80"/>
        <v>4200</v>
      </c>
      <c r="AE318" s="14">
        <f t="shared" si="81"/>
        <v>12600</v>
      </c>
      <c r="AF318" s="16" t="s">
        <v>53</v>
      </c>
      <c r="AG318" s="17" t="s">
        <v>287</v>
      </c>
      <c r="AH318" s="17" t="s">
        <v>357</v>
      </c>
      <c r="AI318" s="17" t="s">
        <v>1182</v>
      </c>
      <c r="AJ318" s="17" t="s">
        <v>1183</v>
      </c>
      <c r="AK318" s="8" t="s">
        <v>290</v>
      </c>
      <c r="AL318" s="8" t="s">
        <v>291</v>
      </c>
      <c r="AM318" s="12" t="s">
        <v>47</v>
      </c>
      <c r="AN318" s="18">
        <v>46752</v>
      </c>
      <c r="AO318" s="19"/>
    </row>
    <row r="319" spans="1:41" ht="20" customHeight="1">
      <c r="A319" s="8">
        <v>85</v>
      </c>
      <c r="B319" s="8" t="s">
        <v>1031</v>
      </c>
      <c r="C319" s="9" t="s">
        <v>1179</v>
      </c>
      <c r="D319" s="8" t="s">
        <v>1032</v>
      </c>
      <c r="E319" s="8" t="s">
        <v>1031</v>
      </c>
      <c r="F319" s="8" t="s">
        <v>1032</v>
      </c>
      <c r="G319" s="8" t="s">
        <v>1147</v>
      </c>
      <c r="H319" s="8" t="s">
        <v>1175</v>
      </c>
      <c r="I319" s="8"/>
      <c r="J319" s="8"/>
      <c r="K319" s="8" t="s">
        <v>1034</v>
      </c>
      <c r="L319" s="8" t="s">
        <v>1035</v>
      </c>
      <c r="M319" s="11" t="s">
        <v>1176</v>
      </c>
      <c r="N319" s="8"/>
      <c r="O319" s="8">
        <v>30487613</v>
      </c>
      <c r="P319" s="8" t="s">
        <v>1177</v>
      </c>
      <c r="Q319" s="8">
        <v>1</v>
      </c>
      <c r="R319" s="8">
        <v>36</v>
      </c>
      <c r="S319" s="23">
        <v>1500</v>
      </c>
      <c r="T319" s="23">
        <v>1500</v>
      </c>
      <c r="U319" s="13"/>
      <c r="V319" s="14">
        <f t="shared" si="72"/>
        <v>3000</v>
      </c>
      <c r="W319" s="15">
        <f t="shared" si="73"/>
        <v>1500</v>
      </c>
      <c r="X319" s="15">
        <f t="shared" si="74"/>
        <v>1500</v>
      </c>
      <c r="Y319" s="15">
        <f t="shared" si="75"/>
        <v>0</v>
      </c>
      <c r="Z319" s="14">
        <f t="shared" si="76"/>
        <v>3000</v>
      </c>
      <c r="AA319" s="15">
        <f t="shared" si="77"/>
        <v>1500</v>
      </c>
      <c r="AB319" s="15">
        <f t="shared" si="78"/>
        <v>1500</v>
      </c>
      <c r="AC319" s="15">
        <f t="shared" si="79"/>
        <v>0</v>
      </c>
      <c r="AD319" s="14">
        <f t="shared" si="80"/>
        <v>3000</v>
      </c>
      <c r="AE319" s="14">
        <f t="shared" si="81"/>
        <v>9000</v>
      </c>
      <c r="AF319" s="16" t="s">
        <v>53</v>
      </c>
      <c r="AG319" s="17" t="s">
        <v>287</v>
      </c>
      <c r="AH319" s="17" t="s">
        <v>357</v>
      </c>
      <c r="AI319" s="17" t="s">
        <v>1182</v>
      </c>
      <c r="AJ319" s="17" t="s">
        <v>1183</v>
      </c>
      <c r="AK319" s="8" t="s">
        <v>290</v>
      </c>
      <c r="AL319" s="8" t="s">
        <v>291</v>
      </c>
      <c r="AM319" s="12" t="s">
        <v>47</v>
      </c>
      <c r="AN319" s="18">
        <v>46752</v>
      </c>
      <c r="AO319" s="19"/>
    </row>
    <row r="320" spans="1:41" ht="20" customHeight="1">
      <c r="A320" s="8">
        <v>86</v>
      </c>
      <c r="B320" s="8" t="s">
        <v>1031</v>
      </c>
      <c r="C320" s="9" t="s">
        <v>1179</v>
      </c>
      <c r="D320" s="8" t="s">
        <v>1032</v>
      </c>
      <c r="E320" s="8" t="s">
        <v>1031</v>
      </c>
      <c r="F320" s="8" t="s">
        <v>1032</v>
      </c>
      <c r="G320" s="8" t="s">
        <v>1147</v>
      </c>
      <c r="H320" s="8" t="s">
        <v>1071</v>
      </c>
      <c r="I320" s="8"/>
      <c r="J320" s="8">
        <v>56</v>
      </c>
      <c r="K320" s="8" t="s">
        <v>1034</v>
      </c>
      <c r="L320" s="8" t="s">
        <v>1035</v>
      </c>
      <c r="M320" s="11" t="s">
        <v>1178</v>
      </c>
      <c r="N320" s="8"/>
      <c r="O320" s="8">
        <v>30487611</v>
      </c>
      <c r="P320" s="8" t="s">
        <v>1177</v>
      </c>
      <c r="Q320" s="8">
        <v>3</v>
      </c>
      <c r="R320" s="8">
        <v>36</v>
      </c>
      <c r="S320" s="23">
        <v>770</v>
      </c>
      <c r="T320" s="23">
        <v>770</v>
      </c>
      <c r="U320" s="13"/>
      <c r="V320" s="14">
        <f t="shared" ref="V320" si="82">SUM(S320:U320)</f>
        <v>1540</v>
      </c>
      <c r="W320" s="15">
        <f t="shared" ref="W320" si="83">S320</f>
        <v>770</v>
      </c>
      <c r="X320" s="15">
        <f t="shared" ref="X320" si="84">T320</f>
        <v>770</v>
      </c>
      <c r="Y320" s="15">
        <f t="shared" ref="Y320" si="85">U320</f>
        <v>0</v>
      </c>
      <c r="Z320" s="14">
        <f t="shared" ref="Z320" si="86">SUM(W320:Y320)</f>
        <v>1540</v>
      </c>
      <c r="AA320" s="15">
        <f t="shared" ref="AA320" si="87">S320</f>
        <v>770</v>
      </c>
      <c r="AB320" s="15">
        <f t="shared" ref="AB320" si="88">T320</f>
        <v>770</v>
      </c>
      <c r="AC320" s="15">
        <f t="shared" ref="AC320" si="89">U320</f>
        <v>0</v>
      </c>
      <c r="AD320" s="14">
        <f t="shared" ref="AD320" si="90">SUM(AA320:AC320)</f>
        <v>1540</v>
      </c>
      <c r="AE320" s="14">
        <f t="shared" ref="AE320" si="91">V320+Z320+AD320</f>
        <v>4620</v>
      </c>
      <c r="AF320" s="16" t="s">
        <v>53</v>
      </c>
      <c r="AG320" s="17" t="s">
        <v>287</v>
      </c>
      <c r="AH320" s="17" t="s">
        <v>357</v>
      </c>
      <c r="AI320" s="17" t="s">
        <v>1182</v>
      </c>
      <c r="AJ320" s="17" t="s">
        <v>1183</v>
      </c>
      <c r="AK320" s="8" t="s">
        <v>290</v>
      </c>
      <c r="AL320" s="8" t="s">
        <v>291</v>
      </c>
      <c r="AM320" s="12" t="s">
        <v>47</v>
      </c>
      <c r="AN320" s="18">
        <v>46752</v>
      </c>
      <c r="AO320" s="19"/>
    </row>
    <row r="321" spans="1:41" ht="20" customHeight="1">
      <c r="A321" s="20"/>
      <c r="B321" s="21" t="s">
        <v>1031</v>
      </c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2">
        <f t="shared" ref="S321:AE321" si="92">SUM(S235:S320)</f>
        <v>118152</v>
      </c>
      <c r="T321" s="22">
        <f t="shared" si="92"/>
        <v>114006</v>
      </c>
      <c r="U321" s="22">
        <f t="shared" si="92"/>
        <v>0</v>
      </c>
      <c r="V321" s="22">
        <f t="shared" si="92"/>
        <v>232158</v>
      </c>
      <c r="W321" s="22">
        <f t="shared" si="92"/>
        <v>118152</v>
      </c>
      <c r="X321" s="22">
        <f t="shared" si="92"/>
        <v>114006</v>
      </c>
      <c r="Y321" s="22">
        <f t="shared" si="92"/>
        <v>0</v>
      </c>
      <c r="Z321" s="22">
        <f t="shared" si="92"/>
        <v>232158</v>
      </c>
      <c r="AA321" s="22">
        <f t="shared" si="92"/>
        <v>118152</v>
      </c>
      <c r="AB321" s="22">
        <f t="shared" si="92"/>
        <v>114006</v>
      </c>
      <c r="AC321" s="22">
        <f t="shared" si="92"/>
        <v>0</v>
      </c>
      <c r="AD321" s="22">
        <f t="shared" si="92"/>
        <v>232158</v>
      </c>
      <c r="AE321" s="22">
        <f t="shared" si="92"/>
        <v>696474</v>
      </c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ht="20" customHeight="1">
      <c r="A322" s="12">
        <v>1</v>
      </c>
      <c r="B322" s="12" t="s">
        <v>1382</v>
      </c>
      <c r="C322" s="28" t="s">
        <v>1615</v>
      </c>
      <c r="D322" s="12" t="s">
        <v>1383</v>
      </c>
      <c r="E322" s="12" t="s">
        <v>1382</v>
      </c>
      <c r="F322" s="12" t="s">
        <v>1383</v>
      </c>
      <c r="G322" s="12" t="s">
        <v>1030</v>
      </c>
      <c r="H322" s="12" t="s">
        <v>1384</v>
      </c>
      <c r="I322" s="12" t="s">
        <v>1385</v>
      </c>
      <c r="J322" s="12"/>
      <c r="K322" s="12" t="s">
        <v>1386</v>
      </c>
      <c r="L322" s="12" t="s">
        <v>1387</v>
      </c>
      <c r="M322" s="27" t="s">
        <v>1388</v>
      </c>
      <c r="N322" s="12"/>
      <c r="O322" s="8">
        <v>56401880</v>
      </c>
      <c r="P322" s="8" t="s">
        <v>51</v>
      </c>
      <c r="Q322" s="8">
        <v>25</v>
      </c>
      <c r="R322" s="12">
        <v>36</v>
      </c>
      <c r="S322" s="23">
        <v>3353</v>
      </c>
      <c r="T322" s="23">
        <v>3353</v>
      </c>
      <c r="U322" s="13"/>
      <c r="V322" s="14">
        <f>SUM(S322:U322)</f>
        <v>6706</v>
      </c>
      <c r="W322" s="15">
        <f>S322</f>
        <v>3353</v>
      </c>
      <c r="X322" s="15">
        <f t="shared" ref="X322" si="93">T322</f>
        <v>3353</v>
      </c>
      <c r="Y322" s="15">
        <f t="shared" ref="Y322" si="94">U322</f>
        <v>0</v>
      </c>
      <c r="Z322" s="14">
        <f t="shared" ref="Z322" si="95">SUM(W322:Y322)</f>
        <v>6706</v>
      </c>
      <c r="AA322" s="15">
        <f>S322</f>
        <v>3353</v>
      </c>
      <c r="AB322" s="15">
        <f t="shared" ref="AB322" si="96">T322</f>
        <v>3353</v>
      </c>
      <c r="AC322" s="15">
        <f t="shared" ref="AC322" si="97">U322</f>
        <v>0</v>
      </c>
      <c r="AD322" s="14">
        <f t="shared" ref="AD322" si="98">SUM(AA322:AC322)</f>
        <v>6706</v>
      </c>
      <c r="AE322" s="14">
        <f t="shared" ref="AE322" si="99">V322+Z322+AD322</f>
        <v>20118</v>
      </c>
      <c r="AF322" s="16" t="s">
        <v>53</v>
      </c>
      <c r="AG322" s="17" t="s">
        <v>287</v>
      </c>
      <c r="AH322" s="17" t="s">
        <v>357</v>
      </c>
      <c r="AI322" s="17" t="s">
        <v>1182</v>
      </c>
      <c r="AJ322" s="17" t="s">
        <v>372</v>
      </c>
      <c r="AK322" s="8" t="s">
        <v>290</v>
      </c>
      <c r="AL322" s="8" t="s">
        <v>291</v>
      </c>
      <c r="AM322" s="12" t="s">
        <v>47</v>
      </c>
      <c r="AN322" s="18">
        <v>46752</v>
      </c>
      <c r="AO322" s="19"/>
    </row>
    <row r="323" spans="1:41" ht="20" customHeight="1">
      <c r="A323" s="12">
        <v>2</v>
      </c>
      <c r="B323" s="12" t="s">
        <v>1382</v>
      </c>
      <c r="C323" s="28" t="s">
        <v>1615</v>
      </c>
      <c r="D323" s="12" t="s">
        <v>1383</v>
      </c>
      <c r="E323" s="12" t="s">
        <v>1382</v>
      </c>
      <c r="F323" s="12" t="s">
        <v>1383</v>
      </c>
      <c r="G323" s="12" t="s">
        <v>1030</v>
      </c>
      <c r="H323" s="12" t="s">
        <v>1389</v>
      </c>
      <c r="I323" s="12" t="s">
        <v>1390</v>
      </c>
      <c r="J323" s="12">
        <v>39</v>
      </c>
      <c r="K323" s="12" t="s">
        <v>1391</v>
      </c>
      <c r="L323" s="12" t="s">
        <v>1392</v>
      </c>
      <c r="M323" s="27" t="s">
        <v>1393</v>
      </c>
      <c r="N323" s="12"/>
      <c r="O323" s="8">
        <v>56360440</v>
      </c>
      <c r="P323" s="8" t="s">
        <v>51</v>
      </c>
      <c r="Q323" s="8">
        <v>25</v>
      </c>
      <c r="R323" s="12">
        <v>36</v>
      </c>
      <c r="S323" s="23">
        <v>3353</v>
      </c>
      <c r="T323" s="23">
        <v>3353</v>
      </c>
      <c r="U323" s="13"/>
      <c r="V323" s="14">
        <f t="shared" ref="V323:V386" si="100">SUM(S323:U323)</f>
        <v>6706</v>
      </c>
      <c r="W323" s="15">
        <f t="shared" ref="W323:W386" si="101">S323</f>
        <v>3353</v>
      </c>
      <c r="X323" s="15">
        <f t="shared" ref="X323:X386" si="102">T323</f>
        <v>3353</v>
      </c>
      <c r="Y323" s="15">
        <f t="shared" ref="Y323:Y386" si="103">U323</f>
        <v>0</v>
      </c>
      <c r="Z323" s="14">
        <f t="shared" ref="Z323:Z386" si="104">SUM(W323:Y323)</f>
        <v>6706</v>
      </c>
      <c r="AA323" s="15">
        <f t="shared" ref="AA323:AA386" si="105">S323</f>
        <v>3353</v>
      </c>
      <c r="AB323" s="15">
        <f t="shared" ref="AB323:AB386" si="106">T323</f>
        <v>3353</v>
      </c>
      <c r="AC323" s="15">
        <f t="shared" ref="AC323:AC386" si="107">U323</f>
        <v>0</v>
      </c>
      <c r="AD323" s="14">
        <f t="shared" ref="AD323:AD386" si="108">SUM(AA323:AC323)</f>
        <v>6706</v>
      </c>
      <c r="AE323" s="14">
        <f t="shared" ref="AE323:AE386" si="109">V323+Z323+AD323</f>
        <v>20118</v>
      </c>
      <c r="AF323" s="16" t="s">
        <v>53</v>
      </c>
      <c r="AG323" s="17" t="s">
        <v>287</v>
      </c>
      <c r="AH323" s="17" t="s">
        <v>357</v>
      </c>
      <c r="AI323" s="17" t="s">
        <v>1182</v>
      </c>
      <c r="AJ323" s="17" t="s">
        <v>372</v>
      </c>
      <c r="AK323" s="8" t="s">
        <v>290</v>
      </c>
      <c r="AL323" s="8" t="s">
        <v>291</v>
      </c>
      <c r="AM323" s="12" t="s">
        <v>47</v>
      </c>
      <c r="AN323" s="18">
        <v>46752</v>
      </c>
      <c r="AO323" s="19"/>
    </row>
    <row r="324" spans="1:41" ht="20" customHeight="1">
      <c r="A324" s="12">
        <v>3</v>
      </c>
      <c r="B324" s="12" t="s">
        <v>1382</v>
      </c>
      <c r="C324" s="28" t="s">
        <v>1615</v>
      </c>
      <c r="D324" s="12" t="s">
        <v>1383</v>
      </c>
      <c r="E324" s="12" t="s">
        <v>1382</v>
      </c>
      <c r="F324" s="12" t="s">
        <v>1383</v>
      </c>
      <c r="G324" s="12" t="s">
        <v>1030</v>
      </c>
      <c r="H324" s="12" t="s">
        <v>1394</v>
      </c>
      <c r="I324" s="12" t="s">
        <v>1395</v>
      </c>
      <c r="J324" s="12"/>
      <c r="K324" s="12" t="s">
        <v>1396</v>
      </c>
      <c r="L324" s="12" t="s">
        <v>1397</v>
      </c>
      <c r="M324" s="27" t="s">
        <v>1398</v>
      </c>
      <c r="N324" s="12"/>
      <c r="O324" s="8">
        <v>56401972</v>
      </c>
      <c r="P324" s="8" t="s">
        <v>51</v>
      </c>
      <c r="Q324" s="8">
        <v>22</v>
      </c>
      <c r="R324" s="12">
        <v>36</v>
      </c>
      <c r="S324" s="23">
        <v>6534</v>
      </c>
      <c r="T324" s="23">
        <v>6534</v>
      </c>
      <c r="U324" s="13"/>
      <c r="V324" s="14">
        <f t="shared" si="100"/>
        <v>13068</v>
      </c>
      <c r="W324" s="15">
        <f t="shared" si="101"/>
        <v>6534</v>
      </c>
      <c r="X324" s="15">
        <f t="shared" si="102"/>
        <v>6534</v>
      </c>
      <c r="Y324" s="15">
        <f t="shared" si="103"/>
        <v>0</v>
      </c>
      <c r="Z324" s="14">
        <f t="shared" si="104"/>
        <v>13068</v>
      </c>
      <c r="AA324" s="15">
        <f t="shared" si="105"/>
        <v>6534</v>
      </c>
      <c r="AB324" s="15">
        <f t="shared" si="106"/>
        <v>6534</v>
      </c>
      <c r="AC324" s="15">
        <f t="shared" si="107"/>
        <v>0</v>
      </c>
      <c r="AD324" s="14">
        <f t="shared" si="108"/>
        <v>13068</v>
      </c>
      <c r="AE324" s="14">
        <f t="shared" si="109"/>
        <v>39204</v>
      </c>
      <c r="AF324" s="16" t="s">
        <v>53</v>
      </c>
      <c r="AG324" s="17" t="s">
        <v>287</v>
      </c>
      <c r="AH324" s="17" t="s">
        <v>357</v>
      </c>
      <c r="AI324" s="17" t="s">
        <v>1182</v>
      </c>
      <c r="AJ324" s="17" t="s">
        <v>372</v>
      </c>
      <c r="AK324" s="8" t="s">
        <v>290</v>
      </c>
      <c r="AL324" s="8" t="s">
        <v>291</v>
      </c>
      <c r="AM324" s="12" t="s">
        <v>47</v>
      </c>
      <c r="AN324" s="18">
        <v>46752</v>
      </c>
      <c r="AO324" s="19"/>
    </row>
    <row r="325" spans="1:41" ht="20" customHeight="1">
      <c r="A325" s="12">
        <v>4</v>
      </c>
      <c r="B325" s="12" t="s">
        <v>1382</v>
      </c>
      <c r="C325" s="28" t="s">
        <v>1615</v>
      </c>
      <c r="D325" s="12" t="s">
        <v>1383</v>
      </c>
      <c r="E325" s="12" t="s">
        <v>1382</v>
      </c>
      <c r="F325" s="12" t="s">
        <v>1383</v>
      </c>
      <c r="G325" s="12" t="s">
        <v>1030</v>
      </c>
      <c r="H325" s="12" t="s">
        <v>1399</v>
      </c>
      <c r="I325" s="12" t="s">
        <v>1400</v>
      </c>
      <c r="J325" s="12" t="s">
        <v>1401</v>
      </c>
      <c r="K325" s="12" t="s">
        <v>1386</v>
      </c>
      <c r="L325" s="12" t="s">
        <v>1387</v>
      </c>
      <c r="M325" s="27" t="s">
        <v>1402</v>
      </c>
      <c r="N325" s="12"/>
      <c r="O325" s="8">
        <v>83181704</v>
      </c>
      <c r="P325" s="8" t="s">
        <v>51</v>
      </c>
      <c r="Q325" s="8">
        <v>2</v>
      </c>
      <c r="R325" s="12">
        <v>36</v>
      </c>
      <c r="S325" s="23">
        <v>1057</v>
      </c>
      <c r="T325" s="23">
        <v>1056</v>
      </c>
      <c r="U325" s="13"/>
      <c r="V325" s="14">
        <f t="shared" si="100"/>
        <v>2113</v>
      </c>
      <c r="W325" s="15">
        <f t="shared" si="101"/>
        <v>1057</v>
      </c>
      <c r="X325" s="15">
        <f t="shared" si="102"/>
        <v>1056</v>
      </c>
      <c r="Y325" s="15">
        <f t="shared" si="103"/>
        <v>0</v>
      </c>
      <c r="Z325" s="14">
        <f t="shared" si="104"/>
        <v>2113</v>
      </c>
      <c r="AA325" s="15">
        <f t="shared" si="105"/>
        <v>1057</v>
      </c>
      <c r="AB325" s="15">
        <f t="shared" si="106"/>
        <v>1056</v>
      </c>
      <c r="AC325" s="15">
        <f t="shared" si="107"/>
        <v>0</v>
      </c>
      <c r="AD325" s="14">
        <f t="shared" si="108"/>
        <v>2113</v>
      </c>
      <c r="AE325" s="14">
        <f t="shared" si="109"/>
        <v>6339</v>
      </c>
      <c r="AF325" s="16" t="s">
        <v>53</v>
      </c>
      <c r="AG325" s="17" t="s">
        <v>287</v>
      </c>
      <c r="AH325" s="17" t="s">
        <v>357</v>
      </c>
      <c r="AI325" s="17" t="s">
        <v>1182</v>
      </c>
      <c r="AJ325" s="17" t="s">
        <v>372</v>
      </c>
      <c r="AK325" s="8" t="s">
        <v>290</v>
      </c>
      <c r="AL325" s="8" t="s">
        <v>291</v>
      </c>
      <c r="AM325" s="12" t="s">
        <v>47</v>
      </c>
      <c r="AN325" s="18">
        <v>46752</v>
      </c>
      <c r="AO325" s="19"/>
    </row>
    <row r="326" spans="1:41" ht="20" customHeight="1">
      <c r="A326" s="12">
        <v>5</v>
      </c>
      <c r="B326" s="12" t="s">
        <v>1382</v>
      </c>
      <c r="C326" s="28" t="s">
        <v>1615</v>
      </c>
      <c r="D326" s="12" t="s">
        <v>1383</v>
      </c>
      <c r="E326" s="12" t="s">
        <v>1382</v>
      </c>
      <c r="F326" s="12" t="s">
        <v>1383</v>
      </c>
      <c r="G326" s="12" t="s">
        <v>1030</v>
      </c>
      <c r="H326" s="12" t="s">
        <v>1403</v>
      </c>
      <c r="I326" s="12" t="s">
        <v>1404</v>
      </c>
      <c r="J326" s="12"/>
      <c r="K326" s="12" t="s">
        <v>1386</v>
      </c>
      <c r="L326" s="12" t="s">
        <v>1387</v>
      </c>
      <c r="M326" s="27" t="s">
        <v>1405</v>
      </c>
      <c r="N326" s="12"/>
      <c r="O326" s="8">
        <v>97651450</v>
      </c>
      <c r="P326" s="8" t="s">
        <v>51</v>
      </c>
      <c r="Q326" s="8">
        <v>1</v>
      </c>
      <c r="R326" s="12">
        <v>36</v>
      </c>
      <c r="S326" s="23">
        <v>1513</v>
      </c>
      <c r="T326" s="23">
        <v>1512</v>
      </c>
      <c r="U326" s="13"/>
      <c r="V326" s="14">
        <f t="shared" si="100"/>
        <v>3025</v>
      </c>
      <c r="W326" s="15">
        <f t="shared" si="101"/>
        <v>1513</v>
      </c>
      <c r="X326" s="15">
        <f t="shared" si="102"/>
        <v>1512</v>
      </c>
      <c r="Y326" s="15">
        <f t="shared" si="103"/>
        <v>0</v>
      </c>
      <c r="Z326" s="14">
        <f t="shared" si="104"/>
        <v>3025</v>
      </c>
      <c r="AA326" s="15">
        <f t="shared" si="105"/>
        <v>1513</v>
      </c>
      <c r="AB326" s="15">
        <f t="shared" si="106"/>
        <v>1512</v>
      </c>
      <c r="AC326" s="15">
        <f t="shared" si="107"/>
        <v>0</v>
      </c>
      <c r="AD326" s="14">
        <f t="shared" si="108"/>
        <v>3025</v>
      </c>
      <c r="AE326" s="14">
        <f t="shared" si="109"/>
        <v>9075</v>
      </c>
      <c r="AF326" s="16" t="s">
        <v>53</v>
      </c>
      <c r="AG326" s="17" t="s">
        <v>287</v>
      </c>
      <c r="AH326" s="17" t="s">
        <v>357</v>
      </c>
      <c r="AI326" s="17" t="s">
        <v>1182</v>
      </c>
      <c r="AJ326" s="17" t="s">
        <v>372</v>
      </c>
      <c r="AK326" s="8" t="s">
        <v>290</v>
      </c>
      <c r="AL326" s="8" t="s">
        <v>291</v>
      </c>
      <c r="AM326" s="12" t="s">
        <v>47</v>
      </c>
      <c r="AN326" s="18">
        <v>46752</v>
      </c>
      <c r="AO326" s="19"/>
    </row>
    <row r="327" spans="1:41" ht="20" customHeight="1">
      <c r="A327" s="12">
        <v>6</v>
      </c>
      <c r="B327" s="12" t="s">
        <v>1382</v>
      </c>
      <c r="C327" s="28" t="s">
        <v>1615</v>
      </c>
      <c r="D327" s="12" t="s">
        <v>1383</v>
      </c>
      <c r="E327" s="12" t="s">
        <v>1382</v>
      </c>
      <c r="F327" s="12" t="s">
        <v>1383</v>
      </c>
      <c r="G327" s="12" t="s">
        <v>1030</v>
      </c>
      <c r="H327" s="12" t="s">
        <v>1406</v>
      </c>
      <c r="I327" s="12" t="s">
        <v>1407</v>
      </c>
      <c r="J327" s="12"/>
      <c r="K327" s="12" t="s">
        <v>1408</v>
      </c>
      <c r="L327" s="12" t="s">
        <v>1392</v>
      </c>
      <c r="M327" s="27" t="s">
        <v>1409</v>
      </c>
      <c r="N327" s="12"/>
      <c r="O327" s="8">
        <v>89211791</v>
      </c>
      <c r="P327" s="8" t="s">
        <v>51</v>
      </c>
      <c r="Q327" s="8">
        <v>3</v>
      </c>
      <c r="R327" s="12">
        <v>36</v>
      </c>
      <c r="S327" s="23">
        <v>860</v>
      </c>
      <c r="T327" s="23">
        <v>860</v>
      </c>
      <c r="U327" s="13"/>
      <c r="V327" s="14">
        <f t="shared" si="100"/>
        <v>1720</v>
      </c>
      <c r="W327" s="15">
        <f t="shared" si="101"/>
        <v>860</v>
      </c>
      <c r="X327" s="15">
        <f t="shared" si="102"/>
        <v>860</v>
      </c>
      <c r="Y327" s="15">
        <f t="shared" si="103"/>
        <v>0</v>
      </c>
      <c r="Z327" s="14">
        <f t="shared" si="104"/>
        <v>1720</v>
      </c>
      <c r="AA327" s="15">
        <f t="shared" si="105"/>
        <v>860</v>
      </c>
      <c r="AB327" s="15">
        <f t="shared" si="106"/>
        <v>860</v>
      </c>
      <c r="AC327" s="15">
        <f t="shared" si="107"/>
        <v>0</v>
      </c>
      <c r="AD327" s="14">
        <f t="shared" si="108"/>
        <v>1720</v>
      </c>
      <c r="AE327" s="14">
        <f t="shared" si="109"/>
        <v>5160</v>
      </c>
      <c r="AF327" s="16" t="s">
        <v>53</v>
      </c>
      <c r="AG327" s="17" t="s">
        <v>287</v>
      </c>
      <c r="AH327" s="17" t="s">
        <v>357</v>
      </c>
      <c r="AI327" s="17" t="s">
        <v>1182</v>
      </c>
      <c r="AJ327" s="17" t="s">
        <v>372</v>
      </c>
      <c r="AK327" s="8" t="s">
        <v>290</v>
      </c>
      <c r="AL327" s="8" t="s">
        <v>291</v>
      </c>
      <c r="AM327" s="12" t="s">
        <v>47</v>
      </c>
      <c r="AN327" s="18">
        <v>46752</v>
      </c>
      <c r="AO327" s="19"/>
    </row>
    <row r="328" spans="1:41" ht="20" customHeight="1">
      <c r="A328" s="12">
        <v>7</v>
      </c>
      <c r="B328" s="12" t="s">
        <v>1382</v>
      </c>
      <c r="C328" s="28" t="s">
        <v>1615</v>
      </c>
      <c r="D328" s="12" t="s">
        <v>1383</v>
      </c>
      <c r="E328" s="12" t="s">
        <v>1382</v>
      </c>
      <c r="F328" s="12" t="s">
        <v>1383</v>
      </c>
      <c r="G328" s="12" t="s">
        <v>1030</v>
      </c>
      <c r="H328" s="12" t="s">
        <v>1410</v>
      </c>
      <c r="I328" s="12" t="s">
        <v>1411</v>
      </c>
      <c r="J328" s="12"/>
      <c r="K328" s="12" t="s">
        <v>1391</v>
      </c>
      <c r="L328" s="12" t="s">
        <v>1412</v>
      </c>
      <c r="M328" s="27" t="s">
        <v>1413</v>
      </c>
      <c r="N328" s="12"/>
      <c r="O328" s="8">
        <v>83718106</v>
      </c>
      <c r="P328" s="8" t="s">
        <v>51</v>
      </c>
      <c r="Q328" s="8">
        <v>10</v>
      </c>
      <c r="R328" s="12">
        <v>36</v>
      </c>
      <c r="S328" s="23">
        <v>1867</v>
      </c>
      <c r="T328" s="23">
        <v>1867</v>
      </c>
      <c r="U328" s="13"/>
      <c r="V328" s="14">
        <f t="shared" si="100"/>
        <v>3734</v>
      </c>
      <c r="W328" s="15">
        <f t="shared" si="101"/>
        <v>1867</v>
      </c>
      <c r="X328" s="15">
        <f t="shared" si="102"/>
        <v>1867</v>
      </c>
      <c r="Y328" s="15">
        <f t="shared" si="103"/>
        <v>0</v>
      </c>
      <c r="Z328" s="14">
        <f t="shared" si="104"/>
        <v>3734</v>
      </c>
      <c r="AA328" s="15">
        <f t="shared" si="105"/>
        <v>1867</v>
      </c>
      <c r="AB328" s="15">
        <f t="shared" si="106"/>
        <v>1867</v>
      </c>
      <c r="AC328" s="15">
        <f t="shared" si="107"/>
        <v>0</v>
      </c>
      <c r="AD328" s="14">
        <f t="shared" si="108"/>
        <v>3734</v>
      </c>
      <c r="AE328" s="14">
        <f t="shared" si="109"/>
        <v>11202</v>
      </c>
      <c r="AF328" s="16" t="s">
        <v>53</v>
      </c>
      <c r="AG328" s="17" t="s">
        <v>287</v>
      </c>
      <c r="AH328" s="17" t="s">
        <v>357</v>
      </c>
      <c r="AI328" s="17" t="s">
        <v>1182</v>
      </c>
      <c r="AJ328" s="17" t="s">
        <v>372</v>
      </c>
      <c r="AK328" s="8" t="s">
        <v>290</v>
      </c>
      <c r="AL328" s="8" t="s">
        <v>291</v>
      </c>
      <c r="AM328" s="12" t="s">
        <v>47</v>
      </c>
      <c r="AN328" s="18">
        <v>46752</v>
      </c>
      <c r="AO328" s="19"/>
    </row>
    <row r="329" spans="1:41" ht="20" customHeight="1">
      <c r="A329" s="12">
        <v>8</v>
      </c>
      <c r="B329" s="12" t="s">
        <v>1382</v>
      </c>
      <c r="C329" s="28" t="s">
        <v>1615</v>
      </c>
      <c r="D329" s="12" t="s">
        <v>1383</v>
      </c>
      <c r="E329" s="12" t="s">
        <v>1382</v>
      </c>
      <c r="F329" s="12" t="s">
        <v>1383</v>
      </c>
      <c r="G329" s="12" t="s">
        <v>1030</v>
      </c>
      <c r="H329" s="12" t="s">
        <v>1414</v>
      </c>
      <c r="I329" s="12" t="s">
        <v>1415</v>
      </c>
      <c r="J329" s="12"/>
      <c r="K329" s="12" t="s">
        <v>1386</v>
      </c>
      <c r="L329" s="12" t="s">
        <v>1387</v>
      </c>
      <c r="M329" s="27" t="s">
        <v>1416</v>
      </c>
      <c r="N329" s="12"/>
      <c r="O329" s="8">
        <v>91067402</v>
      </c>
      <c r="P329" s="8" t="s">
        <v>51</v>
      </c>
      <c r="Q329" s="8">
        <v>10</v>
      </c>
      <c r="R329" s="12">
        <v>36</v>
      </c>
      <c r="S329" s="23">
        <v>1867</v>
      </c>
      <c r="T329" s="23">
        <v>1867</v>
      </c>
      <c r="U329" s="13"/>
      <c r="V329" s="14">
        <f t="shared" si="100"/>
        <v>3734</v>
      </c>
      <c r="W329" s="15">
        <f t="shared" si="101"/>
        <v>1867</v>
      </c>
      <c r="X329" s="15">
        <f t="shared" si="102"/>
        <v>1867</v>
      </c>
      <c r="Y329" s="15">
        <f t="shared" si="103"/>
        <v>0</v>
      </c>
      <c r="Z329" s="14">
        <f t="shared" si="104"/>
        <v>3734</v>
      </c>
      <c r="AA329" s="15">
        <f t="shared" si="105"/>
        <v>1867</v>
      </c>
      <c r="AB329" s="15">
        <f t="shared" si="106"/>
        <v>1867</v>
      </c>
      <c r="AC329" s="15">
        <f t="shared" si="107"/>
        <v>0</v>
      </c>
      <c r="AD329" s="14">
        <f t="shared" si="108"/>
        <v>3734</v>
      </c>
      <c r="AE329" s="14">
        <f t="shared" si="109"/>
        <v>11202</v>
      </c>
      <c r="AF329" s="16" t="s">
        <v>53</v>
      </c>
      <c r="AG329" s="17" t="s">
        <v>287</v>
      </c>
      <c r="AH329" s="17" t="s">
        <v>357</v>
      </c>
      <c r="AI329" s="17" t="s">
        <v>1182</v>
      </c>
      <c r="AJ329" s="17" t="s">
        <v>372</v>
      </c>
      <c r="AK329" s="8" t="s">
        <v>290</v>
      </c>
      <c r="AL329" s="8" t="s">
        <v>291</v>
      </c>
      <c r="AM329" s="12" t="s">
        <v>47</v>
      </c>
      <c r="AN329" s="18">
        <v>46752</v>
      </c>
      <c r="AO329" s="19"/>
    </row>
    <row r="330" spans="1:41" ht="20" customHeight="1">
      <c r="A330" s="12">
        <v>9</v>
      </c>
      <c r="B330" s="12" t="s">
        <v>1382</v>
      </c>
      <c r="C330" s="28" t="s">
        <v>1615</v>
      </c>
      <c r="D330" s="12" t="s">
        <v>1383</v>
      </c>
      <c r="E330" s="12" t="s">
        <v>1382</v>
      </c>
      <c r="F330" s="12" t="s">
        <v>1383</v>
      </c>
      <c r="G330" s="12" t="s">
        <v>1030</v>
      </c>
      <c r="H330" s="12" t="s">
        <v>1417</v>
      </c>
      <c r="I330" s="12" t="s">
        <v>1009</v>
      </c>
      <c r="J330" s="12"/>
      <c r="K330" s="12" t="s">
        <v>1386</v>
      </c>
      <c r="L330" s="12" t="s">
        <v>1387</v>
      </c>
      <c r="M330" s="27" t="s">
        <v>1418</v>
      </c>
      <c r="N330" s="12"/>
      <c r="O330" s="8">
        <v>1570223</v>
      </c>
      <c r="P330" s="8" t="s">
        <v>51</v>
      </c>
      <c r="Q330" s="8">
        <v>10</v>
      </c>
      <c r="R330" s="12">
        <v>36</v>
      </c>
      <c r="S330" s="23">
        <v>2131</v>
      </c>
      <c r="T330" s="23">
        <v>2131</v>
      </c>
      <c r="U330" s="13"/>
      <c r="V330" s="14">
        <f t="shared" si="100"/>
        <v>4262</v>
      </c>
      <c r="W330" s="15">
        <f t="shared" si="101"/>
        <v>2131</v>
      </c>
      <c r="X330" s="15">
        <f t="shared" si="102"/>
        <v>2131</v>
      </c>
      <c r="Y330" s="15">
        <f t="shared" si="103"/>
        <v>0</v>
      </c>
      <c r="Z330" s="14">
        <f t="shared" si="104"/>
        <v>4262</v>
      </c>
      <c r="AA330" s="15">
        <f t="shared" si="105"/>
        <v>2131</v>
      </c>
      <c r="AB330" s="15">
        <f t="shared" si="106"/>
        <v>2131</v>
      </c>
      <c r="AC330" s="15">
        <f t="shared" si="107"/>
        <v>0</v>
      </c>
      <c r="AD330" s="14">
        <f t="shared" si="108"/>
        <v>4262</v>
      </c>
      <c r="AE330" s="14">
        <f t="shared" si="109"/>
        <v>12786</v>
      </c>
      <c r="AF330" s="16" t="s">
        <v>53</v>
      </c>
      <c r="AG330" s="17" t="s">
        <v>287</v>
      </c>
      <c r="AH330" s="17" t="s">
        <v>357</v>
      </c>
      <c r="AI330" s="17" t="s">
        <v>1182</v>
      </c>
      <c r="AJ330" s="17" t="s">
        <v>372</v>
      </c>
      <c r="AK330" s="8" t="s">
        <v>290</v>
      </c>
      <c r="AL330" s="8" t="s">
        <v>291</v>
      </c>
      <c r="AM330" s="12" t="s">
        <v>47</v>
      </c>
      <c r="AN330" s="18">
        <v>46752</v>
      </c>
      <c r="AO330" s="19"/>
    </row>
    <row r="331" spans="1:41" ht="20" customHeight="1">
      <c r="A331" s="12">
        <v>10</v>
      </c>
      <c r="B331" s="12" t="s">
        <v>1382</v>
      </c>
      <c r="C331" s="28" t="s">
        <v>1615</v>
      </c>
      <c r="D331" s="12" t="s">
        <v>1383</v>
      </c>
      <c r="E331" s="12" t="s">
        <v>1382</v>
      </c>
      <c r="F331" s="12" t="s">
        <v>1383</v>
      </c>
      <c r="G331" s="12" t="s">
        <v>1030</v>
      </c>
      <c r="H331" s="12" t="s">
        <v>1410</v>
      </c>
      <c r="I331" s="12"/>
      <c r="J331" s="12" t="s">
        <v>1419</v>
      </c>
      <c r="K331" s="12" t="s">
        <v>1391</v>
      </c>
      <c r="L331" s="12" t="s">
        <v>1392</v>
      </c>
      <c r="M331" s="27" t="s">
        <v>1420</v>
      </c>
      <c r="N331" s="12"/>
      <c r="O331" s="8">
        <v>83670583</v>
      </c>
      <c r="P331" s="8" t="s">
        <v>51</v>
      </c>
      <c r="Q331" s="8">
        <v>1</v>
      </c>
      <c r="R331" s="12">
        <v>36</v>
      </c>
      <c r="S331" s="23">
        <v>670</v>
      </c>
      <c r="T331" s="23">
        <v>670</v>
      </c>
      <c r="U331" s="13"/>
      <c r="V331" s="14">
        <f t="shared" si="100"/>
        <v>1340</v>
      </c>
      <c r="W331" s="15">
        <f t="shared" si="101"/>
        <v>670</v>
      </c>
      <c r="X331" s="15">
        <f t="shared" si="102"/>
        <v>670</v>
      </c>
      <c r="Y331" s="15">
        <f t="shared" si="103"/>
        <v>0</v>
      </c>
      <c r="Z331" s="14">
        <f t="shared" si="104"/>
        <v>1340</v>
      </c>
      <c r="AA331" s="15">
        <f t="shared" si="105"/>
        <v>670</v>
      </c>
      <c r="AB331" s="15">
        <f t="shared" si="106"/>
        <v>670</v>
      </c>
      <c r="AC331" s="15">
        <f t="shared" si="107"/>
        <v>0</v>
      </c>
      <c r="AD331" s="14">
        <f t="shared" si="108"/>
        <v>1340</v>
      </c>
      <c r="AE331" s="14">
        <f t="shared" si="109"/>
        <v>4020</v>
      </c>
      <c r="AF331" s="16" t="s">
        <v>53</v>
      </c>
      <c r="AG331" s="17" t="s">
        <v>287</v>
      </c>
      <c r="AH331" s="17" t="s">
        <v>357</v>
      </c>
      <c r="AI331" s="17" t="s">
        <v>1182</v>
      </c>
      <c r="AJ331" s="17" t="s">
        <v>372</v>
      </c>
      <c r="AK331" s="8" t="s">
        <v>290</v>
      </c>
      <c r="AL331" s="8" t="s">
        <v>291</v>
      </c>
      <c r="AM331" s="12" t="s">
        <v>47</v>
      </c>
      <c r="AN331" s="18">
        <v>46752</v>
      </c>
      <c r="AO331" s="19"/>
    </row>
    <row r="332" spans="1:41" ht="20" customHeight="1">
      <c r="A332" s="12">
        <v>11</v>
      </c>
      <c r="B332" s="12" t="s">
        <v>1382</v>
      </c>
      <c r="C332" s="28" t="s">
        <v>1615</v>
      </c>
      <c r="D332" s="12" t="s">
        <v>1383</v>
      </c>
      <c r="E332" s="12" t="s">
        <v>1382</v>
      </c>
      <c r="F332" s="12" t="s">
        <v>1383</v>
      </c>
      <c r="G332" s="12" t="s">
        <v>1030</v>
      </c>
      <c r="H332" s="12" t="s">
        <v>1384</v>
      </c>
      <c r="I332" s="12" t="s">
        <v>1421</v>
      </c>
      <c r="J332" s="12"/>
      <c r="K332" s="12" t="s">
        <v>1386</v>
      </c>
      <c r="L332" s="12" t="s">
        <v>1387</v>
      </c>
      <c r="M332" s="27" t="s">
        <v>1422</v>
      </c>
      <c r="N332" s="12"/>
      <c r="O332" s="8">
        <v>1570234</v>
      </c>
      <c r="P332" s="8" t="s">
        <v>51</v>
      </c>
      <c r="Q332" s="8">
        <v>2</v>
      </c>
      <c r="R332" s="12">
        <v>36</v>
      </c>
      <c r="S332" s="23">
        <v>204</v>
      </c>
      <c r="T332" s="23">
        <v>203</v>
      </c>
      <c r="U332" s="13"/>
      <c r="V332" s="14">
        <f t="shared" si="100"/>
        <v>407</v>
      </c>
      <c r="W332" s="15">
        <f t="shared" si="101"/>
        <v>204</v>
      </c>
      <c r="X332" s="15">
        <f t="shared" si="102"/>
        <v>203</v>
      </c>
      <c r="Y332" s="15">
        <f t="shared" si="103"/>
        <v>0</v>
      </c>
      <c r="Z332" s="14">
        <f t="shared" si="104"/>
        <v>407</v>
      </c>
      <c r="AA332" s="15">
        <f t="shared" si="105"/>
        <v>204</v>
      </c>
      <c r="AB332" s="15">
        <f t="shared" si="106"/>
        <v>203</v>
      </c>
      <c r="AC332" s="15">
        <f t="shared" si="107"/>
        <v>0</v>
      </c>
      <c r="AD332" s="14">
        <f t="shared" si="108"/>
        <v>407</v>
      </c>
      <c r="AE332" s="14">
        <f t="shared" si="109"/>
        <v>1221</v>
      </c>
      <c r="AF332" s="16" t="s">
        <v>53</v>
      </c>
      <c r="AG332" s="17" t="s">
        <v>287</v>
      </c>
      <c r="AH332" s="17" t="s">
        <v>357</v>
      </c>
      <c r="AI332" s="17" t="s">
        <v>1182</v>
      </c>
      <c r="AJ332" s="17" t="s">
        <v>372</v>
      </c>
      <c r="AK332" s="8" t="s">
        <v>290</v>
      </c>
      <c r="AL332" s="8" t="s">
        <v>291</v>
      </c>
      <c r="AM332" s="12" t="s">
        <v>47</v>
      </c>
      <c r="AN332" s="18">
        <v>46752</v>
      </c>
      <c r="AO332" s="19"/>
    </row>
    <row r="333" spans="1:41" ht="20" customHeight="1">
      <c r="A333" s="12">
        <v>12</v>
      </c>
      <c r="B333" s="12" t="s">
        <v>1382</v>
      </c>
      <c r="C333" s="28" t="s">
        <v>1615</v>
      </c>
      <c r="D333" s="12" t="s">
        <v>1383</v>
      </c>
      <c r="E333" s="12" t="s">
        <v>1382</v>
      </c>
      <c r="F333" s="12" t="s">
        <v>1383</v>
      </c>
      <c r="G333" s="12" t="s">
        <v>1030</v>
      </c>
      <c r="H333" s="12" t="s">
        <v>1423</v>
      </c>
      <c r="I333" s="12"/>
      <c r="J333" s="12"/>
      <c r="K333" s="12" t="s">
        <v>1386</v>
      </c>
      <c r="L333" s="12" t="s">
        <v>1387</v>
      </c>
      <c r="M333" s="27" t="s">
        <v>1424</v>
      </c>
      <c r="N333" s="12"/>
      <c r="O333" s="8">
        <v>83600572</v>
      </c>
      <c r="P333" s="8" t="s">
        <v>51</v>
      </c>
      <c r="Q333" s="8">
        <v>10</v>
      </c>
      <c r="R333" s="12">
        <v>36</v>
      </c>
      <c r="S333" s="23">
        <v>2356</v>
      </c>
      <c r="T333" s="23">
        <v>2355</v>
      </c>
      <c r="U333" s="13"/>
      <c r="V333" s="14">
        <f t="shared" si="100"/>
        <v>4711</v>
      </c>
      <c r="W333" s="15">
        <f t="shared" si="101"/>
        <v>2356</v>
      </c>
      <c r="X333" s="15">
        <f t="shared" si="102"/>
        <v>2355</v>
      </c>
      <c r="Y333" s="15">
        <f t="shared" si="103"/>
        <v>0</v>
      </c>
      <c r="Z333" s="14">
        <f t="shared" si="104"/>
        <v>4711</v>
      </c>
      <c r="AA333" s="15">
        <f t="shared" si="105"/>
        <v>2356</v>
      </c>
      <c r="AB333" s="15">
        <f t="shared" si="106"/>
        <v>2355</v>
      </c>
      <c r="AC333" s="15">
        <f t="shared" si="107"/>
        <v>0</v>
      </c>
      <c r="AD333" s="14">
        <f t="shared" si="108"/>
        <v>4711</v>
      </c>
      <c r="AE333" s="14">
        <f t="shared" si="109"/>
        <v>14133</v>
      </c>
      <c r="AF333" s="16" t="s">
        <v>53</v>
      </c>
      <c r="AG333" s="17" t="s">
        <v>287</v>
      </c>
      <c r="AH333" s="17" t="s">
        <v>357</v>
      </c>
      <c r="AI333" s="17" t="s">
        <v>1182</v>
      </c>
      <c r="AJ333" s="17" t="s">
        <v>372</v>
      </c>
      <c r="AK333" s="8" t="s">
        <v>290</v>
      </c>
      <c r="AL333" s="8" t="s">
        <v>291</v>
      </c>
      <c r="AM333" s="12" t="s">
        <v>47</v>
      </c>
      <c r="AN333" s="18">
        <v>46752</v>
      </c>
      <c r="AO333" s="19"/>
    </row>
    <row r="334" spans="1:41" ht="20" customHeight="1">
      <c r="A334" s="12">
        <v>13</v>
      </c>
      <c r="B334" s="12" t="s">
        <v>1382</v>
      </c>
      <c r="C334" s="28" t="s">
        <v>1615</v>
      </c>
      <c r="D334" s="12" t="s">
        <v>1383</v>
      </c>
      <c r="E334" s="12" t="s">
        <v>1382</v>
      </c>
      <c r="F334" s="12" t="s">
        <v>1383</v>
      </c>
      <c r="G334" s="12" t="s">
        <v>1030</v>
      </c>
      <c r="H334" s="12" t="s">
        <v>1425</v>
      </c>
      <c r="I334" s="12"/>
      <c r="J334" s="12"/>
      <c r="K334" s="12" t="s">
        <v>1386</v>
      </c>
      <c r="L334" s="12" t="s">
        <v>1387</v>
      </c>
      <c r="M334" s="27" t="s">
        <v>1426</v>
      </c>
      <c r="N334" s="12"/>
      <c r="O334" s="8">
        <v>69211989</v>
      </c>
      <c r="P334" s="8" t="s">
        <v>51</v>
      </c>
      <c r="Q334" s="8">
        <v>4</v>
      </c>
      <c r="R334" s="12">
        <v>36</v>
      </c>
      <c r="S334" s="23">
        <v>1987</v>
      </c>
      <c r="T334" s="23">
        <v>1986</v>
      </c>
      <c r="U334" s="13"/>
      <c r="V334" s="14">
        <f t="shared" si="100"/>
        <v>3973</v>
      </c>
      <c r="W334" s="15">
        <f t="shared" si="101"/>
        <v>1987</v>
      </c>
      <c r="X334" s="15">
        <f t="shared" si="102"/>
        <v>1986</v>
      </c>
      <c r="Y334" s="15">
        <f t="shared" si="103"/>
        <v>0</v>
      </c>
      <c r="Z334" s="14">
        <f t="shared" si="104"/>
        <v>3973</v>
      </c>
      <c r="AA334" s="15">
        <f t="shared" si="105"/>
        <v>1987</v>
      </c>
      <c r="AB334" s="15">
        <f t="shared" si="106"/>
        <v>1986</v>
      </c>
      <c r="AC334" s="15">
        <f t="shared" si="107"/>
        <v>0</v>
      </c>
      <c r="AD334" s="14">
        <f t="shared" si="108"/>
        <v>3973</v>
      </c>
      <c r="AE334" s="14">
        <f t="shared" si="109"/>
        <v>11919</v>
      </c>
      <c r="AF334" s="16" t="s">
        <v>53</v>
      </c>
      <c r="AG334" s="17" t="s">
        <v>287</v>
      </c>
      <c r="AH334" s="17" t="s">
        <v>357</v>
      </c>
      <c r="AI334" s="17" t="s">
        <v>1182</v>
      </c>
      <c r="AJ334" s="17" t="s">
        <v>372</v>
      </c>
      <c r="AK334" s="8" t="s">
        <v>290</v>
      </c>
      <c r="AL334" s="8" t="s">
        <v>291</v>
      </c>
      <c r="AM334" s="12" t="s">
        <v>47</v>
      </c>
      <c r="AN334" s="18">
        <v>46752</v>
      </c>
      <c r="AO334" s="19"/>
    </row>
    <row r="335" spans="1:41" ht="20" customHeight="1">
      <c r="A335" s="12">
        <v>14</v>
      </c>
      <c r="B335" s="12" t="s">
        <v>1382</v>
      </c>
      <c r="C335" s="28" t="s">
        <v>1615</v>
      </c>
      <c r="D335" s="12" t="s">
        <v>1383</v>
      </c>
      <c r="E335" s="12" t="s">
        <v>1382</v>
      </c>
      <c r="F335" s="12" t="s">
        <v>1383</v>
      </c>
      <c r="G335" s="12" t="s">
        <v>1030</v>
      </c>
      <c r="H335" s="12" t="s">
        <v>1427</v>
      </c>
      <c r="I335" s="12" t="s">
        <v>1428</v>
      </c>
      <c r="J335" s="12">
        <v>49</v>
      </c>
      <c r="K335" s="12" t="s">
        <v>1386</v>
      </c>
      <c r="L335" s="12" t="s">
        <v>1387</v>
      </c>
      <c r="M335" s="27" t="s">
        <v>1429</v>
      </c>
      <c r="N335" s="12"/>
      <c r="O335" s="8">
        <v>89211889</v>
      </c>
      <c r="P335" s="8" t="s">
        <v>51</v>
      </c>
      <c r="Q335" s="8">
        <v>3</v>
      </c>
      <c r="R335" s="12">
        <v>36</v>
      </c>
      <c r="S335" s="23">
        <v>198</v>
      </c>
      <c r="T335" s="23">
        <v>197</v>
      </c>
      <c r="U335" s="13"/>
      <c r="V335" s="14">
        <f t="shared" si="100"/>
        <v>395</v>
      </c>
      <c r="W335" s="15">
        <f t="shared" si="101"/>
        <v>198</v>
      </c>
      <c r="X335" s="15">
        <f t="shared" si="102"/>
        <v>197</v>
      </c>
      <c r="Y335" s="15">
        <f t="shared" si="103"/>
        <v>0</v>
      </c>
      <c r="Z335" s="14">
        <f t="shared" si="104"/>
        <v>395</v>
      </c>
      <c r="AA335" s="15">
        <f t="shared" si="105"/>
        <v>198</v>
      </c>
      <c r="AB335" s="15">
        <f t="shared" si="106"/>
        <v>197</v>
      </c>
      <c r="AC335" s="15">
        <f t="shared" si="107"/>
        <v>0</v>
      </c>
      <c r="AD335" s="14">
        <f t="shared" si="108"/>
        <v>395</v>
      </c>
      <c r="AE335" s="14">
        <f t="shared" si="109"/>
        <v>1185</v>
      </c>
      <c r="AF335" s="16" t="s">
        <v>53</v>
      </c>
      <c r="AG335" s="17" t="s">
        <v>287</v>
      </c>
      <c r="AH335" s="17" t="s">
        <v>357</v>
      </c>
      <c r="AI335" s="17" t="s">
        <v>1182</v>
      </c>
      <c r="AJ335" s="17" t="s">
        <v>372</v>
      </c>
      <c r="AK335" s="8" t="s">
        <v>290</v>
      </c>
      <c r="AL335" s="8" t="s">
        <v>291</v>
      </c>
      <c r="AM335" s="12" t="s">
        <v>47</v>
      </c>
      <c r="AN335" s="18">
        <v>46752</v>
      </c>
      <c r="AO335" s="19"/>
    </row>
    <row r="336" spans="1:41" ht="20" customHeight="1">
      <c r="A336" s="12">
        <v>15</v>
      </c>
      <c r="B336" s="12" t="s">
        <v>1382</v>
      </c>
      <c r="C336" s="28" t="s">
        <v>1615</v>
      </c>
      <c r="D336" s="12" t="s">
        <v>1383</v>
      </c>
      <c r="E336" s="12" t="s">
        <v>1382</v>
      </c>
      <c r="F336" s="12" t="s">
        <v>1383</v>
      </c>
      <c r="G336" s="12" t="s">
        <v>1030</v>
      </c>
      <c r="H336" s="12" t="s">
        <v>1410</v>
      </c>
      <c r="I336" s="12" t="s">
        <v>1430</v>
      </c>
      <c r="J336" s="12"/>
      <c r="K336" s="12" t="s">
        <v>1391</v>
      </c>
      <c r="L336" s="12" t="s">
        <v>1412</v>
      </c>
      <c r="M336" s="27" t="s">
        <v>1431</v>
      </c>
      <c r="N336" s="12"/>
      <c r="O336" s="8">
        <v>89211925</v>
      </c>
      <c r="P336" s="8" t="s">
        <v>51</v>
      </c>
      <c r="Q336" s="8">
        <v>4</v>
      </c>
      <c r="R336" s="12">
        <v>36</v>
      </c>
      <c r="S336" s="23">
        <v>3072</v>
      </c>
      <c r="T336" s="23">
        <v>3072</v>
      </c>
      <c r="U336" s="13"/>
      <c r="V336" s="14">
        <f t="shared" si="100"/>
        <v>6144</v>
      </c>
      <c r="W336" s="15">
        <f t="shared" si="101"/>
        <v>3072</v>
      </c>
      <c r="X336" s="15">
        <f t="shared" si="102"/>
        <v>3072</v>
      </c>
      <c r="Y336" s="15">
        <f t="shared" si="103"/>
        <v>0</v>
      </c>
      <c r="Z336" s="14">
        <f t="shared" si="104"/>
        <v>6144</v>
      </c>
      <c r="AA336" s="15">
        <f t="shared" si="105"/>
        <v>3072</v>
      </c>
      <c r="AB336" s="15">
        <f t="shared" si="106"/>
        <v>3072</v>
      </c>
      <c r="AC336" s="15">
        <f t="shared" si="107"/>
        <v>0</v>
      </c>
      <c r="AD336" s="14">
        <f t="shared" si="108"/>
        <v>6144</v>
      </c>
      <c r="AE336" s="14">
        <f t="shared" si="109"/>
        <v>18432</v>
      </c>
      <c r="AF336" s="16" t="s">
        <v>53</v>
      </c>
      <c r="AG336" s="17" t="s">
        <v>287</v>
      </c>
      <c r="AH336" s="17" t="s">
        <v>357</v>
      </c>
      <c r="AI336" s="17" t="s">
        <v>1182</v>
      </c>
      <c r="AJ336" s="17" t="s">
        <v>372</v>
      </c>
      <c r="AK336" s="8" t="s">
        <v>290</v>
      </c>
      <c r="AL336" s="8" t="s">
        <v>291</v>
      </c>
      <c r="AM336" s="12" t="s">
        <v>47</v>
      </c>
      <c r="AN336" s="18">
        <v>46752</v>
      </c>
      <c r="AO336" s="19"/>
    </row>
    <row r="337" spans="1:41" ht="20" customHeight="1">
      <c r="A337" s="12">
        <v>16</v>
      </c>
      <c r="B337" s="12" t="s">
        <v>1382</v>
      </c>
      <c r="C337" s="28" t="s">
        <v>1615</v>
      </c>
      <c r="D337" s="12" t="s">
        <v>1383</v>
      </c>
      <c r="E337" s="12" t="s">
        <v>1382</v>
      </c>
      <c r="F337" s="12" t="s">
        <v>1383</v>
      </c>
      <c r="G337" s="12" t="s">
        <v>1030</v>
      </c>
      <c r="H337" s="12" t="s">
        <v>1432</v>
      </c>
      <c r="I337" s="12"/>
      <c r="J337" s="12"/>
      <c r="K337" s="12" t="s">
        <v>1386</v>
      </c>
      <c r="L337" s="12" t="s">
        <v>1387</v>
      </c>
      <c r="M337" s="27" t="s">
        <v>1433</v>
      </c>
      <c r="N337" s="12"/>
      <c r="O337" s="8">
        <v>83637520</v>
      </c>
      <c r="P337" s="8" t="s">
        <v>51</v>
      </c>
      <c r="Q337" s="8">
        <v>1.5</v>
      </c>
      <c r="R337" s="12">
        <v>36</v>
      </c>
      <c r="S337" s="23">
        <v>894</v>
      </c>
      <c r="T337" s="23">
        <v>893</v>
      </c>
      <c r="U337" s="13"/>
      <c r="V337" s="14">
        <f t="shared" si="100"/>
        <v>1787</v>
      </c>
      <c r="W337" s="15">
        <f t="shared" si="101"/>
        <v>894</v>
      </c>
      <c r="X337" s="15">
        <f t="shared" si="102"/>
        <v>893</v>
      </c>
      <c r="Y337" s="15">
        <f t="shared" si="103"/>
        <v>0</v>
      </c>
      <c r="Z337" s="14">
        <f t="shared" si="104"/>
        <v>1787</v>
      </c>
      <c r="AA337" s="15">
        <f t="shared" si="105"/>
        <v>894</v>
      </c>
      <c r="AB337" s="15">
        <f t="shared" si="106"/>
        <v>893</v>
      </c>
      <c r="AC337" s="15">
        <f t="shared" si="107"/>
        <v>0</v>
      </c>
      <c r="AD337" s="14">
        <f t="shared" si="108"/>
        <v>1787</v>
      </c>
      <c r="AE337" s="14">
        <f t="shared" si="109"/>
        <v>5361</v>
      </c>
      <c r="AF337" s="16" t="s">
        <v>53</v>
      </c>
      <c r="AG337" s="17" t="s">
        <v>287</v>
      </c>
      <c r="AH337" s="17" t="s">
        <v>357</v>
      </c>
      <c r="AI337" s="17" t="s">
        <v>1182</v>
      </c>
      <c r="AJ337" s="17" t="s">
        <v>372</v>
      </c>
      <c r="AK337" s="8" t="s">
        <v>290</v>
      </c>
      <c r="AL337" s="8" t="s">
        <v>291</v>
      </c>
      <c r="AM337" s="12" t="s">
        <v>47</v>
      </c>
      <c r="AN337" s="18">
        <v>46752</v>
      </c>
      <c r="AO337" s="19"/>
    </row>
    <row r="338" spans="1:41" ht="20" customHeight="1">
      <c r="A338" s="12">
        <v>17</v>
      </c>
      <c r="B338" s="12" t="s">
        <v>1382</v>
      </c>
      <c r="C338" s="28" t="s">
        <v>1615</v>
      </c>
      <c r="D338" s="12" t="s">
        <v>1383</v>
      </c>
      <c r="E338" s="12" t="s">
        <v>1382</v>
      </c>
      <c r="F338" s="12" t="s">
        <v>1383</v>
      </c>
      <c r="G338" s="12" t="s">
        <v>1030</v>
      </c>
      <c r="H338" s="12" t="s">
        <v>1434</v>
      </c>
      <c r="I338" s="12" t="s">
        <v>1435</v>
      </c>
      <c r="J338" s="12"/>
      <c r="K338" s="12" t="s">
        <v>1391</v>
      </c>
      <c r="L338" s="12" t="s">
        <v>1412</v>
      </c>
      <c r="M338" s="27" t="s">
        <v>1436</v>
      </c>
      <c r="N338" s="12"/>
      <c r="O338" s="8">
        <v>83670569</v>
      </c>
      <c r="P338" s="8" t="s">
        <v>51</v>
      </c>
      <c r="Q338" s="8">
        <v>4</v>
      </c>
      <c r="R338" s="12">
        <v>36</v>
      </c>
      <c r="S338" s="23">
        <v>1072</v>
      </c>
      <c r="T338" s="23">
        <v>1071</v>
      </c>
      <c r="U338" s="13"/>
      <c r="V338" s="14">
        <f t="shared" si="100"/>
        <v>2143</v>
      </c>
      <c r="W338" s="15">
        <f t="shared" si="101"/>
        <v>1072</v>
      </c>
      <c r="X338" s="15">
        <f t="shared" si="102"/>
        <v>1071</v>
      </c>
      <c r="Y338" s="15">
        <f t="shared" si="103"/>
        <v>0</v>
      </c>
      <c r="Z338" s="14">
        <f t="shared" si="104"/>
        <v>2143</v>
      </c>
      <c r="AA338" s="15">
        <f t="shared" si="105"/>
        <v>1072</v>
      </c>
      <c r="AB338" s="15">
        <f t="shared" si="106"/>
        <v>1071</v>
      </c>
      <c r="AC338" s="15">
        <f t="shared" si="107"/>
        <v>0</v>
      </c>
      <c r="AD338" s="14">
        <f t="shared" si="108"/>
        <v>2143</v>
      </c>
      <c r="AE338" s="14">
        <f t="shared" si="109"/>
        <v>6429</v>
      </c>
      <c r="AF338" s="16" t="s">
        <v>53</v>
      </c>
      <c r="AG338" s="17" t="s">
        <v>287</v>
      </c>
      <c r="AH338" s="17" t="s">
        <v>357</v>
      </c>
      <c r="AI338" s="17" t="s">
        <v>1182</v>
      </c>
      <c r="AJ338" s="17" t="s">
        <v>372</v>
      </c>
      <c r="AK338" s="8" t="s">
        <v>290</v>
      </c>
      <c r="AL338" s="8" t="s">
        <v>291</v>
      </c>
      <c r="AM338" s="12" t="s">
        <v>47</v>
      </c>
      <c r="AN338" s="18">
        <v>46752</v>
      </c>
      <c r="AO338" s="19"/>
    </row>
    <row r="339" spans="1:41" ht="20" customHeight="1">
      <c r="A339" s="12">
        <v>18</v>
      </c>
      <c r="B339" s="12" t="s">
        <v>1382</v>
      </c>
      <c r="C339" s="28" t="s">
        <v>1615</v>
      </c>
      <c r="D339" s="12" t="s">
        <v>1383</v>
      </c>
      <c r="E339" s="12" t="s">
        <v>1382</v>
      </c>
      <c r="F339" s="12" t="s">
        <v>1383</v>
      </c>
      <c r="G339" s="12" t="s">
        <v>1030</v>
      </c>
      <c r="H339" s="12" t="s">
        <v>1437</v>
      </c>
      <c r="I339" s="12"/>
      <c r="J339" s="12"/>
      <c r="K339" s="12" t="s">
        <v>1391</v>
      </c>
      <c r="L339" s="12" t="s">
        <v>1412</v>
      </c>
      <c r="M339" s="27" t="s">
        <v>1438</v>
      </c>
      <c r="N339" s="12"/>
      <c r="O339" s="8">
        <v>89211944</v>
      </c>
      <c r="P339" s="8" t="s">
        <v>51</v>
      </c>
      <c r="Q339" s="8">
        <v>4</v>
      </c>
      <c r="R339" s="12">
        <v>36</v>
      </c>
      <c r="S339" s="23">
        <v>1746</v>
      </c>
      <c r="T339" s="23">
        <v>1746</v>
      </c>
      <c r="U339" s="13"/>
      <c r="V339" s="14">
        <f t="shared" si="100"/>
        <v>3492</v>
      </c>
      <c r="W339" s="15">
        <f t="shared" si="101"/>
        <v>1746</v>
      </c>
      <c r="X339" s="15">
        <f t="shared" si="102"/>
        <v>1746</v>
      </c>
      <c r="Y339" s="15">
        <f t="shared" si="103"/>
        <v>0</v>
      </c>
      <c r="Z339" s="14">
        <f t="shared" si="104"/>
        <v>3492</v>
      </c>
      <c r="AA339" s="15">
        <f t="shared" si="105"/>
        <v>1746</v>
      </c>
      <c r="AB339" s="15">
        <f t="shared" si="106"/>
        <v>1746</v>
      </c>
      <c r="AC339" s="15">
        <f t="shared" si="107"/>
        <v>0</v>
      </c>
      <c r="AD339" s="14">
        <f t="shared" si="108"/>
        <v>3492</v>
      </c>
      <c r="AE339" s="14">
        <f t="shared" si="109"/>
        <v>10476</v>
      </c>
      <c r="AF339" s="16" t="s">
        <v>53</v>
      </c>
      <c r="AG339" s="17" t="s">
        <v>287</v>
      </c>
      <c r="AH339" s="17" t="s">
        <v>357</v>
      </c>
      <c r="AI339" s="17" t="s">
        <v>1182</v>
      </c>
      <c r="AJ339" s="17" t="s">
        <v>372</v>
      </c>
      <c r="AK339" s="8" t="s">
        <v>290</v>
      </c>
      <c r="AL339" s="8" t="s">
        <v>291</v>
      </c>
      <c r="AM339" s="12" t="s">
        <v>47</v>
      </c>
      <c r="AN339" s="18">
        <v>46752</v>
      </c>
      <c r="AO339" s="19"/>
    </row>
    <row r="340" spans="1:41" ht="20" customHeight="1">
      <c r="A340" s="12">
        <v>19</v>
      </c>
      <c r="B340" s="12" t="s">
        <v>1382</v>
      </c>
      <c r="C340" s="28" t="s">
        <v>1615</v>
      </c>
      <c r="D340" s="12" t="s">
        <v>1383</v>
      </c>
      <c r="E340" s="12" t="s">
        <v>1382</v>
      </c>
      <c r="F340" s="12" t="s">
        <v>1383</v>
      </c>
      <c r="G340" s="12" t="s">
        <v>1030</v>
      </c>
      <c r="H340" s="12" t="s">
        <v>1406</v>
      </c>
      <c r="I340" s="12" t="s">
        <v>1439</v>
      </c>
      <c r="J340" s="12" t="s">
        <v>103</v>
      </c>
      <c r="K340" s="12" t="s">
        <v>1391</v>
      </c>
      <c r="L340" s="12" t="s">
        <v>1412</v>
      </c>
      <c r="M340" s="27" t="s">
        <v>1440</v>
      </c>
      <c r="N340" s="12"/>
      <c r="O340" s="8">
        <v>89211861</v>
      </c>
      <c r="P340" s="8" t="s">
        <v>51</v>
      </c>
      <c r="Q340" s="8">
        <v>12</v>
      </c>
      <c r="R340" s="12">
        <v>36</v>
      </c>
      <c r="S340" s="23">
        <v>6188</v>
      </c>
      <c r="T340" s="23">
        <v>6188</v>
      </c>
      <c r="U340" s="13"/>
      <c r="V340" s="14">
        <f t="shared" si="100"/>
        <v>12376</v>
      </c>
      <c r="W340" s="15">
        <f t="shared" si="101"/>
        <v>6188</v>
      </c>
      <c r="X340" s="15">
        <f t="shared" si="102"/>
        <v>6188</v>
      </c>
      <c r="Y340" s="15">
        <f t="shared" si="103"/>
        <v>0</v>
      </c>
      <c r="Z340" s="14">
        <f t="shared" si="104"/>
        <v>12376</v>
      </c>
      <c r="AA340" s="15">
        <f t="shared" si="105"/>
        <v>6188</v>
      </c>
      <c r="AB340" s="15">
        <f t="shared" si="106"/>
        <v>6188</v>
      </c>
      <c r="AC340" s="15">
        <f t="shared" si="107"/>
        <v>0</v>
      </c>
      <c r="AD340" s="14">
        <f t="shared" si="108"/>
        <v>12376</v>
      </c>
      <c r="AE340" s="14">
        <f t="shared" si="109"/>
        <v>37128</v>
      </c>
      <c r="AF340" s="16" t="s">
        <v>53</v>
      </c>
      <c r="AG340" s="17" t="s">
        <v>287</v>
      </c>
      <c r="AH340" s="17" t="s">
        <v>357</v>
      </c>
      <c r="AI340" s="17" t="s">
        <v>1182</v>
      </c>
      <c r="AJ340" s="17" t="s">
        <v>372</v>
      </c>
      <c r="AK340" s="8" t="s">
        <v>290</v>
      </c>
      <c r="AL340" s="8" t="s">
        <v>291</v>
      </c>
      <c r="AM340" s="12" t="s">
        <v>47</v>
      </c>
      <c r="AN340" s="18">
        <v>46752</v>
      </c>
      <c r="AO340" s="19"/>
    </row>
    <row r="341" spans="1:41" ht="20" customHeight="1">
      <c r="A341" s="12">
        <v>20</v>
      </c>
      <c r="B341" s="12" t="s">
        <v>1382</v>
      </c>
      <c r="C341" s="28" t="s">
        <v>1615</v>
      </c>
      <c r="D341" s="12" t="s">
        <v>1383</v>
      </c>
      <c r="E341" s="12" t="s">
        <v>1382</v>
      </c>
      <c r="F341" s="12" t="s">
        <v>1383</v>
      </c>
      <c r="G341" s="12" t="s">
        <v>1030</v>
      </c>
      <c r="H341" s="12" t="s">
        <v>1441</v>
      </c>
      <c r="I341" s="12" t="s">
        <v>1442</v>
      </c>
      <c r="J341" s="12"/>
      <c r="K341" s="12" t="s">
        <v>1391</v>
      </c>
      <c r="L341" s="12" t="s">
        <v>1412</v>
      </c>
      <c r="M341" s="27" t="s">
        <v>1443</v>
      </c>
      <c r="N341" s="12"/>
      <c r="O341" s="8">
        <v>89211937</v>
      </c>
      <c r="P341" s="8" t="s">
        <v>51</v>
      </c>
      <c r="Q341" s="8">
        <v>4</v>
      </c>
      <c r="R341" s="12">
        <v>36</v>
      </c>
      <c r="S341" s="23">
        <v>2410</v>
      </c>
      <c r="T341" s="23">
        <v>2410</v>
      </c>
      <c r="U341" s="13"/>
      <c r="V341" s="14">
        <f t="shared" si="100"/>
        <v>4820</v>
      </c>
      <c r="W341" s="15">
        <f t="shared" si="101"/>
        <v>2410</v>
      </c>
      <c r="X341" s="15">
        <f t="shared" si="102"/>
        <v>2410</v>
      </c>
      <c r="Y341" s="15">
        <f t="shared" si="103"/>
        <v>0</v>
      </c>
      <c r="Z341" s="14">
        <f t="shared" si="104"/>
        <v>4820</v>
      </c>
      <c r="AA341" s="15">
        <f t="shared" si="105"/>
        <v>2410</v>
      </c>
      <c r="AB341" s="15">
        <f t="shared" si="106"/>
        <v>2410</v>
      </c>
      <c r="AC341" s="15">
        <f t="shared" si="107"/>
        <v>0</v>
      </c>
      <c r="AD341" s="14">
        <f t="shared" si="108"/>
        <v>4820</v>
      </c>
      <c r="AE341" s="14">
        <f t="shared" si="109"/>
        <v>14460</v>
      </c>
      <c r="AF341" s="16" t="s">
        <v>53</v>
      </c>
      <c r="AG341" s="17" t="s">
        <v>287</v>
      </c>
      <c r="AH341" s="17" t="s">
        <v>357</v>
      </c>
      <c r="AI341" s="17" t="s">
        <v>1182</v>
      </c>
      <c r="AJ341" s="17" t="s">
        <v>372</v>
      </c>
      <c r="AK341" s="8" t="s">
        <v>290</v>
      </c>
      <c r="AL341" s="8" t="s">
        <v>291</v>
      </c>
      <c r="AM341" s="12" t="s">
        <v>47</v>
      </c>
      <c r="AN341" s="18">
        <v>46752</v>
      </c>
      <c r="AO341" s="19"/>
    </row>
    <row r="342" spans="1:41" ht="20" customHeight="1">
      <c r="A342" s="12">
        <v>21</v>
      </c>
      <c r="B342" s="12" t="s">
        <v>1382</v>
      </c>
      <c r="C342" s="28" t="s">
        <v>1615</v>
      </c>
      <c r="D342" s="12" t="s">
        <v>1383</v>
      </c>
      <c r="E342" s="12" t="s">
        <v>1382</v>
      </c>
      <c r="F342" s="12" t="s">
        <v>1383</v>
      </c>
      <c r="G342" s="12" t="s">
        <v>1030</v>
      </c>
      <c r="H342" s="12" t="s">
        <v>1427</v>
      </c>
      <c r="I342" s="12" t="s">
        <v>1444</v>
      </c>
      <c r="J342" s="12" t="s">
        <v>1445</v>
      </c>
      <c r="K342" s="12" t="s">
        <v>1386</v>
      </c>
      <c r="L342" s="12" t="s">
        <v>1387</v>
      </c>
      <c r="M342" s="27" t="s">
        <v>1446</v>
      </c>
      <c r="N342" s="12"/>
      <c r="O342" s="8">
        <v>94884441</v>
      </c>
      <c r="P342" s="8" t="s">
        <v>51</v>
      </c>
      <c r="Q342" s="8">
        <v>7</v>
      </c>
      <c r="R342" s="12">
        <v>36</v>
      </c>
      <c r="S342" s="23">
        <v>91</v>
      </c>
      <c r="T342" s="23">
        <v>90</v>
      </c>
      <c r="U342" s="13"/>
      <c r="V342" s="14">
        <f t="shared" si="100"/>
        <v>181</v>
      </c>
      <c r="W342" s="15">
        <f t="shared" si="101"/>
        <v>91</v>
      </c>
      <c r="X342" s="15">
        <f t="shared" si="102"/>
        <v>90</v>
      </c>
      <c r="Y342" s="15">
        <f t="shared" si="103"/>
        <v>0</v>
      </c>
      <c r="Z342" s="14">
        <f t="shared" si="104"/>
        <v>181</v>
      </c>
      <c r="AA342" s="15">
        <f t="shared" si="105"/>
        <v>91</v>
      </c>
      <c r="AB342" s="15">
        <f t="shared" si="106"/>
        <v>90</v>
      </c>
      <c r="AC342" s="15">
        <f t="shared" si="107"/>
        <v>0</v>
      </c>
      <c r="AD342" s="14">
        <f t="shared" si="108"/>
        <v>181</v>
      </c>
      <c r="AE342" s="14">
        <f t="shared" si="109"/>
        <v>543</v>
      </c>
      <c r="AF342" s="16" t="s">
        <v>53</v>
      </c>
      <c r="AG342" s="17" t="s">
        <v>287</v>
      </c>
      <c r="AH342" s="17" t="s">
        <v>357</v>
      </c>
      <c r="AI342" s="17" t="s">
        <v>1182</v>
      </c>
      <c r="AJ342" s="17" t="s">
        <v>372</v>
      </c>
      <c r="AK342" s="8" t="s">
        <v>290</v>
      </c>
      <c r="AL342" s="8" t="s">
        <v>291</v>
      </c>
      <c r="AM342" s="12" t="s">
        <v>47</v>
      </c>
      <c r="AN342" s="18">
        <v>46752</v>
      </c>
      <c r="AO342" s="19"/>
    </row>
    <row r="343" spans="1:41" ht="20" customHeight="1">
      <c r="A343" s="12">
        <v>22</v>
      </c>
      <c r="B343" s="12" t="s">
        <v>1382</v>
      </c>
      <c r="C343" s="28" t="s">
        <v>1615</v>
      </c>
      <c r="D343" s="12" t="s">
        <v>1383</v>
      </c>
      <c r="E343" s="12" t="s">
        <v>1382</v>
      </c>
      <c r="F343" s="12" t="s">
        <v>1383</v>
      </c>
      <c r="G343" s="12" t="s">
        <v>1030</v>
      </c>
      <c r="H343" s="12" t="s">
        <v>1447</v>
      </c>
      <c r="I343" s="12" t="s">
        <v>1448</v>
      </c>
      <c r="J343" s="12" t="s">
        <v>104</v>
      </c>
      <c r="K343" s="12" t="s">
        <v>1449</v>
      </c>
      <c r="L343" s="12" t="s">
        <v>1450</v>
      </c>
      <c r="M343" s="27" t="s">
        <v>1451</v>
      </c>
      <c r="N343" s="12"/>
      <c r="O343" s="8">
        <v>89211965</v>
      </c>
      <c r="P343" s="8" t="s">
        <v>51</v>
      </c>
      <c r="Q343" s="8">
        <v>4</v>
      </c>
      <c r="R343" s="12">
        <v>36</v>
      </c>
      <c r="S343" s="23">
        <v>1072</v>
      </c>
      <c r="T343" s="23">
        <v>1071</v>
      </c>
      <c r="U343" s="13"/>
      <c r="V343" s="14">
        <f t="shared" si="100"/>
        <v>2143</v>
      </c>
      <c r="W343" s="15">
        <f t="shared" si="101"/>
        <v>1072</v>
      </c>
      <c r="X343" s="15">
        <f t="shared" si="102"/>
        <v>1071</v>
      </c>
      <c r="Y343" s="15">
        <f t="shared" si="103"/>
        <v>0</v>
      </c>
      <c r="Z343" s="14">
        <f t="shared" si="104"/>
        <v>2143</v>
      </c>
      <c r="AA343" s="15">
        <f t="shared" si="105"/>
        <v>1072</v>
      </c>
      <c r="AB343" s="15">
        <f t="shared" si="106"/>
        <v>1071</v>
      </c>
      <c r="AC343" s="15">
        <f t="shared" si="107"/>
        <v>0</v>
      </c>
      <c r="AD343" s="14">
        <f t="shared" si="108"/>
        <v>2143</v>
      </c>
      <c r="AE343" s="14">
        <f t="shared" si="109"/>
        <v>6429</v>
      </c>
      <c r="AF343" s="16" t="s">
        <v>53</v>
      </c>
      <c r="AG343" s="17" t="s">
        <v>287</v>
      </c>
      <c r="AH343" s="17" t="s">
        <v>357</v>
      </c>
      <c r="AI343" s="17" t="s">
        <v>1182</v>
      </c>
      <c r="AJ343" s="17" t="s">
        <v>372</v>
      </c>
      <c r="AK343" s="8" t="s">
        <v>290</v>
      </c>
      <c r="AL343" s="8" t="s">
        <v>291</v>
      </c>
      <c r="AM343" s="12" t="s">
        <v>47</v>
      </c>
      <c r="AN343" s="18">
        <v>46752</v>
      </c>
      <c r="AO343" s="19"/>
    </row>
    <row r="344" spans="1:41" ht="20" customHeight="1">
      <c r="A344" s="12">
        <v>23</v>
      </c>
      <c r="B344" s="12" t="s">
        <v>1382</v>
      </c>
      <c r="C344" s="28" t="s">
        <v>1615</v>
      </c>
      <c r="D344" s="12" t="s">
        <v>1383</v>
      </c>
      <c r="E344" s="12" t="s">
        <v>1382</v>
      </c>
      <c r="F344" s="12" t="s">
        <v>1383</v>
      </c>
      <c r="G344" s="12" t="s">
        <v>1030</v>
      </c>
      <c r="H344" s="12" t="s">
        <v>1452</v>
      </c>
      <c r="I344" s="12"/>
      <c r="J344" s="12"/>
      <c r="K344" s="12" t="s">
        <v>1386</v>
      </c>
      <c r="L344" s="12" t="s">
        <v>1453</v>
      </c>
      <c r="M344" s="27" t="s">
        <v>1454</v>
      </c>
      <c r="N344" s="12"/>
      <c r="O344" s="8">
        <v>89211962</v>
      </c>
      <c r="P344" s="8" t="s">
        <v>51</v>
      </c>
      <c r="Q344" s="8">
        <v>10</v>
      </c>
      <c r="R344" s="12">
        <v>36</v>
      </c>
      <c r="S344" s="23">
        <v>3139</v>
      </c>
      <c r="T344" s="23">
        <v>3139</v>
      </c>
      <c r="U344" s="13"/>
      <c r="V344" s="14">
        <f t="shared" si="100"/>
        <v>6278</v>
      </c>
      <c r="W344" s="15">
        <f t="shared" si="101"/>
        <v>3139</v>
      </c>
      <c r="X344" s="15">
        <f t="shared" si="102"/>
        <v>3139</v>
      </c>
      <c r="Y344" s="15">
        <f t="shared" si="103"/>
        <v>0</v>
      </c>
      <c r="Z344" s="14">
        <f t="shared" si="104"/>
        <v>6278</v>
      </c>
      <c r="AA344" s="15">
        <f t="shared" si="105"/>
        <v>3139</v>
      </c>
      <c r="AB344" s="15">
        <f t="shared" si="106"/>
        <v>3139</v>
      </c>
      <c r="AC344" s="15">
        <f t="shared" si="107"/>
        <v>0</v>
      </c>
      <c r="AD344" s="14">
        <f t="shared" si="108"/>
        <v>6278</v>
      </c>
      <c r="AE344" s="14">
        <f t="shared" si="109"/>
        <v>18834</v>
      </c>
      <c r="AF344" s="16" t="s">
        <v>53</v>
      </c>
      <c r="AG344" s="17" t="s">
        <v>287</v>
      </c>
      <c r="AH344" s="17" t="s">
        <v>357</v>
      </c>
      <c r="AI344" s="17" t="s">
        <v>1182</v>
      </c>
      <c r="AJ344" s="17" t="s">
        <v>372</v>
      </c>
      <c r="AK344" s="8" t="s">
        <v>290</v>
      </c>
      <c r="AL344" s="8" t="s">
        <v>291</v>
      </c>
      <c r="AM344" s="12" t="s">
        <v>47</v>
      </c>
      <c r="AN344" s="18">
        <v>46752</v>
      </c>
      <c r="AO344" s="19"/>
    </row>
    <row r="345" spans="1:41" ht="20" customHeight="1">
      <c r="A345" s="12">
        <v>24</v>
      </c>
      <c r="B345" s="12" t="s">
        <v>1382</v>
      </c>
      <c r="C345" s="28" t="s">
        <v>1615</v>
      </c>
      <c r="D345" s="12" t="s">
        <v>1383</v>
      </c>
      <c r="E345" s="12" t="s">
        <v>1382</v>
      </c>
      <c r="F345" s="12" t="s">
        <v>1383</v>
      </c>
      <c r="G345" s="12" t="s">
        <v>1030</v>
      </c>
      <c r="H345" s="12" t="s">
        <v>1455</v>
      </c>
      <c r="I345" s="12" t="s">
        <v>1430</v>
      </c>
      <c r="J345" s="12"/>
      <c r="K345" s="12" t="s">
        <v>1386</v>
      </c>
      <c r="L345" s="12" t="s">
        <v>1387</v>
      </c>
      <c r="M345" s="27" t="s">
        <v>1456</v>
      </c>
      <c r="N345" s="12"/>
      <c r="O345" s="8">
        <v>83600575</v>
      </c>
      <c r="P345" s="8" t="s">
        <v>51</v>
      </c>
      <c r="Q345" s="8">
        <v>2</v>
      </c>
      <c r="R345" s="12">
        <v>36</v>
      </c>
      <c r="S345" s="23">
        <v>878</v>
      </c>
      <c r="T345" s="23">
        <v>877</v>
      </c>
      <c r="U345" s="13"/>
      <c r="V345" s="14">
        <f t="shared" si="100"/>
        <v>1755</v>
      </c>
      <c r="W345" s="15">
        <f t="shared" si="101"/>
        <v>878</v>
      </c>
      <c r="X345" s="15">
        <f t="shared" si="102"/>
        <v>877</v>
      </c>
      <c r="Y345" s="15">
        <f t="shared" si="103"/>
        <v>0</v>
      </c>
      <c r="Z345" s="14">
        <f t="shared" si="104"/>
        <v>1755</v>
      </c>
      <c r="AA345" s="15">
        <f t="shared" si="105"/>
        <v>878</v>
      </c>
      <c r="AB345" s="15">
        <f t="shared" si="106"/>
        <v>877</v>
      </c>
      <c r="AC345" s="15">
        <f t="shared" si="107"/>
        <v>0</v>
      </c>
      <c r="AD345" s="14">
        <f t="shared" si="108"/>
        <v>1755</v>
      </c>
      <c r="AE345" s="14">
        <f t="shared" si="109"/>
        <v>5265</v>
      </c>
      <c r="AF345" s="16" t="s">
        <v>53</v>
      </c>
      <c r="AG345" s="17" t="s">
        <v>287</v>
      </c>
      <c r="AH345" s="17" t="s">
        <v>357</v>
      </c>
      <c r="AI345" s="17" t="s">
        <v>1182</v>
      </c>
      <c r="AJ345" s="17" t="s">
        <v>372</v>
      </c>
      <c r="AK345" s="8" t="s">
        <v>290</v>
      </c>
      <c r="AL345" s="8" t="s">
        <v>291</v>
      </c>
      <c r="AM345" s="12" t="s">
        <v>47</v>
      </c>
      <c r="AN345" s="18">
        <v>46752</v>
      </c>
      <c r="AO345" s="19"/>
    </row>
    <row r="346" spans="1:41" ht="20" customHeight="1">
      <c r="A346" s="12">
        <v>25</v>
      </c>
      <c r="B346" s="12" t="s">
        <v>1382</v>
      </c>
      <c r="C346" s="28" t="s">
        <v>1615</v>
      </c>
      <c r="D346" s="12" t="s">
        <v>1383</v>
      </c>
      <c r="E346" s="12" t="s">
        <v>1382</v>
      </c>
      <c r="F346" s="12" t="s">
        <v>1383</v>
      </c>
      <c r="G346" s="12" t="s">
        <v>1030</v>
      </c>
      <c r="H346" s="12" t="s">
        <v>1457</v>
      </c>
      <c r="I346" s="12"/>
      <c r="J346" s="12" t="s">
        <v>1458</v>
      </c>
      <c r="K346" s="12" t="s">
        <v>1386</v>
      </c>
      <c r="L346" s="12" t="s">
        <v>1459</v>
      </c>
      <c r="M346" s="27" t="s">
        <v>1460</v>
      </c>
      <c r="N346" s="12"/>
      <c r="O346" s="8">
        <v>89211942</v>
      </c>
      <c r="P346" s="8" t="s">
        <v>51</v>
      </c>
      <c r="Q346" s="8">
        <v>4</v>
      </c>
      <c r="R346" s="12">
        <v>36</v>
      </c>
      <c r="S346" s="23">
        <v>3502</v>
      </c>
      <c r="T346" s="23">
        <v>3501</v>
      </c>
      <c r="U346" s="13"/>
      <c r="V346" s="14">
        <f t="shared" si="100"/>
        <v>7003</v>
      </c>
      <c r="W346" s="15">
        <f t="shared" si="101"/>
        <v>3502</v>
      </c>
      <c r="X346" s="15">
        <f t="shared" si="102"/>
        <v>3501</v>
      </c>
      <c r="Y346" s="15">
        <f t="shared" si="103"/>
        <v>0</v>
      </c>
      <c r="Z346" s="14">
        <f t="shared" si="104"/>
        <v>7003</v>
      </c>
      <c r="AA346" s="15">
        <f t="shared" si="105"/>
        <v>3502</v>
      </c>
      <c r="AB346" s="15">
        <f t="shared" si="106"/>
        <v>3501</v>
      </c>
      <c r="AC346" s="15">
        <f t="shared" si="107"/>
        <v>0</v>
      </c>
      <c r="AD346" s="14">
        <f t="shared" si="108"/>
        <v>7003</v>
      </c>
      <c r="AE346" s="14">
        <f t="shared" si="109"/>
        <v>21009</v>
      </c>
      <c r="AF346" s="16" t="s">
        <v>53</v>
      </c>
      <c r="AG346" s="17" t="s">
        <v>287</v>
      </c>
      <c r="AH346" s="17" t="s">
        <v>357</v>
      </c>
      <c r="AI346" s="17" t="s">
        <v>1182</v>
      </c>
      <c r="AJ346" s="17" t="s">
        <v>372</v>
      </c>
      <c r="AK346" s="8" t="s">
        <v>290</v>
      </c>
      <c r="AL346" s="8" t="s">
        <v>291</v>
      </c>
      <c r="AM346" s="12" t="s">
        <v>47</v>
      </c>
      <c r="AN346" s="18">
        <v>46752</v>
      </c>
      <c r="AO346" s="19"/>
    </row>
    <row r="347" spans="1:41" ht="20" customHeight="1">
      <c r="A347" s="12">
        <v>26</v>
      </c>
      <c r="B347" s="12" t="s">
        <v>1382</v>
      </c>
      <c r="C347" s="28" t="s">
        <v>1615</v>
      </c>
      <c r="D347" s="12" t="s">
        <v>1383</v>
      </c>
      <c r="E347" s="12" t="s">
        <v>1382</v>
      </c>
      <c r="F347" s="12" t="s">
        <v>1383</v>
      </c>
      <c r="G347" s="12" t="s">
        <v>1030</v>
      </c>
      <c r="H347" s="12" t="s">
        <v>1461</v>
      </c>
      <c r="I347" s="12" t="s">
        <v>1462</v>
      </c>
      <c r="J347" s="12"/>
      <c r="K347" s="12" t="s">
        <v>1386</v>
      </c>
      <c r="L347" s="12" t="s">
        <v>1387</v>
      </c>
      <c r="M347" s="27" t="s">
        <v>1463</v>
      </c>
      <c r="N347" s="12"/>
      <c r="O347" s="8">
        <v>89211957</v>
      </c>
      <c r="P347" s="8" t="s">
        <v>51</v>
      </c>
      <c r="Q347" s="8">
        <v>10</v>
      </c>
      <c r="R347" s="12">
        <v>36</v>
      </c>
      <c r="S347" s="23">
        <v>2992</v>
      </c>
      <c r="T347" s="23">
        <v>2991</v>
      </c>
      <c r="U347" s="13"/>
      <c r="V347" s="14">
        <f t="shared" si="100"/>
        <v>5983</v>
      </c>
      <c r="W347" s="15">
        <f t="shared" si="101"/>
        <v>2992</v>
      </c>
      <c r="X347" s="15">
        <f t="shared" si="102"/>
        <v>2991</v>
      </c>
      <c r="Y347" s="15">
        <f t="shared" si="103"/>
        <v>0</v>
      </c>
      <c r="Z347" s="14">
        <f t="shared" si="104"/>
        <v>5983</v>
      </c>
      <c r="AA347" s="15">
        <f t="shared" si="105"/>
        <v>2992</v>
      </c>
      <c r="AB347" s="15">
        <f t="shared" si="106"/>
        <v>2991</v>
      </c>
      <c r="AC347" s="15">
        <f t="shared" si="107"/>
        <v>0</v>
      </c>
      <c r="AD347" s="14">
        <f t="shared" si="108"/>
        <v>5983</v>
      </c>
      <c r="AE347" s="14">
        <f t="shared" si="109"/>
        <v>17949</v>
      </c>
      <c r="AF347" s="16" t="s">
        <v>53</v>
      </c>
      <c r="AG347" s="17" t="s">
        <v>287</v>
      </c>
      <c r="AH347" s="17" t="s">
        <v>357</v>
      </c>
      <c r="AI347" s="17" t="s">
        <v>1182</v>
      </c>
      <c r="AJ347" s="17" t="s">
        <v>372</v>
      </c>
      <c r="AK347" s="8" t="s">
        <v>290</v>
      </c>
      <c r="AL347" s="8" t="s">
        <v>291</v>
      </c>
      <c r="AM347" s="12" t="s">
        <v>47</v>
      </c>
      <c r="AN347" s="18">
        <v>46752</v>
      </c>
      <c r="AO347" s="19"/>
    </row>
    <row r="348" spans="1:41" ht="20" customHeight="1">
      <c r="A348" s="12">
        <v>27</v>
      </c>
      <c r="B348" s="12" t="s">
        <v>1382</v>
      </c>
      <c r="C348" s="28" t="s">
        <v>1615</v>
      </c>
      <c r="D348" s="12" t="s">
        <v>1383</v>
      </c>
      <c r="E348" s="12" t="s">
        <v>1382</v>
      </c>
      <c r="F348" s="12" t="s">
        <v>1383</v>
      </c>
      <c r="G348" s="12" t="s">
        <v>1030</v>
      </c>
      <c r="H348" s="12" t="s">
        <v>1459</v>
      </c>
      <c r="I348" s="12" t="s">
        <v>1464</v>
      </c>
      <c r="J348" s="12">
        <v>12</v>
      </c>
      <c r="K348" s="12" t="s">
        <v>1386</v>
      </c>
      <c r="L348" s="12" t="s">
        <v>1387</v>
      </c>
      <c r="M348" s="27" t="s">
        <v>1465</v>
      </c>
      <c r="N348" s="12"/>
      <c r="O348" s="8">
        <v>83600565</v>
      </c>
      <c r="P348" s="8" t="s">
        <v>51</v>
      </c>
      <c r="Q348" s="8">
        <v>10</v>
      </c>
      <c r="R348" s="12">
        <v>36</v>
      </c>
      <c r="S348" s="23">
        <v>2005</v>
      </c>
      <c r="T348" s="23">
        <v>2004</v>
      </c>
      <c r="U348" s="13"/>
      <c r="V348" s="14">
        <f t="shared" si="100"/>
        <v>4009</v>
      </c>
      <c r="W348" s="15">
        <f t="shared" si="101"/>
        <v>2005</v>
      </c>
      <c r="X348" s="15">
        <f t="shared" si="102"/>
        <v>2004</v>
      </c>
      <c r="Y348" s="15">
        <f t="shared" si="103"/>
        <v>0</v>
      </c>
      <c r="Z348" s="14">
        <f t="shared" si="104"/>
        <v>4009</v>
      </c>
      <c r="AA348" s="15">
        <f t="shared" si="105"/>
        <v>2005</v>
      </c>
      <c r="AB348" s="15">
        <f t="shared" si="106"/>
        <v>2004</v>
      </c>
      <c r="AC348" s="15">
        <f t="shared" si="107"/>
        <v>0</v>
      </c>
      <c r="AD348" s="14">
        <f t="shared" si="108"/>
        <v>4009</v>
      </c>
      <c r="AE348" s="14">
        <f t="shared" si="109"/>
        <v>12027</v>
      </c>
      <c r="AF348" s="16" t="s">
        <v>53</v>
      </c>
      <c r="AG348" s="17" t="s">
        <v>287</v>
      </c>
      <c r="AH348" s="17" t="s">
        <v>357</v>
      </c>
      <c r="AI348" s="17" t="s">
        <v>1182</v>
      </c>
      <c r="AJ348" s="17" t="s">
        <v>372</v>
      </c>
      <c r="AK348" s="8" t="s">
        <v>290</v>
      </c>
      <c r="AL348" s="8" t="s">
        <v>291</v>
      </c>
      <c r="AM348" s="12" t="s">
        <v>47</v>
      </c>
      <c r="AN348" s="18">
        <v>46752</v>
      </c>
      <c r="AO348" s="19"/>
    </row>
    <row r="349" spans="1:41" ht="20" customHeight="1">
      <c r="A349" s="12">
        <v>28</v>
      </c>
      <c r="B349" s="12" t="s">
        <v>1382</v>
      </c>
      <c r="C349" s="28" t="s">
        <v>1615</v>
      </c>
      <c r="D349" s="12" t="s">
        <v>1383</v>
      </c>
      <c r="E349" s="12" t="s">
        <v>1382</v>
      </c>
      <c r="F349" s="12" t="s">
        <v>1383</v>
      </c>
      <c r="G349" s="12" t="s">
        <v>1030</v>
      </c>
      <c r="H349" s="12" t="s">
        <v>1459</v>
      </c>
      <c r="I349" s="12" t="s">
        <v>1466</v>
      </c>
      <c r="J349" s="12"/>
      <c r="K349" s="12" t="s">
        <v>1386</v>
      </c>
      <c r="L349" s="12" t="s">
        <v>1387</v>
      </c>
      <c r="M349" s="27" t="s">
        <v>1467</v>
      </c>
      <c r="N349" s="12"/>
      <c r="O349" s="8">
        <v>83600523</v>
      </c>
      <c r="P349" s="8" t="s">
        <v>51</v>
      </c>
      <c r="Q349" s="8">
        <v>10</v>
      </c>
      <c r="R349" s="12">
        <v>36</v>
      </c>
      <c r="S349" s="23">
        <v>2005</v>
      </c>
      <c r="T349" s="23">
        <v>2004</v>
      </c>
      <c r="U349" s="13"/>
      <c r="V349" s="14">
        <f t="shared" si="100"/>
        <v>4009</v>
      </c>
      <c r="W349" s="15">
        <f t="shared" si="101"/>
        <v>2005</v>
      </c>
      <c r="X349" s="15">
        <f t="shared" si="102"/>
        <v>2004</v>
      </c>
      <c r="Y349" s="15">
        <f t="shared" si="103"/>
        <v>0</v>
      </c>
      <c r="Z349" s="14">
        <f t="shared" si="104"/>
        <v>4009</v>
      </c>
      <c r="AA349" s="15">
        <f t="shared" si="105"/>
        <v>2005</v>
      </c>
      <c r="AB349" s="15">
        <f t="shared" si="106"/>
        <v>2004</v>
      </c>
      <c r="AC349" s="15">
        <f t="shared" si="107"/>
        <v>0</v>
      </c>
      <c r="AD349" s="14">
        <f t="shared" si="108"/>
        <v>4009</v>
      </c>
      <c r="AE349" s="14">
        <f t="shared" si="109"/>
        <v>12027</v>
      </c>
      <c r="AF349" s="16" t="s">
        <v>53</v>
      </c>
      <c r="AG349" s="17" t="s">
        <v>287</v>
      </c>
      <c r="AH349" s="17" t="s">
        <v>357</v>
      </c>
      <c r="AI349" s="17" t="s">
        <v>1182</v>
      </c>
      <c r="AJ349" s="17" t="s">
        <v>372</v>
      </c>
      <c r="AK349" s="8" t="s">
        <v>290</v>
      </c>
      <c r="AL349" s="8" t="s">
        <v>291</v>
      </c>
      <c r="AM349" s="12" t="s">
        <v>47</v>
      </c>
      <c r="AN349" s="18">
        <v>46752</v>
      </c>
      <c r="AO349" s="19"/>
    </row>
    <row r="350" spans="1:41" ht="20" customHeight="1">
      <c r="A350" s="12">
        <v>29</v>
      </c>
      <c r="B350" s="12" t="s">
        <v>1382</v>
      </c>
      <c r="C350" s="28" t="s">
        <v>1615</v>
      </c>
      <c r="D350" s="12" t="s">
        <v>1383</v>
      </c>
      <c r="E350" s="12" t="s">
        <v>1382</v>
      </c>
      <c r="F350" s="12" t="s">
        <v>1383</v>
      </c>
      <c r="G350" s="12" t="s">
        <v>1030</v>
      </c>
      <c r="H350" s="12" t="s">
        <v>1468</v>
      </c>
      <c r="I350" s="12"/>
      <c r="J350" s="12" t="s">
        <v>1469</v>
      </c>
      <c r="K350" s="12" t="s">
        <v>1386</v>
      </c>
      <c r="L350" s="12" t="s">
        <v>1387</v>
      </c>
      <c r="M350" s="27" t="s">
        <v>1470</v>
      </c>
      <c r="N350" s="12"/>
      <c r="O350" s="8">
        <v>70924555</v>
      </c>
      <c r="P350" s="8" t="s">
        <v>51</v>
      </c>
      <c r="Q350" s="8">
        <v>11</v>
      </c>
      <c r="R350" s="12">
        <v>36</v>
      </c>
      <c r="S350" s="23">
        <v>36</v>
      </c>
      <c r="T350" s="23">
        <v>35</v>
      </c>
      <c r="U350" s="13"/>
      <c r="V350" s="14">
        <f t="shared" si="100"/>
        <v>71</v>
      </c>
      <c r="W350" s="15">
        <f t="shared" si="101"/>
        <v>36</v>
      </c>
      <c r="X350" s="15">
        <f t="shared" si="102"/>
        <v>35</v>
      </c>
      <c r="Y350" s="15">
        <f t="shared" si="103"/>
        <v>0</v>
      </c>
      <c r="Z350" s="14">
        <f t="shared" si="104"/>
        <v>71</v>
      </c>
      <c r="AA350" s="15">
        <f t="shared" si="105"/>
        <v>36</v>
      </c>
      <c r="AB350" s="15">
        <f t="shared" si="106"/>
        <v>35</v>
      </c>
      <c r="AC350" s="15">
        <f t="shared" si="107"/>
        <v>0</v>
      </c>
      <c r="AD350" s="14">
        <f t="shared" si="108"/>
        <v>71</v>
      </c>
      <c r="AE350" s="14">
        <f t="shared" si="109"/>
        <v>213</v>
      </c>
      <c r="AF350" s="16" t="s">
        <v>53</v>
      </c>
      <c r="AG350" s="17" t="s">
        <v>287</v>
      </c>
      <c r="AH350" s="17" t="s">
        <v>357</v>
      </c>
      <c r="AI350" s="17" t="s">
        <v>1182</v>
      </c>
      <c r="AJ350" s="17" t="s">
        <v>372</v>
      </c>
      <c r="AK350" s="8" t="s">
        <v>290</v>
      </c>
      <c r="AL350" s="8" t="s">
        <v>291</v>
      </c>
      <c r="AM350" s="12" t="s">
        <v>47</v>
      </c>
      <c r="AN350" s="18">
        <v>46752</v>
      </c>
      <c r="AO350" s="19"/>
    </row>
    <row r="351" spans="1:41" ht="20" customHeight="1">
      <c r="A351" s="12">
        <v>30</v>
      </c>
      <c r="B351" s="12" t="s">
        <v>1382</v>
      </c>
      <c r="C351" s="28" t="s">
        <v>1615</v>
      </c>
      <c r="D351" s="12" t="s">
        <v>1383</v>
      </c>
      <c r="E351" s="12" t="s">
        <v>1382</v>
      </c>
      <c r="F351" s="12" t="s">
        <v>1383</v>
      </c>
      <c r="G351" s="12" t="s">
        <v>1030</v>
      </c>
      <c r="H351" s="12" t="s">
        <v>1471</v>
      </c>
      <c r="I351" s="12"/>
      <c r="J351" s="12">
        <v>17</v>
      </c>
      <c r="K351" s="12" t="s">
        <v>1386</v>
      </c>
      <c r="L351" s="12" t="s">
        <v>1387</v>
      </c>
      <c r="M351" s="27" t="s">
        <v>1472</v>
      </c>
      <c r="N351" s="12"/>
      <c r="O351" s="8">
        <v>89211862</v>
      </c>
      <c r="P351" s="8" t="s">
        <v>51</v>
      </c>
      <c r="Q351" s="8">
        <v>4</v>
      </c>
      <c r="R351" s="12">
        <v>36</v>
      </c>
      <c r="S351" s="23">
        <v>1317</v>
      </c>
      <c r="T351" s="23">
        <v>1316</v>
      </c>
      <c r="U351" s="13"/>
      <c r="V351" s="14">
        <f t="shared" si="100"/>
        <v>2633</v>
      </c>
      <c r="W351" s="15">
        <f t="shared" si="101"/>
        <v>1317</v>
      </c>
      <c r="X351" s="15">
        <f t="shared" si="102"/>
        <v>1316</v>
      </c>
      <c r="Y351" s="15">
        <f t="shared" si="103"/>
        <v>0</v>
      </c>
      <c r="Z351" s="14">
        <f t="shared" si="104"/>
        <v>2633</v>
      </c>
      <c r="AA351" s="15">
        <f t="shared" si="105"/>
        <v>1317</v>
      </c>
      <c r="AB351" s="15">
        <f t="shared" si="106"/>
        <v>1316</v>
      </c>
      <c r="AC351" s="15">
        <f t="shared" si="107"/>
        <v>0</v>
      </c>
      <c r="AD351" s="14">
        <f t="shared" si="108"/>
        <v>2633</v>
      </c>
      <c r="AE351" s="14">
        <f t="shared" si="109"/>
        <v>7899</v>
      </c>
      <c r="AF351" s="16" t="s">
        <v>53</v>
      </c>
      <c r="AG351" s="17" t="s">
        <v>287</v>
      </c>
      <c r="AH351" s="17" t="s">
        <v>357</v>
      </c>
      <c r="AI351" s="17" t="s">
        <v>1182</v>
      </c>
      <c r="AJ351" s="17" t="s">
        <v>372</v>
      </c>
      <c r="AK351" s="8" t="s">
        <v>290</v>
      </c>
      <c r="AL351" s="8" t="s">
        <v>291</v>
      </c>
      <c r="AM351" s="12" t="s">
        <v>47</v>
      </c>
      <c r="AN351" s="18">
        <v>46752</v>
      </c>
      <c r="AO351" s="19"/>
    </row>
    <row r="352" spans="1:41" ht="20" customHeight="1">
      <c r="A352" s="12">
        <v>31</v>
      </c>
      <c r="B352" s="12" t="s">
        <v>1382</v>
      </c>
      <c r="C352" s="28" t="s">
        <v>1615</v>
      </c>
      <c r="D352" s="12" t="s">
        <v>1383</v>
      </c>
      <c r="E352" s="12" t="s">
        <v>1382</v>
      </c>
      <c r="F352" s="12" t="s">
        <v>1383</v>
      </c>
      <c r="G352" s="12" t="s">
        <v>1030</v>
      </c>
      <c r="H352" s="12" t="s">
        <v>1473</v>
      </c>
      <c r="I352" s="12" t="s">
        <v>1390</v>
      </c>
      <c r="J352" s="12">
        <v>48</v>
      </c>
      <c r="K352" s="12" t="s">
        <v>1386</v>
      </c>
      <c r="L352" s="12" t="s">
        <v>1387</v>
      </c>
      <c r="M352" s="27" t="s">
        <v>1474</v>
      </c>
      <c r="N352" s="12"/>
      <c r="O352" s="8">
        <v>23670572</v>
      </c>
      <c r="P352" s="8" t="s">
        <v>51</v>
      </c>
      <c r="Q352" s="8">
        <v>10</v>
      </c>
      <c r="R352" s="12">
        <v>36</v>
      </c>
      <c r="S352" s="23">
        <v>2839</v>
      </c>
      <c r="T352" s="23">
        <v>2838</v>
      </c>
      <c r="U352" s="13"/>
      <c r="V352" s="14">
        <f t="shared" si="100"/>
        <v>5677</v>
      </c>
      <c r="W352" s="15">
        <f t="shared" si="101"/>
        <v>2839</v>
      </c>
      <c r="X352" s="15">
        <f t="shared" si="102"/>
        <v>2838</v>
      </c>
      <c r="Y352" s="15">
        <f t="shared" si="103"/>
        <v>0</v>
      </c>
      <c r="Z352" s="14">
        <f t="shared" si="104"/>
        <v>5677</v>
      </c>
      <c r="AA352" s="15">
        <f t="shared" si="105"/>
        <v>2839</v>
      </c>
      <c r="AB352" s="15">
        <f t="shared" si="106"/>
        <v>2838</v>
      </c>
      <c r="AC352" s="15">
        <f t="shared" si="107"/>
        <v>0</v>
      </c>
      <c r="AD352" s="14">
        <f t="shared" si="108"/>
        <v>5677</v>
      </c>
      <c r="AE352" s="14">
        <f t="shared" si="109"/>
        <v>17031</v>
      </c>
      <c r="AF352" s="16" t="s">
        <v>53</v>
      </c>
      <c r="AG352" s="17" t="s">
        <v>287</v>
      </c>
      <c r="AH352" s="17" t="s">
        <v>357</v>
      </c>
      <c r="AI352" s="17" t="s">
        <v>1182</v>
      </c>
      <c r="AJ352" s="17" t="s">
        <v>372</v>
      </c>
      <c r="AK352" s="8" t="s">
        <v>290</v>
      </c>
      <c r="AL352" s="8" t="s">
        <v>291</v>
      </c>
      <c r="AM352" s="12" t="s">
        <v>47</v>
      </c>
      <c r="AN352" s="18">
        <v>46752</v>
      </c>
      <c r="AO352" s="19"/>
    </row>
    <row r="353" spans="1:41" ht="20" customHeight="1">
      <c r="A353" s="12">
        <v>32</v>
      </c>
      <c r="B353" s="12" t="s">
        <v>1382</v>
      </c>
      <c r="C353" s="28" t="s">
        <v>1615</v>
      </c>
      <c r="D353" s="12" t="s">
        <v>1383</v>
      </c>
      <c r="E353" s="12" t="s">
        <v>1382</v>
      </c>
      <c r="F353" s="12" t="s">
        <v>1383</v>
      </c>
      <c r="G353" s="12" t="s">
        <v>1030</v>
      </c>
      <c r="H353" s="12" t="s">
        <v>1475</v>
      </c>
      <c r="I353" s="12"/>
      <c r="J353" s="12"/>
      <c r="K353" s="12" t="s">
        <v>1391</v>
      </c>
      <c r="L353" s="12" t="s">
        <v>1392</v>
      </c>
      <c r="M353" s="27" t="s">
        <v>1476</v>
      </c>
      <c r="N353" s="12"/>
      <c r="O353" s="8">
        <v>89211948</v>
      </c>
      <c r="P353" s="8" t="s">
        <v>51</v>
      </c>
      <c r="Q353" s="8">
        <v>4</v>
      </c>
      <c r="R353" s="12">
        <v>36</v>
      </c>
      <c r="S353" s="23">
        <v>1398</v>
      </c>
      <c r="T353" s="23">
        <v>1397</v>
      </c>
      <c r="U353" s="13"/>
      <c r="V353" s="14">
        <f t="shared" si="100"/>
        <v>2795</v>
      </c>
      <c r="W353" s="15">
        <f t="shared" si="101"/>
        <v>1398</v>
      </c>
      <c r="X353" s="15">
        <f t="shared" si="102"/>
        <v>1397</v>
      </c>
      <c r="Y353" s="15">
        <f t="shared" si="103"/>
        <v>0</v>
      </c>
      <c r="Z353" s="14">
        <f t="shared" si="104"/>
        <v>2795</v>
      </c>
      <c r="AA353" s="15">
        <f t="shared" si="105"/>
        <v>1398</v>
      </c>
      <c r="AB353" s="15">
        <f t="shared" si="106"/>
        <v>1397</v>
      </c>
      <c r="AC353" s="15">
        <f t="shared" si="107"/>
        <v>0</v>
      </c>
      <c r="AD353" s="14">
        <f t="shared" si="108"/>
        <v>2795</v>
      </c>
      <c r="AE353" s="14">
        <f t="shared" si="109"/>
        <v>8385</v>
      </c>
      <c r="AF353" s="16" t="s">
        <v>53</v>
      </c>
      <c r="AG353" s="17" t="s">
        <v>287</v>
      </c>
      <c r="AH353" s="17" t="s">
        <v>357</v>
      </c>
      <c r="AI353" s="17" t="s">
        <v>1182</v>
      </c>
      <c r="AJ353" s="17" t="s">
        <v>372</v>
      </c>
      <c r="AK353" s="8" t="s">
        <v>290</v>
      </c>
      <c r="AL353" s="8" t="s">
        <v>291</v>
      </c>
      <c r="AM353" s="12" t="s">
        <v>47</v>
      </c>
      <c r="AN353" s="18">
        <v>46752</v>
      </c>
      <c r="AO353" s="19"/>
    </row>
    <row r="354" spans="1:41" ht="20" customHeight="1">
      <c r="A354" s="12">
        <v>33</v>
      </c>
      <c r="B354" s="12" t="s">
        <v>1382</v>
      </c>
      <c r="C354" s="28" t="s">
        <v>1615</v>
      </c>
      <c r="D354" s="12" t="s">
        <v>1383</v>
      </c>
      <c r="E354" s="12" t="s">
        <v>1382</v>
      </c>
      <c r="F354" s="12" t="s">
        <v>1383</v>
      </c>
      <c r="G354" s="12" t="s">
        <v>1030</v>
      </c>
      <c r="H354" s="12" t="s">
        <v>1387</v>
      </c>
      <c r="I354" s="12" t="s">
        <v>1477</v>
      </c>
      <c r="J354" s="12"/>
      <c r="K354" s="12" t="s">
        <v>1386</v>
      </c>
      <c r="L354" s="12" t="s">
        <v>1459</v>
      </c>
      <c r="M354" s="27" t="s">
        <v>1478</v>
      </c>
      <c r="N354" s="12"/>
      <c r="O354" s="8">
        <v>83600577</v>
      </c>
      <c r="P354" s="8" t="s">
        <v>51</v>
      </c>
      <c r="Q354" s="8">
        <v>7</v>
      </c>
      <c r="R354" s="12">
        <v>36</v>
      </c>
      <c r="S354" s="23">
        <v>1445</v>
      </c>
      <c r="T354" s="23">
        <v>1445</v>
      </c>
      <c r="U354" s="13"/>
      <c r="V354" s="14">
        <f t="shared" si="100"/>
        <v>2890</v>
      </c>
      <c r="W354" s="15">
        <f t="shared" si="101"/>
        <v>1445</v>
      </c>
      <c r="X354" s="15">
        <f t="shared" si="102"/>
        <v>1445</v>
      </c>
      <c r="Y354" s="15">
        <f t="shared" si="103"/>
        <v>0</v>
      </c>
      <c r="Z354" s="14">
        <f t="shared" si="104"/>
        <v>2890</v>
      </c>
      <c r="AA354" s="15">
        <f t="shared" si="105"/>
        <v>1445</v>
      </c>
      <c r="AB354" s="15">
        <f t="shared" si="106"/>
        <v>1445</v>
      </c>
      <c r="AC354" s="15">
        <f t="shared" si="107"/>
        <v>0</v>
      </c>
      <c r="AD354" s="14">
        <f t="shared" si="108"/>
        <v>2890</v>
      </c>
      <c r="AE354" s="14">
        <f t="shared" si="109"/>
        <v>8670</v>
      </c>
      <c r="AF354" s="16" t="s">
        <v>53</v>
      </c>
      <c r="AG354" s="17" t="s">
        <v>287</v>
      </c>
      <c r="AH354" s="17" t="s">
        <v>357</v>
      </c>
      <c r="AI354" s="17" t="s">
        <v>1182</v>
      </c>
      <c r="AJ354" s="17" t="s">
        <v>372</v>
      </c>
      <c r="AK354" s="8" t="s">
        <v>290</v>
      </c>
      <c r="AL354" s="8" t="s">
        <v>291</v>
      </c>
      <c r="AM354" s="12" t="s">
        <v>47</v>
      </c>
      <c r="AN354" s="18">
        <v>46752</v>
      </c>
      <c r="AO354" s="19"/>
    </row>
    <row r="355" spans="1:41" ht="20" customHeight="1">
      <c r="A355" s="12">
        <v>34</v>
      </c>
      <c r="B355" s="12" t="s">
        <v>1382</v>
      </c>
      <c r="C355" s="28" t="s">
        <v>1615</v>
      </c>
      <c r="D355" s="12" t="s">
        <v>1383</v>
      </c>
      <c r="E355" s="12" t="s">
        <v>1382</v>
      </c>
      <c r="F355" s="12" t="s">
        <v>1383</v>
      </c>
      <c r="G355" s="12" t="s">
        <v>1030</v>
      </c>
      <c r="H355" s="12" t="s">
        <v>1479</v>
      </c>
      <c r="I355" s="12" t="s">
        <v>1480</v>
      </c>
      <c r="J355" s="12"/>
      <c r="K355" s="12" t="s">
        <v>1391</v>
      </c>
      <c r="L355" s="12" t="s">
        <v>1392</v>
      </c>
      <c r="M355" s="27" t="s">
        <v>1481</v>
      </c>
      <c r="N355" s="12"/>
      <c r="O355" s="8">
        <v>13699323</v>
      </c>
      <c r="P355" s="8" t="s">
        <v>51</v>
      </c>
      <c r="Q355" s="8">
        <v>10</v>
      </c>
      <c r="R355" s="12">
        <v>36</v>
      </c>
      <c r="S355" s="23">
        <v>5915</v>
      </c>
      <c r="T355" s="23">
        <v>5915</v>
      </c>
      <c r="U355" s="13"/>
      <c r="V355" s="14">
        <f t="shared" si="100"/>
        <v>11830</v>
      </c>
      <c r="W355" s="15">
        <f t="shared" si="101"/>
        <v>5915</v>
      </c>
      <c r="X355" s="15">
        <f t="shared" si="102"/>
        <v>5915</v>
      </c>
      <c r="Y355" s="15">
        <f t="shared" si="103"/>
        <v>0</v>
      </c>
      <c r="Z355" s="14">
        <f t="shared" si="104"/>
        <v>11830</v>
      </c>
      <c r="AA355" s="15">
        <f t="shared" si="105"/>
        <v>5915</v>
      </c>
      <c r="AB355" s="15">
        <f t="shared" si="106"/>
        <v>5915</v>
      </c>
      <c r="AC355" s="15">
        <f t="shared" si="107"/>
        <v>0</v>
      </c>
      <c r="AD355" s="14">
        <f t="shared" si="108"/>
        <v>11830</v>
      </c>
      <c r="AE355" s="14">
        <f t="shared" si="109"/>
        <v>35490</v>
      </c>
      <c r="AF355" s="16" t="s">
        <v>53</v>
      </c>
      <c r="AG355" s="17" t="s">
        <v>287</v>
      </c>
      <c r="AH355" s="17" t="s">
        <v>357</v>
      </c>
      <c r="AI355" s="17" t="s">
        <v>1182</v>
      </c>
      <c r="AJ355" s="17" t="s">
        <v>372</v>
      </c>
      <c r="AK355" s="8" t="s">
        <v>290</v>
      </c>
      <c r="AL355" s="8" t="s">
        <v>291</v>
      </c>
      <c r="AM355" s="12" t="s">
        <v>47</v>
      </c>
      <c r="AN355" s="18">
        <v>46752</v>
      </c>
      <c r="AO355" s="19"/>
    </row>
    <row r="356" spans="1:41" ht="20" customHeight="1">
      <c r="A356" s="12">
        <v>35</v>
      </c>
      <c r="B356" s="12" t="s">
        <v>1382</v>
      </c>
      <c r="C356" s="28" t="s">
        <v>1615</v>
      </c>
      <c r="D356" s="12" t="s">
        <v>1383</v>
      </c>
      <c r="E356" s="12" t="s">
        <v>1382</v>
      </c>
      <c r="F356" s="12" t="s">
        <v>1383</v>
      </c>
      <c r="G356" s="12" t="s">
        <v>1030</v>
      </c>
      <c r="H356" s="12" t="s">
        <v>1482</v>
      </c>
      <c r="I356" s="12"/>
      <c r="J356" s="12"/>
      <c r="K356" s="12" t="s">
        <v>1386</v>
      </c>
      <c r="L356" s="12" t="s">
        <v>1482</v>
      </c>
      <c r="M356" s="27" t="s">
        <v>1483</v>
      </c>
      <c r="N356" s="12"/>
      <c r="O356" s="8">
        <v>83637624</v>
      </c>
      <c r="P356" s="8" t="s">
        <v>51</v>
      </c>
      <c r="Q356" s="8">
        <v>10</v>
      </c>
      <c r="R356" s="12">
        <v>36</v>
      </c>
      <c r="S356" s="23">
        <v>2507</v>
      </c>
      <c r="T356" s="23">
        <v>2507</v>
      </c>
      <c r="U356" s="13"/>
      <c r="V356" s="14">
        <f t="shared" si="100"/>
        <v>5014</v>
      </c>
      <c r="W356" s="15">
        <f t="shared" si="101"/>
        <v>2507</v>
      </c>
      <c r="X356" s="15">
        <f t="shared" si="102"/>
        <v>2507</v>
      </c>
      <c r="Y356" s="15">
        <f t="shared" si="103"/>
        <v>0</v>
      </c>
      <c r="Z356" s="14">
        <f t="shared" si="104"/>
        <v>5014</v>
      </c>
      <c r="AA356" s="15">
        <f t="shared" si="105"/>
        <v>2507</v>
      </c>
      <c r="AB356" s="15">
        <f t="shared" si="106"/>
        <v>2507</v>
      </c>
      <c r="AC356" s="15">
        <f t="shared" si="107"/>
        <v>0</v>
      </c>
      <c r="AD356" s="14">
        <f t="shared" si="108"/>
        <v>5014</v>
      </c>
      <c r="AE356" s="14">
        <f t="shared" si="109"/>
        <v>15042</v>
      </c>
      <c r="AF356" s="16" t="s">
        <v>53</v>
      </c>
      <c r="AG356" s="17" t="s">
        <v>287</v>
      </c>
      <c r="AH356" s="17" t="s">
        <v>357</v>
      </c>
      <c r="AI356" s="17" t="s">
        <v>1182</v>
      </c>
      <c r="AJ356" s="17" t="s">
        <v>372</v>
      </c>
      <c r="AK356" s="8" t="s">
        <v>290</v>
      </c>
      <c r="AL356" s="8" t="s">
        <v>291</v>
      </c>
      <c r="AM356" s="12" t="s">
        <v>47</v>
      </c>
      <c r="AN356" s="18">
        <v>46752</v>
      </c>
      <c r="AO356" s="19"/>
    </row>
    <row r="357" spans="1:41" ht="20" customHeight="1">
      <c r="A357" s="12">
        <v>36</v>
      </c>
      <c r="B357" s="12" t="s">
        <v>1382</v>
      </c>
      <c r="C357" s="28" t="s">
        <v>1615</v>
      </c>
      <c r="D357" s="12" t="s">
        <v>1383</v>
      </c>
      <c r="E357" s="12" t="s">
        <v>1382</v>
      </c>
      <c r="F357" s="12" t="s">
        <v>1383</v>
      </c>
      <c r="G357" s="12" t="s">
        <v>1030</v>
      </c>
      <c r="H357" s="12" t="s">
        <v>1394</v>
      </c>
      <c r="I357" s="12" t="s">
        <v>1484</v>
      </c>
      <c r="J357" s="12"/>
      <c r="K357" s="12" t="s">
        <v>1396</v>
      </c>
      <c r="L357" s="12" t="s">
        <v>1397</v>
      </c>
      <c r="M357" s="27" t="s">
        <v>1485</v>
      </c>
      <c r="N357" s="12"/>
      <c r="O357" s="8">
        <v>94351077</v>
      </c>
      <c r="P357" s="8" t="s">
        <v>51</v>
      </c>
      <c r="Q357" s="8">
        <v>10</v>
      </c>
      <c r="R357" s="12">
        <v>36</v>
      </c>
      <c r="S357" s="23">
        <v>1867</v>
      </c>
      <c r="T357" s="23">
        <v>1867</v>
      </c>
      <c r="U357" s="13"/>
      <c r="V357" s="14">
        <f t="shared" si="100"/>
        <v>3734</v>
      </c>
      <c r="W357" s="15">
        <f t="shared" si="101"/>
        <v>1867</v>
      </c>
      <c r="X357" s="15">
        <f t="shared" si="102"/>
        <v>1867</v>
      </c>
      <c r="Y357" s="15">
        <f t="shared" si="103"/>
        <v>0</v>
      </c>
      <c r="Z357" s="14">
        <f t="shared" si="104"/>
        <v>3734</v>
      </c>
      <c r="AA357" s="15">
        <f t="shared" si="105"/>
        <v>1867</v>
      </c>
      <c r="AB357" s="15">
        <f t="shared" si="106"/>
        <v>1867</v>
      </c>
      <c r="AC357" s="15">
        <f t="shared" si="107"/>
        <v>0</v>
      </c>
      <c r="AD357" s="14">
        <f t="shared" si="108"/>
        <v>3734</v>
      </c>
      <c r="AE357" s="14">
        <f t="shared" si="109"/>
        <v>11202</v>
      </c>
      <c r="AF357" s="16" t="s">
        <v>53</v>
      </c>
      <c r="AG357" s="17" t="s">
        <v>287</v>
      </c>
      <c r="AH357" s="17" t="s">
        <v>357</v>
      </c>
      <c r="AI357" s="17" t="s">
        <v>1182</v>
      </c>
      <c r="AJ357" s="17" t="s">
        <v>372</v>
      </c>
      <c r="AK357" s="8" t="s">
        <v>290</v>
      </c>
      <c r="AL357" s="8" t="s">
        <v>291</v>
      </c>
      <c r="AM357" s="12" t="s">
        <v>47</v>
      </c>
      <c r="AN357" s="18">
        <v>46752</v>
      </c>
      <c r="AO357" s="19"/>
    </row>
    <row r="358" spans="1:41" ht="20" customHeight="1">
      <c r="A358" s="12">
        <v>37</v>
      </c>
      <c r="B358" s="12" t="s">
        <v>1382</v>
      </c>
      <c r="C358" s="28" t="s">
        <v>1615</v>
      </c>
      <c r="D358" s="12" t="s">
        <v>1383</v>
      </c>
      <c r="E358" s="12" t="s">
        <v>1382</v>
      </c>
      <c r="F358" s="12" t="s">
        <v>1383</v>
      </c>
      <c r="G358" s="12" t="s">
        <v>1030</v>
      </c>
      <c r="H358" s="12" t="s">
        <v>1486</v>
      </c>
      <c r="I358" s="12"/>
      <c r="J358" s="12"/>
      <c r="K358" s="12" t="s">
        <v>1386</v>
      </c>
      <c r="L358" s="12" t="s">
        <v>1459</v>
      </c>
      <c r="M358" s="27" t="s">
        <v>1487</v>
      </c>
      <c r="N358" s="12"/>
      <c r="O358" s="8">
        <v>90467820</v>
      </c>
      <c r="P358" s="8" t="s">
        <v>51</v>
      </c>
      <c r="Q358" s="8">
        <v>10</v>
      </c>
      <c r="R358" s="12">
        <v>36</v>
      </c>
      <c r="S358" s="23">
        <v>2490</v>
      </c>
      <c r="T358" s="23">
        <v>2490</v>
      </c>
      <c r="U358" s="13"/>
      <c r="V358" s="14">
        <f t="shared" si="100"/>
        <v>4980</v>
      </c>
      <c r="W358" s="15">
        <f t="shared" si="101"/>
        <v>2490</v>
      </c>
      <c r="X358" s="15">
        <f t="shared" si="102"/>
        <v>2490</v>
      </c>
      <c r="Y358" s="15">
        <f t="shared" si="103"/>
        <v>0</v>
      </c>
      <c r="Z358" s="14">
        <f t="shared" si="104"/>
        <v>4980</v>
      </c>
      <c r="AA358" s="15">
        <f t="shared" si="105"/>
        <v>2490</v>
      </c>
      <c r="AB358" s="15">
        <f t="shared" si="106"/>
        <v>2490</v>
      </c>
      <c r="AC358" s="15">
        <f t="shared" si="107"/>
        <v>0</v>
      </c>
      <c r="AD358" s="14">
        <f t="shared" si="108"/>
        <v>4980</v>
      </c>
      <c r="AE358" s="14">
        <f t="shared" si="109"/>
        <v>14940</v>
      </c>
      <c r="AF358" s="16" t="s">
        <v>53</v>
      </c>
      <c r="AG358" s="17" t="s">
        <v>287</v>
      </c>
      <c r="AH358" s="17" t="s">
        <v>357</v>
      </c>
      <c r="AI358" s="17" t="s">
        <v>1182</v>
      </c>
      <c r="AJ358" s="17" t="s">
        <v>372</v>
      </c>
      <c r="AK358" s="8" t="s">
        <v>290</v>
      </c>
      <c r="AL358" s="8" t="s">
        <v>291</v>
      </c>
      <c r="AM358" s="12" t="s">
        <v>47</v>
      </c>
      <c r="AN358" s="18">
        <v>46752</v>
      </c>
      <c r="AO358" s="19"/>
    </row>
    <row r="359" spans="1:41" ht="20" customHeight="1">
      <c r="A359" s="12">
        <v>38</v>
      </c>
      <c r="B359" s="12" t="s">
        <v>1382</v>
      </c>
      <c r="C359" s="28" t="s">
        <v>1615</v>
      </c>
      <c r="D359" s="12" t="s">
        <v>1383</v>
      </c>
      <c r="E359" s="12" t="s">
        <v>1382</v>
      </c>
      <c r="F359" s="12" t="s">
        <v>1383</v>
      </c>
      <c r="G359" s="12" t="s">
        <v>1030</v>
      </c>
      <c r="H359" s="12" t="s">
        <v>1384</v>
      </c>
      <c r="I359" s="12" t="s">
        <v>1488</v>
      </c>
      <c r="J359" s="12"/>
      <c r="K359" s="12" t="s">
        <v>1386</v>
      </c>
      <c r="L359" s="12" t="s">
        <v>1387</v>
      </c>
      <c r="M359" s="27" t="s">
        <v>1489</v>
      </c>
      <c r="N359" s="12"/>
      <c r="O359" s="8">
        <v>89211829</v>
      </c>
      <c r="P359" s="8" t="s">
        <v>51</v>
      </c>
      <c r="Q359" s="8">
        <v>12</v>
      </c>
      <c r="R359" s="12">
        <v>36</v>
      </c>
      <c r="S359" s="23">
        <v>4748</v>
      </c>
      <c r="T359" s="23">
        <v>4748</v>
      </c>
      <c r="U359" s="13"/>
      <c r="V359" s="14">
        <f t="shared" si="100"/>
        <v>9496</v>
      </c>
      <c r="W359" s="15">
        <f t="shared" si="101"/>
        <v>4748</v>
      </c>
      <c r="X359" s="15">
        <f t="shared" si="102"/>
        <v>4748</v>
      </c>
      <c r="Y359" s="15">
        <f t="shared" si="103"/>
        <v>0</v>
      </c>
      <c r="Z359" s="14">
        <f t="shared" si="104"/>
        <v>9496</v>
      </c>
      <c r="AA359" s="15">
        <f t="shared" si="105"/>
        <v>4748</v>
      </c>
      <c r="AB359" s="15">
        <f t="shared" si="106"/>
        <v>4748</v>
      </c>
      <c r="AC359" s="15">
        <f t="shared" si="107"/>
        <v>0</v>
      </c>
      <c r="AD359" s="14">
        <f t="shared" si="108"/>
        <v>9496</v>
      </c>
      <c r="AE359" s="14">
        <f t="shared" si="109"/>
        <v>28488</v>
      </c>
      <c r="AF359" s="16" t="s">
        <v>53</v>
      </c>
      <c r="AG359" s="17" t="s">
        <v>287</v>
      </c>
      <c r="AH359" s="17" t="s">
        <v>357</v>
      </c>
      <c r="AI359" s="17" t="s">
        <v>1182</v>
      </c>
      <c r="AJ359" s="17" t="s">
        <v>372</v>
      </c>
      <c r="AK359" s="8" t="s">
        <v>290</v>
      </c>
      <c r="AL359" s="8" t="s">
        <v>291</v>
      </c>
      <c r="AM359" s="12" t="s">
        <v>47</v>
      </c>
      <c r="AN359" s="18">
        <v>46752</v>
      </c>
      <c r="AO359" s="19"/>
    </row>
    <row r="360" spans="1:41" ht="20" customHeight="1">
      <c r="A360" s="12">
        <v>39</v>
      </c>
      <c r="B360" s="12" t="s">
        <v>1382</v>
      </c>
      <c r="C360" s="28" t="s">
        <v>1615</v>
      </c>
      <c r="D360" s="12" t="s">
        <v>1383</v>
      </c>
      <c r="E360" s="12" t="s">
        <v>1382</v>
      </c>
      <c r="F360" s="12" t="s">
        <v>1383</v>
      </c>
      <c r="G360" s="12" t="s">
        <v>1030</v>
      </c>
      <c r="H360" s="12" t="s">
        <v>1490</v>
      </c>
      <c r="I360" s="12"/>
      <c r="J360" s="12"/>
      <c r="K360" s="12" t="s">
        <v>1386</v>
      </c>
      <c r="L360" s="12" t="s">
        <v>1387</v>
      </c>
      <c r="M360" s="27" t="s">
        <v>1491</v>
      </c>
      <c r="N360" s="12"/>
      <c r="O360" s="8">
        <v>83600517</v>
      </c>
      <c r="P360" s="8" t="s">
        <v>51</v>
      </c>
      <c r="Q360" s="8">
        <v>4</v>
      </c>
      <c r="R360" s="12">
        <v>36</v>
      </c>
      <c r="S360" s="23">
        <v>1072</v>
      </c>
      <c r="T360" s="23">
        <v>1071</v>
      </c>
      <c r="U360" s="13"/>
      <c r="V360" s="14">
        <f t="shared" si="100"/>
        <v>2143</v>
      </c>
      <c r="W360" s="15">
        <f t="shared" si="101"/>
        <v>1072</v>
      </c>
      <c r="X360" s="15">
        <f t="shared" si="102"/>
        <v>1071</v>
      </c>
      <c r="Y360" s="15">
        <f t="shared" si="103"/>
        <v>0</v>
      </c>
      <c r="Z360" s="14">
        <f t="shared" si="104"/>
        <v>2143</v>
      </c>
      <c r="AA360" s="15">
        <f t="shared" si="105"/>
        <v>1072</v>
      </c>
      <c r="AB360" s="15">
        <f t="shared" si="106"/>
        <v>1071</v>
      </c>
      <c r="AC360" s="15">
        <f t="shared" si="107"/>
        <v>0</v>
      </c>
      <c r="AD360" s="14">
        <f t="shared" si="108"/>
        <v>2143</v>
      </c>
      <c r="AE360" s="14">
        <f t="shared" si="109"/>
        <v>6429</v>
      </c>
      <c r="AF360" s="16" t="s">
        <v>53</v>
      </c>
      <c r="AG360" s="17" t="s">
        <v>287</v>
      </c>
      <c r="AH360" s="17" t="s">
        <v>357</v>
      </c>
      <c r="AI360" s="17" t="s">
        <v>1182</v>
      </c>
      <c r="AJ360" s="17" t="s">
        <v>372</v>
      </c>
      <c r="AK360" s="8" t="s">
        <v>290</v>
      </c>
      <c r="AL360" s="8" t="s">
        <v>291</v>
      </c>
      <c r="AM360" s="12" t="s">
        <v>47</v>
      </c>
      <c r="AN360" s="18">
        <v>46752</v>
      </c>
      <c r="AO360" s="19"/>
    </row>
    <row r="361" spans="1:41" ht="20" customHeight="1">
      <c r="A361" s="12">
        <v>40</v>
      </c>
      <c r="B361" s="12" t="s">
        <v>1382</v>
      </c>
      <c r="C361" s="28" t="s">
        <v>1615</v>
      </c>
      <c r="D361" s="12" t="s">
        <v>1383</v>
      </c>
      <c r="E361" s="12" t="s">
        <v>1382</v>
      </c>
      <c r="F361" s="12" t="s">
        <v>1383</v>
      </c>
      <c r="G361" s="12" t="s">
        <v>1030</v>
      </c>
      <c r="H361" s="12" t="s">
        <v>1406</v>
      </c>
      <c r="I361" s="12" t="s">
        <v>1488</v>
      </c>
      <c r="J361" s="12"/>
      <c r="K361" s="12" t="s">
        <v>1391</v>
      </c>
      <c r="L361" s="12" t="s">
        <v>1392</v>
      </c>
      <c r="M361" s="27" t="s">
        <v>1492</v>
      </c>
      <c r="N361" s="12"/>
      <c r="O361" s="8">
        <v>89211935</v>
      </c>
      <c r="P361" s="8" t="s">
        <v>51</v>
      </c>
      <c r="Q361" s="8">
        <v>4</v>
      </c>
      <c r="R361" s="12">
        <v>36</v>
      </c>
      <c r="S361" s="23">
        <v>1307</v>
      </c>
      <c r="T361" s="23">
        <v>1306</v>
      </c>
      <c r="U361" s="13"/>
      <c r="V361" s="14">
        <f t="shared" si="100"/>
        <v>2613</v>
      </c>
      <c r="W361" s="15">
        <f t="shared" si="101"/>
        <v>1307</v>
      </c>
      <c r="X361" s="15">
        <f t="shared" si="102"/>
        <v>1306</v>
      </c>
      <c r="Y361" s="15">
        <f t="shared" si="103"/>
        <v>0</v>
      </c>
      <c r="Z361" s="14">
        <f t="shared" si="104"/>
        <v>2613</v>
      </c>
      <c r="AA361" s="15">
        <f t="shared" si="105"/>
        <v>1307</v>
      </c>
      <c r="AB361" s="15">
        <f t="shared" si="106"/>
        <v>1306</v>
      </c>
      <c r="AC361" s="15">
        <f t="shared" si="107"/>
        <v>0</v>
      </c>
      <c r="AD361" s="14">
        <f t="shared" si="108"/>
        <v>2613</v>
      </c>
      <c r="AE361" s="14">
        <f t="shared" si="109"/>
        <v>7839</v>
      </c>
      <c r="AF361" s="16" t="s">
        <v>53</v>
      </c>
      <c r="AG361" s="17" t="s">
        <v>287</v>
      </c>
      <c r="AH361" s="17" t="s">
        <v>357</v>
      </c>
      <c r="AI361" s="17" t="s">
        <v>1182</v>
      </c>
      <c r="AJ361" s="17" t="s">
        <v>372</v>
      </c>
      <c r="AK361" s="8" t="s">
        <v>290</v>
      </c>
      <c r="AL361" s="8" t="s">
        <v>291</v>
      </c>
      <c r="AM361" s="12" t="s">
        <v>47</v>
      </c>
      <c r="AN361" s="18">
        <v>46752</v>
      </c>
      <c r="AO361" s="19"/>
    </row>
    <row r="362" spans="1:41" ht="20" customHeight="1">
      <c r="A362" s="12">
        <v>41</v>
      </c>
      <c r="B362" s="12" t="s">
        <v>1382</v>
      </c>
      <c r="C362" s="28" t="s">
        <v>1615</v>
      </c>
      <c r="D362" s="12" t="s">
        <v>1383</v>
      </c>
      <c r="E362" s="12" t="s">
        <v>1382</v>
      </c>
      <c r="F362" s="12" t="s">
        <v>1383</v>
      </c>
      <c r="G362" s="12" t="s">
        <v>1030</v>
      </c>
      <c r="H362" s="12" t="s">
        <v>1455</v>
      </c>
      <c r="I362" s="12" t="s">
        <v>1493</v>
      </c>
      <c r="J362" s="12"/>
      <c r="K362" s="12" t="s">
        <v>1386</v>
      </c>
      <c r="L362" s="12" t="s">
        <v>1494</v>
      </c>
      <c r="M362" s="27" t="s">
        <v>1495</v>
      </c>
      <c r="N362" s="12"/>
      <c r="O362" s="8">
        <v>83600533</v>
      </c>
      <c r="P362" s="8" t="s">
        <v>51</v>
      </c>
      <c r="Q362" s="8">
        <v>6</v>
      </c>
      <c r="R362" s="12">
        <v>36</v>
      </c>
      <c r="S362" s="23">
        <v>5793</v>
      </c>
      <c r="T362" s="23">
        <v>5792</v>
      </c>
      <c r="U362" s="13"/>
      <c r="V362" s="14">
        <f t="shared" si="100"/>
        <v>11585</v>
      </c>
      <c r="W362" s="15">
        <f t="shared" si="101"/>
        <v>5793</v>
      </c>
      <c r="X362" s="15">
        <f t="shared" si="102"/>
        <v>5792</v>
      </c>
      <c r="Y362" s="15">
        <f t="shared" si="103"/>
        <v>0</v>
      </c>
      <c r="Z362" s="14">
        <f t="shared" si="104"/>
        <v>11585</v>
      </c>
      <c r="AA362" s="15">
        <f t="shared" si="105"/>
        <v>5793</v>
      </c>
      <c r="AB362" s="15">
        <f t="shared" si="106"/>
        <v>5792</v>
      </c>
      <c r="AC362" s="15">
        <f t="shared" si="107"/>
        <v>0</v>
      </c>
      <c r="AD362" s="14">
        <f t="shared" si="108"/>
        <v>11585</v>
      </c>
      <c r="AE362" s="14">
        <f t="shared" si="109"/>
        <v>34755</v>
      </c>
      <c r="AF362" s="16" t="s">
        <v>53</v>
      </c>
      <c r="AG362" s="17" t="s">
        <v>287</v>
      </c>
      <c r="AH362" s="17" t="s">
        <v>357</v>
      </c>
      <c r="AI362" s="17" t="s">
        <v>1182</v>
      </c>
      <c r="AJ362" s="17" t="s">
        <v>372</v>
      </c>
      <c r="AK362" s="8" t="s">
        <v>290</v>
      </c>
      <c r="AL362" s="8" t="s">
        <v>291</v>
      </c>
      <c r="AM362" s="12" t="s">
        <v>47</v>
      </c>
      <c r="AN362" s="18">
        <v>46752</v>
      </c>
      <c r="AO362" s="19"/>
    </row>
    <row r="363" spans="1:41" ht="20" customHeight="1">
      <c r="A363" s="12">
        <v>42</v>
      </c>
      <c r="B363" s="12" t="s">
        <v>1382</v>
      </c>
      <c r="C363" s="28" t="s">
        <v>1615</v>
      </c>
      <c r="D363" s="12" t="s">
        <v>1383</v>
      </c>
      <c r="E363" s="12" t="s">
        <v>1382</v>
      </c>
      <c r="F363" s="12" t="s">
        <v>1383</v>
      </c>
      <c r="G363" s="12" t="s">
        <v>1030</v>
      </c>
      <c r="H363" s="12" t="s">
        <v>1389</v>
      </c>
      <c r="I363" s="12" t="s">
        <v>1496</v>
      </c>
      <c r="J363" s="12"/>
      <c r="K363" s="12" t="s">
        <v>1391</v>
      </c>
      <c r="L363" s="12" t="s">
        <v>1412</v>
      </c>
      <c r="M363" s="27" t="s">
        <v>1497</v>
      </c>
      <c r="N363" s="12"/>
      <c r="O363" s="8">
        <v>90597241</v>
      </c>
      <c r="P363" s="8" t="s">
        <v>51</v>
      </c>
      <c r="Q363" s="8">
        <v>10</v>
      </c>
      <c r="R363" s="12">
        <v>36</v>
      </c>
      <c r="S363" s="23">
        <v>2003</v>
      </c>
      <c r="T363" s="23">
        <v>2003</v>
      </c>
      <c r="U363" s="13"/>
      <c r="V363" s="14">
        <f t="shared" si="100"/>
        <v>4006</v>
      </c>
      <c r="W363" s="15">
        <f t="shared" si="101"/>
        <v>2003</v>
      </c>
      <c r="X363" s="15">
        <f t="shared" si="102"/>
        <v>2003</v>
      </c>
      <c r="Y363" s="15">
        <f t="shared" si="103"/>
        <v>0</v>
      </c>
      <c r="Z363" s="14">
        <f t="shared" si="104"/>
        <v>4006</v>
      </c>
      <c r="AA363" s="15">
        <f t="shared" si="105"/>
        <v>2003</v>
      </c>
      <c r="AB363" s="15">
        <f t="shared" si="106"/>
        <v>2003</v>
      </c>
      <c r="AC363" s="15">
        <f t="shared" si="107"/>
        <v>0</v>
      </c>
      <c r="AD363" s="14">
        <f t="shared" si="108"/>
        <v>4006</v>
      </c>
      <c r="AE363" s="14">
        <f t="shared" si="109"/>
        <v>12018</v>
      </c>
      <c r="AF363" s="16" t="s">
        <v>53</v>
      </c>
      <c r="AG363" s="17" t="s">
        <v>287</v>
      </c>
      <c r="AH363" s="17" t="s">
        <v>357</v>
      </c>
      <c r="AI363" s="17" t="s">
        <v>1182</v>
      </c>
      <c r="AJ363" s="17" t="s">
        <v>372</v>
      </c>
      <c r="AK363" s="8" t="s">
        <v>290</v>
      </c>
      <c r="AL363" s="8" t="s">
        <v>291</v>
      </c>
      <c r="AM363" s="12" t="s">
        <v>47</v>
      </c>
      <c r="AN363" s="18">
        <v>46752</v>
      </c>
      <c r="AO363" s="19"/>
    </row>
    <row r="364" spans="1:41" ht="20" customHeight="1">
      <c r="A364" s="12">
        <v>43</v>
      </c>
      <c r="B364" s="12" t="s">
        <v>1382</v>
      </c>
      <c r="C364" s="28" t="s">
        <v>1615</v>
      </c>
      <c r="D364" s="12" t="s">
        <v>1383</v>
      </c>
      <c r="E364" s="12" t="s">
        <v>1382</v>
      </c>
      <c r="F364" s="12" t="s">
        <v>1383</v>
      </c>
      <c r="G364" s="12" t="s">
        <v>1030</v>
      </c>
      <c r="H364" s="12" t="s">
        <v>1389</v>
      </c>
      <c r="I364" s="12" t="s">
        <v>1498</v>
      </c>
      <c r="J364" s="12"/>
      <c r="K364" s="12" t="s">
        <v>1391</v>
      </c>
      <c r="L364" s="12" t="s">
        <v>1412</v>
      </c>
      <c r="M364" s="27" t="s">
        <v>1499</v>
      </c>
      <c r="N364" s="12"/>
      <c r="O364" s="8">
        <v>89211960</v>
      </c>
      <c r="P364" s="8" t="s">
        <v>51</v>
      </c>
      <c r="Q364" s="8">
        <v>4</v>
      </c>
      <c r="R364" s="12">
        <v>36</v>
      </c>
      <c r="S364" s="23">
        <v>1350</v>
      </c>
      <c r="T364" s="23">
        <v>1350</v>
      </c>
      <c r="U364" s="13"/>
      <c r="V364" s="14">
        <f t="shared" si="100"/>
        <v>2700</v>
      </c>
      <c r="W364" s="15">
        <f t="shared" si="101"/>
        <v>1350</v>
      </c>
      <c r="X364" s="15">
        <f t="shared" si="102"/>
        <v>1350</v>
      </c>
      <c r="Y364" s="15">
        <f t="shared" si="103"/>
        <v>0</v>
      </c>
      <c r="Z364" s="14">
        <f t="shared" si="104"/>
        <v>2700</v>
      </c>
      <c r="AA364" s="15">
        <f t="shared" si="105"/>
        <v>1350</v>
      </c>
      <c r="AB364" s="15">
        <f t="shared" si="106"/>
        <v>1350</v>
      </c>
      <c r="AC364" s="15">
        <f t="shared" si="107"/>
        <v>0</v>
      </c>
      <c r="AD364" s="14">
        <f t="shared" si="108"/>
        <v>2700</v>
      </c>
      <c r="AE364" s="14">
        <f t="shared" si="109"/>
        <v>8100</v>
      </c>
      <c r="AF364" s="16" t="s">
        <v>53</v>
      </c>
      <c r="AG364" s="17" t="s">
        <v>287</v>
      </c>
      <c r="AH364" s="17" t="s">
        <v>357</v>
      </c>
      <c r="AI364" s="17" t="s">
        <v>1182</v>
      </c>
      <c r="AJ364" s="17" t="s">
        <v>372</v>
      </c>
      <c r="AK364" s="8" t="s">
        <v>290</v>
      </c>
      <c r="AL364" s="8" t="s">
        <v>291</v>
      </c>
      <c r="AM364" s="12" t="s">
        <v>47</v>
      </c>
      <c r="AN364" s="18">
        <v>46752</v>
      </c>
      <c r="AO364" s="19"/>
    </row>
    <row r="365" spans="1:41" ht="20" customHeight="1">
      <c r="A365" s="12">
        <v>44</v>
      </c>
      <c r="B365" s="12" t="s">
        <v>1382</v>
      </c>
      <c r="C365" s="28" t="s">
        <v>1615</v>
      </c>
      <c r="D365" s="12" t="s">
        <v>1383</v>
      </c>
      <c r="E365" s="12" t="s">
        <v>1382</v>
      </c>
      <c r="F365" s="12" t="s">
        <v>1383</v>
      </c>
      <c r="G365" s="12" t="s">
        <v>1030</v>
      </c>
      <c r="H365" s="12" t="s">
        <v>1441</v>
      </c>
      <c r="I365" s="12" t="s">
        <v>1500</v>
      </c>
      <c r="J365" s="12"/>
      <c r="K365" s="12" t="s">
        <v>1391</v>
      </c>
      <c r="L365" s="12" t="s">
        <v>1412</v>
      </c>
      <c r="M365" s="27" t="s">
        <v>1501</v>
      </c>
      <c r="N365" s="12"/>
      <c r="O365" s="8">
        <v>83600646</v>
      </c>
      <c r="P365" s="8" t="s">
        <v>51</v>
      </c>
      <c r="Q365" s="8">
        <v>1</v>
      </c>
      <c r="R365" s="12">
        <v>36</v>
      </c>
      <c r="S365" s="23">
        <v>1514</v>
      </c>
      <c r="T365" s="23">
        <v>1514</v>
      </c>
      <c r="U365" s="13"/>
      <c r="V365" s="14">
        <f t="shared" si="100"/>
        <v>3028</v>
      </c>
      <c r="W365" s="15">
        <f t="shared" si="101"/>
        <v>1514</v>
      </c>
      <c r="X365" s="15">
        <f t="shared" si="102"/>
        <v>1514</v>
      </c>
      <c r="Y365" s="15">
        <f t="shared" si="103"/>
        <v>0</v>
      </c>
      <c r="Z365" s="14">
        <f t="shared" si="104"/>
        <v>3028</v>
      </c>
      <c r="AA365" s="15">
        <f t="shared" si="105"/>
        <v>1514</v>
      </c>
      <c r="AB365" s="15">
        <f t="shared" si="106"/>
        <v>1514</v>
      </c>
      <c r="AC365" s="15">
        <f t="shared" si="107"/>
        <v>0</v>
      </c>
      <c r="AD365" s="14">
        <f t="shared" si="108"/>
        <v>3028</v>
      </c>
      <c r="AE365" s="14">
        <f t="shared" si="109"/>
        <v>9084</v>
      </c>
      <c r="AF365" s="16" t="s">
        <v>53</v>
      </c>
      <c r="AG365" s="17" t="s">
        <v>287</v>
      </c>
      <c r="AH365" s="17" t="s">
        <v>357</v>
      </c>
      <c r="AI365" s="17" t="s">
        <v>1182</v>
      </c>
      <c r="AJ365" s="17" t="s">
        <v>372</v>
      </c>
      <c r="AK365" s="8" t="s">
        <v>290</v>
      </c>
      <c r="AL365" s="8" t="s">
        <v>291</v>
      </c>
      <c r="AM365" s="12" t="s">
        <v>47</v>
      </c>
      <c r="AN365" s="18">
        <v>46752</v>
      </c>
      <c r="AO365" s="19"/>
    </row>
    <row r="366" spans="1:41" ht="20" customHeight="1">
      <c r="A366" s="12">
        <v>45</v>
      </c>
      <c r="B366" s="12" t="s">
        <v>1382</v>
      </c>
      <c r="C366" s="28" t="s">
        <v>1615</v>
      </c>
      <c r="D366" s="12" t="s">
        <v>1383</v>
      </c>
      <c r="E366" s="12" t="s">
        <v>1382</v>
      </c>
      <c r="F366" s="12" t="s">
        <v>1383</v>
      </c>
      <c r="G366" s="12" t="s">
        <v>1030</v>
      </c>
      <c r="H366" s="12" t="s">
        <v>1406</v>
      </c>
      <c r="I366" s="12" t="s">
        <v>1502</v>
      </c>
      <c r="J366" s="12" t="s">
        <v>1503</v>
      </c>
      <c r="K366" s="12" t="s">
        <v>1391</v>
      </c>
      <c r="L366" s="12" t="s">
        <v>1412</v>
      </c>
      <c r="M366" s="27" t="s">
        <v>1504</v>
      </c>
      <c r="N366" s="12"/>
      <c r="O366" s="8">
        <v>89211949</v>
      </c>
      <c r="P366" s="8" t="s">
        <v>51</v>
      </c>
      <c r="Q366" s="8">
        <v>10</v>
      </c>
      <c r="R366" s="12">
        <v>36</v>
      </c>
      <c r="S366" s="23">
        <v>1311</v>
      </c>
      <c r="T366" s="23">
        <v>1311</v>
      </c>
      <c r="U366" s="13"/>
      <c r="V366" s="14">
        <f t="shared" si="100"/>
        <v>2622</v>
      </c>
      <c r="W366" s="15">
        <f t="shared" si="101"/>
        <v>1311</v>
      </c>
      <c r="X366" s="15">
        <f t="shared" si="102"/>
        <v>1311</v>
      </c>
      <c r="Y366" s="15">
        <f t="shared" si="103"/>
        <v>0</v>
      </c>
      <c r="Z366" s="14">
        <f t="shared" si="104"/>
        <v>2622</v>
      </c>
      <c r="AA366" s="15">
        <f t="shared" si="105"/>
        <v>1311</v>
      </c>
      <c r="AB366" s="15">
        <f t="shared" si="106"/>
        <v>1311</v>
      </c>
      <c r="AC366" s="15">
        <f t="shared" si="107"/>
        <v>0</v>
      </c>
      <c r="AD366" s="14">
        <f t="shared" si="108"/>
        <v>2622</v>
      </c>
      <c r="AE366" s="14">
        <f t="shared" si="109"/>
        <v>7866</v>
      </c>
      <c r="AF366" s="16" t="s">
        <v>53</v>
      </c>
      <c r="AG366" s="17" t="s">
        <v>287</v>
      </c>
      <c r="AH366" s="17" t="s">
        <v>357</v>
      </c>
      <c r="AI366" s="17" t="s">
        <v>1182</v>
      </c>
      <c r="AJ366" s="17" t="s">
        <v>372</v>
      </c>
      <c r="AK366" s="8" t="s">
        <v>290</v>
      </c>
      <c r="AL366" s="8" t="s">
        <v>291</v>
      </c>
      <c r="AM366" s="12" t="s">
        <v>47</v>
      </c>
      <c r="AN366" s="18">
        <v>46752</v>
      </c>
      <c r="AO366" s="19"/>
    </row>
    <row r="367" spans="1:41" ht="20" customHeight="1">
      <c r="A367" s="12">
        <v>46</v>
      </c>
      <c r="B367" s="12" t="s">
        <v>1382</v>
      </c>
      <c r="C367" s="28" t="s">
        <v>1615</v>
      </c>
      <c r="D367" s="12" t="s">
        <v>1383</v>
      </c>
      <c r="E367" s="12" t="s">
        <v>1382</v>
      </c>
      <c r="F367" s="12" t="s">
        <v>1383</v>
      </c>
      <c r="G367" s="12" t="s">
        <v>1030</v>
      </c>
      <c r="H367" s="12" t="s">
        <v>1441</v>
      </c>
      <c r="I367" s="12" t="s">
        <v>1505</v>
      </c>
      <c r="J367" s="12" t="s">
        <v>1506</v>
      </c>
      <c r="K367" s="12" t="s">
        <v>1391</v>
      </c>
      <c r="L367" s="12" t="s">
        <v>1392</v>
      </c>
      <c r="M367" s="27" t="s">
        <v>1507</v>
      </c>
      <c r="N367" s="12"/>
      <c r="O367" s="8">
        <v>83637483</v>
      </c>
      <c r="P367" s="8" t="s">
        <v>51</v>
      </c>
      <c r="Q367" s="8">
        <v>1</v>
      </c>
      <c r="R367" s="12">
        <v>36</v>
      </c>
      <c r="S367" s="23">
        <v>931</v>
      </c>
      <c r="T367" s="23">
        <v>930</v>
      </c>
      <c r="U367" s="13"/>
      <c r="V367" s="14">
        <f t="shared" si="100"/>
        <v>1861</v>
      </c>
      <c r="W367" s="15">
        <f t="shared" si="101"/>
        <v>931</v>
      </c>
      <c r="X367" s="15">
        <f t="shared" si="102"/>
        <v>930</v>
      </c>
      <c r="Y367" s="15">
        <f t="shared" si="103"/>
        <v>0</v>
      </c>
      <c r="Z367" s="14">
        <f t="shared" si="104"/>
        <v>1861</v>
      </c>
      <c r="AA367" s="15">
        <f t="shared" si="105"/>
        <v>931</v>
      </c>
      <c r="AB367" s="15">
        <f t="shared" si="106"/>
        <v>930</v>
      </c>
      <c r="AC367" s="15">
        <f t="shared" si="107"/>
        <v>0</v>
      </c>
      <c r="AD367" s="14">
        <f t="shared" si="108"/>
        <v>1861</v>
      </c>
      <c r="AE367" s="14">
        <f t="shared" si="109"/>
        <v>5583</v>
      </c>
      <c r="AF367" s="16" t="s">
        <v>53</v>
      </c>
      <c r="AG367" s="17" t="s">
        <v>287</v>
      </c>
      <c r="AH367" s="17" t="s">
        <v>357</v>
      </c>
      <c r="AI367" s="17" t="s">
        <v>1182</v>
      </c>
      <c r="AJ367" s="17" t="s">
        <v>372</v>
      </c>
      <c r="AK367" s="8" t="s">
        <v>290</v>
      </c>
      <c r="AL367" s="8" t="s">
        <v>291</v>
      </c>
      <c r="AM367" s="12" t="s">
        <v>47</v>
      </c>
      <c r="AN367" s="18">
        <v>46752</v>
      </c>
      <c r="AO367" s="19"/>
    </row>
    <row r="368" spans="1:41" ht="20" customHeight="1">
      <c r="A368" s="12">
        <v>47</v>
      </c>
      <c r="B368" s="12" t="s">
        <v>1382</v>
      </c>
      <c r="C368" s="28" t="s">
        <v>1615</v>
      </c>
      <c r="D368" s="12" t="s">
        <v>1383</v>
      </c>
      <c r="E368" s="12" t="s">
        <v>1382</v>
      </c>
      <c r="F368" s="12" t="s">
        <v>1383</v>
      </c>
      <c r="G368" s="12" t="s">
        <v>1030</v>
      </c>
      <c r="H368" s="12" t="s">
        <v>1425</v>
      </c>
      <c r="I368" s="12"/>
      <c r="J368" s="12"/>
      <c r="K368" s="12" t="s">
        <v>1386</v>
      </c>
      <c r="L368" s="12" t="s">
        <v>1459</v>
      </c>
      <c r="M368" s="27" t="s">
        <v>1508</v>
      </c>
      <c r="N368" s="12"/>
      <c r="O368" s="8">
        <v>83670802</v>
      </c>
      <c r="P368" s="8" t="s">
        <v>51</v>
      </c>
      <c r="Q368" s="8">
        <v>4</v>
      </c>
      <c r="R368" s="12">
        <v>36</v>
      </c>
      <c r="S368" s="23">
        <v>2558</v>
      </c>
      <c r="T368" s="23">
        <v>2557</v>
      </c>
      <c r="U368" s="13"/>
      <c r="V368" s="14">
        <f t="shared" si="100"/>
        <v>5115</v>
      </c>
      <c r="W368" s="15">
        <f t="shared" si="101"/>
        <v>2558</v>
      </c>
      <c r="X368" s="15">
        <f t="shared" si="102"/>
        <v>2557</v>
      </c>
      <c r="Y368" s="15">
        <f t="shared" si="103"/>
        <v>0</v>
      </c>
      <c r="Z368" s="14">
        <f t="shared" si="104"/>
        <v>5115</v>
      </c>
      <c r="AA368" s="15">
        <f t="shared" si="105"/>
        <v>2558</v>
      </c>
      <c r="AB368" s="15">
        <f t="shared" si="106"/>
        <v>2557</v>
      </c>
      <c r="AC368" s="15">
        <f t="shared" si="107"/>
        <v>0</v>
      </c>
      <c r="AD368" s="14">
        <f t="shared" si="108"/>
        <v>5115</v>
      </c>
      <c r="AE368" s="14">
        <f t="shared" si="109"/>
        <v>15345</v>
      </c>
      <c r="AF368" s="16" t="s">
        <v>53</v>
      </c>
      <c r="AG368" s="17" t="s">
        <v>287</v>
      </c>
      <c r="AH368" s="17" t="s">
        <v>357</v>
      </c>
      <c r="AI368" s="17" t="s">
        <v>1182</v>
      </c>
      <c r="AJ368" s="17" t="s">
        <v>372</v>
      </c>
      <c r="AK368" s="8" t="s">
        <v>290</v>
      </c>
      <c r="AL368" s="8" t="s">
        <v>291</v>
      </c>
      <c r="AM368" s="12" t="s">
        <v>47</v>
      </c>
      <c r="AN368" s="18">
        <v>46752</v>
      </c>
      <c r="AO368" s="19"/>
    </row>
    <row r="369" spans="1:41" ht="20" customHeight="1">
      <c r="A369" s="12">
        <v>48</v>
      </c>
      <c r="B369" s="12" t="s">
        <v>1382</v>
      </c>
      <c r="C369" s="28" t="s">
        <v>1615</v>
      </c>
      <c r="D369" s="12" t="s">
        <v>1383</v>
      </c>
      <c r="E369" s="12" t="s">
        <v>1382</v>
      </c>
      <c r="F369" s="12" t="s">
        <v>1383</v>
      </c>
      <c r="G369" s="12" t="s">
        <v>1030</v>
      </c>
      <c r="H369" s="12" t="s">
        <v>1417</v>
      </c>
      <c r="I369" s="12" t="s">
        <v>1509</v>
      </c>
      <c r="J369" s="12"/>
      <c r="K369" s="12" t="s">
        <v>1386</v>
      </c>
      <c r="L369" s="12" t="s">
        <v>1459</v>
      </c>
      <c r="M369" s="27" t="s">
        <v>1510</v>
      </c>
      <c r="N369" s="12"/>
      <c r="O369" s="8">
        <v>83600524</v>
      </c>
      <c r="P369" s="8" t="s">
        <v>51</v>
      </c>
      <c r="Q369" s="8">
        <v>4</v>
      </c>
      <c r="R369" s="12">
        <v>36</v>
      </c>
      <c r="S369" s="23">
        <v>1523</v>
      </c>
      <c r="T369" s="23">
        <v>1523</v>
      </c>
      <c r="U369" s="13"/>
      <c r="V369" s="14">
        <f t="shared" si="100"/>
        <v>3046</v>
      </c>
      <c r="W369" s="15">
        <f t="shared" si="101"/>
        <v>1523</v>
      </c>
      <c r="X369" s="15">
        <f t="shared" si="102"/>
        <v>1523</v>
      </c>
      <c r="Y369" s="15">
        <f t="shared" si="103"/>
        <v>0</v>
      </c>
      <c r="Z369" s="14">
        <f t="shared" si="104"/>
        <v>3046</v>
      </c>
      <c r="AA369" s="15">
        <f t="shared" si="105"/>
        <v>1523</v>
      </c>
      <c r="AB369" s="15">
        <f t="shared" si="106"/>
        <v>1523</v>
      </c>
      <c r="AC369" s="15">
        <f t="shared" si="107"/>
        <v>0</v>
      </c>
      <c r="AD369" s="14">
        <f t="shared" si="108"/>
        <v>3046</v>
      </c>
      <c r="AE369" s="14">
        <f t="shared" si="109"/>
        <v>9138</v>
      </c>
      <c r="AF369" s="16" t="s">
        <v>53</v>
      </c>
      <c r="AG369" s="17" t="s">
        <v>287</v>
      </c>
      <c r="AH369" s="17" t="s">
        <v>357</v>
      </c>
      <c r="AI369" s="17" t="s">
        <v>1182</v>
      </c>
      <c r="AJ369" s="17" t="s">
        <v>372</v>
      </c>
      <c r="AK369" s="8" t="s">
        <v>290</v>
      </c>
      <c r="AL369" s="8" t="s">
        <v>291</v>
      </c>
      <c r="AM369" s="12" t="s">
        <v>47</v>
      </c>
      <c r="AN369" s="18">
        <v>46752</v>
      </c>
      <c r="AO369" s="19"/>
    </row>
    <row r="370" spans="1:41" ht="20" customHeight="1">
      <c r="A370" s="12">
        <v>49</v>
      </c>
      <c r="B370" s="12" t="s">
        <v>1382</v>
      </c>
      <c r="C370" s="28" t="s">
        <v>1615</v>
      </c>
      <c r="D370" s="12" t="s">
        <v>1383</v>
      </c>
      <c r="E370" s="12" t="s">
        <v>1382</v>
      </c>
      <c r="F370" s="12" t="s">
        <v>1383</v>
      </c>
      <c r="G370" s="12" t="s">
        <v>1030</v>
      </c>
      <c r="H370" s="12" t="s">
        <v>1434</v>
      </c>
      <c r="I370" s="12" t="s">
        <v>1511</v>
      </c>
      <c r="J370" s="12"/>
      <c r="K370" s="12" t="s">
        <v>1391</v>
      </c>
      <c r="L370" s="12" t="s">
        <v>1412</v>
      </c>
      <c r="M370" s="27" t="s">
        <v>1512</v>
      </c>
      <c r="N370" s="12"/>
      <c r="O370" s="8">
        <v>91226192</v>
      </c>
      <c r="P370" s="8" t="s">
        <v>51</v>
      </c>
      <c r="Q370" s="8">
        <v>10</v>
      </c>
      <c r="R370" s="12">
        <v>36</v>
      </c>
      <c r="S370" s="23">
        <v>6556</v>
      </c>
      <c r="T370" s="23">
        <v>6556</v>
      </c>
      <c r="U370" s="13"/>
      <c r="V370" s="14">
        <f t="shared" si="100"/>
        <v>13112</v>
      </c>
      <c r="W370" s="15">
        <f t="shared" si="101"/>
        <v>6556</v>
      </c>
      <c r="X370" s="15">
        <f t="shared" si="102"/>
        <v>6556</v>
      </c>
      <c r="Y370" s="15">
        <f t="shared" si="103"/>
        <v>0</v>
      </c>
      <c r="Z370" s="14">
        <f t="shared" si="104"/>
        <v>13112</v>
      </c>
      <c r="AA370" s="15">
        <f t="shared" si="105"/>
        <v>6556</v>
      </c>
      <c r="AB370" s="15">
        <f t="shared" si="106"/>
        <v>6556</v>
      </c>
      <c r="AC370" s="15">
        <f t="shared" si="107"/>
        <v>0</v>
      </c>
      <c r="AD370" s="14">
        <f t="shared" si="108"/>
        <v>13112</v>
      </c>
      <c r="AE370" s="14">
        <f t="shared" si="109"/>
        <v>39336</v>
      </c>
      <c r="AF370" s="16" t="s">
        <v>53</v>
      </c>
      <c r="AG370" s="17" t="s">
        <v>287</v>
      </c>
      <c r="AH370" s="17" t="s">
        <v>357</v>
      </c>
      <c r="AI370" s="17" t="s">
        <v>1182</v>
      </c>
      <c r="AJ370" s="17" t="s">
        <v>372</v>
      </c>
      <c r="AK370" s="8" t="s">
        <v>290</v>
      </c>
      <c r="AL370" s="8" t="s">
        <v>291</v>
      </c>
      <c r="AM370" s="12" t="s">
        <v>47</v>
      </c>
      <c r="AN370" s="18">
        <v>46752</v>
      </c>
      <c r="AO370" s="19"/>
    </row>
    <row r="371" spans="1:41" ht="20" customHeight="1">
      <c r="A371" s="12">
        <v>50</v>
      </c>
      <c r="B371" s="12" t="s">
        <v>1382</v>
      </c>
      <c r="C371" s="28" t="s">
        <v>1615</v>
      </c>
      <c r="D371" s="12" t="s">
        <v>1383</v>
      </c>
      <c r="E371" s="12" t="s">
        <v>1382</v>
      </c>
      <c r="F371" s="12" t="s">
        <v>1383</v>
      </c>
      <c r="G371" s="12" t="s">
        <v>1030</v>
      </c>
      <c r="H371" s="12" t="s">
        <v>1513</v>
      </c>
      <c r="I371" s="12" t="s">
        <v>1514</v>
      </c>
      <c r="J371" s="12"/>
      <c r="K371" s="12" t="s">
        <v>1391</v>
      </c>
      <c r="L371" s="12" t="s">
        <v>1412</v>
      </c>
      <c r="M371" s="27" t="s">
        <v>1515</v>
      </c>
      <c r="N371" s="12"/>
      <c r="O371" s="8">
        <v>89211932</v>
      </c>
      <c r="P371" s="8" t="s">
        <v>51</v>
      </c>
      <c r="Q371" s="8">
        <v>2</v>
      </c>
      <c r="R371" s="12">
        <v>36</v>
      </c>
      <c r="S371" s="23">
        <v>1411</v>
      </c>
      <c r="T371" s="23">
        <v>1410</v>
      </c>
      <c r="U371" s="13"/>
      <c r="V371" s="14">
        <f t="shared" si="100"/>
        <v>2821</v>
      </c>
      <c r="W371" s="15">
        <f t="shared" si="101"/>
        <v>1411</v>
      </c>
      <c r="X371" s="15">
        <f t="shared" si="102"/>
        <v>1410</v>
      </c>
      <c r="Y371" s="15">
        <f t="shared" si="103"/>
        <v>0</v>
      </c>
      <c r="Z371" s="14">
        <f t="shared" si="104"/>
        <v>2821</v>
      </c>
      <c r="AA371" s="15">
        <f t="shared" si="105"/>
        <v>1411</v>
      </c>
      <c r="AB371" s="15">
        <f t="shared" si="106"/>
        <v>1410</v>
      </c>
      <c r="AC371" s="15">
        <f t="shared" si="107"/>
        <v>0</v>
      </c>
      <c r="AD371" s="14">
        <f t="shared" si="108"/>
        <v>2821</v>
      </c>
      <c r="AE371" s="14">
        <f t="shared" si="109"/>
        <v>8463</v>
      </c>
      <c r="AF371" s="16" t="s">
        <v>53</v>
      </c>
      <c r="AG371" s="17" t="s">
        <v>287</v>
      </c>
      <c r="AH371" s="17" t="s">
        <v>357</v>
      </c>
      <c r="AI371" s="17" t="s">
        <v>1182</v>
      </c>
      <c r="AJ371" s="17" t="s">
        <v>372</v>
      </c>
      <c r="AK371" s="8" t="s">
        <v>290</v>
      </c>
      <c r="AL371" s="8" t="s">
        <v>291</v>
      </c>
      <c r="AM371" s="12" t="s">
        <v>47</v>
      </c>
      <c r="AN371" s="18">
        <v>46752</v>
      </c>
      <c r="AO371" s="19"/>
    </row>
    <row r="372" spans="1:41" ht="20" customHeight="1">
      <c r="A372" s="12">
        <v>51</v>
      </c>
      <c r="B372" s="12" t="s">
        <v>1382</v>
      </c>
      <c r="C372" s="28" t="s">
        <v>1615</v>
      </c>
      <c r="D372" s="12" t="s">
        <v>1383</v>
      </c>
      <c r="E372" s="12" t="s">
        <v>1382</v>
      </c>
      <c r="F372" s="12" t="s">
        <v>1383</v>
      </c>
      <c r="G372" s="12" t="s">
        <v>1030</v>
      </c>
      <c r="H372" s="12" t="s">
        <v>1410</v>
      </c>
      <c r="I372" s="12" t="s">
        <v>1516</v>
      </c>
      <c r="J372" s="12" t="s">
        <v>1517</v>
      </c>
      <c r="K372" s="12" t="s">
        <v>1391</v>
      </c>
      <c r="L372" s="12" t="s">
        <v>1412</v>
      </c>
      <c r="M372" s="27" t="s">
        <v>1518</v>
      </c>
      <c r="N372" s="12"/>
      <c r="O372" s="8">
        <v>92368831</v>
      </c>
      <c r="P372" s="8" t="s">
        <v>51</v>
      </c>
      <c r="Q372" s="8">
        <v>3</v>
      </c>
      <c r="R372" s="12">
        <v>36</v>
      </c>
      <c r="S372" s="23">
        <v>597</v>
      </c>
      <c r="T372" s="23">
        <v>597</v>
      </c>
      <c r="U372" s="13"/>
      <c r="V372" s="14">
        <f t="shared" si="100"/>
        <v>1194</v>
      </c>
      <c r="W372" s="15">
        <f t="shared" si="101"/>
        <v>597</v>
      </c>
      <c r="X372" s="15">
        <f t="shared" si="102"/>
        <v>597</v>
      </c>
      <c r="Y372" s="15">
        <f t="shared" si="103"/>
        <v>0</v>
      </c>
      <c r="Z372" s="14">
        <f t="shared" si="104"/>
        <v>1194</v>
      </c>
      <c r="AA372" s="15">
        <f t="shared" si="105"/>
        <v>597</v>
      </c>
      <c r="AB372" s="15">
        <f t="shared" si="106"/>
        <v>597</v>
      </c>
      <c r="AC372" s="15">
        <f t="shared" si="107"/>
        <v>0</v>
      </c>
      <c r="AD372" s="14">
        <f t="shared" si="108"/>
        <v>1194</v>
      </c>
      <c r="AE372" s="14">
        <f t="shared" si="109"/>
        <v>3582</v>
      </c>
      <c r="AF372" s="16" t="s">
        <v>53</v>
      </c>
      <c r="AG372" s="17" t="s">
        <v>287</v>
      </c>
      <c r="AH372" s="17" t="s">
        <v>357</v>
      </c>
      <c r="AI372" s="17" t="s">
        <v>1182</v>
      </c>
      <c r="AJ372" s="17" t="s">
        <v>372</v>
      </c>
      <c r="AK372" s="8" t="s">
        <v>290</v>
      </c>
      <c r="AL372" s="8" t="s">
        <v>291</v>
      </c>
      <c r="AM372" s="12" t="s">
        <v>47</v>
      </c>
      <c r="AN372" s="18">
        <v>46752</v>
      </c>
      <c r="AO372" s="19"/>
    </row>
    <row r="373" spans="1:41" ht="20" customHeight="1">
      <c r="A373" s="12">
        <v>52</v>
      </c>
      <c r="B373" s="12" t="s">
        <v>1382</v>
      </c>
      <c r="C373" s="28" t="s">
        <v>1615</v>
      </c>
      <c r="D373" s="12" t="s">
        <v>1383</v>
      </c>
      <c r="E373" s="12" t="s">
        <v>1382</v>
      </c>
      <c r="F373" s="12" t="s">
        <v>1383</v>
      </c>
      <c r="G373" s="12" t="s">
        <v>1030</v>
      </c>
      <c r="H373" s="12" t="s">
        <v>1519</v>
      </c>
      <c r="I373" s="12"/>
      <c r="J373" s="12"/>
      <c r="K373" s="12" t="s">
        <v>1386</v>
      </c>
      <c r="L373" s="12" t="s">
        <v>1459</v>
      </c>
      <c r="M373" s="27" t="s">
        <v>1520</v>
      </c>
      <c r="N373" s="12"/>
      <c r="O373" s="8">
        <v>83637455</v>
      </c>
      <c r="P373" s="8" t="s">
        <v>51</v>
      </c>
      <c r="Q373" s="8">
        <v>4</v>
      </c>
      <c r="R373" s="12">
        <v>36</v>
      </c>
      <c r="S373" s="23">
        <v>1790</v>
      </c>
      <c r="T373" s="23">
        <v>1790</v>
      </c>
      <c r="U373" s="13"/>
      <c r="V373" s="14">
        <f t="shared" si="100"/>
        <v>3580</v>
      </c>
      <c r="W373" s="15">
        <f t="shared" si="101"/>
        <v>1790</v>
      </c>
      <c r="X373" s="15">
        <f t="shared" si="102"/>
        <v>1790</v>
      </c>
      <c r="Y373" s="15">
        <f t="shared" si="103"/>
        <v>0</v>
      </c>
      <c r="Z373" s="14">
        <f t="shared" si="104"/>
        <v>3580</v>
      </c>
      <c r="AA373" s="15">
        <f t="shared" si="105"/>
        <v>1790</v>
      </c>
      <c r="AB373" s="15">
        <f t="shared" si="106"/>
        <v>1790</v>
      </c>
      <c r="AC373" s="15">
        <f t="shared" si="107"/>
        <v>0</v>
      </c>
      <c r="AD373" s="14">
        <f t="shared" si="108"/>
        <v>3580</v>
      </c>
      <c r="AE373" s="14">
        <f t="shared" si="109"/>
        <v>10740</v>
      </c>
      <c r="AF373" s="16" t="s">
        <v>53</v>
      </c>
      <c r="AG373" s="17" t="s">
        <v>287</v>
      </c>
      <c r="AH373" s="17" t="s">
        <v>357</v>
      </c>
      <c r="AI373" s="17" t="s">
        <v>1182</v>
      </c>
      <c r="AJ373" s="17" t="s">
        <v>372</v>
      </c>
      <c r="AK373" s="8" t="s">
        <v>290</v>
      </c>
      <c r="AL373" s="8" t="s">
        <v>291</v>
      </c>
      <c r="AM373" s="12" t="s">
        <v>47</v>
      </c>
      <c r="AN373" s="18">
        <v>46752</v>
      </c>
      <c r="AO373" s="19"/>
    </row>
    <row r="374" spans="1:41" ht="20" customHeight="1">
      <c r="A374" s="12">
        <v>53</v>
      </c>
      <c r="B374" s="12" t="s">
        <v>1382</v>
      </c>
      <c r="C374" s="28" t="s">
        <v>1615</v>
      </c>
      <c r="D374" s="12" t="s">
        <v>1383</v>
      </c>
      <c r="E374" s="12" t="s">
        <v>1382</v>
      </c>
      <c r="F374" s="12" t="s">
        <v>1383</v>
      </c>
      <c r="G374" s="12" t="s">
        <v>1030</v>
      </c>
      <c r="H374" s="12" t="s">
        <v>1459</v>
      </c>
      <c r="I374" s="12" t="s">
        <v>1521</v>
      </c>
      <c r="J374" s="12"/>
      <c r="K374" s="12" t="s">
        <v>1386</v>
      </c>
      <c r="L374" s="12" t="s">
        <v>1459</v>
      </c>
      <c r="M374" s="27" t="s">
        <v>1522</v>
      </c>
      <c r="N374" s="12"/>
      <c r="O374" s="8">
        <v>89211980</v>
      </c>
      <c r="P374" s="8" t="s">
        <v>51</v>
      </c>
      <c r="Q374" s="8">
        <v>10</v>
      </c>
      <c r="R374" s="12">
        <v>36</v>
      </c>
      <c r="S374" s="23">
        <v>1485</v>
      </c>
      <c r="T374" s="23">
        <v>1484</v>
      </c>
      <c r="U374" s="13"/>
      <c r="V374" s="14">
        <f t="shared" si="100"/>
        <v>2969</v>
      </c>
      <c r="W374" s="15">
        <f t="shared" si="101"/>
        <v>1485</v>
      </c>
      <c r="X374" s="15">
        <f t="shared" si="102"/>
        <v>1484</v>
      </c>
      <c r="Y374" s="15">
        <f t="shared" si="103"/>
        <v>0</v>
      </c>
      <c r="Z374" s="14">
        <f t="shared" si="104"/>
        <v>2969</v>
      </c>
      <c r="AA374" s="15">
        <f t="shared" si="105"/>
        <v>1485</v>
      </c>
      <c r="AB374" s="15">
        <f t="shared" si="106"/>
        <v>1484</v>
      </c>
      <c r="AC374" s="15">
        <f t="shared" si="107"/>
        <v>0</v>
      </c>
      <c r="AD374" s="14">
        <f t="shared" si="108"/>
        <v>2969</v>
      </c>
      <c r="AE374" s="14">
        <f t="shared" si="109"/>
        <v>8907</v>
      </c>
      <c r="AF374" s="16" t="s">
        <v>53</v>
      </c>
      <c r="AG374" s="17" t="s">
        <v>287</v>
      </c>
      <c r="AH374" s="17" t="s">
        <v>357</v>
      </c>
      <c r="AI374" s="17" t="s">
        <v>1182</v>
      </c>
      <c r="AJ374" s="17" t="s">
        <v>372</v>
      </c>
      <c r="AK374" s="8" t="s">
        <v>290</v>
      </c>
      <c r="AL374" s="8" t="s">
        <v>291</v>
      </c>
      <c r="AM374" s="12" t="s">
        <v>47</v>
      </c>
      <c r="AN374" s="18">
        <v>46752</v>
      </c>
      <c r="AO374" s="19"/>
    </row>
    <row r="375" spans="1:41" ht="20" customHeight="1">
      <c r="A375" s="12">
        <v>54</v>
      </c>
      <c r="B375" s="12" t="s">
        <v>1382</v>
      </c>
      <c r="C375" s="28" t="s">
        <v>1615</v>
      </c>
      <c r="D375" s="12" t="s">
        <v>1383</v>
      </c>
      <c r="E375" s="12" t="s">
        <v>1382</v>
      </c>
      <c r="F375" s="12" t="s">
        <v>1383</v>
      </c>
      <c r="G375" s="12" t="s">
        <v>1030</v>
      </c>
      <c r="H375" s="12" t="s">
        <v>1455</v>
      </c>
      <c r="I375" s="12" t="s">
        <v>1488</v>
      </c>
      <c r="J375" s="12"/>
      <c r="K375" s="12" t="s">
        <v>1386</v>
      </c>
      <c r="L375" s="12" t="s">
        <v>1459</v>
      </c>
      <c r="M375" s="27" t="s">
        <v>1523</v>
      </c>
      <c r="N375" s="12"/>
      <c r="O375" s="8">
        <v>83600588</v>
      </c>
      <c r="P375" s="8" t="s">
        <v>51</v>
      </c>
      <c r="Q375" s="8">
        <v>4</v>
      </c>
      <c r="R375" s="12">
        <v>36</v>
      </c>
      <c r="S375" s="23">
        <v>1072</v>
      </c>
      <c r="T375" s="23">
        <v>1071</v>
      </c>
      <c r="U375" s="13"/>
      <c r="V375" s="14">
        <f t="shared" si="100"/>
        <v>2143</v>
      </c>
      <c r="W375" s="15">
        <f t="shared" si="101"/>
        <v>1072</v>
      </c>
      <c r="X375" s="15">
        <f t="shared" si="102"/>
        <v>1071</v>
      </c>
      <c r="Y375" s="15">
        <f t="shared" si="103"/>
        <v>0</v>
      </c>
      <c r="Z375" s="14">
        <f t="shared" si="104"/>
        <v>2143</v>
      </c>
      <c r="AA375" s="15">
        <f t="shared" si="105"/>
        <v>1072</v>
      </c>
      <c r="AB375" s="15">
        <f t="shared" si="106"/>
        <v>1071</v>
      </c>
      <c r="AC375" s="15">
        <f t="shared" si="107"/>
        <v>0</v>
      </c>
      <c r="AD375" s="14">
        <f t="shared" si="108"/>
        <v>2143</v>
      </c>
      <c r="AE375" s="14">
        <f t="shared" si="109"/>
        <v>6429</v>
      </c>
      <c r="AF375" s="16" t="s">
        <v>53</v>
      </c>
      <c r="AG375" s="17" t="s">
        <v>287</v>
      </c>
      <c r="AH375" s="17" t="s">
        <v>357</v>
      </c>
      <c r="AI375" s="17" t="s">
        <v>1182</v>
      </c>
      <c r="AJ375" s="17" t="s">
        <v>372</v>
      </c>
      <c r="AK375" s="8" t="s">
        <v>290</v>
      </c>
      <c r="AL375" s="8" t="s">
        <v>291</v>
      </c>
      <c r="AM375" s="12" t="s">
        <v>47</v>
      </c>
      <c r="AN375" s="18">
        <v>46752</v>
      </c>
      <c r="AO375" s="19"/>
    </row>
    <row r="376" spans="1:41" ht="20" customHeight="1">
      <c r="A376" s="12">
        <v>55</v>
      </c>
      <c r="B376" s="12" t="s">
        <v>1382</v>
      </c>
      <c r="C376" s="28" t="s">
        <v>1615</v>
      </c>
      <c r="D376" s="12" t="s">
        <v>1383</v>
      </c>
      <c r="E376" s="12" t="s">
        <v>1382</v>
      </c>
      <c r="F376" s="12" t="s">
        <v>1383</v>
      </c>
      <c r="G376" s="12" t="s">
        <v>1030</v>
      </c>
      <c r="H376" s="12" t="s">
        <v>1524</v>
      </c>
      <c r="I376" s="12" t="s">
        <v>914</v>
      </c>
      <c r="J376" s="12"/>
      <c r="K376" s="12" t="s">
        <v>1386</v>
      </c>
      <c r="L376" s="12" t="s">
        <v>1387</v>
      </c>
      <c r="M376" s="27" t="s">
        <v>1525</v>
      </c>
      <c r="N376" s="12"/>
      <c r="O376" s="8">
        <v>89211979</v>
      </c>
      <c r="P376" s="8" t="s">
        <v>51</v>
      </c>
      <c r="Q376" s="8">
        <v>10</v>
      </c>
      <c r="R376" s="12">
        <v>36</v>
      </c>
      <c r="S376" s="23">
        <v>2920</v>
      </c>
      <c r="T376" s="23">
        <v>2919</v>
      </c>
      <c r="U376" s="13"/>
      <c r="V376" s="14">
        <f t="shared" si="100"/>
        <v>5839</v>
      </c>
      <c r="W376" s="15">
        <f t="shared" si="101"/>
        <v>2920</v>
      </c>
      <c r="X376" s="15">
        <f t="shared" si="102"/>
        <v>2919</v>
      </c>
      <c r="Y376" s="15">
        <f t="shared" si="103"/>
        <v>0</v>
      </c>
      <c r="Z376" s="14">
        <f t="shared" si="104"/>
        <v>5839</v>
      </c>
      <c r="AA376" s="15">
        <f t="shared" si="105"/>
        <v>2920</v>
      </c>
      <c r="AB376" s="15">
        <f t="shared" si="106"/>
        <v>2919</v>
      </c>
      <c r="AC376" s="15">
        <f t="shared" si="107"/>
        <v>0</v>
      </c>
      <c r="AD376" s="14">
        <f t="shared" si="108"/>
        <v>5839</v>
      </c>
      <c r="AE376" s="14">
        <f t="shared" si="109"/>
        <v>17517</v>
      </c>
      <c r="AF376" s="16" t="s">
        <v>53</v>
      </c>
      <c r="AG376" s="17" t="s">
        <v>287</v>
      </c>
      <c r="AH376" s="17" t="s">
        <v>357</v>
      </c>
      <c r="AI376" s="17" t="s">
        <v>1182</v>
      </c>
      <c r="AJ376" s="17" t="s">
        <v>372</v>
      </c>
      <c r="AK376" s="8" t="s">
        <v>290</v>
      </c>
      <c r="AL376" s="8" t="s">
        <v>291</v>
      </c>
      <c r="AM376" s="12" t="s">
        <v>47</v>
      </c>
      <c r="AN376" s="18">
        <v>46752</v>
      </c>
      <c r="AO376" s="19"/>
    </row>
    <row r="377" spans="1:41" ht="20" customHeight="1">
      <c r="A377" s="12">
        <v>56</v>
      </c>
      <c r="B377" s="12" t="s">
        <v>1382</v>
      </c>
      <c r="C377" s="28" t="s">
        <v>1615</v>
      </c>
      <c r="D377" s="12" t="s">
        <v>1383</v>
      </c>
      <c r="E377" s="12" t="s">
        <v>1382</v>
      </c>
      <c r="F377" s="12" t="s">
        <v>1383</v>
      </c>
      <c r="G377" s="12" t="s">
        <v>1030</v>
      </c>
      <c r="H377" s="12" t="s">
        <v>1389</v>
      </c>
      <c r="I377" s="12" t="s">
        <v>1500</v>
      </c>
      <c r="J377" s="12"/>
      <c r="K377" s="12" t="s">
        <v>1386</v>
      </c>
      <c r="L377" s="12" t="s">
        <v>1387</v>
      </c>
      <c r="M377" s="27" t="s">
        <v>1526</v>
      </c>
      <c r="N377" s="12"/>
      <c r="O377" s="8">
        <v>83600699</v>
      </c>
      <c r="P377" s="8" t="s">
        <v>51</v>
      </c>
      <c r="Q377" s="8">
        <v>4</v>
      </c>
      <c r="R377" s="12">
        <v>36</v>
      </c>
      <c r="S377" s="23">
        <v>1940</v>
      </c>
      <c r="T377" s="23">
        <v>1939</v>
      </c>
      <c r="U377" s="13"/>
      <c r="V377" s="14">
        <f t="shared" si="100"/>
        <v>3879</v>
      </c>
      <c r="W377" s="15">
        <f t="shared" si="101"/>
        <v>1940</v>
      </c>
      <c r="X377" s="15">
        <f t="shared" si="102"/>
        <v>1939</v>
      </c>
      <c r="Y377" s="15">
        <f t="shared" si="103"/>
        <v>0</v>
      </c>
      <c r="Z377" s="14">
        <f t="shared" si="104"/>
        <v>3879</v>
      </c>
      <c r="AA377" s="15">
        <f t="shared" si="105"/>
        <v>1940</v>
      </c>
      <c r="AB377" s="15">
        <f t="shared" si="106"/>
        <v>1939</v>
      </c>
      <c r="AC377" s="15">
        <f t="shared" si="107"/>
        <v>0</v>
      </c>
      <c r="AD377" s="14">
        <f t="shared" si="108"/>
        <v>3879</v>
      </c>
      <c r="AE377" s="14">
        <f t="shared" si="109"/>
        <v>11637</v>
      </c>
      <c r="AF377" s="16" t="s">
        <v>53</v>
      </c>
      <c r="AG377" s="17" t="s">
        <v>287</v>
      </c>
      <c r="AH377" s="17" t="s">
        <v>357</v>
      </c>
      <c r="AI377" s="17" t="s">
        <v>1182</v>
      </c>
      <c r="AJ377" s="17" t="s">
        <v>372</v>
      </c>
      <c r="AK377" s="8" t="s">
        <v>290</v>
      </c>
      <c r="AL377" s="8" t="s">
        <v>291</v>
      </c>
      <c r="AM377" s="12" t="s">
        <v>47</v>
      </c>
      <c r="AN377" s="18">
        <v>46752</v>
      </c>
      <c r="AO377" s="19"/>
    </row>
    <row r="378" spans="1:41" ht="20" customHeight="1">
      <c r="A378" s="12">
        <v>57</v>
      </c>
      <c r="B378" s="12" t="s">
        <v>1382</v>
      </c>
      <c r="C378" s="28" t="s">
        <v>1615</v>
      </c>
      <c r="D378" s="12" t="s">
        <v>1383</v>
      </c>
      <c r="E378" s="12" t="s">
        <v>1382</v>
      </c>
      <c r="F378" s="12" t="s">
        <v>1383</v>
      </c>
      <c r="G378" s="12" t="s">
        <v>1030</v>
      </c>
      <c r="H378" s="12" t="s">
        <v>1457</v>
      </c>
      <c r="I378" s="12" t="s">
        <v>1527</v>
      </c>
      <c r="J378" s="12"/>
      <c r="K378" s="12" t="s">
        <v>1386</v>
      </c>
      <c r="L378" s="12" t="s">
        <v>1459</v>
      </c>
      <c r="M378" s="27" t="s">
        <v>1528</v>
      </c>
      <c r="N378" s="12"/>
      <c r="O378" s="8">
        <v>89211988</v>
      </c>
      <c r="P378" s="8" t="s">
        <v>51</v>
      </c>
      <c r="Q378" s="8">
        <v>4</v>
      </c>
      <c r="R378" s="12">
        <v>36</v>
      </c>
      <c r="S378" s="23">
        <v>635</v>
      </c>
      <c r="T378" s="23">
        <v>634</v>
      </c>
      <c r="U378" s="13"/>
      <c r="V378" s="14">
        <f t="shared" si="100"/>
        <v>1269</v>
      </c>
      <c r="W378" s="15">
        <f t="shared" si="101"/>
        <v>635</v>
      </c>
      <c r="X378" s="15">
        <f t="shared" si="102"/>
        <v>634</v>
      </c>
      <c r="Y378" s="15">
        <f t="shared" si="103"/>
        <v>0</v>
      </c>
      <c r="Z378" s="14">
        <f t="shared" si="104"/>
        <v>1269</v>
      </c>
      <c r="AA378" s="15">
        <f t="shared" si="105"/>
        <v>635</v>
      </c>
      <c r="AB378" s="15">
        <f t="shared" si="106"/>
        <v>634</v>
      </c>
      <c r="AC378" s="15">
        <f t="shared" si="107"/>
        <v>0</v>
      </c>
      <c r="AD378" s="14">
        <f t="shared" si="108"/>
        <v>1269</v>
      </c>
      <c r="AE378" s="14">
        <f t="shared" si="109"/>
        <v>3807</v>
      </c>
      <c r="AF378" s="16" t="s">
        <v>53</v>
      </c>
      <c r="AG378" s="17" t="s">
        <v>287</v>
      </c>
      <c r="AH378" s="17" t="s">
        <v>357</v>
      </c>
      <c r="AI378" s="17" t="s">
        <v>1182</v>
      </c>
      <c r="AJ378" s="17" t="s">
        <v>372</v>
      </c>
      <c r="AK378" s="8" t="s">
        <v>290</v>
      </c>
      <c r="AL378" s="8" t="s">
        <v>291</v>
      </c>
      <c r="AM378" s="12" t="s">
        <v>47</v>
      </c>
      <c r="AN378" s="18">
        <v>46752</v>
      </c>
      <c r="AO378" s="19"/>
    </row>
    <row r="379" spans="1:41" ht="20" customHeight="1">
      <c r="A379" s="12">
        <v>58</v>
      </c>
      <c r="B379" s="12" t="s">
        <v>1382</v>
      </c>
      <c r="C379" s="28" t="s">
        <v>1615</v>
      </c>
      <c r="D379" s="12" t="s">
        <v>1383</v>
      </c>
      <c r="E379" s="12" t="s">
        <v>1382</v>
      </c>
      <c r="F379" s="12" t="s">
        <v>1383</v>
      </c>
      <c r="G379" s="12" t="s">
        <v>1030</v>
      </c>
      <c r="H379" s="12" t="s">
        <v>1441</v>
      </c>
      <c r="I379" s="12" t="s">
        <v>1529</v>
      </c>
      <c r="J379" s="12"/>
      <c r="K379" s="12" t="s">
        <v>1391</v>
      </c>
      <c r="L379" s="12" t="s">
        <v>1392</v>
      </c>
      <c r="M379" s="27" t="s">
        <v>1530</v>
      </c>
      <c r="N379" s="12"/>
      <c r="O379" s="8">
        <v>89211945</v>
      </c>
      <c r="P379" s="8" t="s">
        <v>51</v>
      </c>
      <c r="Q379" s="8">
        <v>3</v>
      </c>
      <c r="R379" s="12">
        <v>36</v>
      </c>
      <c r="S379" s="23">
        <v>597</v>
      </c>
      <c r="T379" s="23">
        <v>597</v>
      </c>
      <c r="U379" s="13"/>
      <c r="V379" s="14">
        <f t="shared" si="100"/>
        <v>1194</v>
      </c>
      <c r="W379" s="15">
        <f t="shared" si="101"/>
        <v>597</v>
      </c>
      <c r="X379" s="15">
        <f t="shared" si="102"/>
        <v>597</v>
      </c>
      <c r="Y379" s="15">
        <f t="shared" si="103"/>
        <v>0</v>
      </c>
      <c r="Z379" s="14">
        <f t="shared" si="104"/>
        <v>1194</v>
      </c>
      <c r="AA379" s="15">
        <f t="shared" si="105"/>
        <v>597</v>
      </c>
      <c r="AB379" s="15">
        <f t="shared" si="106"/>
        <v>597</v>
      </c>
      <c r="AC379" s="15">
        <f t="shared" si="107"/>
        <v>0</v>
      </c>
      <c r="AD379" s="14">
        <f t="shared" si="108"/>
        <v>1194</v>
      </c>
      <c r="AE379" s="14">
        <f t="shared" si="109"/>
        <v>3582</v>
      </c>
      <c r="AF379" s="16" t="s">
        <v>53</v>
      </c>
      <c r="AG379" s="17" t="s">
        <v>287</v>
      </c>
      <c r="AH379" s="17" t="s">
        <v>357</v>
      </c>
      <c r="AI379" s="17" t="s">
        <v>1182</v>
      </c>
      <c r="AJ379" s="17" t="s">
        <v>372</v>
      </c>
      <c r="AK379" s="8" t="s">
        <v>290</v>
      </c>
      <c r="AL379" s="8" t="s">
        <v>291</v>
      </c>
      <c r="AM379" s="12" t="s">
        <v>47</v>
      </c>
      <c r="AN379" s="18">
        <v>46752</v>
      </c>
      <c r="AO379" s="19"/>
    </row>
    <row r="380" spans="1:41" ht="20" customHeight="1">
      <c r="A380" s="12">
        <v>59</v>
      </c>
      <c r="B380" s="12" t="s">
        <v>1382</v>
      </c>
      <c r="C380" s="28" t="s">
        <v>1615</v>
      </c>
      <c r="D380" s="12" t="s">
        <v>1383</v>
      </c>
      <c r="E380" s="12" t="s">
        <v>1382</v>
      </c>
      <c r="F380" s="12" t="s">
        <v>1383</v>
      </c>
      <c r="G380" s="12" t="s">
        <v>1030</v>
      </c>
      <c r="H380" s="12" t="s">
        <v>1531</v>
      </c>
      <c r="I380" s="12" t="s">
        <v>1532</v>
      </c>
      <c r="J380" s="12"/>
      <c r="K380" s="12" t="s">
        <v>1386</v>
      </c>
      <c r="L380" s="12" t="s">
        <v>1387</v>
      </c>
      <c r="M380" s="27" t="s">
        <v>1533</v>
      </c>
      <c r="N380" s="12"/>
      <c r="O380" s="8">
        <v>89211929</v>
      </c>
      <c r="P380" s="8" t="s">
        <v>51</v>
      </c>
      <c r="Q380" s="8">
        <v>10</v>
      </c>
      <c r="R380" s="12">
        <v>36</v>
      </c>
      <c r="S380" s="23">
        <v>2005</v>
      </c>
      <c r="T380" s="23">
        <v>2004</v>
      </c>
      <c r="U380" s="13"/>
      <c r="V380" s="14">
        <f t="shared" si="100"/>
        <v>4009</v>
      </c>
      <c r="W380" s="15">
        <f t="shared" si="101"/>
        <v>2005</v>
      </c>
      <c r="X380" s="15">
        <f t="shared" si="102"/>
        <v>2004</v>
      </c>
      <c r="Y380" s="15">
        <f t="shared" si="103"/>
        <v>0</v>
      </c>
      <c r="Z380" s="14">
        <f t="shared" si="104"/>
        <v>4009</v>
      </c>
      <c r="AA380" s="15">
        <f t="shared" si="105"/>
        <v>2005</v>
      </c>
      <c r="AB380" s="15">
        <f t="shared" si="106"/>
        <v>2004</v>
      </c>
      <c r="AC380" s="15">
        <f t="shared" si="107"/>
        <v>0</v>
      </c>
      <c r="AD380" s="14">
        <f t="shared" si="108"/>
        <v>4009</v>
      </c>
      <c r="AE380" s="14">
        <f t="shared" si="109"/>
        <v>12027</v>
      </c>
      <c r="AF380" s="16" t="s">
        <v>53</v>
      </c>
      <c r="AG380" s="17" t="s">
        <v>287</v>
      </c>
      <c r="AH380" s="17" t="s">
        <v>357</v>
      </c>
      <c r="AI380" s="17" t="s">
        <v>1182</v>
      </c>
      <c r="AJ380" s="17" t="s">
        <v>372</v>
      </c>
      <c r="AK380" s="8" t="s">
        <v>290</v>
      </c>
      <c r="AL380" s="8" t="s">
        <v>291</v>
      </c>
      <c r="AM380" s="12" t="s">
        <v>47</v>
      </c>
      <c r="AN380" s="18">
        <v>46752</v>
      </c>
      <c r="AO380" s="19"/>
    </row>
    <row r="381" spans="1:41" ht="20" customHeight="1">
      <c r="A381" s="12">
        <v>60</v>
      </c>
      <c r="B381" s="12" t="s">
        <v>1382</v>
      </c>
      <c r="C381" s="28" t="s">
        <v>1615</v>
      </c>
      <c r="D381" s="12" t="s">
        <v>1383</v>
      </c>
      <c r="E381" s="12" t="s">
        <v>1382</v>
      </c>
      <c r="F381" s="12" t="s">
        <v>1383</v>
      </c>
      <c r="G381" s="12" t="s">
        <v>1030</v>
      </c>
      <c r="H381" s="12" t="s">
        <v>1394</v>
      </c>
      <c r="I381" s="12" t="s">
        <v>1534</v>
      </c>
      <c r="J381" s="12"/>
      <c r="K381" s="12" t="s">
        <v>1396</v>
      </c>
      <c r="L381" s="12" t="s">
        <v>1397</v>
      </c>
      <c r="M381" s="27" t="s">
        <v>1535</v>
      </c>
      <c r="N381" s="12"/>
      <c r="O381" s="8">
        <v>91226203</v>
      </c>
      <c r="P381" s="8" t="s">
        <v>51</v>
      </c>
      <c r="Q381" s="8">
        <v>10</v>
      </c>
      <c r="R381" s="12">
        <v>36</v>
      </c>
      <c r="S381" s="23">
        <v>7022</v>
      </c>
      <c r="T381" s="23">
        <v>7021</v>
      </c>
      <c r="U381" s="13"/>
      <c r="V381" s="14">
        <f t="shared" si="100"/>
        <v>14043</v>
      </c>
      <c r="W381" s="15">
        <f t="shared" si="101"/>
        <v>7022</v>
      </c>
      <c r="X381" s="15">
        <f t="shared" si="102"/>
        <v>7021</v>
      </c>
      <c r="Y381" s="15">
        <f t="shared" si="103"/>
        <v>0</v>
      </c>
      <c r="Z381" s="14">
        <f t="shared" si="104"/>
        <v>14043</v>
      </c>
      <c r="AA381" s="15">
        <f t="shared" si="105"/>
        <v>7022</v>
      </c>
      <c r="AB381" s="15">
        <f t="shared" si="106"/>
        <v>7021</v>
      </c>
      <c r="AC381" s="15">
        <f t="shared" si="107"/>
        <v>0</v>
      </c>
      <c r="AD381" s="14">
        <f t="shared" si="108"/>
        <v>14043</v>
      </c>
      <c r="AE381" s="14">
        <f t="shared" si="109"/>
        <v>42129</v>
      </c>
      <c r="AF381" s="16" t="s">
        <v>53</v>
      </c>
      <c r="AG381" s="17" t="s">
        <v>287</v>
      </c>
      <c r="AH381" s="17" t="s">
        <v>357</v>
      </c>
      <c r="AI381" s="17" t="s">
        <v>1182</v>
      </c>
      <c r="AJ381" s="17" t="s">
        <v>372</v>
      </c>
      <c r="AK381" s="8" t="s">
        <v>290</v>
      </c>
      <c r="AL381" s="8" t="s">
        <v>291</v>
      </c>
      <c r="AM381" s="12" t="s">
        <v>47</v>
      </c>
      <c r="AN381" s="18">
        <v>46752</v>
      </c>
      <c r="AO381" s="19"/>
    </row>
    <row r="382" spans="1:41" ht="20" customHeight="1">
      <c r="A382" s="12">
        <v>61</v>
      </c>
      <c r="B382" s="12" t="s">
        <v>1382</v>
      </c>
      <c r="C382" s="28" t="s">
        <v>1615</v>
      </c>
      <c r="D382" s="12" t="s">
        <v>1383</v>
      </c>
      <c r="E382" s="12" t="s">
        <v>1382</v>
      </c>
      <c r="F382" s="12" t="s">
        <v>1383</v>
      </c>
      <c r="G382" s="12" t="s">
        <v>1030</v>
      </c>
      <c r="H382" s="12" t="s">
        <v>1447</v>
      </c>
      <c r="I382" s="12" t="s">
        <v>1448</v>
      </c>
      <c r="J382" s="12" t="s">
        <v>103</v>
      </c>
      <c r="K382" s="12" t="s">
        <v>1449</v>
      </c>
      <c r="L382" s="12" t="s">
        <v>1450</v>
      </c>
      <c r="M382" s="27" t="s">
        <v>1536</v>
      </c>
      <c r="N382" s="12"/>
      <c r="O382" s="8">
        <v>89211950</v>
      </c>
      <c r="P382" s="8" t="s">
        <v>51</v>
      </c>
      <c r="Q382" s="8">
        <v>12</v>
      </c>
      <c r="R382" s="12">
        <v>36</v>
      </c>
      <c r="S382" s="23">
        <v>4382</v>
      </c>
      <c r="T382" s="23">
        <v>4382</v>
      </c>
      <c r="U382" s="13"/>
      <c r="V382" s="14">
        <f t="shared" si="100"/>
        <v>8764</v>
      </c>
      <c r="W382" s="15">
        <f t="shared" si="101"/>
        <v>4382</v>
      </c>
      <c r="X382" s="15">
        <f t="shared" si="102"/>
        <v>4382</v>
      </c>
      <c r="Y382" s="15">
        <f t="shared" si="103"/>
        <v>0</v>
      </c>
      <c r="Z382" s="14">
        <f t="shared" si="104"/>
        <v>8764</v>
      </c>
      <c r="AA382" s="15">
        <f t="shared" si="105"/>
        <v>4382</v>
      </c>
      <c r="AB382" s="15">
        <f t="shared" si="106"/>
        <v>4382</v>
      </c>
      <c r="AC382" s="15">
        <f t="shared" si="107"/>
        <v>0</v>
      </c>
      <c r="AD382" s="14">
        <f t="shared" si="108"/>
        <v>8764</v>
      </c>
      <c r="AE382" s="14">
        <f t="shared" si="109"/>
        <v>26292</v>
      </c>
      <c r="AF382" s="16" t="s">
        <v>53</v>
      </c>
      <c r="AG382" s="17" t="s">
        <v>287</v>
      </c>
      <c r="AH382" s="17" t="s">
        <v>357</v>
      </c>
      <c r="AI382" s="17" t="s">
        <v>1182</v>
      </c>
      <c r="AJ382" s="17" t="s">
        <v>372</v>
      </c>
      <c r="AK382" s="8" t="s">
        <v>290</v>
      </c>
      <c r="AL382" s="8" t="s">
        <v>291</v>
      </c>
      <c r="AM382" s="12" t="s">
        <v>47</v>
      </c>
      <c r="AN382" s="18">
        <v>46752</v>
      </c>
      <c r="AO382" s="19"/>
    </row>
    <row r="383" spans="1:41" ht="20" customHeight="1">
      <c r="A383" s="12">
        <v>62</v>
      </c>
      <c r="B383" s="12" t="s">
        <v>1382</v>
      </c>
      <c r="C383" s="28" t="s">
        <v>1615</v>
      </c>
      <c r="D383" s="12" t="s">
        <v>1383</v>
      </c>
      <c r="E383" s="12" t="s">
        <v>1382</v>
      </c>
      <c r="F383" s="12" t="s">
        <v>1383</v>
      </c>
      <c r="G383" s="12" t="s">
        <v>1030</v>
      </c>
      <c r="H383" s="12" t="s">
        <v>1441</v>
      </c>
      <c r="I383" s="12" t="s">
        <v>1537</v>
      </c>
      <c r="J383" s="12"/>
      <c r="K383" s="12" t="s">
        <v>1391</v>
      </c>
      <c r="L383" s="12" t="s">
        <v>1392</v>
      </c>
      <c r="M383" s="27" t="s">
        <v>1538</v>
      </c>
      <c r="N383" s="12"/>
      <c r="O383" s="8">
        <v>89211869</v>
      </c>
      <c r="P383" s="8" t="s">
        <v>51</v>
      </c>
      <c r="Q383" s="8">
        <v>12</v>
      </c>
      <c r="R383" s="12">
        <v>36</v>
      </c>
      <c r="S383" s="23">
        <v>1867</v>
      </c>
      <c r="T383" s="23">
        <v>1867</v>
      </c>
      <c r="U383" s="13"/>
      <c r="V383" s="14">
        <f t="shared" si="100"/>
        <v>3734</v>
      </c>
      <c r="W383" s="15">
        <f t="shared" si="101"/>
        <v>1867</v>
      </c>
      <c r="X383" s="15">
        <f t="shared" si="102"/>
        <v>1867</v>
      </c>
      <c r="Y383" s="15">
        <f t="shared" si="103"/>
        <v>0</v>
      </c>
      <c r="Z383" s="14">
        <f t="shared" si="104"/>
        <v>3734</v>
      </c>
      <c r="AA383" s="15">
        <f t="shared" si="105"/>
        <v>1867</v>
      </c>
      <c r="AB383" s="15">
        <f t="shared" si="106"/>
        <v>1867</v>
      </c>
      <c r="AC383" s="15">
        <f t="shared" si="107"/>
        <v>0</v>
      </c>
      <c r="AD383" s="14">
        <f t="shared" si="108"/>
        <v>3734</v>
      </c>
      <c r="AE383" s="14">
        <f t="shared" si="109"/>
        <v>11202</v>
      </c>
      <c r="AF383" s="16" t="s">
        <v>53</v>
      </c>
      <c r="AG383" s="17" t="s">
        <v>287</v>
      </c>
      <c r="AH383" s="17" t="s">
        <v>357</v>
      </c>
      <c r="AI383" s="17" t="s">
        <v>1182</v>
      </c>
      <c r="AJ383" s="17" t="s">
        <v>372</v>
      </c>
      <c r="AK383" s="8" t="s">
        <v>290</v>
      </c>
      <c r="AL383" s="8" t="s">
        <v>291</v>
      </c>
      <c r="AM383" s="12" t="s">
        <v>47</v>
      </c>
      <c r="AN383" s="18">
        <v>46752</v>
      </c>
      <c r="AO383" s="19"/>
    </row>
    <row r="384" spans="1:41" ht="20" customHeight="1">
      <c r="A384" s="12">
        <v>63</v>
      </c>
      <c r="B384" s="12" t="s">
        <v>1382</v>
      </c>
      <c r="C384" s="28" t="s">
        <v>1615</v>
      </c>
      <c r="D384" s="12" t="s">
        <v>1383</v>
      </c>
      <c r="E384" s="12" t="s">
        <v>1382</v>
      </c>
      <c r="F384" s="12" t="s">
        <v>1383</v>
      </c>
      <c r="G384" s="12" t="s">
        <v>1030</v>
      </c>
      <c r="H384" s="12" t="s">
        <v>1459</v>
      </c>
      <c r="I384" s="12" t="s">
        <v>1539</v>
      </c>
      <c r="J384" s="12"/>
      <c r="K384" s="12" t="s">
        <v>1386</v>
      </c>
      <c r="L384" s="12" t="s">
        <v>1459</v>
      </c>
      <c r="M384" s="27" t="s">
        <v>1540</v>
      </c>
      <c r="N384" s="12"/>
      <c r="O384" s="8">
        <v>83600506</v>
      </c>
      <c r="P384" s="8" t="s">
        <v>51</v>
      </c>
      <c r="Q384" s="8">
        <v>10</v>
      </c>
      <c r="R384" s="12">
        <v>36</v>
      </c>
      <c r="S384" s="23">
        <v>3688</v>
      </c>
      <c r="T384" s="23">
        <v>3688</v>
      </c>
      <c r="U384" s="13"/>
      <c r="V384" s="14">
        <f t="shared" si="100"/>
        <v>7376</v>
      </c>
      <c r="W384" s="15">
        <f t="shared" si="101"/>
        <v>3688</v>
      </c>
      <c r="X384" s="15">
        <f t="shared" si="102"/>
        <v>3688</v>
      </c>
      <c r="Y384" s="15">
        <f t="shared" si="103"/>
        <v>0</v>
      </c>
      <c r="Z384" s="14">
        <f t="shared" si="104"/>
        <v>7376</v>
      </c>
      <c r="AA384" s="15">
        <f t="shared" si="105"/>
        <v>3688</v>
      </c>
      <c r="AB384" s="15">
        <f t="shared" si="106"/>
        <v>3688</v>
      </c>
      <c r="AC384" s="15">
        <f t="shared" si="107"/>
        <v>0</v>
      </c>
      <c r="AD384" s="14">
        <f t="shared" si="108"/>
        <v>7376</v>
      </c>
      <c r="AE384" s="14">
        <f t="shared" si="109"/>
        <v>22128</v>
      </c>
      <c r="AF384" s="16" t="s">
        <v>53</v>
      </c>
      <c r="AG384" s="17" t="s">
        <v>287</v>
      </c>
      <c r="AH384" s="17" t="s">
        <v>357</v>
      </c>
      <c r="AI384" s="17" t="s">
        <v>1182</v>
      </c>
      <c r="AJ384" s="17" t="s">
        <v>372</v>
      </c>
      <c r="AK384" s="8" t="s">
        <v>290</v>
      </c>
      <c r="AL384" s="8" t="s">
        <v>291</v>
      </c>
      <c r="AM384" s="12" t="s">
        <v>47</v>
      </c>
      <c r="AN384" s="18">
        <v>46752</v>
      </c>
      <c r="AO384" s="19"/>
    </row>
    <row r="385" spans="1:41" ht="20" customHeight="1">
      <c r="A385" s="12">
        <v>64</v>
      </c>
      <c r="B385" s="12" t="s">
        <v>1382</v>
      </c>
      <c r="C385" s="28" t="s">
        <v>1615</v>
      </c>
      <c r="D385" s="12" t="s">
        <v>1383</v>
      </c>
      <c r="E385" s="12" t="s">
        <v>1382</v>
      </c>
      <c r="F385" s="12" t="s">
        <v>1383</v>
      </c>
      <c r="G385" s="12" t="s">
        <v>1030</v>
      </c>
      <c r="H385" s="12" t="s">
        <v>1541</v>
      </c>
      <c r="I385" s="12" t="s">
        <v>1542</v>
      </c>
      <c r="J385" s="12"/>
      <c r="K385" s="12" t="s">
        <v>1386</v>
      </c>
      <c r="L385" s="12" t="s">
        <v>1387</v>
      </c>
      <c r="M385" s="27" t="s">
        <v>1543</v>
      </c>
      <c r="N385" s="12"/>
      <c r="O385" s="8">
        <v>83600583</v>
      </c>
      <c r="P385" s="8" t="s">
        <v>51</v>
      </c>
      <c r="Q385" s="8">
        <v>3</v>
      </c>
      <c r="R385" s="12">
        <v>36</v>
      </c>
      <c r="S385" s="23">
        <v>1202</v>
      </c>
      <c r="T385" s="23">
        <v>1201</v>
      </c>
      <c r="U385" s="13"/>
      <c r="V385" s="14">
        <f t="shared" si="100"/>
        <v>2403</v>
      </c>
      <c r="W385" s="15">
        <f t="shared" si="101"/>
        <v>1202</v>
      </c>
      <c r="X385" s="15">
        <f t="shared" si="102"/>
        <v>1201</v>
      </c>
      <c r="Y385" s="15">
        <f t="shared" si="103"/>
        <v>0</v>
      </c>
      <c r="Z385" s="14">
        <f t="shared" si="104"/>
        <v>2403</v>
      </c>
      <c r="AA385" s="15">
        <f t="shared" si="105"/>
        <v>1202</v>
      </c>
      <c r="AB385" s="15">
        <f t="shared" si="106"/>
        <v>1201</v>
      </c>
      <c r="AC385" s="15">
        <f t="shared" si="107"/>
        <v>0</v>
      </c>
      <c r="AD385" s="14">
        <f t="shared" si="108"/>
        <v>2403</v>
      </c>
      <c r="AE385" s="14">
        <f t="shared" si="109"/>
        <v>7209</v>
      </c>
      <c r="AF385" s="16" t="s">
        <v>53</v>
      </c>
      <c r="AG385" s="17" t="s">
        <v>287</v>
      </c>
      <c r="AH385" s="17" t="s">
        <v>357</v>
      </c>
      <c r="AI385" s="17" t="s">
        <v>1182</v>
      </c>
      <c r="AJ385" s="17" t="s">
        <v>372</v>
      </c>
      <c r="AK385" s="8" t="s">
        <v>290</v>
      </c>
      <c r="AL385" s="8" t="s">
        <v>291</v>
      </c>
      <c r="AM385" s="12" t="s">
        <v>47</v>
      </c>
      <c r="AN385" s="18">
        <v>46752</v>
      </c>
      <c r="AO385" s="19"/>
    </row>
    <row r="386" spans="1:41" ht="20" customHeight="1">
      <c r="A386" s="12">
        <v>65</v>
      </c>
      <c r="B386" s="12" t="s">
        <v>1382</v>
      </c>
      <c r="C386" s="28" t="s">
        <v>1615</v>
      </c>
      <c r="D386" s="12" t="s">
        <v>1383</v>
      </c>
      <c r="E386" s="12" t="s">
        <v>1382</v>
      </c>
      <c r="F386" s="12" t="s">
        <v>1383</v>
      </c>
      <c r="G386" s="12" t="s">
        <v>1030</v>
      </c>
      <c r="H386" s="12" t="s">
        <v>1389</v>
      </c>
      <c r="I386" s="12" t="s">
        <v>1544</v>
      </c>
      <c r="J386" s="12"/>
      <c r="K386" s="12" t="s">
        <v>1391</v>
      </c>
      <c r="L386" s="12" t="s">
        <v>1392</v>
      </c>
      <c r="M386" s="27" t="s">
        <v>1545</v>
      </c>
      <c r="N386" s="12"/>
      <c r="O386" s="8">
        <v>89211926</v>
      </c>
      <c r="P386" s="8" t="s">
        <v>51</v>
      </c>
      <c r="Q386" s="8">
        <v>4</v>
      </c>
      <c r="R386" s="12">
        <v>36</v>
      </c>
      <c r="S386" s="23">
        <v>1072</v>
      </c>
      <c r="T386" s="23">
        <v>1071</v>
      </c>
      <c r="U386" s="13"/>
      <c r="V386" s="14">
        <f t="shared" si="100"/>
        <v>2143</v>
      </c>
      <c r="W386" s="15">
        <f t="shared" si="101"/>
        <v>1072</v>
      </c>
      <c r="X386" s="15">
        <f t="shared" si="102"/>
        <v>1071</v>
      </c>
      <c r="Y386" s="15">
        <f t="shared" si="103"/>
        <v>0</v>
      </c>
      <c r="Z386" s="14">
        <f t="shared" si="104"/>
        <v>2143</v>
      </c>
      <c r="AA386" s="15">
        <f t="shared" si="105"/>
        <v>1072</v>
      </c>
      <c r="AB386" s="15">
        <f t="shared" si="106"/>
        <v>1071</v>
      </c>
      <c r="AC386" s="15">
        <f t="shared" si="107"/>
        <v>0</v>
      </c>
      <c r="AD386" s="14">
        <f t="shared" si="108"/>
        <v>2143</v>
      </c>
      <c r="AE386" s="14">
        <f t="shared" si="109"/>
        <v>6429</v>
      </c>
      <c r="AF386" s="16" t="s">
        <v>53</v>
      </c>
      <c r="AG386" s="17" t="s">
        <v>287</v>
      </c>
      <c r="AH386" s="17" t="s">
        <v>357</v>
      </c>
      <c r="AI386" s="17" t="s">
        <v>1182</v>
      </c>
      <c r="AJ386" s="17" t="s">
        <v>372</v>
      </c>
      <c r="AK386" s="8" t="s">
        <v>290</v>
      </c>
      <c r="AL386" s="8" t="s">
        <v>291</v>
      </c>
      <c r="AM386" s="12" t="s">
        <v>47</v>
      </c>
      <c r="AN386" s="18">
        <v>46752</v>
      </c>
      <c r="AO386" s="19"/>
    </row>
    <row r="387" spans="1:41" ht="20" customHeight="1">
      <c r="A387" s="12">
        <v>66</v>
      </c>
      <c r="B387" s="12" t="s">
        <v>1382</v>
      </c>
      <c r="C387" s="28" t="s">
        <v>1615</v>
      </c>
      <c r="D387" s="12" t="s">
        <v>1383</v>
      </c>
      <c r="E387" s="12" t="s">
        <v>1382</v>
      </c>
      <c r="F387" s="12" t="s">
        <v>1383</v>
      </c>
      <c r="G387" s="12" t="s">
        <v>1030</v>
      </c>
      <c r="H387" s="12" t="s">
        <v>1455</v>
      </c>
      <c r="I387" s="12" t="s">
        <v>1500</v>
      </c>
      <c r="J387" s="12"/>
      <c r="K387" s="12" t="s">
        <v>1386</v>
      </c>
      <c r="L387" s="12" t="s">
        <v>1387</v>
      </c>
      <c r="M387" s="27" t="s">
        <v>1546</v>
      </c>
      <c r="N387" s="12"/>
      <c r="O387" s="8">
        <v>83600570</v>
      </c>
      <c r="P387" s="8" t="s">
        <v>51</v>
      </c>
      <c r="Q387" s="8">
        <v>4</v>
      </c>
      <c r="R387" s="12">
        <v>36</v>
      </c>
      <c r="S387" s="23">
        <v>2748</v>
      </c>
      <c r="T387" s="23">
        <v>2748</v>
      </c>
      <c r="U387" s="13"/>
      <c r="V387" s="14">
        <f t="shared" ref="V387:V424" si="110">SUM(S387:U387)</f>
        <v>5496</v>
      </c>
      <c r="W387" s="15">
        <f t="shared" ref="W387:W424" si="111">S387</f>
        <v>2748</v>
      </c>
      <c r="X387" s="15">
        <f t="shared" ref="X387:X424" si="112">T387</f>
        <v>2748</v>
      </c>
      <c r="Y387" s="15">
        <f t="shared" ref="Y387:Y424" si="113">U387</f>
        <v>0</v>
      </c>
      <c r="Z387" s="14">
        <f t="shared" ref="Z387:Z424" si="114">SUM(W387:Y387)</f>
        <v>5496</v>
      </c>
      <c r="AA387" s="15">
        <f t="shared" ref="AA387:AA424" si="115">S387</f>
        <v>2748</v>
      </c>
      <c r="AB387" s="15">
        <f t="shared" ref="AB387:AB424" si="116">T387</f>
        <v>2748</v>
      </c>
      <c r="AC387" s="15">
        <f t="shared" ref="AC387:AC424" si="117">U387</f>
        <v>0</v>
      </c>
      <c r="AD387" s="14">
        <f t="shared" ref="AD387:AD424" si="118">SUM(AA387:AC387)</f>
        <v>5496</v>
      </c>
      <c r="AE387" s="14">
        <f t="shared" ref="AE387:AE424" si="119">V387+Z387+AD387</f>
        <v>16488</v>
      </c>
      <c r="AF387" s="16" t="s">
        <v>53</v>
      </c>
      <c r="AG387" s="17" t="s">
        <v>287</v>
      </c>
      <c r="AH387" s="17" t="s">
        <v>357</v>
      </c>
      <c r="AI387" s="17" t="s">
        <v>1182</v>
      </c>
      <c r="AJ387" s="17" t="s">
        <v>372</v>
      </c>
      <c r="AK387" s="8" t="s">
        <v>290</v>
      </c>
      <c r="AL387" s="8" t="s">
        <v>291</v>
      </c>
      <c r="AM387" s="12" t="s">
        <v>47</v>
      </c>
      <c r="AN387" s="18">
        <v>46752</v>
      </c>
      <c r="AO387" s="19"/>
    </row>
    <row r="388" spans="1:41" ht="20" customHeight="1">
      <c r="A388" s="12">
        <v>67</v>
      </c>
      <c r="B388" s="12" t="s">
        <v>1382</v>
      </c>
      <c r="C388" s="28" t="s">
        <v>1615</v>
      </c>
      <c r="D388" s="12" t="s">
        <v>1383</v>
      </c>
      <c r="E388" s="12" t="s">
        <v>1382</v>
      </c>
      <c r="F388" s="12" t="s">
        <v>1383</v>
      </c>
      <c r="G388" s="12" t="s">
        <v>1030</v>
      </c>
      <c r="H388" s="12" t="s">
        <v>1384</v>
      </c>
      <c r="I388" s="12" t="s">
        <v>1547</v>
      </c>
      <c r="J388" s="12"/>
      <c r="K388" s="12" t="s">
        <v>1386</v>
      </c>
      <c r="L388" s="12" t="s">
        <v>1387</v>
      </c>
      <c r="M388" s="27" t="s">
        <v>1548</v>
      </c>
      <c r="N388" s="12"/>
      <c r="O388" s="8">
        <v>89211930</v>
      </c>
      <c r="P388" s="8" t="s">
        <v>51</v>
      </c>
      <c r="Q388" s="8">
        <v>4</v>
      </c>
      <c r="R388" s="12">
        <v>36</v>
      </c>
      <c r="S388" s="23">
        <v>2855</v>
      </c>
      <c r="T388" s="23">
        <v>2854</v>
      </c>
      <c r="U388" s="13"/>
      <c r="V388" s="14">
        <f t="shared" si="110"/>
        <v>5709</v>
      </c>
      <c r="W388" s="15">
        <f t="shared" si="111"/>
        <v>2855</v>
      </c>
      <c r="X388" s="15">
        <f t="shared" si="112"/>
        <v>2854</v>
      </c>
      <c r="Y388" s="15">
        <f t="shared" si="113"/>
        <v>0</v>
      </c>
      <c r="Z388" s="14">
        <f t="shared" si="114"/>
        <v>5709</v>
      </c>
      <c r="AA388" s="15">
        <f t="shared" si="115"/>
        <v>2855</v>
      </c>
      <c r="AB388" s="15">
        <f t="shared" si="116"/>
        <v>2854</v>
      </c>
      <c r="AC388" s="15">
        <f t="shared" si="117"/>
        <v>0</v>
      </c>
      <c r="AD388" s="14">
        <f t="shared" si="118"/>
        <v>5709</v>
      </c>
      <c r="AE388" s="14">
        <f t="shared" si="119"/>
        <v>17127</v>
      </c>
      <c r="AF388" s="16" t="s">
        <v>53</v>
      </c>
      <c r="AG388" s="17" t="s">
        <v>287</v>
      </c>
      <c r="AH388" s="17" t="s">
        <v>357</v>
      </c>
      <c r="AI388" s="17" t="s">
        <v>1182</v>
      </c>
      <c r="AJ388" s="17" t="s">
        <v>372</v>
      </c>
      <c r="AK388" s="8" t="s">
        <v>290</v>
      </c>
      <c r="AL388" s="8" t="s">
        <v>291</v>
      </c>
      <c r="AM388" s="12" t="s">
        <v>47</v>
      </c>
      <c r="AN388" s="18">
        <v>46752</v>
      </c>
      <c r="AO388" s="19"/>
    </row>
    <row r="389" spans="1:41" ht="20" customHeight="1">
      <c r="A389" s="12">
        <v>68</v>
      </c>
      <c r="B389" s="12" t="s">
        <v>1382</v>
      </c>
      <c r="C389" s="28" t="s">
        <v>1615</v>
      </c>
      <c r="D389" s="12" t="s">
        <v>1383</v>
      </c>
      <c r="E389" s="12" t="s">
        <v>1382</v>
      </c>
      <c r="F389" s="12" t="s">
        <v>1383</v>
      </c>
      <c r="G389" s="12" t="s">
        <v>1030</v>
      </c>
      <c r="H389" s="12" t="s">
        <v>1447</v>
      </c>
      <c r="I389" s="12" t="s">
        <v>1549</v>
      </c>
      <c r="J389" s="12"/>
      <c r="K389" s="12" t="s">
        <v>1449</v>
      </c>
      <c r="L389" s="12" t="s">
        <v>1450</v>
      </c>
      <c r="M389" s="27" t="s">
        <v>1550</v>
      </c>
      <c r="N389" s="12"/>
      <c r="O389" s="8">
        <v>89211923</v>
      </c>
      <c r="P389" s="8" t="s">
        <v>51</v>
      </c>
      <c r="Q389" s="8">
        <v>4</v>
      </c>
      <c r="R389" s="12">
        <v>36</v>
      </c>
      <c r="S389" s="23">
        <v>1816</v>
      </c>
      <c r="T389" s="23">
        <v>1816</v>
      </c>
      <c r="U389" s="13"/>
      <c r="V389" s="14">
        <f t="shared" si="110"/>
        <v>3632</v>
      </c>
      <c r="W389" s="15">
        <f t="shared" si="111"/>
        <v>1816</v>
      </c>
      <c r="X389" s="15">
        <f t="shared" si="112"/>
        <v>1816</v>
      </c>
      <c r="Y389" s="15">
        <f t="shared" si="113"/>
        <v>0</v>
      </c>
      <c r="Z389" s="14">
        <f t="shared" si="114"/>
        <v>3632</v>
      </c>
      <c r="AA389" s="15">
        <f t="shared" si="115"/>
        <v>1816</v>
      </c>
      <c r="AB389" s="15">
        <f t="shared" si="116"/>
        <v>1816</v>
      </c>
      <c r="AC389" s="15">
        <f t="shared" si="117"/>
        <v>0</v>
      </c>
      <c r="AD389" s="14">
        <f t="shared" si="118"/>
        <v>3632</v>
      </c>
      <c r="AE389" s="14">
        <f t="shared" si="119"/>
        <v>10896</v>
      </c>
      <c r="AF389" s="16" t="s">
        <v>53</v>
      </c>
      <c r="AG389" s="17" t="s">
        <v>287</v>
      </c>
      <c r="AH389" s="17" t="s">
        <v>357</v>
      </c>
      <c r="AI389" s="17" t="s">
        <v>1182</v>
      </c>
      <c r="AJ389" s="17" t="s">
        <v>372</v>
      </c>
      <c r="AK389" s="8" t="s">
        <v>290</v>
      </c>
      <c r="AL389" s="8" t="s">
        <v>291</v>
      </c>
      <c r="AM389" s="12" t="s">
        <v>47</v>
      </c>
      <c r="AN389" s="18">
        <v>46752</v>
      </c>
      <c r="AO389" s="19"/>
    </row>
    <row r="390" spans="1:41" ht="20" customHeight="1">
      <c r="A390" s="12">
        <v>69</v>
      </c>
      <c r="B390" s="12" t="s">
        <v>1382</v>
      </c>
      <c r="C390" s="28" t="s">
        <v>1615</v>
      </c>
      <c r="D390" s="12" t="s">
        <v>1383</v>
      </c>
      <c r="E390" s="12" t="s">
        <v>1382</v>
      </c>
      <c r="F390" s="12" t="s">
        <v>1383</v>
      </c>
      <c r="G390" s="12" t="s">
        <v>1030</v>
      </c>
      <c r="H390" s="12" t="s">
        <v>1479</v>
      </c>
      <c r="I390" s="12" t="s">
        <v>1551</v>
      </c>
      <c r="J390" s="12"/>
      <c r="K390" s="12" t="s">
        <v>1391</v>
      </c>
      <c r="L390" s="12" t="s">
        <v>1412</v>
      </c>
      <c r="M390" s="27" t="s">
        <v>1552</v>
      </c>
      <c r="N390" s="12"/>
      <c r="O390" s="8">
        <v>89211936</v>
      </c>
      <c r="P390" s="8" t="s">
        <v>51</v>
      </c>
      <c r="Q390" s="8">
        <v>4</v>
      </c>
      <c r="R390" s="12">
        <v>36</v>
      </c>
      <c r="S390" s="23">
        <v>1072</v>
      </c>
      <c r="T390" s="23">
        <v>1071</v>
      </c>
      <c r="U390" s="13"/>
      <c r="V390" s="14">
        <f t="shared" si="110"/>
        <v>2143</v>
      </c>
      <c r="W390" s="15">
        <f t="shared" si="111"/>
        <v>1072</v>
      </c>
      <c r="X390" s="15">
        <f t="shared" si="112"/>
        <v>1071</v>
      </c>
      <c r="Y390" s="15">
        <f t="shared" si="113"/>
        <v>0</v>
      </c>
      <c r="Z390" s="14">
        <f t="shared" si="114"/>
        <v>2143</v>
      </c>
      <c r="AA390" s="15">
        <f t="shared" si="115"/>
        <v>1072</v>
      </c>
      <c r="AB390" s="15">
        <f t="shared" si="116"/>
        <v>1071</v>
      </c>
      <c r="AC390" s="15">
        <f t="shared" si="117"/>
        <v>0</v>
      </c>
      <c r="AD390" s="14">
        <f t="shared" si="118"/>
        <v>2143</v>
      </c>
      <c r="AE390" s="14">
        <f t="shared" si="119"/>
        <v>6429</v>
      </c>
      <c r="AF390" s="16" t="s">
        <v>53</v>
      </c>
      <c r="AG390" s="17" t="s">
        <v>287</v>
      </c>
      <c r="AH390" s="17" t="s">
        <v>357</v>
      </c>
      <c r="AI390" s="17" t="s">
        <v>1182</v>
      </c>
      <c r="AJ390" s="17" t="s">
        <v>372</v>
      </c>
      <c r="AK390" s="8" t="s">
        <v>290</v>
      </c>
      <c r="AL390" s="8" t="s">
        <v>291</v>
      </c>
      <c r="AM390" s="12" t="s">
        <v>47</v>
      </c>
      <c r="AN390" s="18">
        <v>46752</v>
      </c>
      <c r="AO390" s="19"/>
    </row>
    <row r="391" spans="1:41" ht="20" customHeight="1">
      <c r="A391" s="12">
        <v>70</v>
      </c>
      <c r="B391" s="12" t="s">
        <v>1382</v>
      </c>
      <c r="C391" s="28" t="s">
        <v>1615</v>
      </c>
      <c r="D391" s="12" t="s">
        <v>1383</v>
      </c>
      <c r="E391" s="12" t="s">
        <v>1382</v>
      </c>
      <c r="F391" s="12" t="s">
        <v>1383</v>
      </c>
      <c r="G391" s="12" t="s">
        <v>1030</v>
      </c>
      <c r="H391" s="12" t="s">
        <v>1486</v>
      </c>
      <c r="I391" s="12"/>
      <c r="J391" s="12"/>
      <c r="K391" s="12" t="s">
        <v>1386</v>
      </c>
      <c r="L391" s="12" t="s">
        <v>1387</v>
      </c>
      <c r="M391" s="27" t="s">
        <v>1553</v>
      </c>
      <c r="N391" s="12"/>
      <c r="O391" s="8">
        <v>90901473</v>
      </c>
      <c r="P391" s="8" t="s">
        <v>51</v>
      </c>
      <c r="Q391" s="8">
        <v>10</v>
      </c>
      <c r="R391" s="12">
        <v>36</v>
      </c>
      <c r="S391" s="23">
        <v>2859</v>
      </c>
      <c r="T391" s="23">
        <v>2858</v>
      </c>
      <c r="U391" s="13"/>
      <c r="V391" s="14">
        <f t="shared" si="110"/>
        <v>5717</v>
      </c>
      <c r="W391" s="15">
        <f t="shared" si="111"/>
        <v>2859</v>
      </c>
      <c r="X391" s="15">
        <f t="shared" si="112"/>
        <v>2858</v>
      </c>
      <c r="Y391" s="15">
        <f t="shared" si="113"/>
        <v>0</v>
      </c>
      <c r="Z391" s="14">
        <f t="shared" si="114"/>
        <v>5717</v>
      </c>
      <c r="AA391" s="15">
        <f t="shared" si="115"/>
        <v>2859</v>
      </c>
      <c r="AB391" s="15">
        <f t="shared" si="116"/>
        <v>2858</v>
      </c>
      <c r="AC391" s="15">
        <f t="shared" si="117"/>
        <v>0</v>
      </c>
      <c r="AD391" s="14">
        <f t="shared" si="118"/>
        <v>5717</v>
      </c>
      <c r="AE391" s="14">
        <f t="shared" si="119"/>
        <v>17151</v>
      </c>
      <c r="AF391" s="16" t="s">
        <v>53</v>
      </c>
      <c r="AG391" s="17" t="s">
        <v>287</v>
      </c>
      <c r="AH391" s="17" t="s">
        <v>357</v>
      </c>
      <c r="AI391" s="17" t="s">
        <v>1182</v>
      </c>
      <c r="AJ391" s="17" t="s">
        <v>372</v>
      </c>
      <c r="AK391" s="8" t="s">
        <v>290</v>
      </c>
      <c r="AL391" s="8" t="s">
        <v>291</v>
      </c>
      <c r="AM391" s="12" t="s">
        <v>47</v>
      </c>
      <c r="AN391" s="18">
        <v>46752</v>
      </c>
      <c r="AO391" s="19"/>
    </row>
    <row r="392" spans="1:41" ht="20" customHeight="1">
      <c r="A392" s="12">
        <v>71</v>
      </c>
      <c r="B392" s="12" t="s">
        <v>1382</v>
      </c>
      <c r="C392" s="28" t="s">
        <v>1615</v>
      </c>
      <c r="D392" s="12" t="s">
        <v>1383</v>
      </c>
      <c r="E392" s="12" t="s">
        <v>1382</v>
      </c>
      <c r="F392" s="12" t="s">
        <v>1383</v>
      </c>
      <c r="G392" s="12" t="s">
        <v>1030</v>
      </c>
      <c r="H392" s="12" t="s">
        <v>1455</v>
      </c>
      <c r="I392" s="12" t="s">
        <v>1488</v>
      </c>
      <c r="J392" s="12"/>
      <c r="K392" s="12" t="s">
        <v>1386</v>
      </c>
      <c r="L392" s="12" t="s">
        <v>1459</v>
      </c>
      <c r="M392" s="27" t="s">
        <v>1554</v>
      </c>
      <c r="N392" s="12"/>
      <c r="O392" s="8">
        <v>92065446</v>
      </c>
      <c r="P392" s="8" t="s">
        <v>51</v>
      </c>
      <c r="Q392" s="8">
        <v>10</v>
      </c>
      <c r="R392" s="12">
        <v>36</v>
      </c>
      <c r="S392" s="23">
        <v>2914</v>
      </c>
      <c r="T392" s="23">
        <v>2913</v>
      </c>
      <c r="U392" s="13"/>
      <c r="V392" s="14">
        <f t="shared" si="110"/>
        <v>5827</v>
      </c>
      <c r="W392" s="15">
        <f t="shared" si="111"/>
        <v>2914</v>
      </c>
      <c r="X392" s="15">
        <f t="shared" si="112"/>
        <v>2913</v>
      </c>
      <c r="Y392" s="15">
        <f t="shared" si="113"/>
        <v>0</v>
      </c>
      <c r="Z392" s="14">
        <f t="shared" si="114"/>
        <v>5827</v>
      </c>
      <c r="AA392" s="15">
        <f t="shared" si="115"/>
        <v>2914</v>
      </c>
      <c r="AB392" s="15">
        <f t="shared" si="116"/>
        <v>2913</v>
      </c>
      <c r="AC392" s="15">
        <f t="shared" si="117"/>
        <v>0</v>
      </c>
      <c r="AD392" s="14">
        <f t="shared" si="118"/>
        <v>5827</v>
      </c>
      <c r="AE392" s="14">
        <f t="shared" si="119"/>
        <v>17481</v>
      </c>
      <c r="AF392" s="16" t="s">
        <v>53</v>
      </c>
      <c r="AG392" s="17" t="s">
        <v>287</v>
      </c>
      <c r="AH392" s="17" t="s">
        <v>357</v>
      </c>
      <c r="AI392" s="17" t="s">
        <v>1182</v>
      </c>
      <c r="AJ392" s="17" t="s">
        <v>372</v>
      </c>
      <c r="AK392" s="8" t="s">
        <v>290</v>
      </c>
      <c r="AL392" s="8" t="s">
        <v>291</v>
      </c>
      <c r="AM392" s="12" t="s">
        <v>47</v>
      </c>
      <c r="AN392" s="18">
        <v>46752</v>
      </c>
      <c r="AO392" s="19"/>
    </row>
    <row r="393" spans="1:41" ht="20" customHeight="1">
      <c r="A393" s="12">
        <v>72</v>
      </c>
      <c r="B393" s="12" t="s">
        <v>1382</v>
      </c>
      <c r="C393" s="28" t="s">
        <v>1615</v>
      </c>
      <c r="D393" s="12" t="s">
        <v>1383</v>
      </c>
      <c r="E393" s="12" t="s">
        <v>1382</v>
      </c>
      <c r="F393" s="12" t="s">
        <v>1383</v>
      </c>
      <c r="G393" s="12" t="s">
        <v>1030</v>
      </c>
      <c r="H393" s="12" t="s">
        <v>1459</v>
      </c>
      <c r="I393" s="12" t="s">
        <v>1555</v>
      </c>
      <c r="J393" s="12"/>
      <c r="K393" s="12" t="s">
        <v>1386</v>
      </c>
      <c r="L393" s="12" t="s">
        <v>1459</v>
      </c>
      <c r="M393" s="27" t="s">
        <v>1616</v>
      </c>
      <c r="N393" s="12"/>
      <c r="O393" s="8">
        <v>83600573</v>
      </c>
      <c r="P393" s="8" t="s">
        <v>51</v>
      </c>
      <c r="Q393" s="8">
        <v>8</v>
      </c>
      <c r="R393" s="12">
        <v>36</v>
      </c>
      <c r="S393" s="23">
        <v>7754</v>
      </c>
      <c r="T393" s="23">
        <v>7753</v>
      </c>
      <c r="U393" s="13"/>
      <c r="V393" s="14">
        <f t="shared" si="110"/>
        <v>15507</v>
      </c>
      <c r="W393" s="15">
        <f t="shared" si="111"/>
        <v>7754</v>
      </c>
      <c r="X393" s="15">
        <f t="shared" si="112"/>
        <v>7753</v>
      </c>
      <c r="Y393" s="15">
        <f t="shared" si="113"/>
        <v>0</v>
      </c>
      <c r="Z393" s="14">
        <f t="shared" si="114"/>
        <v>15507</v>
      </c>
      <c r="AA393" s="15">
        <f t="shared" si="115"/>
        <v>7754</v>
      </c>
      <c r="AB393" s="15">
        <f t="shared" si="116"/>
        <v>7753</v>
      </c>
      <c r="AC393" s="15">
        <f t="shared" si="117"/>
        <v>0</v>
      </c>
      <c r="AD393" s="14">
        <f t="shared" si="118"/>
        <v>15507</v>
      </c>
      <c r="AE393" s="14">
        <f t="shared" si="119"/>
        <v>46521</v>
      </c>
      <c r="AF393" s="16" t="s">
        <v>53</v>
      </c>
      <c r="AG393" s="17" t="s">
        <v>287</v>
      </c>
      <c r="AH393" s="17" t="s">
        <v>357</v>
      </c>
      <c r="AI393" s="17" t="s">
        <v>1182</v>
      </c>
      <c r="AJ393" s="17" t="s">
        <v>372</v>
      </c>
      <c r="AK393" s="8" t="s">
        <v>290</v>
      </c>
      <c r="AL393" s="8" t="s">
        <v>291</v>
      </c>
      <c r="AM393" s="12" t="s">
        <v>47</v>
      </c>
      <c r="AN393" s="18">
        <v>46752</v>
      </c>
      <c r="AO393" s="19"/>
    </row>
    <row r="394" spans="1:41" ht="20" customHeight="1">
      <c r="A394" s="12">
        <v>73</v>
      </c>
      <c r="B394" s="12" t="s">
        <v>1382</v>
      </c>
      <c r="C394" s="28" t="s">
        <v>1615</v>
      </c>
      <c r="D394" s="12" t="s">
        <v>1383</v>
      </c>
      <c r="E394" s="12" t="s">
        <v>1382</v>
      </c>
      <c r="F394" s="12" t="s">
        <v>1383</v>
      </c>
      <c r="G394" s="12" t="s">
        <v>1030</v>
      </c>
      <c r="H394" s="12" t="s">
        <v>1437</v>
      </c>
      <c r="I394" s="12"/>
      <c r="J394" s="12"/>
      <c r="K394" s="12" t="s">
        <v>1391</v>
      </c>
      <c r="L394" s="12" t="s">
        <v>1412</v>
      </c>
      <c r="M394" s="27" t="s">
        <v>1556</v>
      </c>
      <c r="N394" s="12"/>
      <c r="O394" s="8">
        <v>89211919</v>
      </c>
      <c r="P394" s="8" t="s">
        <v>51</v>
      </c>
      <c r="Q394" s="8">
        <v>4</v>
      </c>
      <c r="R394" s="12">
        <v>36</v>
      </c>
      <c r="S394" s="23">
        <v>2245</v>
      </c>
      <c r="T394" s="23">
        <v>2245</v>
      </c>
      <c r="U394" s="13"/>
      <c r="V394" s="14">
        <f t="shared" si="110"/>
        <v>4490</v>
      </c>
      <c r="W394" s="15">
        <f t="shared" si="111"/>
        <v>2245</v>
      </c>
      <c r="X394" s="15">
        <f t="shared" si="112"/>
        <v>2245</v>
      </c>
      <c r="Y394" s="15">
        <f t="shared" si="113"/>
        <v>0</v>
      </c>
      <c r="Z394" s="14">
        <f t="shared" si="114"/>
        <v>4490</v>
      </c>
      <c r="AA394" s="15">
        <f t="shared" si="115"/>
        <v>2245</v>
      </c>
      <c r="AB394" s="15">
        <f t="shared" si="116"/>
        <v>2245</v>
      </c>
      <c r="AC394" s="15">
        <f t="shared" si="117"/>
        <v>0</v>
      </c>
      <c r="AD394" s="14">
        <f t="shared" si="118"/>
        <v>4490</v>
      </c>
      <c r="AE394" s="14">
        <f t="shared" si="119"/>
        <v>13470</v>
      </c>
      <c r="AF394" s="16" t="s">
        <v>53</v>
      </c>
      <c r="AG394" s="17" t="s">
        <v>287</v>
      </c>
      <c r="AH394" s="17" t="s">
        <v>357</v>
      </c>
      <c r="AI394" s="17" t="s">
        <v>1182</v>
      </c>
      <c r="AJ394" s="17" t="s">
        <v>372</v>
      </c>
      <c r="AK394" s="8" t="s">
        <v>290</v>
      </c>
      <c r="AL394" s="8" t="s">
        <v>291</v>
      </c>
      <c r="AM394" s="12" t="s">
        <v>47</v>
      </c>
      <c r="AN394" s="18">
        <v>46752</v>
      </c>
      <c r="AO394" s="19"/>
    </row>
    <row r="395" spans="1:41" ht="20" customHeight="1">
      <c r="A395" s="12">
        <v>74</v>
      </c>
      <c r="B395" s="12" t="s">
        <v>1382</v>
      </c>
      <c r="C395" s="28" t="s">
        <v>1615</v>
      </c>
      <c r="D395" s="12" t="s">
        <v>1383</v>
      </c>
      <c r="E395" s="12" t="s">
        <v>1382</v>
      </c>
      <c r="F395" s="12" t="s">
        <v>1383</v>
      </c>
      <c r="G395" s="12" t="s">
        <v>1030</v>
      </c>
      <c r="H395" s="12" t="s">
        <v>1414</v>
      </c>
      <c r="I395" s="12" t="s">
        <v>1557</v>
      </c>
      <c r="J395" s="12"/>
      <c r="K395" s="12" t="s">
        <v>1386</v>
      </c>
      <c r="L395" s="12" t="s">
        <v>1387</v>
      </c>
      <c r="M395" s="27" t="s">
        <v>1558</v>
      </c>
      <c r="N395" s="12"/>
      <c r="O395" s="8">
        <v>90904250</v>
      </c>
      <c r="P395" s="8" t="s">
        <v>51</v>
      </c>
      <c r="Q395" s="8">
        <v>10</v>
      </c>
      <c r="R395" s="12">
        <v>36</v>
      </c>
      <c r="S395" s="23">
        <v>3440</v>
      </c>
      <c r="T395" s="23">
        <v>3440</v>
      </c>
      <c r="U395" s="13"/>
      <c r="V395" s="14">
        <f t="shared" si="110"/>
        <v>6880</v>
      </c>
      <c r="W395" s="15">
        <f t="shared" si="111"/>
        <v>3440</v>
      </c>
      <c r="X395" s="15">
        <f t="shared" si="112"/>
        <v>3440</v>
      </c>
      <c r="Y395" s="15">
        <f t="shared" si="113"/>
        <v>0</v>
      </c>
      <c r="Z395" s="14">
        <f t="shared" si="114"/>
        <v>6880</v>
      </c>
      <c r="AA395" s="15">
        <f t="shared" si="115"/>
        <v>3440</v>
      </c>
      <c r="AB395" s="15">
        <f t="shared" si="116"/>
        <v>3440</v>
      </c>
      <c r="AC395" s="15">
        <f t="shared" si="117"/>
        <v>0</v>
      </c>
      <c r="AD395" s="14">
        <f t="shared" si="118"/>
        <v>6880</v>
      </c>
      <c r="AE395" s="14">
        <f t="shared" si="119"/>
        <v>20640</v>
      </c>
      <c r="AF395" s="16" t="s">
        <v>53</v>
      </c>
      <c r="AG395" s="17" t="s">
        <v>287</v>
      </c>
      <c r="AH395" s="17" t="s">
        <v>357</v>
      </c>
      <c r="AI395" s="17" t="s">
        <v>1182</v>
      </c>
      <c r="AJ395" s="17" t="s">
        <v>372</v>
      </c>
      <c r="AK395" s="8" t="s">
        <v>290</v>
      </c>
      <c r="AL395" s="8" t="s">
        <v>291</v>
      </c>
      <c r="AM395" s="12" t="s">
        <v>47</v>
      </c>
      <c r="AN395" s="18">
        <v>46752</v>
      </c>
      <c r="AO395" s="19"/>
    </row>
    <row r="396" spans="1:41" ht="20" customHeight="1">
      <c r="A396" s="12">
        <v>75</v>
      </c>
      <c r="B396" s="12" t="s">
        <v>1382</v>
      </c>
      <c r="C396" s="28" t="s">
        <v>1615</v>
      </c>
      <c r="D396" s="12" t="s">
        <v>1383</v>
      </c>
      <c r="E396" s="12" t="s">
        <v>1382</v>
      </c>
      <c r="F396" s="12" t="s">
        <v>1383</v>
      </c>
      <c r="G396" s="12" t="s">
        <v>1030</v>
      </c>
      <c r="H396" s="12" t="s">
        <v>1394</v>
      </c>
      <c r="I396" s="12" t="s">
        <v>1559</v>
      </c>
      <c r="J396" s="12">
        <v>79</v>
      </c>
      <c r="K396" s="12" t="s">
        <v>1396</v>
      </c>
      <c r="L396" s="12" t="s">
        <v>1397</v>
      </c>
      <c r="M396" s="27" t="s">
        <v>1560</v>
      </c>
      <c r="N396" s="12"/>
      <c r="O396" s="8">
        <v>83600563</v>
      </c>
      <c r="P396" s="8" t="s">
        <v>51</v>
      </c>
      <c r="Q396" s="8">
        <v>2</v>
      </c>
      <c r="R396" s="12">
        <v>36</v>
      </c>
      <c r="S396" s="23">
        <v>892</v>
      </c>
      <c r="T396" s="23">
        <v>891</v>
      </c>
      <c r="U396" s="13"/>
      <c r="V396" s="14">
        <f t="shared" si="110"/>
        <v>1783</v>
      </c>
      <c r="W396" s="15">
        <f t="shared" si="111"/>
        <v>892</v>
      </c>
      <c r="X396" s="15">
        <f t="shared" si="112"/>
        <v>891</v>
      </c>
      <c r="Y396" s="15">
        <f t="shared" si="113"/>
        <v>0</v>
      </c>
      <c r="Z396" s="14">
        <f t="shared" si="114"/>
        <v>1783</v>
      </c>
      <c r="AA396" s="15">
        <f t="shared" si="115"/>
        <v>892</v>
      </c>
      <c r="AB396" s="15">
        <f t="shared" si="116"/>
        <v>891</v>
      </c>
      <c r="AC396" s="15">
        <f t="shared" si="117"/>
        <v>0</v>
      </c>
      <c r="AD396" s="14">
        <f t="shared" si="118"/>
        <v>1783</v>
      </c>
      <c r="AE396" s="14">
        <f t="shared" si="119"/>
        <v>5349</v>
      </c>
      <c r="AF396" s="16" t="s">
        <v>53</v>
      </c>
      <c r="AG396" s="17" t="s">
        <v>287</v>
      </c>
      <c r="AH396" s="17" t="s">
        <v>357</v>
      </c>
      <c r="AI396" s="17" t="s">
        <v>1182</v>
      </c>
      <c r="AJ396" s="17" t="s">
        <v>372</v>
      </c>
      <c r="AK396" s="8" t="s">
        <v>290</v>
      </c>
      <c r="AL396" s="8" t="s">
        <v>291</v>
      </c>
      <c r="AM396" s="12" t="s">
        <v>47</v>
      </c>
      <c r="AN396" s="18">
        <v>46752</v>
      </c>
      <c r="AO396" s="19"/>
    </row>
    <row r="397" spans="1:41" ht="20" customHeight="1">
      <c r="A397" s="12">
        <v>76</v>
      </c>
      <c r="B397" s="12" t="s">
        <v>1382</v>
      </c>
      <c r="C397" s="28" t="s">
        <v>1615</v>
      </c>
      <c r="D397" s="12" t="s">
        <v>1383</v>
      </c>
      <c r="E397" s="12" t="s">
        <v>1382</v>
      </c>
      <c r="F397" s="12" t="s">
        <v>1383</v>
      </c>
      <c r="G397" s="12" t="s">
        <v>1030</v>
      </c>
      <c r="H397" s="12" t="s">
        <v>1561</v>
      </c>
      <c r="I397" s="12"/>
      <c r="J397" s="12" t="s">
        <v>104</v>
      </c>
      <c r="K397" s="12" t="s">
        <v>1386</v>
      </c>
      <c r="L397" s="12" t="s">
        <v>1387</v>
      </c>
      <c r="M397" s="27" t="s">
        <v>1562</v>
      </c>
      <c r="N397" s="12"/>
      <c r="O397" s="8">
        <v>83637280</v>
      </c>
      <c r="P397" s="8" t="s">
        <v>51</v>
      </c>
      <c r="Q397" s="8">
        <v>4</v>
      </c>
      <c r="R397" s="12">
        <v>36</v>
      </c>
      <c r="S397" s="23">
        <v>2055</v>
      </c>
      <c r="T397" s="23">
        <v>2054</v>
      </c>
      <c r="U397" s="13"/>
      <c r="V397" s="14">
        <f t="shared" si="110"/>
        <v>4109</v>
      </c>
      <c r="W397" s="15">
        <f t="shared" si="111"/>
        <v>2055</v>
      </c>
      <c r="X397" s="15">
        <f t="shared" si="112"/>
        <v>2054</v>
      </c>
      <c r="Y397" s="15">
        <f t="shared" si="113"/>
        <v>0</v>
      </c>
      <c r="Z397" s="14">
        <f t="shared" si="114"/>
        <v>4109</v>
      </c>
      <c r="AA397" s="15">
        <f t="shared" si="115"/>
        <v>2055</v>
      </c>
      <c r="AB397" s="15">
        <f t="shared" si="116"/>
        <v>2054</v>
      </c>
      <c r="AC397" s="15">
        <f t="shared" si="117"/>
        <v>0</v>
      </c>
      <c r="AD397" s="14">
        <f t="shared" si="118"/>
        <v>4109</v>
      </c>
      <c r="AE397" s="14">
        <f t="shared" si="119"/>
        <v>12327</v>
      </c>
      <c r="AF397" s="16" t="s">
        <v>53</v>
      </c>
      <c r="AG397" s="17" t="s">
        <v>287</v>
      </c>
      <c r="AH397" s="17" t="s">
        <v>357</v>
      </c>
      <c r="AI397" s="17" t="s">
        <v>1182</v>
      </c>
      <c r="AJ397" s="17" t="s">
        <v>372</v>
      </c>
      <c r="AK397" s="8" t="s">
        <v>290</v>
      </c>
      <c r="AL397" s="8" t="s">
        <v>291</v>
      </c>
      <c r="AM397" s="12" t="s">
        <v>47</v>
      </c>
      <c r="AN397" s="18">
        <v>46752</v>
      </c>
      <c r="AO397" s="19"/>
    </row>
    <row r="398" spans="1:41" ht="20" customHeight="1">
      <c r="A398" s="12">
        <v>77</v>
      </c>
      <c r="B398" s="12" t="s">
        <v>1382</v>
      </c>
      <c r="C398" s="28" t="s">
        <v>1615</v>
      </c>
      <c r="D398" s="12" t="s">
        <v>1383</v>
      </c>
      <c r="E398" s="12" t="s">
        <v>1382</v>
      </c>
      <c r="F398" s="12" t="s">
        <v>1383</v>
      </c>
      <c r="G398" s="12" t="s">
        <v>1030</v>
      </c>
      <c r="H398" s="12" t="s">
        <v>1471</v>
      </c>
      <c r="I398" s="12"/>
      <c r="J398" s="12">
        <v>7</v>
      </c>
      <c r="K398" s="12" t="s">
        <v>1386</v>
      </c>
      <c r="L398" s="12" t="s">
        <v>1387</v>
      </c>
      <c r="M398" s="27" t="s">
        <v>1563</v>
      </c>
      <c r="N398" s="12"/>
      <c r="O398" s="8">
        <v>83562546</v>
      </c>
      <c r="P398" s="8" t="s">
        <v>51</v>
      </c>
      <c r="Q398" s="8">
        <v>10</v>
      </c>
      <c r="R398" s="12">
        <v>36</v>
      </c>
      <c r="S398" s="23">
        <v>3893</v>
      </c>
      <c r="T398" s="23">
        <v>3892</v>
      </c>
      <c r="U398" s="13"/>
      <c r="V398" s="14">
        <f t="shared" si="110"/>
        <v>7785</v>
      </c>
      <c r="W398" s="15">
        <f t="shared" si="111"/>
        <v>3893</v>
      </c>
      <c r="X398" s="15">
        <f t="shared" si="112"/>
        <v>3892</v>
      </c>
      <c r="Y398" s="15">
        <f t="shared" si="113"/>
        <v>0</v>
      </c>
      <c r="Z398" s="14">
        <f t="shared" si="114"/>
        <v>7785</v>
      </c>
      <c r="AA398" s="15">
        <f t="shared" si="115"/>
        <v>3893</v>
      </c>
      <c r="AB398" s="15">
        <f t="shared" si="116"/>
        <v>3892</v>
      </c>
      <c r="AC398" s="15">
        <f t="shared" si="117"/>
        <v>0</v>
      </c>
      <c r="AD398" s="14">
        <f t="shared" si="118"/>
        <v>7785</v>
      </c>
      <c r="AE398" s="14">
        <f t="shared" si="119"/>
        <v>23355</v>
      </c>
      <c r="AF398" s="16" t="s">
        <v>53</v>
      </c>
      <c r="AG398" s="17" t="s">
        <v>287</v>
      </c>
      <c r="AH398" s="17" t="s">
        <v>357</v>
      </c>
      <c r="AI398" s="17" t="s">
        <v>1182</v>
      </c>
      <c r="AJ398" s="17" t="s">
        <v>372</v>
      </c>
      <c r="AK398" s="8" t="s">
        <v>290</v>
      </c>
      <c r="AL398" s="8" t="s">
        <v>291</v>
      </c>
      <c r="AM398" s="12" t="s">
        <v>47</v>
      </c>
      <c r="AN398" s="18">
        <v>46752</v>
      </c>
      <c r="AO398" s="19"/>
    </row>
    <row r="399" spans="1:41" ht="20" customHeight="1">
      <c r="A399" s="12">
        <v>78</v>
      </c>
      <c r="B399" s="12" t="s">
        <v>1382</v>
      </c>
      <c r="C399" s="28" t="s">
        <v>1615</v>
      </c>
      <c r="D399" s="12" t="s">
        <v>1383</v>
      </c>
      <c r="E399" s="12" t="s">
        <v>1382</v>
      </c>
      <c r="F399" s="12" t="s">
        <v>1383</v>
      </c>
      <c r="G399" s="12" t="s">
        <v>1030</v>
      </c>
      <c r="H399" s="12" t="s">
        <v>1406</v>
      </c>
      <c r="I399" s="12" t="s">
        <v>1564</v>
      </c>
      <c r="J399" s="12">
        <v>1</v>
      </c>
      <c r="K399" s="12" t="s">
        <v>1391</v>
      </c>
      <c r="L399" s="12" t="s">
        <v>1412</v>
      </c>
      <c r="M399" s="27" t="s">
        <v>1565</v>
      </c>
      <c r="N399" s="12"/>
      <c r="O399" s="8">
        <v>89211928</v>
      </c>
      <c r="P399" s="8" t="s">
        <v>51</v>
      </c>
      <c r="Q399" s="8">
        <v>12</v>
      </c>
      <c r="R399" s="12">
        <v>36</v>
      </c>
      <c r="S399" s="23">
        <v>3877</v>
      </c>
      <c r="T399" s="23">
        <v>3877</v>
      </c>
      <c r="U399" s="13"/>
      <c r="V399" s="14">
        <f t="shared" si="110"/>
        <v>7754</v>
      </c>
      <c r="W399" s="15">
        <f t="shared" si="111"/>
        <v>3877</v>
      </c>
      <c r="X399" s="15">
        <f t="shared" si="112"/>
        <v>3877</v>
      </c>
      <c r="Y399" s="15">
        <f t="shared" si="113"/>
        <v>0</v>
      </c>
      <c r="Z399" s="14">
        <f t="shared" si="114"/>
        <v>7754</v>
      </c>
      <c r="AA399" s="15">
        <f t="shared" si="115"/>
        <v>3877</v>
      </c>
      <c r="AB399" s="15">
        <f t="shared" si="116"/>
        <v>3877</v>
      </c>
      <c r="AC399" s="15">
        <f t="shared" si="117"/>
        <v>0</v>
      </c>
      <c r="AD399" s="14">
        <f t="shared" si="118"/>
        <v>7754</v>
      </c>
      <c r="AE399" s="14">
        <f t="shared" si="119"/>
        <v>23262</v>
      </c>
      <c r="AF399" s="16" t="s">
        <v>53</v>
      </c>
      <c r="AG399" s="17" t="s">
        <v>287</v>
      </c>
      <c r="AH399" s="17" t="s">
        <v>357</v>
      </c>
      <c r="AI399" s="17" t="s">
        <v>1182</v>
      </c>
      <c r="AJ399" s="17" t="s">
        <v>372</v>
      </c>
      <c r="AK399" s="8" t="s">
        <v>290</v>
      </c>
      <c r="AL399" s="8" t="s">
        <v>291</v>
      </c>
      <c r="AM399" s="12" t="s">
        <v>47</v>
      </c>
      <c r="AN399" s="18">
        <v>46752</v>
      </c>
      <c r="AO399" s="19"/>
    </row>
    <row r="400" spans="1:41" ht="20" customHeight="1">
      <c r="A400" s="12">
        <v>79</v>
      </c>
      <c r="B400" s="12" t="s">
        <v>1382</v>
      </c>
      <c r="C400" s="28" t="s">
        <v>1615</v>
      </c>
      <c r="D400" s="12" t="s">
        <v>1383</v>
      </c>
      <c r="E400" s="12" t="s">
        <v>1382</v>
      </c>
      <c r="F400" s="12" t="s">
        <v>1383</v>
      </c>
      <c r="G400" s="12" t="s">
        <v>1030</v>
      </c>
      <c r="H400" s="12" t="s">
        <v>1566</v>
      </c>
      <c r="I400" s="12"/>
      <c r="J400" s="12"/>
      <c r="K400" s="12" t="s">
        <v>1386</v>
      </c>
      <c r="L400" s="12" t="s">
        <v>1387</v>
      </c>
      <c r="M400" s="27" t="s">
        <v>1567</v>
      </c>
      <c r="N400" s="12"/>
      <c r="O400" s="8">
        <v>89211974</v>
      </c>
      <c r="P400" s="8" t="s">
        <v>51</v>
      </c>
      <c r="Q400" s="8">
        <v>10</v>
      </c>
      <c r="R400" s="12">
        <v>36</v>
      </c>
      <c r="S400" s="23">
        <v>3925</v>
      </c>
      <c r="T400" s="23">
        <v>3924</v>
      </c>
      <c r="U400" s="13"/>
      <c r="V400" s="14">
        <f t="shared" si="110"/>
        <v>7849</v>
      </c>
      <c r="W400" s="15">
        <f t="shared" si="111"/>
        <v>3925</v>
      </c>
      <c r="X400" s="15">
        <f t="shared" si="112"/>
        <v>3924</v>
      </c>
      <c r="Y400" s="15">
        <f t="shared" si="113"/>
        <v>0</v>
      </c>
      <c r="Z400" s="14">
        <f t="shared" si="114"/>
        <v>7849</v>
      </c>
      <c r="AA400" s="15">
        <f t="shared" si="115"/>
        <v>3925</v>
      </c>
      <c r="AB400" s="15">
        <f t="shared" si="116"/>
        <v>3924</v>
      </c>
      <c r="AC400" s="15">
        <f t="shared" si="117"/>
        <v>0</v>
      </c>
      <c r="AD400" s="14">
        <f t="shared" si="118"/>
        <v>7849</v>
      </c>
      <c r="AE400" s="14">
        <f t="shared" si="119"/>
        <v>23547</v>
      </c>
      <c r="AF400" s="16" t="s">
        <v>53</v>
      </c>
      <c r="AG400" s="17" t="s">
        <v>287</v>
      </c>
      <c r="AH400" s="17" t="s">
        <v>357</v>
      </c>
      <c r="AI400" s="17" t="s">
        <v>1182</v>
      </c>
      <c r="AJ400" s="17" t="s">
        <v>372</v>
      </c>
      <c r="AK400" s="8" t="s">
        <v>290</v>
      </c>
      <c r="AL400" s="8" t="s">
        <v>291</v>
      </c>
      <c r="AM400" s="12" t="s">
        <v>47</v>
      </c>
      <c r="AN400" s="18">
        <v>46752</v>
      </c>
      <c r="AO400" s="19"/>
    </row>
    <row r="401" spans="1:41" ht="20" customHeight="1">
      <c r="A401" s="12">
        <v>80</v>
      </c>
      <c r="B401" s="12" t="s">
        <v>1382</v>
      </c>
      <c r="C401" s="28" t="s">
        <v>1615</v>
      </c>
      <c r="D401" s="12" t="s">
        <v>1383</v>
      </c>
      <c r="E401" s="12" t="s">
        <v>1382</v>
      </c>
      <c r="F401" s="12" t="s">
        <v>1383</v>
      </c>
      <c r="G401" s="12" t="s">
        <v>1030</v>
      </c>
      <c r="H401" s="12" t="s">
        <v>1473</v>
      </c>
      <c r="I401" s="12" t="s">
        <v>1568</v>
      </c>
      <c r="J401" s="12"/>
      <c r="K401" s="12" t="s">
        <v>1386</v>
      </c>
      <c r="L401" s="12" t="s">
        <v>1387</v>
      </c>
      <c r="M401" s="27" t="s">
        <v>1569</v>
      </c>
      <c r="N401" s="12"/>
      <c r="O401" s="8">
        <v>1501201</v>
      </c>
      <c r="P401" s="8" t="s">
        <v>51</v>
      </c>
      <c r="Q401" s="8">
        <v>1</v>
      </c>
      <c r="R401" s="12">
        <v>36</v>
      </c>
      <c r="S401" s="23">
        <v>179</v>
      </c>
      <c r="T401" s="23">
        <v>178</v>
      </c>
      <c r="U401" s="13"/>
      <c r="V401" s="14">
        <f t="shared" si="110"/>
        <v>357</v>
      </c>
      <c r="W401" s="15">
        <f t="shared" si="111"/>
        <v>179</v>
      </c>
      <c r="X401" s="15">
        <f t="shared" si="112"/>
        <v>178</v>
      </c>
      <c r="Y401" s="15">
        <f t="shared" si="113"/>
        <v>0</v>
      </c>
      <c r="Z401" s="14">
        <f t="shared" si="114"/>
        <v>357</v>
      </c>
      <c r="AA401" s="15">
        <f t="shared" si="115"/>
        <v>179</v>
      </c>
      <c r="AB401" s="15">
        <f t="shared" si="116"/>
        <v>178</v>
      </c>
      <c r="AC401" s="15">
        <f t="shared" si="117"/>
        <v>0</v>
      </c>
      <c r="AD401" s="14">
        <f t="shared" si="118"/>
        <v>357</v>
      </c>
      <c r="AE401" s="14">
        <f t="shared" si="119"/>
        <v>1071</v>
      </c>
      <c r="AF401" s="16" t="s">
        <v>53</v>
      </c>
      <c r="AG401" s="17" t="s">
        <v>287</v>
      </c>
      <c r="AH401" s="17" t="s">
        <v>357</v>
      </c>
      <c r="AI401" s="17" t="s">
        <v>1182</v>
      </c>
      <c r="AJ401" s="17" t="s">
        <v>372</v>
      </c>
      <c r="AK401" s="8" t="s">
        <v>290</v>
      </c>
      <c r="AL401" s="8" t="s">
        <v>291</v>
      </c>
      <c r="AM401" s="12" t="s">
        <v>47</v>
      </c>
      <c r="AN401" s="18">
        <v>46752</v>
      </c>
      <c r="AO401" s="19"/>
    </row>
    <row r="402" spans="1:41" ht="20" customHeight="1">
      <c r="A402" s="12">
        <v>81</v>
      </c>
      <c r="B402" s="12" t="s">
        <v>1382</v>
      </c>
      <c r="C402" s="28" t="s">
        <v>1615</v>
      </c>
      <c r="D402" s="12" t="s">
        <v>1383</v>
      </c>
      <c r="E402" s="12" t="s">
        <v>1382</v>
      </c>
      <c r="F402" s="12" t="s">
        <v>1383</v>
      </c>
      <c r="G402" s="12" t="s">
        <v>1030</v>
      </c>
      <c r="H402" s="12" t="s">
        <v>1473</v>
      </c>
      <c r="I402" s="12" t="s">
        <v>1500</v>
      </c>
      <c r="J402" s="12"/>
      <c r="K402" s="12" t="s">
        <v>1386</v>
      </c>
      <c r="L402" s="12" t="s">
        <v>1387</v>
      </c>
      <c r="M402" s="27" t="s">
        <v>1570</v>
      </c>
      <c r="N402" s="12"/>
      <c r="O402" s="8">
        <v>89211977</v>
      </c>
      <c r="P402" s="8" t="s">
        <v>51</v>
      </c>
      <c r="Q402" s="8">
        <v>25</v>
      </c>
      <c r="R402" s="12">
        <v>36</v>
      </c>
      <c r="S402" s="23">
        <v>1075</v>
      </c>
      <c r="T402" s="23">
        <v>1074</v>
      </c>
      <c r="U402" s="13"/>
      <c r="V402" s="14">
        <f t="shared" si="110"/>
        <v>2149</v>
      </c>
      <c r="W402" s="15">
        <f t="shared" si="111"/>
        <v>1075</v>
      </c>
      <c r="X402" s="15">
        <f t="shared" si="112"/>
        <v>1074</v>
      </c>
      <c r="Y402" s="15">
        <f t="shared" si="113"/>
        <v>0</v>
      </c>
      <c r="Z402" s="14">
        <f t="shared" si="114"/>
        <v>2149</v>
      </c>
      <c r="AA402" s="15">
        <f t="shared" si="115"/>
        <v>1075</v>
      </c>
      <c r="AB402" s="15">
        <f t="shared" si="116"/>
        <v>1074</v>
      </c>
      <c r="AC402" s="15">
        <f t="shared" si="117"/>
        <v>0</v>
      </c>
      <c r="AD402" s="14">
        <f t="shared" si="118"/>
        <v>2149</v>
      </c>
      <c r="AE402" s="14">
        <f t="shared" si="119"/>
        <v>6447</v>
      </c>
      <c r="AF402" s="16" t="s">
        <v>53</v>
      </c>
      <c r="AG402" s="17" t="s">
        <v>287</v>
      </c>
      <c r="AH402" s="17" t="s">
        <v>357</v>
      </c>
      <c r="AI402" s="17" t="s">
        <v>1182</v>
      </c>
      <c r="AJ402" s="17" t="s">
        <v>372</v>
      </c>
      <c r="AK402" s="8" t="s">
        <v>290</v>
      </c>
      <c r="AL402" s="8" t="s">
        <v>291</v>
      </c>
      <c r="AM402" s="12" t="s">
        <v>47</v>
      </c>
      <c r="AN402" s="18">
        <v>46752</v>
      </c>
      <c r="AO402" s="19"/>
    </row>
    <row r="403" spans="1:41" ht="20" customHeight="1">
      <c r="A403" s="12">
        <v>82</v>
      </c>
      <c r="B403" s="12" t="s">
        <v>1382</v>
      </c>
      <c r="C403" s="28" t="s">
        <v>1615</v>
      </c>
      <c r="D403" s="12" t="s">
        <v>1383</v>
      </c>
      <c r="E403" s="12" t="s">
        <v>1382</v>
      </c>
      <c r="F403" s="12" t="s">
        <v>1383</v>
      </c>
      <c r="G403" s="12" t="s">
        <v>1030</v>
      </c>
      <c r="H403" s="12" t="s">
        <v>1571</v>
      </c>
      <c r="I403" s="12"/>
      <c r="J403" s="12"/>
      <c r="K403" s="12" t="s">
        <v>1386</v>
      </c>
      <c r="L403" s="12" t="s">
        <v>1387</v>
      </c>
      <c r="M403" s="27" t="s">
        <v>1572</v>
      </c>
      <c r="N403" s="12"/>
      <c r="O403" s="8">
        <v>83600564</v>
      </c>
      <c r="P403" s="8" t="s">
        <v>51</v>
      </c>
      <c r="Q403" s="8">
        <v>4</v>
      </c>
      <c r="R403" s="12">
        <v>36</v>
      </c>
      <c r="S403" s="23">
        <v>1015</v>
      </c>
      <c r="T403" s="23">
        <v>1015</v>
      </c>
      <c r="U403" s="13"/>
      <c r="V403" s="14">
        <f t="shared" si="110"/>
        <v>2030</v>
      </c>
      <c r="W403" s="15">
        <f t="shared" si="111"/>
        <v>1015</v>
      </c>
      <c r="X403" s="15">
        <f t="shared" si="112"/>
        <v>1015</v>
      </c>
      <c r="Y403" s="15">
        <f t="shared" si="113"/>
        <v>0</v>
      </c>
      <c r="Z403" s="14">
        <f t="shared" si="114"/>
        <v>2030</v>
      </c>
      <c r="AA403" s="15">
        <f t="shared" si="115"/>
        <v>1015</v>
      </c>
      <c r="AB403" s="15">
        <f t="shared" si="116"/>
        <v>1015</v>
      </c>
      <c r="AC403" s="15">
        <f t="shared" si="117"/>
        <v>0</v>
      </c>
      <c r="AD403" s="14">
        <f t="shared" si="118"/>
        <v>2030</v>
      </c>
      <c r="AE403" s="14">
        <f t="shared" si="119"/>
        <v>6090</v>
      </c>
      <c r="AF403" s="16" t="s">
        <v>53</v>
      </c>
      <c r="AG403" s="17" t="s">
        <v>287</v>
      </c>
      <c r="AH403" s="17" t="s">
        <v>357</v>
      </c>
      <c r="AI403" s="17" t="s">
        <v>1182</v>
      </c>
      <c r="AJ403" s="17" t="s">
        <v>372</v>
      </c>
      <c r="AK403" s="8" t="s">
        <v>290</v>
      </c>
      <c r="AL403" s="8" t="s">
        <v>291</v>
      </c>
      <c r="AM403" s="12" t="s">
        <v>47</v>
      </c>
      <c r="AN403" s="18">
        <v>46752</v>
      </c>
      <c r="AO403" s="19"/>
    </row>
    <row r="404" spans="1:41" ht="20" customHeight="1">
      <c r="A404" s="12">
        <v>83</v>
      </c>
      <c r="B404" s="12" t="s">
        <v>1382</v>
      </c>
      <c r="C404" s="28" t="s">
        <v>1615</v>
      </c>
      <c r="D404" s="12" t="s">
        <v>1383</v>
      </c>
      <c r="E404" s="12" t="s">
        <v>1382</v>
      </c>
      <c r="F404" s="12" t="s">
        <v>1383</v>
      </c>
      <c r="G404" s="12" t="s">
        <v>1030</v>
      </c>
      <c r="H404" s="12" t="s">
        <v>1406</v>
      </c>
      <c r="I404" s="12" t="s">
        <v>1573</v>
      </c>
      <c r="J404" s="12"/>
      <c r="K404" s="12" t="s">
        <v>1391</v>
      </c>
      <c r="L404" s="12" t="s">
        <v>1412</v>
      </c>
      <c r="M404" s="27" t="s">
        <v>1574</v>
      </c>
      <c r="N404" s="12"/>
      <c r="O404" s="8">
        <v>89211933</v>
      </c>
      <c r="P404" s="8" t="s">
        <v>51</v>
      </c>
      <c r="Q404" s="8">
        <v>12</v>
      </c>
      <c r="R404" s="12">
        <v>36</v>
      </c>
      <c r="S404" s="23">
        <v>2999</v>
      </c>
      <c r="T404" s="23">
        <v>2998</v>
      </c>
      <c r="U404" s="13"/>
      <c r="V404" s="14">
        <f t="shared" si="110"/>
        <v>5997</v>
      </c>
      <c r="W404" s="15">
        <f t="shared" si="111"/>
        <v>2999</v>
      </c>
      <c r="X404" s="15">
        <f t="shared" si="112"/>
        <v>2998</v>
      </c>
      <c r="Y404" s="15">
        <f t="shared" si="113"/>
        <v>0</v>
      </c>
      <c r="Z404" s="14">
        <f t="shared" si="114"/>
        <v>5997</v>
      </c>
      <c r="AA404" s="15">
        <f t="shared" si="115"/>
        <v>2999</v>
      </c>
      <c r="AB404" s="15">
        <f t="shared" si="116"/>
        <v>2998</v>
      </c>
      <c r="AC404" s="15">
        <f t="shared" si="117"/>
        <v>0</v>
      </c>
      <c r="AD404" s="14">
        <f t="shared" si="118"/>
        <v>5997</v>
      </c>
      <c r="AE404" s="14">
        <f t="shared" si="119"/>
        <v>17991</v>
      </c>
      <c r="AF404" s="16" t="s">
        <v>53</v>
      </c>
      <c r="AG404" s="17" t="s">
        <v>287</v>
      </c>
      <c r="AH404" s="17" t="s">
        <v>357</v>
      </c>
      <c r="AI404" s="17" t="s">
        <v>1182</v>
      </c>
      <c r="AJ404" s="17" t="s">
        <v>372</v>
      </c>
      <c r="AK404" s="8" t="s">
        <v>290</v>
      </c>
      <c r="AL404" s="8" t="s">
        <v>291</v>
      </c>
      <c r="AM404" s="12" t="s">
        <v>47</v>
      </c>
      <c r="AN404" s="18">
        <v>46752</v>
      </c>
      <c r="AO404" s="19"/>
    </row>
    <row r="405" spans="1:41" ht="20" customHeight="1">
      <c r="A405" s="12">
        <v>84</v>
      </c>
      <c r="B405" s="12" t="s">
        <v>1382</v>
      </c>
      <c r="C405" s="28" t="s">
        <v>1615</v>
      </c>
      <c r="D405" s="12" t="s">
        <v>1383</v>
      </c>
      <c r="E405" s="12" t="s">
        <v>1382</v>
      </c>
      <c r="F405" s="12" t="s">
        <v>1383</v>
      </c>
      <c r="G405" s="12" t="s">
        <v>1030</v>
      </c>
      <c r="H405" s="12" t="s">
        <v>1475</v>
      </c>
      <c r="I405" s="12"/>
      <c r="J405" s="12"/>
      <c r="K405" s="12" t="s">
        <v>1391</v>
      </c>
      <c r="L405" s="12" t="s">
        <v>1412</v>
      </c>
      <c r="M405" s="27" t="s">
        <v>1575</v>
      </c>
      <c r="N405" s="12"/>
      <c r="O405" s="8">
        <v>89211839</v>
      </c>
      <c r="P405" s="8" t="s">
        <v>51</v>
      </c>
      <c r="Q405" s="8">
        <v>4</v>
      </c>
      <c r="R405" s="12">
        <v>36</v>
      </c>
      <c r="S405" s="23">
        <v>1606</v>
      </c>
      <c r="T405" s="23">
        <v>1605</v>
      </c>
      <c r="U405" s="13"/>
      <c r="V405" s="14">
        <f t="shared" si="110"/>
        <v>3211</v>
      </c>
      <c r="W405" s="15">
        <f t="shared" si="111"/>
        <v>1606</v>
      </c>
      <c r="X405" s="15">
        <f t="shared" si="112"/>
        <v>1605</v>
      </c>
      <c r="Y405" s="15">
        <f t="shared" si="113"/>
        <v>0</v>
      </c>
      <c r="Z405" s="14">
        <f t="shared" si="114"/>
        <v>3211</v>
      </c>
      <c r="AA405" s="15">
        <f t="shared" si="115"/>
        <v>1606</v>
      </c>
      <c r="AB405" s="15">
        <f t="shared" si="116"/>
        <v>1605</v>
      </c>
      <c r="AC405" s="15">
        <f t="shared" si="117"/>
        <v>0</v>
      </c>
      <c r="AD405" s="14">
        <f t="shared" si="118"/>
        <v>3211</v>
      </c>
      <c r="AE405" s="14">
        <f t="shared" si="119"/>
        <v>9633</v>
      </c>
      <c r="AF405" s="16" t="s">
        <v>53</v>
      </c>
      <c r="AG405" s="17" t="s">
        <v>287</v>
      </c>
      <c r="AH405" s="17" t="s">
        <v>357</v>
      </c>
      <c r="AI405" s="17" t="s">
        <v>1182</v>
      </c>
      <c r="AJ405" s="17" t="s">
        <v>372</v>
      </c>
      <c r="AK405" s="8" t="s">
        <v>290</v>
      </c>
      <c r="AL405" s="8" t="s">
        <v>291</v>
      </c>
      <c r="AM405" s="12" t="s">
        <v>47</v>
      </c>
      <c r="AN405" s="18">
        <v>46752</v>
      </c>
      <c r="AO405" s="19"/>
    </row>
    <row r="406" spans="1:41" ht="20" customHeight="1">
      <c r="A406" s="12">
        <v>85</v>
      </c>
      <c r="B406" s="12" t="s">
        <v>1382</v>
      </c>
      <c r="C406" s="28" t="s">
        <v>1615</v>
      </c>
      <c r="D406" s="12" t="s">
        <v>1383</v>
      </c>
      <c r="E406" s="12" t="s">
        <v>1382</v>
      </c>
      <c r="F406" s="12" t="s">
        <v>1383</v>
      </c>
      <c r="G406" s="12" t="s">
        <v>1030</v>
      </c>
      <c r="H406" s="12" t="s">
        <v>1423</v>
      </c>
      <c r="I406" s="12"/>
      <c r="J406" s="12"/>
      <c r="K406" s="12" t="s">
        <v>1386</v>
      </c>
      <c r="L406" s="12" t="s">
        <v>1459</v>
      </c>
      <c r="M406" s="27" t="s">
        <v>1576</v>
      </c>
      <c r="N406" s="12"/>
      <c r="O406" s="8">
        <v>83600561</v>
      </c>
      <c r="P406" s="8" t="s">
        <v>51</v>
      </c>
      <c r="Q406" s="8">
        <v>4</v>
      </c>
      <c r="R406" s="12">
        <v>36</v>
      </c>
      <c r="S406" s="23">
        <v>2356</v>
      </c>
      <c r="T406" s="23">
        <v>2355</v>
      </c>
      <c r="U406" s="13"/>
      <c r="V406" s="14">
        <f t="shared" si="110"/>
        <v>4711</v>
      </c>
      <c r="W406" s="15">
        <f t="shared" si="111"/>
        <v>2356</v>
      </c>
      <c r="X406" s="15">
        <f t="shared" si="112"/>
        <v>2355</v>
      </c>
      <c r="Y406" s="15">
        <f t="shared" si="113"/>
        <v>0</v>
      </c>
      <c r="Z406" s="14">
        <f t="shared" si="114"/>
        <v>4711</v>
      </c>
      <c r="AA406" s="15">
        <f t="shared" si="115"/>
        <v>2356</v>
      </c>
      <c r="AB406" s="15">
        <f t="shared" si="116"/>
        <v>2355</v>
      </c>
      <c r="AC406" s="15">
        <f t="shared" si="117"/>
        <v>0</v>
      </c>
      <c r="AD406" s="14">
        <f t="shared" si="118"/>
        <v>4711</v>
      </c>
      <c r="AE406" s="14">
        <f t="shared" si="119"/>
        <v>14133</v>
      </c>
      <c r="AF406" s="16" t="s">
        <v>53</v>
      </c>
      <c r="AG406" s="17" t="s">
        <v>287</v>
      </c>
      <c r="AH406" s="17" t="s">
        <v>357</v>
      </c>
      <c r="AI406" s="17" t="s">
        <v>1182</v>
      </c>
      <c r="AJ406" s="17" t="s">
        <v>372</v>
      </c>
      <c r="AK406" s="8" t="s">
        <v>290</v>
      </c>
      <c r="AL406" s="8" t="s">
        <v>291</v>
      </c>
      <c r="AM406" s="12" t="s">
        <v>47</v>
      </c>
      <c r="AN406" s="18">
        <v>46752</v>
      </c>
      <c r="AO406" s="19"/>
    </row>
    <row r="407" spans="1:41" ht="20" customHeight="1">
      <c r="A407" s="12">
        <v>86</v>
      </c>
      <c r="B407" s="12" t="s">
        <v>1382</v>
      </c>
      <c r="C407" s="28" t="s">
        <v>1615</v>
      </c>
      <c r="D407" s="12" t="s">
        <v>1383</v>
      </c>
      <c r="E407" s="12" t="s">
        <v>1382</v>
      </c>
      <c r="F407" s="12" t="s">
        <v>1383</v>
      </c>
      <c r="G407" s="12" t="s">
        <v>1030</v>
      </c>
      <c r="H407" s="12" t="s">
        <v>1577</v>
      </c>
      <c r="I407" s="12"/>
      <c r="J407" s="12"/>
      <c r="K407" s="12" t="s">
        <v>1386</v>
      </c>
      <c r="L407" s="12" t="s">
        <v>1387</v>
      </c>
      <c r="M407" s="27" t="s">
        <v>1578</v>
      </c>
      <c r="N407" s="12"/>
      <c r="O407" s="8">
        <v>83600528</v>
      </c>
      <c r="P407" s="8" t="s">
        <v>51</v>
      </c>
      <c r="Q407" s="8">
        <v>4</v>
      </c>
      <c r="R407" s="12">
        <v>36</v>
      </c>
      <c r="S407" s="23">
        <v>2971</v>
      </c>
      <c r="T407" s="23">
        <v>2970</v>
      </c>
      <c r="U407" s="13"/>
      <c r="V407" s="14">
        <f t="shared" si="110"/>
        <v>5941</v>
      </c>
      <c r="W407" s="15">
        <f t="shared" si="111"/>
        <v>2971</v>
      </c>
      <c r="X407" s="15">
        <f t="shared" si="112"/>
        <v>2970</v>
      </c>
      <c r="Y407" s="15">
        <f t="shared" si="113"/>
        <v>0</v>
      </c>
      <c r="Z407" s="14">
        <f t="shared" si="114"/>
        <v>5941</v>
      </c>
      <c r="AA407" s="15">
        <f t="shared" si="115"/>
        <v>2971</v>
      </c>
      <c r="AB407" s="15">
        <f t="shared" si="116"/>
        <v>2970</v>
      </c>
      <c r="AC407" s="15">
        <f t="shared" si="117"/>
        <v>0</v>
      </c>
      <c r="AD407" s="14">
        <f t="shared" si="118"/>
        <v>5941</v>
      </c>
      <c r="AE407" s="14">
        <f t="shared" si="119"/>
        <v>17823</v>
      </c>
      <c r="AF407" s="16" t="s">
        <v>53</v>
      </c>
      <c r="AG407" s="17" t="s">
        <v>287</v>
      </c>
      <c r="AH407" s="17" t="s">
        <v>357</v>
      </c>
      <c r="AI407" s="17" t="s">
        <v>1182</v>
      </c>
      <c r="AJ407" s="17" t="s">
        <v>372</v>
      </c>
      <c r="AK407" s="8" t="s">
        <v>290</v>
      </c>
      <c r="AL407" s="8" t="s">
        <v>291</v>
      </c>
      <c r="AM407" s="12" t="s">
        <v>47</v>
      </c>
      <c r="AN407" s="18">
        <v>46752</v>
      </c>
      <c r="AO407" s="19"/>
    </row>
    <row r="408" spans="1:41" ht="20" customHeight="1">
      <c r="A408" s="12">
        <v>87</v>
      </c>
      <c r="B408" s="12" t="s">
        <v>1382</v>
      </c>
      <c r="C408" s="28" t="s">
        <v>1615</v>
      </c>
      <c r="D408" s="12" t="s">
        <v>1383</v>
      </c>
      <c r="E408" s="12" t="s">
        <v>1382</v>
      </c>
      <c r="F408" s="12" t="s">
        <v>1383</v>
      </c>
      <c r="G408" s="12" t="s">
        <v>1030</v>
      </c>
      <c r="H408" s="12" t="s">
        <v>1455</v>
      </c>
      <c r="I408" s="12" t="s">
        <v>1579</v>
      </c>
      <c r="J408" s="12"/>
      <c r="K408" s="12" t="s">
        <v>1386</v>
      </c>
      <c r="L408" s="12" t="s">
        <v>1387</v>
      </c>
      <c r="M408" s="27" t="s">
        <v>1580</v>
      </c>
      <c r="N408" s="12"/>
      <c r="O408" s="8">
        <v>92368172</v>
      </c>
      <c r="P408" s="8" t="s">
        <v>51</v>
      </c>
      <c r="Q408" s="8">
        <v>10</v>
      </c>
      <c r="R408" s="12">
        <v>36</v>
      </c>
      <c r="S408" s="23">
        <v>2110</v>
      </c>
      <c r="T408" s="23">
        <v>2109</v>
      </c>
      <c r="U408" s="13"/>
      <c r="V408" s="14">
        <f t="shared" si="110"/>
        <v>4219</v>
      </c>
      <c r="W408" s="15">
        <f t="shared" si="111"/>
        <v>2110</v>
      </c>
      <c r="X408" s="15">
        <f t="shared" si="112"/>
        <v>2109</v>
      </c>
      <c r="Y408" s="15">
        <f t="shared" si="113"/>
        <v>0</v>
      </c>
      <c r="Z408" s="14">
        <f t="shared" si="114"/>
        <v>4219</v>
      </c>
      <c r="AA408" s="15">
        <f t="shared" si="115"/>
        <v>2110</v>
      </c>
      <c r="AB408" s="15">
        <f t="shared" si="116"/>
        <v>2109</v>
      </c>
      <c r="AC408" s="15">
        <f t="shared" si="117"/>
        <v>0</v>
      </c>
      <c r="AD408" s="14">
        <f t="shared" si="118"/>
        <v>4219</v>
      </c>
      <c r="AE408" s="14">
        <f t="shared" si="119"/>
        <v>12657</v>
      </c>
      <c r="AF408" s="16" t="s">
        <v>53</v>
      </c>
      <c r="AG408" s="17" t="s">
        <v>287</v>
      </c>
      <c r="AH408" s="17" t="s">
        <v>357</v>
      </c>
      <c r="AI408" s="17" t="s">
        <v>1182</v>
      </c>
      <c r="AJ408" s="17" t="s">
        <v>372</v>
      </c>
      <c r="AK408" s="8" t="s">
        <v>290</v>
      </c>
      <c r="AL408" s="8" t="s">
        <v>291</v>
      </c>
      <c r="AM408" s="12" t="s">
        <v>47</v>
      </c>
      <c r="AN408" s="18">
        <v>46752</v>
      </c>
      <c r="AO408" s="19"/>
    </row>
    <row r="409" spans="1:41" ht="20" customHeight="1">
      <c r="A409" s="12">
        <v>88</v>
      </c>
      <c r="B409" s="12" t="s">
        <v>1382</v>
      </c>
      <c r="C409" s="28" t="s">
        <v>1615</v>
      </c>
      <c r="D409" s="12" t="s">
        <v>1383</v>
      </c>
      <c r="E409" s="12" t="s">
        <v>1382</v>
      </c>
      <c r="F409" s="12" t="s">
        <v>1383</v>
      </c>
      <c r="G409" s="12" t="s">
        <v>1030</v>
      </c>
      <c r="H409" s="12" t="s">
        <v>1389</v>
      </c>
      <c r="I409" s="12" t="s">
        <v>1430</v>
      </c>
      <c r="J409" s="12"/>
      <c r="K409" s="12" t="s">
        <v>1391</v>
      </c>
      <c r="L409" s="12" t="s">
        <v>1412</v>
      </c>
      <c r="M409" s="27" t="s">
        <v>1581</v>
      </c>
      <c r="N409" s="12"/>
      <c r="O409" s="8">
        <v>89211941</v>
      </c>
      <c r="P409" s="8" t="s">
        <v>51</v>
      </c>
      <c r="Q409" s="8">
        <v>4</v>
      </c>
      <c r="R409" s="12">
        <v>36</v>
      </c>
      <c r="S409" s="23">
        <v>1360</v>
      </c>
      <c r="T409" s="23">
        <v>1360</v>
      </c>
      <c r="U409" s="13"/>
      <c r="V409" s="14">
        <f t="shared" si="110"/>
        <v>2720</v>
      </c>
      <c r="W409" s="15">
        <f t="shared" si="111"/>
        <v>1360</v>
      </c>
      <c r="X409" s="15">
        <f t="shared" si="112"/>
        <v>1360</v>
      </c>
      <c r="Y409" s="15">
        <f t="shared" si="113"/>
        <v>0</v>
      </c>
      <c r="Z409" s="14">
        <f t="shared" si="114"/>
        <v>2720</v>
      </c>
      <c r="AA409" s="15">
        <f t="shared" si="115"/>
        <v>1360</v>
      </c>
      <c r="AB409" s="15">
        <f t="shared" si="116"/>
        <v>1360</v>
      </c>
      <c r="AC409" s="15">
        <f t="shared" si="117"/>
        <v>0</v>
      </c>
      <c r="AD409" s="14">
        <f t="shared" si="118"/>
        <v>2720</v>
      </c>
      <c r="AE409" s="14">
        <f t="shared" si="119"/>
        <v>8160</v>
      </c>
      <c r="AF409" s="16" t="s">
        <v>53</v>
      </c>
      <c r="AG409" s="17" t="s">
        <v>287</v>
      </c>
      <c r="AH409" s="17" t="s">
        <v>357</v>
      </c>
      <c r="AI409" s="17" t="s">
        <v>1182</v>
      </c>
      <c r="AJ409" s="17" t="s">
        <v>372</v>
      </c>
      <c r="AK409" s="8" t="s">
        <v>290</v>
      </c>
      <c r="AL409" s="8" t="s">
        <v>291</v>
      </c>
      <c r="AM409" s="12" t="s">
        <v>47</v>
      </c>
      <c r="AN409" s="18">
        <v>46752</v>
      </c>
      <c r="AO409" s="19"/>
    </row>
    <row r="410" spans="1:41" ht="20" customHeight="1">
      <c r="A410" s="12">
        <v>89</v>
      </c>
      <c r="B410" s="12" t="s">
        <v>1382</v>
      </c>
      <c r="C410" s="28" t="s">
        <v>1615</v>
      </c>
      <c r="D410" s="12" t="s">
        <v>1383</v>
      </c>
      <c r="E410" s="12" t="s">
        <v>1382</v>
      </c>
      <c r="F410" s="12" t="s">
        <v>1383</v>
      </c>
      <c r="G410" s="12" t="s">
        <v>1030</v>
      </c>
      <c r="H410" s="12" t="s">
        <v>1577</v>
      </c>
      <c r="I410" s="12"/>
      <c r="J410" s="12"/>
      <c r="K410" s="12" t="s">
        <v>1386</v>
      </c>
      <c r="L410" s="12" t="s">
        <v>1387</v>
      </c>
      <c r="M410" s="27" t="s">
        <v>1582</v>
      </c>
      <c r="N410" s="12"/>
      <c r="O410" s="8">
        <v>83600580</v>
      </c>
      <c r="P410" s="8" t="s">
        <v>51</v>
      </c>
      <c r="Q410" s="8">
        <v>4</v>
      </c>
      <c r="R410" s="12">
        <v>36</v>
      </c>
      <c r="S410" s="23">
        <v>2028</v>
      </c>
      <c r="T410" s="23">
        <v>2027</v>
      </c>
      <c r="U410" s="13"/>
      <c r="V410" s="14">
        <f t="shared" si="110"/>
        <v>4055</v>
      </c>
      <c r="W410" s="15">
        <f t="shared" si="111"/>
        <v>2028</v>
      </c>
      <c r="X410" s="15">
        <f t="shared" si="112"/>
        <v>2027</v>
      </c>
      <c r="Y410" s="15">
        <f t="shared" si="113"/>
        <v>0</v>
      </c>
      <c r="Z410" s="14">
        <f t="shared" si="114"/>
        <v>4055</v>
      </c>
      <c r="AA410" s="15">
        <f t="shared" si="115"/>
        <v>2028</v>
      </c>
      <c r="AB410" s="15">
        <f t="shared" si="116"/>
        <v>2027</v>
      </c>
      <c r="AC410" s="15">
        <f t="shared" si="117"/>
        <v>0</v>
      </c>
      <c r="AD410" s="14">
        <f t="shared" si="118"/>
        <v>4055</v>
      </c>
      <c r="AE410" s="14">
        <f t="shared" si="119"/>
        <v>12165</v>
      </c>
      <c r="AF410" s="16" t="s">
        <v>53</v>
      </c>
      <c r="AG410" s="17" t="s">
        <v>287</v>
      </c>
      <c r="AH410" s="17" t="s">
        <v>357</v>
      </c>
      <c r="AI410" s="17" t="s">
        <v>1182</v>
      </c>
      <c r="AJ410" s="17" t="s">
        <v>372</v>
      </c>
      <c r="AK410" s="8" t="s">
        <v>290</v>
      </c>
      <c r="AL410" s="8" t="s">
        <v>291</v>
      </c>
      <c r="AM410" s="12" t="s">
        <v>47</v>
      </c>
      <c r="AN410" s="18">
        <v>46752</v>
      </c>
      <c r="AO410" s="19"/>
    </row>
    <row r="411" spans="1:41" ht="20" customHeight="1">
      <c r="A411" s="12">
        <v>90</v>
      </c>
      <c r="B411" s="12" t="s">
        <v>1382</v>
      </c>
      <c r="C411" s="28" t="s">
        <v>1615</v>
      </c>
      <c r="D411" s="12" t="s">
        <v>1383</v>
      </c>
      <c r="E411" s="12" t="s">
        <v>1382</v>
      </c>
      <c r="F411" s="12" t="s">
        <v>1383</v>
      </c>
      <c r="G411" s="12" t="s">
        <v>1030</v>
      </c>
      <c r="H411" s="12" t="s">
        <v>1561</v>
      </c>
      <c r="I411" s="12"/>
      <c r="J411" s="12" t="s">
        <v>1583</v>
      </c>
      <c r="K411" s="12" t="s">
        <v>1386</v>
      </c>
      <c r="L411" s="12" t="s">
        <v>1387</v>
      </c>
      <c r="M411" s="27" t="s">
        <v>1584</v>
      </c>
      <c r="N411" s="12"/>
      <c r="O411" s="8">
        <v>1350554</v>
      </c>
      <c r="P411" s="8" t="s">
        <v>51</v>
      </c>
      <c r="Q411" s="8">
        <v>10</v>
      </c>
      <c r="R411" s="12">
        <v>36</v>
      </c>
      <c r="S411" s="23">
        <v>1867</v>
      </c>
      <c r="T411" s="23">
        <v>1867</v>
      </c>
      <c r="U411" s="13"/>
      <c r="V411" s="14">
        <f t="shared" si="110"/>
        <v>3734</v>
      </c>
      <c r="W411" s="15">
        <f t="shared" si="111"/>
        <v>1867</v>
      </c>
      <c r="X411" s="15">
        <f t="shared" si="112"/>
        <v>1867</v>
      </c>
      <c r="Y411" s="15">
        <f t="shared" si="113"/>
        <v>0</v>
      </c>
      <c r="Z411" s="14">
        <f t="shared" si="114"/>
        <v>3734</v>
      </c>
      <c r="AA411" s="15">
        <f t="shared" si="115"/>
        <v>1867</v>
      </c>
      <c r="AB411" s="15">
        <f t="shared" si="116"/>
        <v>1867</v>
      </c>
      <c r="AC411" s="15">
        <f t="shared" si="117"/>
        <v>0</v>
      </c>
      <c r="AD411" s="14">
        <f t="shared" si="118"/>
        <v>3734</v>
      </c>
      <c r="AE411" s="14">
        <f t="shared" si="119"/>
        <v>11202</v>
      </c>
      <c r="AF411" s="16" t="s">
        <v>53</v>
      </c>
      <c r="AG411" s="17" t="s">
        <v>287</v>
      </c>
      <c r="AH411" s="17" t="s">
        <v>357</v>
      </c>
      <c r="AI411" s="17" t="s">
        <v>1182</v>
      </c>
      <c r="AJ411" s="17" t="s">
        <v>372</v>
      </c>
      <c r="AK411" s="8" t="s">
        <v>290</v>
      </c>
      <c r="AL411" s="8" t="s">
        <v>291</v>
      </c>
      <c r="AM411" s="12" t="s">
        <v>47</v>
      </c>
      <c r="AN411" s="18">
        <v>46752</v>
      </c>
      <c r="AO411" s="19"/>
    </row>
    <row r="412" spans="1:41" ht="20" customHeight="1">
      <c r="A412" s="12">
        <v>91</v>
      </c>
      <c r="B412" s="12" t="s">
        <v>1382</v>
      </c>
      <c r="C412" s="28" t="s">
        <v>1615</v>
      </c>
      <c r="D412" s="12" t="s">
        <v>1383</v>
      </c>
      <c r="E412" s="12" t="s">
        <v>1382</v>
      </c>
      <c r="F412" s="12" t="s">
        <v>1383</v>
      </c>
      <c r="G412" s="12" t="s">
        <v>1030</v>
      </c>
      <c r="H412" s="12" t="s">
        <v>1410</v>
      </c>
      <c r="I412" s="12" t="s">
        <v>1585</v>
      </c>
      <c r="J412" s="12"/>
      <c r="K412" s="12" t="s">
        <v>1408</v>
      </c>
      <c r="L412" s="12" t="s">
        <v>1412</v>
      </c>
      <c r="M412" s="27" t="s">
        <v>1586</v>
      </c>
      <c r="N412" s="12"/>
      <c r="O412" s="8">
        <v>89211956</v>
      </c>
      <c r="P412" s="8" t="s">
        <v>51</v>
      </c>
      <c r="Q412" s="8">
        <v>7</v>
      </c>
      <c r="R412" s="12">
        <v>36</v>
      </c>
      <c r="S412" s="23">
        <v>1245</v>
      </c>
      <c r="T412" s="23">
        <v>1245</v>
      </c>
      <c r="U412" s="13"/>
      <c r="V412" s="14">
        <f t="shared" si="110"/>
        <v>2490</v>
      </c>
      <c r="W412" s="15">
        <f t="shared" si="111"/>
        <v>1245</v>
      </c>
      <c r="X412" s="15">
        <f t="shared" si="112"/>
        <v>1245</v>
      </c>
      <c r="Y412" s="15">
        <f t="shared" si="113"/>
        <v>0</v>
      </c>
      <c r="Z412" s="14">
        <f t="shared" si="114"/>
        <v>2490</v>
      </c>
      <c r="AA412" s="15">
        <f t="shared" si="115"/>
        <v>1245</v>
      </c>
      <c r="AB412" s="15">
        <f t="shared" si="116"/>
        <v>1245</v>
      </c>
      <c r="AC412" s="15">
        <f t="shared" si="117"/>
        <v>0</v>
      </c>
      <c r="AD412" s="14">
        <f t="shared" si="118"/>
        <v>2490</v>
      </c>
      <c r="AE412" s="14">
        <f t="shared" si="119"/>
        <v>7470</v>
      </c>
      <c r="AF412" s="16" t="s">
        <v>53</v>
      </c>
      <c r="AG412" s="17" t="s">
        <v>287</v>
      </c>
      <c r="AH412" s="17" t="s">
        <v>357</v>
      </c>
      <c r="AI412" s="17" t="s">
        <v>1182</v>
      </c>
      <c r="AJ412" s="17" t="s">
        <v>372</v>
      </c>
      <c r="AK412" s="8" t="s">
        <v>290</v>
      </c>
      <c r="AL412" s="8" t="s">
        <v>291</v>
      </c>
      <c r="AM412" s="12" t="s">
        <v>47</v>
      </c>
      <c r="AN412" s="18">
        <v>46752</v>
      </c>
      <c r="AO412" s="19"/>
    </row>
    <row r="413" spans="1:41" ht="20" customHeight="1">
      <c r="A413" s="12">
        <v>92</v>
      </c>
      <c r="B413" s="12" t="s">
        <v>1382</v>
      </c>
      <c r="C413" s="28" t="s">
        <v>1615</v>
      </c>
      <c r="D413" s="12" t="s">
        <v>1383</v>
      </c>
      <c r="E413" s="12" t="s">
        <v>1382</v>
      </c>
      <c r="F413" s="12" t="s">
        <v>1383</v>
      </c>
      <c r="G413" s="12" t="s">
        <v>1030</v>
      </c>
      <c r="H413" s="12" t="s">
        <v>1441</v>
      </c>
      <c r="I413" s="12" t="s">
        <v>1587</v>
      </c>
      <c r="J413" s="12"/>
      <c r="K413" s="12" t="s">
        <v>1391</v>
      </c>
      <c r="L413" s="12" t="s">
        <v>1412</v>
      </c>
      <c r="M413" s="27" t="s">
        <v>1588</v>
      </c>
      <c r="N413" s="12"/>
      <c r="O413" s="8">
        <v>56360430</v>
      </c>
      <c r="P413" s="8" t="s">
        <v>51</v>
      </c>
      <c r="Q413" s="8">
        <v>25</v>
      </c>
      <c r="R413" s="12">
        <v>36</v>
      </c>
      <c r="S413" s="23">
        <v>3353</v>
      </c>
      <c r="T413" s="23">
        <v>3353</v>
      </c>
      <c r="U413" s="13"/>
      <c r="V413" s="14">
        <f t="shared" si="110"/>
        <v>6706</v>
      </c>
      <c r="W413" s="15">
        <f t="shared" si="111"/>
        <v>3353</v>
      </c>
      <c r="X413" s="15">
        <f t="shared" si="112"/>
        <v>3353</v>
      </c>
      <c r="Y413" s="15">
        <f t="shared" si="113"/>
        <v>0</v>
      </c>
      <c r="Z413" s="14">
        <f t="shared" si="114"/>
        <v>6706</v>
      </c>
      <c r="AA413" s="15">
        <f t="shared" si="115"/>
        <v>3353</v>
      </c>
      <c r="AB413" s="15">
        <f t="shared" si="116"/>
        <v>3353</v>
      </c>
      <c r="AC413" s="15">
        <f t="shared" si="117"/>
        <v>0</v>
      </c>
      <c r="AD413" s="14">
        <f t="shared" si="118"/>
        <v>6706</v>
      </c>
      <c r="AE413" s="14">
        <f t="shared" si="119"/>
        <v>20118</v>
      </c>
      <c r="AF413" s="16" t="s">
        <v>53</v>
      </c>
      <c r="AG413" s="17" t="s">
        <v>287</v>
      </c>
      <c r="AH413" s="17" t="s">
        <v>357</v>
      </c>
      <c r="AI413" s="17" t="s">
        <v>1182</v>
      </c>
      <c r="AJ413" s="17" t="s">
        <v>372</v>
      </c>
      <c r="AK413" s="8" t="s">
        <v>290</v>
      </c>
      <c r="AL413" s="8" t="s">
        <v>291</v>
      </c>
      <c r="AM413" s="12" t="s">
        <v>47</v>
      </c>
      <c r="AN413" s="18">
        <v>46752</v>
      </c>
      <c r="AO413" s="19"/>
    </row>
    <row r="414" spans="1:41" ht="20" customHeight="1">
      <c r="A414" s="12">
        <v>93</v>
      </c>
      <c r="B414" s="12" t="s">
        <v>1382</v>
      </c>
      <c r="C414" s="28" t="s">
        <v>1615</v>
      </c>
      <c r="D414" s="12" t="s">
        <v>1383</v>
      </c>
      <c r="E414" s="12" t="s">
        <v>1382</v>
      </c>
      <c r="F414" s="12" t="s">
        <v>1383</v>
      </c>
      <c r="G414" s="12" t="s">
        <v>1030</v>
      </c>
      <c r="H414" s="12" t="s">
        <v>1406</v>
      </c>
      <c r="I414" s="12" t="s">
        <v>1589</v>
      </c>
      <c r="J414" s="12" t="s">
        <v>106</v>
      </c>
      <c r="K414" s="12" t="s">
        <v>1391</v>
      </c>
      <c r="L414" s="12" t="s">
        <v>1412</v>
      </c>
      <c r="M414" s="27" t="s">
        <v>1590</v>
      </c>
      <c r="N414" s="12"/>
      <c r="O414" s="8">
        <v>83600925</v>
      </c>
      <c r="P414" s="8" t="s">
        <v>51</v>
      </c>
      <c r="Q414" s="8">
        <v>4</v>
      </c>
      <c r="R414" s="12">
        <v>36</v>
      </c>
      <c r="S414" s="23">
        <v>4232</v>
      </c>
      <c r="T414" s="23">
        <v>4231</v>
      </c>
      <c r="U414" s="13"/>
      <c r="V414" s="14">
        <f t="shared" si="110"/>
        <v>8463</v>
      </c>
      <c r="W414" s="15">
        <f t="shared" si="111"/>
        <v>4232</v>
      </c>
      <c r="X414" s="15">
        <f t="shared" si="112"/>
        <v>4231</v>
      </c>
      <c r="Y414" s="15">
        <f t="shared" si="113"/>
        <v>0</v>
      </c>
      <c r="Z414" s="14">
        <f t="shared" si="114"/>
        <v>8463</v>
      </c>
      <c r="AA414" s="15">
        <f t="shared" si="115"/>
        <v>4232</v>
      </c>
      <c r="AB414" s="15">
        <f t="shared" si="116"/>
        <v>4231</v>
      </c>
      <c r="AC414" s="15">
        <f t="shared" si="117"/>
        <v>0</v>
      </c>
      <c r="AD414" s="14">
        <f t="shared" si="118"/>
        <v>8463</v>
      </c>
      <c r="AE414" s="14">
        <f t="shared" si="119"/>
        <v>25389</v>
      </c>
      <c r="AF414" s="16" t="s">
        <v>53</v>
      </c>
      <c r="AG414" s="17" t="s">
        <v>287</v>
      </c>
      <c r="AH414" s="17" t="s">
        <v>357</v>
      </c>
      <c r="AI414" s="17" t="s">
        <v>1182</v>
      </c>
      <c r="AJ414" s="17" t="s">
        <v>372</v>
      </c>
      <c r="AK414" s="8" t="s">
        <v>290</v>
      </c>
      <c r="AL414" s="8" t="s">
        <v>291</v>
      </c>
      <c r="AM414" s="12" t="s">
        <v>47</v>
      </c>
      <c r="AN414" s="18">
        <v>46752</v>
      </c>
      <c r="AO414" s="19"/>
    </row>
    <row r="415" spans="1:41" ht="20" customHeight="1">
      <c r="A415" s="12">
        <v>94</v>
      </c>
      <c r="B415" s="12" t="s">
        <v>1382</v>
      </c>
      <c r="C415" s="28" t="s">
        <v>1615</v>
      </c>
      <c r="D415" s="12" t="s">
        <v>1383</v>
      </c>
      <c r="E415" s="12" t="s">
        <v>1382</v>
      </c>
      <c r="F415" s="12" t="s">
        <v>1383</v>
      </c>
      <c r="G415" s="12" t="s">
        <v>1030</v>
      </c>
      <c r="H415" s="12" t="s">
        <v>1479</v>
      </c>
      <c r="I415" s="12" t="s">
        <v>1591</v>
      </c>
      <c r="J415" s="12"/>
      <c r="K415" s="12" t="s">
        <v>1391</v>
      </c>
      <c r="L415" s="12" t="s">
        <v>1412</v>
      </c>
      <c r="M415" s="27" t="s">
        <v>1592</v>
      </c>
      <c r="N415" s="12"/>
      <c r="O415" s="8">
        <v>83181174</v>
      </c>
      <c r="P415" s="8" t="s">
        <v>51</v>
      </c>
      <c r="Q415" s="8">
        <v>4</v>
      </c>
      <c r="R415" s="12">
        <v>36</v>
      </c>
      <c r="S415" s="23">
        <v>1072</v>
      </c>
      <c r="T415" s="23">
        <v>1071</v>
      </c>
      <c r="U415" s="13"/>
      <c r="V415" s="14">
        <f t="shared" si="110"/>
        <v>2143</v>
      </c>
      <c r="W415" s="15">
        <f t="shared" si="111"/>
        <v>1072</v>
      </c>
      <c r="X415" s="15">
        <f t="shared" si="112"/>
        <v>1071</v>
      </c>
      <c r="Y415" s="15">
        <f t="shared" si="113"/>
        <v>0</v>
      </c>
      <c r="Z415" s="14">
        <f t="shared" si="114"/>
        <v>2143</v>
      </c>
      <c r="AA415" s="15">
        <f t="shared" si="115"/>
        <v>1072</v>
      </c>
      <c r="AB415" s="15">
        <f t="shared" si="116"/>
        <v>1071</v>
      </c>
      <c r="AC415" s="15">
        <f t="shared" si="117"/>
        <v>0</v>
      </c>
      <c r="AD415" s="14">
        <f t="shared" si="118"/>
        <v>2143</v>
      </c>
      <c r="AE415" s="14">
        <f t="shared" si="119"/>
        <v>6429</v>
      </c>
      <c r="AF415" s="16" t="s">
        <v>53</v>
      </c>
      <c r="AG415" s="17" t="s">
        <v>287</v>
      </c>
      <c r="AH415" s="17" t="s">
        <v>357</v>
      </c>
      <c r="AI415" s="17" t="s">
        <v>1182</v>
      </c>
      <c r="AJ415" s="17" t="s">
        <v>372</v>
      </c>
      <c r="AK415" s="8" t="s">
        <v>290</v>
      </c>
      <c r="AL415" s="8" t="s">
        <v>291</v>
      </c>
      <c r="AM415" s="12" t="s">
        <v>47</v>
      </c>
      <c r="AN415" s="18">
        <v>46752</v>
      </c>
      <c r="AO415" s="19"/>
    </row>
    <row r="416" spans="1:41" ht="20" customHeight="1">
      <c r="A416" s="12">
        <v>95</v>
      </c>
      <c r="B416" s="12" t="s">
        <v>1382</v>
      </c>
      <c r="C416" s="28" t="s">
        <v>1615</v>
      </c>
      <c r="D416" s="12" t="s">
        <v>1383</v>
      </c>
      <c r="E416" s="12" t="s">
        <v>1382</v>
      </c>
      <c r="F416" s="12" t="s">
        <v>1383</v>
      </c>
      <c r="G416" s="12" t="s">
        <v>1030</v>
      </c>
      <c r="H416" s="12" t="s">
        <v>1593</v>
      </c>
      <c r="I416" s="12"/>
      <c r="J416" s="12" t="s">
        <v>1594</v>
      </c>
      <c r="K416" s="12" t="s">
        <v>1391</v>
      </c>
      <c r="L416" s="12" t="s">
        <v>1412</v>
      </c>
      <c r="M416" s="27" t="s">
        <v>1595</v>
      </c>
      <c r="N416" s="12"/>
      <c r="O416" s="8">
        <v>83637481</v>
      </c>
      <c r="P416" s="8" t="s">
        <v>51</v>
      </c>
      <c r="Q416" s="8">
        <v>1</v>
      </c>
      <c r="R416" s="12">
        <v>36</v>
      </c>
      <c r="S416" s="23">
        <v>324</v>
      </c>
      <c r="T416" s="23">
        <v>323</v>
      </c>
      <c r="U416" s="13"/>
      <c r="V416" s="14">
        <f t="shared" si="110"/>
        <v>647</v>
      </c>
      <c r="W416" s="15">
        <f t="shared" si="111"/>
        <v>324</v>
      </c>
      <c r="X416" s="15">
        <f t="shared" si="112"/>
        <v>323</v>
      </c>
      <c r="Y416" s="15">
        <f t="shared" si="113"/>
        <v>0</v>
      </c>
      <c r="Z416" s="14">
        <f t="shared" si="114"/>
        <v>647</v>
      </c>
      <c r="AA416" s="15">
        <f t="shared" si="115"/>
        <v>324</v>
      </c>
      <c r="AB416" s="15">
        <f t="shared" si="116"/>
        <v>323</v>
      </c>
      <c r="AC416" s="15">
        <f t="shared" si="117"/>
        <v>0</v>
      </c>
      <c r="AD416" s="14">
        <f t="shared" si="118"/>
        <v>647</v>
      </c>
      <c r="AE416" s="14">
        <f t="shared" si="119"/>
        <v>1941</v>
      </c>
      <c r="AF416" s="16" t="s">
        <v>53</v>
      </c>
      <c r="AG416" s="17" t="s">
        <v>287</v>
      </c>
      <c r="AH416" s="17" t="s">
        <v>357</v>
      </c>
      <c r="AI416" s="17" t="s">
        <v>1182</v>
      </c>
      <c r="AJ416" s="17" t="s">
        <v>372</v>
      </c>
      <c r="AK416" s="8" t="s">
        <v>290</v>
      </c>
      <c r="AL416" s="8" t="s">
        <v>291</v>
      </c>
      <c r="AM416" s="12" t="s">
        <v>47</v>
      </c>
      <c r="AN416" s="18">
        <v>46752</v>
      </c>
      <c r="AO416" s="19"/>
    </row>
    <row r="417" spans="1:41" ht="20" customHeight="1">
      <c r="A417" s="12">
        <v>96</v>
      </c>
      <c r="B417" s="12" t="s">
        <v>1382</v>
      </c>
      <c r="C417" s="28" t="s">
        <v>1615</v>
      </c>
      <c r="D417" s="12" t="s">
        <v>1383</v>
      </c>
      <c r="E417" s="12" t="s">
        <v>1382</v>
      </c>
      <c r="F417" s="12" t="s">
        <v>1383</v>
      </c>
      <c r="G417" s="12" t="s">
        <v>1030</v>
      </c>
      <c r="H417" s="12" t="s">
        <v>1455</v>
      </c>
      <c r="I417" s="12" t="s">
        <v>1444</v>
      </c>
      <c r="J417" s="12" t="s">
        <v>1596</v>
      </c>
      <c r="K417" s="12" t="s">
        <v>1386</v>
      </c>
      <c r="L417" s="12" t="s">
        <v>1387</v>
      </c>
      <c r="M417" s="27" t="s">
        <v>1597</v>
      </c>
      <c r="N417" s="12"/>
      <c r="O417" s="8">
        <v>83637189</v>
      </c>
      <c r="P417" s="8" t="s">
        <v>51</v>
      </c>
      <c r="Q417" s="8">
        <v>2</v>
      </c>
      <c r="R417" s="12">
        <v>36</v>
      </c>
      <c r="S417" s="23">
        <v>1409</v>
      </c>
      <c r="T417" s="23">
        <v>1409</v>
      </c>
      <c r="U417" s="13"/>
      <c r="V417" s="14">
        <f t="shared" si="110"/>
        <v>2818</v>
      </c>
      <c r="W417" s="15">
        <f t="shared" si="111"/>
        <v>1409</v>
      </c>
      <c r="X417" s="15">
        <f t="shared" si="112"/>
        <v>1409</v>
      </c>
      <c r="Y417" s="15">
        <f t="shared" si="113"/>
        <v>0</v>
      </c>
      <c r="Z417" s="14">
        <f t="shared" si="114"/>
        <v>2818</v>
      </c>
      <c r="AA417" s="15">
        <f t="shared" si="115"/>
        <v>1409</v>
      </c>
      <c r="AB417" s="15">
        <f t="shared" si="116"/>
        <v>1409</v>
      </c>
      <c r="AC417" s="15">
        <f t="shared" si="117"/>
        <v>0</v>
      </c>
      <c r="AD417" s="14">
        <f t="shared" si="118"/>
        <v>2818</v>
      </c>
      <c r="AE417" s="14">
        <f t="shared" si="119"/>
        <v>8454</v>
      </c>
      <c r="AF417" s="16" t="s">
        <v>53</v>
      </c>
      <c r="AG417" s="17" t="s">
        <v>287</v>
      </c>
      <c r="AH417" s="17" t="s">
        <v>357</v>
      </c>
      <c r="AI417" s="17" t="s">
        <v>1182</v>
      </c>
      <c r="AJ417" s="17" t="s">
        <v>372</v>
      </c>
      <c r="AK417" s="8" t="s">
        <v>290</v>
      </c>
      <c r="AL417" s="8" t="s">
        <v>291</v>
      </c>
      <c r="AM417" s="12" t="s">
        <v>47</v>
      </c>
      <c r="AN417" s="18">
        <v>46752</v>
      </c>
      <c r="AO417" s="19"/>
    </row>
    <row r="418" spans="1:41" ht="20" customHeight="1">
      <c r="A418" s="12">
        <v>97</v>
      </c>
      <c r="B418" s="12" t="s">
        <v>1382</v>
      </c>
      <c r="C418" s="28" t="s">
        <v>1615</v>
      </c>
      <c r="D418" s="12" t="s">
        <v>1383</v>
      </c>
      <c r="E418" s="12" t="s">
        <v>1382</v>
      </c>
      <c r="F418" s="12" t="s">
        <v>1383</v>
      </c>
      <c r="G418" s="12" t="s">
        <v>1030</v>
      </c>
      <c r="H418" s="12" t="s">
        <v>1406</v>
      </c>
      <c r="I418" s="12" t="s">
        <v>1502</v>
      </c>
      <c r="J418" s="12" t="s">
        <v>1503</v>
      </c>
      <c r="K418" s="12" t="s">
        <v>1391</v>
      </c>
      <c r="L418" s="12" t="s">
        <v>1412</v>
      </c>
      <c r="M418" s="27" t="s">
        <v>1598</v>
      </c>
      <c r="N418" s="12"/>
      <c r="O418" s="8">
        <v>92368871</v>
      </c>
      <c r="P418" s="8" t="s">
        <v>51</v>
      </c>
      <c r="Q418" s="8">
        <v>4</v>
      </c>
      <c r="R418" s="12">
        <v>36</v>
      </c>
      <c r="S418" s="23">
        <v>927</v>
      </c>
      <c r="T418" s="23">
        <v>926</v>
      </c>
      <c r="U418" s="13"/>
      <c r="V418" s="14">
        <f t="shared" si="110"/>
        <v>1853</v>
      </c>
      <c r="W418" s="15">
        <f t="shared" si="111"/>
        <v>927</v>
      </c>
      <c r="X418" s="15">
        <f t="shared" si="112"/>
        <v>926</v>
      </c>
      <c r="Y418" s="15">
        <f t="shared" si="113"/>
        <v>0</v>
      </c>
      <c r="Z418" s="14">
        <f t="shared" si="114"/>
        <v>1853</v>
      </c>
      <c r="AA418" s="15">
        <f t="shared" si="115"/>
        <v>927</v>
      </c>
      <c r="AB418" s="15">
        <f t="shared" si="116"/>
        <v>926</v>
      </c>
      <c r="AC418" s="15">
        <f t="shared" si="117"/>
        <v>0</v>
      </c>
      <c r="AD418" s="14">
        <f t="shared" si="118"/>
        <v>1853</v>
      </c>
      <c r="AE418" s="14">
        <f t="shared" si="119"/>
        <v>5559</v>
      </c>
      <c r="AF418" s="16" t="s">
        <v>53</v>
      </c>
      <c r="AG418" s="17" t="s">
        <v>287</v>
      </c>
      <c r="AH418" s="17" t="s">
        <v>357</v>
      </c>
      <c r="AI418" s="17" t="s">
        <v>1182</v>
      </c>
      <c r="AJ418" s="17" t="s">
        <v>372</v>
      </c>
      <c r="AK418" s="8" t="s">
        <v>290</v>
      </c>
      <c r="AL418" s="8" t="s">
        <v>291</v>
      </c>
      <c r="AM418" s="12" t="s">
        <v>47</v>
      </c>
      <c r="AN418" s="18">
        <v>46752</v>
      </c>
      <c r="AO418" s="19"/>
    </row>
    <row r="419" spans="1:41" ht="20" customHeight="1">
      <c r="A419" s="12">
        <v>98</v>
      </c>
      <c r="B419" s="12" t="s">
        <v>1382</v>
      </c>
      <c r="C419" s="28" t="s">
        <v>1615</v>
      </c>
      <c r="D419" s="12" t="s">
        <v>1383</v>
      </c>
      <c r="E419" s="12" t="s">
        <v>1382</v>
      </c>
      <c r="F419" s="12" t="s">
        <v>1383</v>
      </c>
      <c r="G419" s="12" t="s">
        <v>1030</v>
      </c>
      <c r="H419" s="12" t="s">
        <v>1473</v>
      </c>
      <c r="I419" s="12" t="s">
        <v>1411</v>
      </c>
      <c r="J419" s="12" t="s">
        <v>1599</v>
      </c>
      <c r="K419" s="12" t="s">
        <v>1386</v>
      </c>
      <c r="L419" s="12" t="s">
        <v>1387</v>
      </c>
      <c r="M419" s="27" t="s">
        <v>1600</v>
      </c>
      <c r="N419" s="12"/>
      <c r="O419" s="8">
        <v>92366995</v>
      </c>
      <c r="P419" s="8" t="s">
        <v>51</v>
      </c>
      <c r="Q419" s="8">
        <v>2</v>
      </c>
      <c r="R419" s="12">
        <v>36</v>
      </c>
      <c r="S419" s="23">
        <v>1450</v>
      </c>
      <c r="T419" s="23">
        <v>1450</v>
      </c>
      <c r="U419" s="13"/>
      <c r="V419" s="14">
        <f t="shared" si="110"/>
        <v>2900</v>
      </c>
      <c r="W419" s="15">
        <f t="shared" si="111"/>
        <v>1450</v>
      </c>
      <c r="X419" s="15">
        <f t="shared" si="112"/>
        <v>1450</v>
      </c>
      <c r="Y419" s="15">
        <f t="shared" si="113"/>
        <v>0</v>
      </c>
      <c r="Z419" s="14">
        <f t="shared" si="114"/>
        <v>2900</v>
      </c>
      <c r="AA419" s="15">
        <f t="shared" si="115"/>
        <v>1450</v>
      </c>
      <c r="AB419" s="15">
        <f t="shared" si="116"/>
        <v>1450</v>
      </c>
      <c r="AC419" s="15">
        <f t="shared" si="117"/>
        <v>0</v>
      </c>
      <c r="AD419" s="14">
        <f t="shared" si="118"/>
        <v>2900</v>
      </c>
      <c r="AE419" s="14">
        <f t="shared" si="119"/>
        <v>8700</v>
      </c>
      <c r="AF419" s="16" t="s">
        <v>53</v>
      </c>
      <c r="AG419" s="17" t="s">
        <v>287</v>
      </c>
      <c r="AH419" s="17" t="s">
        <v>357</v>
      </c>
      <c r="AI419" s="17" t="s">
        <v>1182</v>
      </c>
      <c r="AJ419" s="17" t="s">
        <v>372</v>
      </c>
      <c r="AK419" s="8" t="s">
        <v>290</v>
      </c>
      <c r="AL419" s="8" t="s">
        <v>291</v>
      </c>
      <c r="AM419" s="12" t="s">
        <v>47</v>
      </c>
      <c r="AN419" s="18">
        <v>46752</v>
      </c>
      <c r="AO419" s="19"/>
    </row>
    <row r="420" spans="1:41" ht="20" customHeight="1">
      <c r="A420" s="12">
        <v>99</v>
      </c>
      <c r="B420" s="12" t="s">
        <v>1382</v>
      </c>
      <c r="C420" s="28" t="s">
        <v>1615</v>
      </c>
      <c r="D420" s="12" t="s">
        <v>1383</v>
      </c>
      <c r="E420" s="12" t="s">
        <v>1382</v>
      </c>
      <c r="F420" s="12" t="s">
        <v>1383</v>
      </c>
      <c r="G420" s="12" t="s">
        <v>1030</v>
      </c>
      <c r="H420" s="12" t="s">
        <v>1459</v>
      </c>
      <c r="I420" s="12" t="s">
        <v>1601</v>
      </c>
      <c r="J420" s="12" t="s">
        <v>1602</v>
      </c>
      <c r="K420" s="12" t="s">
        <v>1386</v>
      </c>
      <c r="L420" s="12" t="s">
        <v>1387</v>
      </c>
      <c r="M420" s="27" t="s">
        <v>1603</v>
      </c>
      <c r="N420" s="12"/>
      <c r="O420" s="8">
        <v>83670846</v>
      </c>
      <c r="P420" s="8" t="s">
        <v>51</v>
      </c>
      <c r="Q420" s="8">
        <v>1</v>
      </c>
      <c r="R420" s="12">
        <v>36</v>
      </c>
      <c r="S420" s="23">
        <v>597</v>
      </c>
      <c r="T420" s="23">
        <v>597</v>
      </c>
      <c r="U420" s="13"/>
      <c r="V420" s="14">
        <f t="shared" si="110"/>
        <v>1194</v>
      </c>
      <c r="W420" s="15">
        <f t="shared" si="111"/>
        <v>597</v>
      </c>
      <c r="X420" s="15">
        <f t="shared" si="112"/>
        <v>597</v>
      </c>
      <c r="Y420" s="15">
        <f t="shared" si="113"/>
        <v>0</v>
      </c>
      <c r="Z420" s="14">
        <f t="shared" si="114"/>
        <v>1194</v>
      </c>
      <c r="AA420" s="15">
        <f t="shared" si="115"/>
        <v>597</v>
      </c>
      <c r="AB420" s="15">
        <f t="shared" si="116"/>
        <v>597</v>
      </c>
      <c r="AC420" s="15">
        <f t="shared" si="117"/>
        <v>0</v>
      </c>
      <c r="AD420" s="14">
        <f t="shared" si="118"/>
        <v>1194</v>
      </c>
      <c r="AE420" s="14">
        <f t="shared" si="119"/>
        <v>3582</v>
      </c>
      <c r="AF420" s="16" t="s">
        <v>53</v>
      </c>
      <c r="AG420" s="17" t="s">
        <v>287</v>
      </c>
      <c r="AH420" s="17" t="s">
        <v>357</v>
      </c>
      <c r="AI420" s="17" t="s">
        <v>1182</v>
      </c>
      <c r="AJ420" s="17" t="s">
        <v>372</v>
      </c>
      <c r="AK420" s="8" t="s">
        <v>290</v>
      </c>
      <c r="AL420" s="8" t="s">
        <v>291</v>
      </c>
      <c r="AM420" s="12" t="s">
        <v>47</v>
      </c>
      <c r="AN420" s="18">
        <v>46752</v>
      </c>
      <c r="AO420" s="19"/>
    </row>
    <row r="421" spans="1:41" ht="20" customHeight="1">
      <c r="A421" s="12">
        <v>100</v>
      </c>
      <c r="B421" s="12" t="s">
        <v>1382</v>
      </c>
      <c r="C421" s="28" t="s">
        <v>1615</v>
      </c>
      <c r="D421" s="12" t="s">
        <v>1383</v>
      </c>
      <c r="E421" s="12" t="s">
        <v>1382</v>
      </c>
      <c r="F421" s="12" t="s">
        <v>1383</v>
      </c>
      <c r="G421" s="12" t="s">
        <v>1030</v>
      </c>
      <c r="H421" s="12" t="s">
        <v>1417</v>
      </c>
      <c r="I421" s="12" t="s">
        <v>1604</v>
      </c>
      <c r="J421" s="12" t="s">
        <v>1605</v>
      </c>
      <c r="K421" s="12" t="s">
        <v>1386</v>
      </c>
      <c r="L421" s="12" t="s">
        <v>1459</v>
      </c>
      <c r="M421" s="27" t="s">
        <v>1606</v>
      </c>
      <c r="N421" s="12"/>
      <c r="O421" s="8">
        <v>83181570</v>
      </c>
      <c r="P421" s="8" t="s">
        <v>51</v>
      </c>
      <c r="Q421" s="8">
        <v>2</v>
      </c>
      <c r="R421" s="12">
        <v>36</v>
      </c>
      <c r="S421" s="23">
        <v>184</v>
      </c>
      <c r="T421" s="23">
        <v>183</v>
      </c>
      <c r="U421" s="13"/>
      <c r="V421" s="14">
        <f t="shared" si="110"/>
        <v>367</v>
      </c>
      <c r="W421" s="15">
        <f t="shared" si="111"/>
        <v>184</v>
      </c>
      <c r="X421" s="15">
        <f t="shared" si="112"/>
        <v>183</v>
      </c>
      <c r="Y421" s="15">
        <f t="shared" si="113"/>
        <v>0</v>
      </c>
      <c r="Z421" s="14">
        <f t="shared" si="114"/>
        <v>367</v>
      </c>
      <c r="AA421" s="15">
        <f t="shared" si="115"/>
        <v>184</v>
      </c>
      <c r="AB421" s="15">
        <f t="shared" si="116"/>
        <v>183</v>
      </c>
      <c r="AC421" s="15">
        <f t="shared" si="117"/>
        <v>0</v>
      </c>
      <c r="AD421" s="14">
        <f t="shared" si="118"/>
        <v>367</v>
      </c>
      <c r="AE421" s="14">
        <f t="shared" si="119"/>
        <v>1101</v>
      </c>
      <c r="AF421" s="16" t="s">
        <v>53</v>
      </c>
      <c r="AG421" s="17" t="s">
        <v>287</v>
      </c>
      <c r="AH421" s="17" t="s">
        <v>357</v>
      </c>
      <c r="AI421" s="17" t="s">
        <v>1182</v>
      </c>
      <c r="AJ421" s="17" t="s">
        <v>372</v>
      </c>
      <c r="AK421" s="8" t="s">
        <v>290</v>
      </c>
      <c r="AL421" s="8" t="s">
        <v>291</v>
      </c>
      <c r="AM421" s="12" t="s">
        <v>47</v>
      </c>
      <c r="AN421" s="18">
        <v>46752</v>
      </c>
      <c r="AO421" s="19"/>
    </row>
    <row r="422" spans="1:41" ht="20" customHeight="1">
      <c r="A422" s="12">
        <v>101</v>
      </c>
      <c r="B422" s="12" t="s">
        <v>1382</v>
      </c>
      <c r="C422" s="28" t="s">
        <v>1615</v>
      </c>
      <c r="D422" s="12" t="s">
        <v>1383</v>
      </c>
      <c r="E422" s="12" t="s">
        <v>1382</v>
      </c>
      <c r="F422" s="12" t="s">
        <v>1383</v>
      </c>
      <c r="G422" s="12" t="s">
        <v>1030</v>
      </c>
      <c r="H422" s="12" t="s">
        <v>1607</v>
      </c>
      <c r="I422" s="12" t="s">
        <v>1500</v>
      </c>
      <c r="J422" s="12"/>
      <c r="K422" s="12" t="s">
        <v>1386</v>
      </c>
      <c r="L422" s="12" t="s">
        <v>1387</v>
      </c>
      <c r="M422" s="27" t="s">
        <v>1608</v>
      </c>
      <c r="N422" s="12"/>
      <c r="O422" s="8">
        <v>56360424</v>
      </c>
      <c r="P422" s="8" t="s">
        <v>51</v>
      </c>
      <c r="Q422" s="8">
        <v>25</v>
      </c>
      <c r="R422" s="12">
        <v>36</v>
      </c>
      <c r="S422" s="23">
        <v>2906</v>
      </c>
      <c r="T422" s="23">
        <v>2906</v>
      </c>
      <c r="U422" s="13"/>
      <c r="V422" s="14">
        <f t="shared" si="110"/>
        <v>5812</v>
      </c>
      <c r="W422" s="15">
        <f t="shared" si="111"/>
        <v>2906</v>
      </c>
      <c r="X422" s="15">
        <f t="shared" si="112"/>
        <v>2906</v>
      </c>
      <c r="Y422" s="15">
        <f t="shared" si="113"/>
        <v>0</v>
      </c>
      <c r="Z422" s="14">
        <f t="shared" si="114"/>
        <v>5812</v>
      </c>
      <c r="AA422" s="15">
        <f t="shared" si="115"/>
        <v>2906</v>
      </c>
      <c r="AB422" s="15">
        <f t="shared" si="116"/>
        <v>2906</v>
      </c>
      <c r="AC422" s="15">
        <f t="shared" si="117"/>
        <v>0</v>
      </c>
      <c r="AD422" s="14">
        <f t="shared" si="118"/>
        <v>5812</v>
      </c>
      <c r="AE422" s="14">
        <f t="shared" si="119"/>
        <v>17436</v>
      </c>
      <c r="AF422" s="16" t="s">
        <v>53</v>
      </c>
      <c r="AG422" s="17" t="s">
        <v>287</v>
      </c>
      <c r="AH422" s="17" t="s">
        <v>357</v>
      </c>
      <c r="AI422" s="17" t="s">
        <v>1182</v>
      </c>
      <c r="AJ422" s="17" t="s">
        <v>372</v>
      </c>
      <c r="AK422" s="8" t="s">
        <v>290</v>
      </c>
      <c r="AL422" s="8" t="s">
        <v>291</v>
      </c>
      <c r="AM422" s="12" t="s">
        <v>47</v>
      </c>
      <c r="AN422" s="18">
        <v>46752</v>
      </c>
      <c r="AO422" s="19"/>
    </row>
    <row r="423" spans="1:41" ht="20" customHeight="1">
      <c r="A423" s="12">
        <v>102</v>
      </c>
      <c r="B423" s="12" t="s">
        <v>1382</v>
      </c>
      <c r="C423" s="28" t="s">
        <v>1615</v>
      </c>
      <c r="D423" s="12" t="s">
        <v>1383</v>
      </c>
      <c r="E423" s="12" t="s">
        <v>1382</v>
      </c>
      <c r="F423" s="12" t="s">
        <v>1383</v>
      </c>
      <c r="G423" s="12" t="s">
        <v>1030</v>
      </c>
      <c r="H423" s="12" t="s">
        <v>1609</v>
      </c>
      <c r="I423" s="12" t="s">
        <v>1610</v>
      </c>
      <c r="J423" s="12"/>
      <c r="K423" s="12" t="s">
        <v>1386</v>
      </c>
      <c r="L423" s="12" t="s">
        <v>1387</v>
      </c>
      <c r="M423" s="27" t="s">
        <v>1611</v>
      </c>
      <c r="N423" s="12"/>
      <c r="O423" s="8">
        <v>56360439</v>
      </c>
      <c r="P423" s="8" t="s">
        <v>51</v>
      </c>
      <c r="Q423" s="8">
        <v>25</v>
      </c>
      <c r="R423" s="12">
        <v>36</v>
      </c>
      <c r="S423" s="23">
        <v>956</v>
      </c>
      <c r="T423" s="23">
        <v>955</v>
      </c>
      <c r="U423" s="13"/>
      <c r="V423" s="14">
        <f t="shared" si="110"/>
        <v>1911</v>
      </c>
      <c r="W423" s="15">
        <f t="shared" si="111"/>
        <v>956</v>
      </c>
      <c r="X423" s="15">
        <f t="shared" si="112"/>
        <v>955</v>
      </c>
      <c r="Y423" s="15">
        <f t="shared" si="113"/>
        <v>0</v>
      </c>
      <c r="Z423" s="14">
        <f t="shared" si="114"/>
        <v>1911</v>
      </c>
      <c r="AA423" s="15">
        <f t="shared" si="115"/>
        <v>956</v>
      </c>
      <c r="AB423" s="15">
        <f t="shared" si="116"/>
        <v>955</v>
      </c>
      <c r="AC423" s="15">
        <f t="shared" si="117"/>
        <v>0</v>
      </c>
      <c r="AD423" s="14">
        <f t="shared" si="118"/>
        <v>1911</v>
      </c>
      <c r="AE423" s="14">
        <f t="shared" si="119"/>
        <v>5733</v>
      </c>
      <c r="AF423" s="16" t="s">
        <v>53</v>
      </c>
      <c r="AG423" s="17" t="s">
        <v>287</v>
      </c>
      <c r="AH423" s="17" t="s">
        <v>357</v>
      </c>
      <c r="AI423" s="17" t="s">
        <v>1182</v>
      </c>
      <c r="AJ423" s="17" t="s">
        <v>372</v>
      </c>
      <c r="AK423" s="8" t="s">
        <v>290</v>
      </c>
      <c r="AL423" s="8" t="s">
        <v>291</v>
      </c>
      <c r="AM423" s="12" t="s">
        <v>47</v>
      </c>
      <c r="AN423" s="18">
        <v>46752</v>
      </c>
      <c r="AO423" s="19"/>
    </row>
    <row r="424" spans="1:41" ht="20" customHeight="1">
      <c r="A424" s="12">
        <v>103</v>
      </c>
      <c r="B424" s="12" t="s">
        <v>1382</v>
      </c>
      <c r="C424" s="28" t="s">
        <v>1615</v>
      </c>
      <c r="D424" s="12" t="s">
        <v>1383</v>
      </c>
      <c r="E424" s="12" t="s">
        <v>1382</v>
      </c>
      <c r="F424" s="12" t="s">
        <v>1383</v>
      </c>
      <c r="G424" s="12" t="s">
        <v>1030</v>
      </c>
      <c r="H424" s="12" t="s">
        <v>1612</v>
      </c>
      <c r="I424" s="12" t="s">
        <v>1613</v>
      </c>
      <c r="J424" s="12"/>
      <c r="K424" s="12" t="s">
        <v>1386</v>
      </c>
      <c r="L424" s="12" t="s">
        <v>1459</v>
      </c>
      <c r="M424" s="27" t="s">
        <v>1614</v>
      </c>
      <c r="N424" s="12"/>
      <c r="O424" s="8">
        <v>56424171</v>
      </c>
      <c r="P424" s="8" t="s">
        <v>51</v>
      </c>
      <c r="Q424" s="8">
        <v>17</v>
      </c>
      <c r="R424" s="12">
        <v>36</v>
      </c>
      <c r="S424" s="23">
        <v>2936</v>
      </c>
      <c r="T424" s="23">
        <v>2935</v>
      </c>
      <c r="U424" s="13"/>
      <c r="V424" s="14">
        <f t="shared" si="110"/>
        <v>5871</v>
      </c>
      <c r="W424" s="15">
        <f t="shared" si="111"/>
        <v>2936</v>
      </c>
      <c r="X424" s="15">
        <f t="shared" si="112"/>
        <v>2935</v>
      </c>
      <c r="Y424" s="15">
        <f t="shared" si="113"/>
        <v>0</v>
      </c>
      <c r="Z424" s="14">
        <f t="shared" si="114"/>
        <v>5871</v>
      </c>
      <c r="AA424" s="15">
        <f t="shared" si="115"/>
        <v>2936</v>
      </c>
      <c r="AB424" s="15">
        <f t="shared" si="116"/>
        <v>2935</v>
      </c>
      <c r="AC424" s="15">
        <f t="shared" si="117"/>
        <v>0</v>
      </c>
      <c r="AD424" s="14">
        <f t="shared" si="118"/>
        <v>5871</v>
      </c>
      <c r="AE424" s="14">
        <f t="shared" si="119"/>
        <v>17613</v>
      </c>
      <c r="AF424" s="16" t="s">
        <v>53</v>
      </c>
      <c r="AG424" s="17" t="s">
        <v>287</v>
      </c>
      <c r="AH424" s="17" t="s">
        <v>357</v>
      </c>
      <c r="AI424" s="17" t="s">
        <v>1182</v>
      </c>
      <c r="AJ424" s="17" t="s">
        <v>372</v>
      </c>
      <c r="AK424" s="8" t="s">
        <v>290</v>
      </c>
      <c r="AL424" s="8" t="s">
        <v>291</v>
      </c>
      <c r="AM424" s="12" t="s">
        <v>47</v>
      </c>
      <c r="AN424" s="18">
        <v>46752</v>
      </c>
      <c r="AO424" s="19"/>
    </row>
    <row r="425" spans="1:41" ht="20" customHeight="1">
      <c r="A425" s="20"/>
      <c r="B425" s="21" t="s">
        <v>1382</v>
      </c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2">
        <f t="shared" ref="S425:AE425" si="120">SUM(S322:S424)</f>
        <v>226683</v>
      </c>
      <c r="T425" s="22">
        <f t="shared" si="120"/>
        <v>226625</v>
      </c>
      <c r="U425" s="22">
        <f t="shared" si="120"/>
        <v>0</v>
      </c>
      <c r="V425" s="22">
        <f t="shared" si="120"/>
        <v>453308</v>
      </c>
      <c r="W425" s="22">
        <f t="shared" si="120"/>
        <v>226683</v>
      </c>
      <c r="X425" s="22">
        <f t="shared" si="120"/>
        <v>226625</v>
      </c>
      <c r="Y425" s="22">
        <f t="shared" si="120"/>
        <v>0</v>
      </c>
      <c r="Z425" s="22">
        <f t="shared" si="120"/>
        <v>453308</v>
      </c>
      <c r="AA425" s="22">
        <f t="shared" si="120"/>
        <v>226683</v>
      </c>
      <c r="AB425" s="22">
        <f t="shared" si="120"/>
        <v>226625</v>
      </c>
      <c r="AC425" s="22">
        <f t="shared" si="120"/>
        <v>0</v>
      </c>
      <c r="AD425" s="22">
        <f t="shared" si="120"/>
        <v>453308</v>
      </c>
      <c r="AE425" s="22">
        <f t="shared" si="120"/>
        <v>1359924</v>
      </c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ht="20" customHeight="1">
      <c r="A426" s="12">
        <v>1</v>
      </c>
      <c r="B426" s="12" t="s">
        <v>1740</v>
      </c>
      <c r="C426" s="28" t="s">
        <v>1741</v>
      </c>
      <c r="D426" s="12" t="s">
        <v>1742</v>
      </c>
      <c r="E426" s="12" t="s">
        <v>1743</v>
      </c>
      <c r="F426" s="12" t="s">
        <v>1742</v>
      </c>
      <c r="G426" s="12" t="s">
        <v>1030</v>
      </c>
      <c r="H426" s="12" t="s">
        <v>1744</v>
      </c>
      <c r="I426" s="12"/>
      <c r="J426" s="12"/>
      <c r="K426" s="12" t="s">
        <v>1745</v>
      </c>
      <c r="L426" s="12" t="s">
        <v>1744</v>
      </c>
      <c r="M426" s="27" t="s">
        <v>1746</v>
      </c>
      <c r="N426" s="12"/>
      <c r="O426" s="8" t="s">
        <v>1747</v>
      </c>
      <c r="P426" s="8" t="s">
        <v>51</v>
      </c>
      <c r="Q426" s="8">
        <v>1</v>
      </c>
      <c r="R426" s="12">
        <v>12</v>
      </c>
      <c r="S426" s="23">
        <v>192</v>
      </c>
      <c r="T426" s="23">
        <v>48</v>
      </c>
      <c r="U426" s="23"/>
      <c r="V426" s="14">
        <f>SUM(S426:U426)</f>
        <v>240</v>
      </c>
      <c r="W426" s="24" t="s">
        <v>284</v>
      </c>
      <c r="X426" s="24" t="s">
        <v>284</v>
      </c>
      <c r="Y426" s="24" t="s">
        <v>284</v>
      </c>
      <c r="Z426" s="14">
        <f t="shared" ref="Z426:Z466" si="121">SUM(W426:Y426)</f>
        <v>0</v>
      </c>
      <c r="AA426" s="24" t="s">
        <v>284</v>
      </c>
      <c r="AB426" s="24" t="s">
        <v>284</v>
      </c>
      <c r="AC426" s="24" t="s">
        <v>284</v>
      </c>
      <c r="AD426" s="14">
        <f t="shared" ref="AD426:AD466" si="122">SUM(AA426:AC426)</f>
        <v>0</v>
      </c>
      <c r="AE426" s="14">
        <f t="shared" ref="AE426:AE466" si="123">V426+Z426+AD426</f>
        <v>240</v>
      </c>
      <c r="AF426" s="16" t="s">
        <v>905</v>
      </c>
      <c r="AG426" s="17" t="s">
        <v>342</v>
      </c>
      <c r="AH426" s="17" t="s">
        <v>1853</v>
      </c>
      <c r="AI426" s="17" t="s">
        <v>343</v>
      </c>
      <c r="AJ426" s="29" t="s">
        <v>345</v>
      </c>
      <c r="AK426" s="29">
        <v>45657</v>
      </c>
      <c r="AL426" s="29" t="s">
        <v>345</v>
      </c>
      <c r="AM426" s="12" t="s">
        <v>47</v>
      </c>
      <c r="AN426" s="18">
        <v>46022</v>
      </c>
      <c r="AO426" s="19"/>
    </row>
    <row r="427" spans="1:41" ht="20" customHeight="1">
      <c r="A427" s="12">
        <v>2</v>
      </c>
      <c r="B427" s="12" t="s">
        <v>1740</v>
      </c>
      <c r="C427" s="28" t="s">
        <v>1741</v>
      </c>
      <c r="D427" s="12" t="s">
        <v>1742</v>
      </c>
      <c r="E427" s="12" t="s">
        <v>1743</v>
      </c>
      <c r="F427" s="12" t="s">
        <v>1742</v>
      </c>
      <c r="G427" s="12" t="s">
        <v>1030</v>
      </c>
      <c r="H427" s="12" t="s">
        <v>1748</v>
      </c>
      <c r="I427" s="12"/>
      <c r="J427" s="12"/>
      <c r="K427" s="12" t="s">
        <v>1749</v>
      </c>
      <c r="L427" s="12" t="s">
        <v>1748</v>
      </c>
      <c r="M427" s="27" t="s">
        <v>1750</v>
      </c>
      <c r="N427" s="12"/>
      <c r="O427" s="8" t="s">
        <v>1751</v>
      </c>
      <c r="P427" s="8" t="s">
        <v>370</v>
      </c>
      <c r="Q427" s="8">
        <v>3</v>
      </c>
      <c r="R427" s="12">
        <v>12</v>
      </c>
      <c r="S427" s="23">
        <v>920</v>
      </c>
      <c r="T427" s="23">
        <v>230</v>
      </c>
      <c r="U427" s="23"/>
      <c r="V427" s="14">
        <f t="shared" ref="V427:V466" si="124">SUM(S427:U427)</f>
        <v>1150</v>
      </c>
      <c r="W427" s="24" t="s">
        <v>284</v>
      </c>
      <c r="X427" s="24" t="s">
        <v>284</v>
      </c>
      <c r="Y427" s="24" t="s">
        <v>284</v>
      </c>
      <c r="Z427" s="14">
        <f t="shared" si="121"/>
        <v>0</v>
      </c>
      <c r="AA427" s="24" t="s">
        <v>284</v>
      </c>
      <c r="AB427" s="24" t="s">
        <v>284</v>
      </c>
      <c r="AC427" s="24" t="s">
        <v>284</v>
      </c>
      <c r="AD427" s="14">
        <f t="shared" si="122"/>
        <v>0</v>
      </c>
      <c r="AE427" s="14">
        <f t="shared" si="123"/>
        <v>1150</v>
      </c>
      <c r="AF427" s="16" t="s">
        <v>905</v>
      </c>
      <c r="AG427" s="17" t="s">
        <v>342</v>
      </c>
      <c r="AH427" s="17" t="s">
        <v>1853</v>
      </c>
      <c r="AI427" s="17" t="s">
        <v>343</v>
      </c>
      <c r="AJ427" s="29" t="s">
        <v>345</v>
      </c>
      <c r="AK427" s="29">
        <v>45657</v>
      </c>
      <c r="AL427" s="29" t="s">
        <v>345</v>
      </c>
      <c r="AM427" s="12" t="s">
        <v>47</v>
      </c>
      <c r="AN427" s="18">
        <v>46022</v>
      </c>
      <c r="AO427" s="19"/>
    </row>
    <row r="428" spans="1:41" ht="20" customHeight="1">
      <c r="A428" s="12">
        <v>3</v>
      </c>
      <c r="B428" s="12" t="s">
        <v>1740</v>
      </c>
      <c r="C428" s="28" t="s">
        <v>1741</v>
      </c>
      <c r="D428" s="12" t="s">
        <v>1742</v>
      </c>
      <c r="E428" s="12" t="s">
        <v>1743</v>
      </c>
      <c r="F428" s="12" t="s">
        <v>1742</v>
      </c>
      <c r="G428" s="12" t="s">
        <v>1030</v>
      </c>
      <c r="H428" s="12" t="s">
        <v>1752</v>
      </c>
      <c r="I428" s="12"/>
      <c r="J428" s="12"/>
      <c r="K428" s="12" t="s">
        <v>1749</v>
      </c>
      <c r="L428" s="12" t="s">
        <v>1752</v>
      </c>
      <c r="M428" s="27" t="s">
        <v>1753</v>
      </c>
      <c r="N428" s="12"/>
      <c r="O428" s="8" t="s">
        <v>1754</v>
      </c>
      <c r="P428" s="8" t="s">
        <v>51</v>
      </c>
      <c r="Q428" s="8">
        <v>1</v>
      </c>
      <c r="R428" s="12">
        <v>12</v>
      </c>
      <c r="S428" s="23">
        <v>700</v>
      </c>
      <c r="T428" s="23">
        <v>40</v>
      </c>
      <c r="U428" s="23"/>
      <c r="V428" s="14">
        <f t="shared" si="124"/>
        <v>740</v>
      </c>
      <c r="W428" s="24" t="s">
        <v>284</v>
      </c>
      <c r="X428" s="24" t="s">
        <v>284</v>
      </c>
      <c r="Y428" s="24" t="s">
        <v>284</v>
      </c>
      <c r="Z428" s="14">
        <f t="shared" si="121"/>
        <v>0</v>
      </c>
      <c r="AA428" s="24" t="s">
        <v>284</v>
      </c>
      <c r="AB428" s="24" t="s">
        <v>284</v>
      </c>
      <c r="AC428" s="24" t="s">
        <v>284</v>
      </c>
      <c r="AD428" s="14">
        <f t="shared" si="122"/>
        <v>0</v>
      </c>
      <c r="AE428" s="14">
        <f t="shared" si="123"/>
        <v>740</v>
      </c>
      <c r="AF428" s="16" t="s">
        <v>905</v>
      </c>
      <c r="AG428" s="17" t="s">
        <v>342</v>
      </c>
      <c r="AH428" s="17" t="s">
        <v>1853</v>
      </c>
      <c r="AI428" s="17" t="s">
        <v>343</v>
      </c>
      <c r="AJ428" s="29" t="s">
        <v>345</v>
      </c>
      <c r="AK428" s="29">
        <v>45657</v>
      </c>
      <c r="AL428" s="29" t="s">
        <v>345</v>
      </c>
      <c r="AM428" s="12" t="s">
        <v>47</v>
      </c>
      <c r="AN428" s="18">
        <v>46022</v>
      </c>
      <c r="AO428" s="19"/>
    </row>
    <row r="429" spans="1:41" ht="20" customHeight="1">
      <c r="A429" s="12">
        <v>4</v>
      </c>
      <c r="B429" s="12" t="s">
        <v>1740</v>
      </c>
      <c r="C429" s="28" t="s">
        <v>1741</v>
      </c>
      <c r="D429" s="12" t="s">
        <v>1742</v>
      </c>
      <c r="E429" s="12" t="s">
        <v>1743</v>
      </c>
      <c r="F429" s="12" t="s">
        <v>1742</v>
      </c>
      <c r="G429" s="12" t="s">
        <v>1030</v>
      </c>
      <c r="H429" s="12" t="s">
        <v>1755</v>
      </c>
      <c r="I429" s="12"/>
      <c r="J429" s="12"/>
      <c r="K429" s="12" t="s">
        <v>1749</v>
      </c>
      <c r="L429" s="12" t="s">
        <v>1755</v>
      </c>
      <c r="M429" s="27" t="s">
        <v>1756</v>
      </c>
      <c r="N429" s="12"/>
      <c r="O429" s="8" t="s">
        <v>1757</v>
      </c>
      <c r="P429" s="8" t="s">
        <v>51</v>
      </c>
      <c r="Q429" s="8">
        <v>1</v>
      </c>
      <c r="R429" s="12">
        <v>12</v>
      </c>
      <c r="S429" s="23">
        <v>760</v>
      </c>
      <c r="T429" s="23">
        <v>190</v>
      </c>
      <c r="U429" s="23"/>
      <c r="V429" s="14">
        <f t="shared" si="124"/>
        <v>950</v>
      </c>
      <c r="W429" s="24" t="s">
        <v>284</v>
      </c>
      <c r="X429" s="24" t="s">
        <v>284</v>
      </c>
      <c r="Y429" s="24" t="s">
        <v>284</v>
      </c>
      <c r="Z429" s="14">
        <f t="shared" si="121"/>
        <v>0</v>
      </c>
      <c r="AA429" s="24" t="s">
        <v>284</v>
      </c>
      <c r="AB429" s="24" t="s">
        <v>284</v>
      </c>
      <c r="AC429" s="24" t="s">
        <v>284</v>
      </c>
      <c r="AD429" s="14">
        <f t="shared" si="122"/>
        <v>0</v>
      </c>
      <c r="AE429" s="14">
        <f t="shared" si="123"/>
        <v>950</v>
      </c>
      <c r="AF429" s="16" t="s">
        <v>905</v>
      </c>
      <c r="AG429" s="17" t="s">
        <v>342</v>
      </c>
      <c r="AH429" s="17" t="s">
        <v>1853</v>
      </c>
      <c r="AI429" s="17" t="s">
        <v>343</v>
      </c>
      <c r="AJ429" s="29" t="s">
        <v>345</v>
      </c>
      <c r="AK429" s="29">
        <v>45657</v>
      </c>
      <c r="AL429" s="29" t="s">
        <v>345</v>
      </c>
      <c r="AM429" s="12" t="s">
        <v>47</v>
      </c>
      <c r="AN429" s="18">
        <v>46022</v>
      </c>
      <c r="AO429" s="19"/>
    </row>
    <row r="430" spans="1:41" ht="20" customHeight="1">
      <c r="A430" s="12">
        <v>5</v>
      </c>
      <c r="B430" s="12" t="s">
        <v>1740</v>
      </c>
      <c r="C430" s="28" t="s">
        <v>1741</v>
      </c>
      <c r="D430" s="12" t="s">
        <v>1742</v>
      </c>
      <c r="E430" s="12" t="s">
        <v>1743</v>
      </c>
      <c r="F430" s="12" t="s">
        <v>1742</v>
      </c>
      <c r="G430" s="12" t="s">
        <v>1030</v>
      </c>
      <c r="H430" s="12" t="s">
        <v>1748</v>
      </c>
      <c r="I430" s="12"/>
      <c r="J430" s="12"/>
      <c r="K430" s="12" t="s">
        <v>1749</v>
      </c>
      <c r="L430" s="12" t="s">
        <v>1748</v>
      </c>
      <c r="M430" s="27" t="s">
        <v>1758</v>
      </c>
      <c r="N430" s="12"/>
      <c r="O430" s="8" t="s">
        <v>1759</v>
      </c>
      <c r="P430" s="8" t="s">
        <v>51</v>
      </c>
      <c r="Q430" s="8">
        <v>4</v>
      </c>
      <c r="R430" s="12">
        <v>12</v>
      </c>
      <c r="S430" s="23">
        <v>4320</v>
      </c>
      <c r="T430" s="23">
        <v>1080</v>
      </c>
      <c r="U430" s="23"/>
      <c r="V430" s="14">
        <f t="shared" si="124"/>
        <v>5400</v>
      </c>
      <c r="W430" s="24" t="s">
        <v>284</v>
      </c>
      <c r="X430" s="24" t="s">
        <v>284</v>
      </c>
      <c r="Y430" s="24" t="s">
        <v>284</v>
      </c>
      <c r="Z430" s="14">
        <f t="shared" si="121"/>
        <v>0</v>
      </c>
      <c r="AA430" s="24" t="s">
        <v>284</v>
      </c>
      <c r="AB430" s="24" t="s">
        <v>284</v>
      </c>
      <c r="AC430" s="24" t="s">
        <v>284</v>
      </c>
      <c r="AD430" s="14">
        <f t="shared" si="122"/>
        <v>0</v>
      </c>
      <c r="AE430" s="14">
        <f t="shared" si="123"/>
        <v>5400</v>
      </c>
      <c r="AF430" s="16" t="s">
        <v>905</v>
      </c>
      <c r="AG430" s="17" t="s">
        <v>342</v>
      </c>
      <c r="AH430" s="17" t="s">
        <v>1853</v>
      </c>
      <c r="AI430" s="17" t="s">
        <v>343</v>
      </c>
      <c r="AJ430" s="29" t="s">
        <v>345</v>
      </c>
      <c r="AK430" s="29">
        <v>45657</v>
      </c>
      <c r="AL430" s="29" t="s">
        <v>345</v>
      </c>
      <c r="AM430" s="12" t="s">
        <v>47</v>
      </c>
      <c r="AN430" s="18">
        <v>46022</v>
      </c>
      <c r="AO430" s="19"/>
    </row>
    <row r="431" spans="1:41" ht="20" customHeight="1">
      <c r="A431" s="12">
        <v>6</v>
      </c>
      <c r="B431" s="12" t="s">
        <v>1740</v>
      </c>
      <c r="C431" s="28" t="s">
        <v>1741</v>
      </c>
      <c r="D431" s="12" t="s">
        <v>1742</v>
      </c>
      <c r="E431" s="12" t="s">
        <v>1743</v>
      </c>
      <c r="F431" s="12" t="s">
        <v>1742</v>
      </c>
      <c r="G431" s="12" t="s">
        <v>1030</v>
      </c>
      <c r="H431" s="12" t="s">
        <v>1760</v>
      </c>
      <c r="I431" s="12"/>
      <c r="J431" s="12"/>
      <c r="K431" s="12" t="s">
        <v>1749</v>
      </c>
      <c r="L431" s="12" t="s">
        <v>1760</v>
      </c>
      <c r="M431" s="27" t="s">
        <v>1761</v>
      </c>
      <c r="N431" s="12"/>
      <c r="O431" s="8" t="s">
        <v>1762</v>
      </c>
      <c r="P431" s="8" t="s">
        <v>51</v>
      </c>
      <c r="Q431" s="8">
        <v>2</v>
      </c>
      <c r="R431" s="12">
        <v>12</v>
      </c>
      <c r="S431" s="23">
        <v>230</v>
      </c>
      <c r="T431" s="23">
        <v>20</v>
      </c>
      <c r="U431" s="23"/>
      <c r="V431" s="14">
        <f t="shared" si="124"/>
        <v>250</v>
      </c>
      <c r="W431" s="24" t="s">
        <v>284</v>
      </c>
      <c r="X431" s="24" t="s">
        <v>284</v>
      </c>
      <c r="Y431" s="24" t="s">
        <v>284</v>
      </c>
      <c r="Z431" s="14">
        <f t="shared" si="121"/>
        <v>0</v>
      </c>
      <c r="AA431" s="24" t="s">
        <v>284</v>
      </c>
      <c r="AB431" s="24" t="s">
        <v>284</v>
      </c>
      <c r="AC431" s="24" t="s">
        <v>284</v>
      </c>
      <c r="AD431" s="14">
        <f t="shared" si="122"/>
        <v>0</v>
      </c>
      <c r="AE431" s="14">
        <f t="shared" si="123"/>
        <v>250</v>
      </c>
      <c r="AF431" s="16" t="s">
        <v>905</v>
      </c>
      <c r="AG431" s="17" t="s">
        <v>342</v>
      </c>
      <c r="AH431" s="17" t="s">
        <v>1853</v>
      </c>
      <c r="AI431" s="17" t="s">
        <v>343</v>
      </c>
      <c r="AJ431" s="29" t="s">
        <v>345</v>
      </c>
      <c r="AK431" s="29">
        <v>45657</v>
      </c>
      <c r="AL431" s="29" t="s">
        <v>345</v>
      </c>
      <c r="AM431" s="12" t="s">
        <v>47</v>
      </c>
      <c r="AN431" s="18">
        <v>46022</v>
      </c>
      <c r="AO431" s="19"/>
    </row>
    <row r="432" spans="1:41" ht="20" customHeight="1">
      <c r="A432" s="12">
        <v>7</v>
      </c>
      <c r="B432" s="12" t="s">
        <v>1740</v>
      </c>
      <c r="C432" s="28" t="s">
        <v>1741</v>
      </c>
      <c r="D432" s="12" t="s">
        <v>1742</v>
      </c>
      <c r="E432" s="12" t="s">
        <v>1743</v>
      </c>
      <c r="F432" s="12" t="s">
        <v>1742</v>
      </c>
      <c r="G432" s="12" t="s">
        <v>1030</v>
      </c>
      <c r="H432" s="12" t="s">
        <v>1760</v>
      </c>
      <c r="I432" s="12"/>
      <c r="J432" s="12"/>
      <c r="K432" s="12" t="s">
        <v>1749</v>
      </c>
      <c r="L432" s="12" t="s">
        <v>1760</v>
      </c>
      <c r="M432" s="27" t="s">
        <v>1763</v>
      </c>
      <c r="N432" s="12"/>
      <c r="O432" s="8" t="s">
        <v>1764</v>
      </c>
      <c r="P432" s="8" t="s">
        <v>51</v>
      </c>
      <c r="Q432" s="8">
        <v>1</v>
      </c>
      <c r="R432" s="12">
        <v>12</v>
      </c>
      <c r="S432" s="23">
        <v>120</v>
      </c>
      <c r="T432" s="23">
        <v>20</v>
      </c>
      <c r="U432" s="23"/>
      <c r="V432" s="14">
        <f t="shared" si="124"/>
        <v>140</v>
      </c>
      <c r="W432" s="24" t="s">
        <v>284</v>
      </c>
      <c r="X432" s="24" t="s">
        <v>284</v>
      </c>
      <c r="Y432" s="24" t="s">
        <v>284</v>
      </c>
      <c r="Z432" s="14">
        <f t="shared" si="121"/>
        <v>0</v>
      </c>
      <c r="AA432" s="24" t="s">
        <v>284</v>
      </c>
      <c r="AB432" s="24" t="s">
        <v>284</v>
      </c>
      <c r="AC432" s="24" t="s">
        <v>284</v>
      </c>
      <c r="AD432" s="14">
        <f t="shared" si="122"/>
        <v>0</v>
      </c>
      <c r="AE432" s="14">
        <f t="shared" si="123"/>
        <v>140</v>
      </c>
      <c r="AF432" s="16" t="s">
        <v>905</v>
      </c>
      <c r="AG432" s="17" t="s">
        <v>342</v>
      </c>
      <c r="AH432" s="17" t="s">
        <v>1853</v>
      </c>
      <c r="AI432" s="17" t="s">
        <v>343</v>
      </c>
      <c r="AJ432" s="29" t="s">
        <v>345</v>
      </c>
      <c r="AK432" s="29">
        <v>45657</v>
      </c>
      <c r="AL432" s="29" t="s">
        <v>345</v>
      </c>
      <c r="AM432" s="12" t="s">
        <v>47</v>
      </c>
      <c r="AN432" s="18">
        <v>46022</v>
      </c>
      <c r="AO432" s="19"/>
    </row>
    <row r="433" spans="1:41" ht="20" customHeight="1">
      <c r="A433" s="12">
        <v>8</v>
      </c>
      <c r="B433" s="12" t="s">
        <v>1740</v>
      </c>
      <c r="C433" s="28" t="s">
        <v>1741</v>
      </c>
      <c r="D433" s="12" t="s">
        <v>1742</v>
      </c>
      <c r="E433" s="12" t="s">
        <v>1743</v>
      </c>
      <c r="F433" s="12" t="s">
        <v>1742</v>
      </c>
      <c r="G433" s="12" t="s">
        <v>1030</v>
      </c>
      <c r="H433" s="12" t="s">
        <v>1760</v>
      </c>
      <c r="I433" s="12"/>
      <c r="J433" s="12"/>
      <c r="K433" s="12" t="s">
        <v>1749</v>
      </c>
      <c r="L433" s="12" t="s">
        <v>1760</v>
      </c>
      <c r="M433" s="27" t="s">
        <v>1765</v>
      </c>
      <c r="N433" s="12"/>
      <c r="O433" s="8" t="s">
        <v>1766</v>
      </c>
      <c r="P433" s="8" t="s">
        <v>51</v>
      </c>
      <c r="Q433" s="8">
        <v>1</v>
      </c>
      <c r="R433" s="12">
        <v>12</v>
      </c>
      <c r="S433" s="23">
        <v>95</v>
      </c>
      <c r="T433" s="23">
        <v>10</v>
      </c>
      <c r="U433" s="23"/>
      <c r="V433" s="14">
        <f t="shared" si="124"/>
        <v>105</v>
      </c>
      <c r="W433" s="24" t="s">
        <v>284</v>
      </c>
      <c r="X433" s="24" t="s">
        <v>284</v>
      </c>
      <c r="Y433" s="24" t="s">
        <v>284</v>
      </c>
      <c r="Z433" s="14">
        <f t="shared" si="121"/>
        <v>0</v>
      </c>
      <c r="AA433" s="24" t="s">
        <v>284</v>
      </c>
      <c r="AB433" s="24" t="s">
        <v>284</v>
      </c>
      <c r="AC433" s="24" t="s">
        <v>284</v>
      </c>
      <c r="AD433" s="14">
        <f t="shared" si="122"/>
        <v>0</v>
      </c>
      <c r="AE433" s="14">
        <f t="shared" si="123"/>
        <v>105</v>
      </c>
      <c r="AF433" s="16" t="s">
        <v>905</v>
      </c>
      <c r="AG433" s="17" t="s">
        <v>342</v>
      </c>
      <c r="AH433" s="17" t="s">
        <v>1853</v>
      </c>
      <c r="AI433" s="17" t="s">
        <v>343</v>
      </c>
      <c r="AJ433" s="29" t="s">
        <v>345</v>
      </c>
      <c r="AK433" s="29">
        <v>45657</v>
      </c>
      <c r="AL433" s="29" t="s">
        <v>345</v>
      </c>
      <c r="AM433" s="12" t="s">
        <v>47</v>
      </c>
      <c r="AN433" s="18">
        <v>46022</v>
      </c>
      <c r="AO433" s="19"/>
    </row>
    <row r="434" spans="1:41" ht="20" customHeight="1">
      <c r="A434" s="12">
        <v>9</v>
      </c>
      <c r="B434" s="12" t="s">
        <v>1740</v>
      </c>
      <c r="C434" s="28" t="s">
        <v>1741</v>
      </c>
      <c r="D434" s="12" t="s">
        <v>1742</v>
      </c>
      <c r="E434" s="12" t="s">
        <v>1743</v>
      </c>
      <c r="F434" s="12" t="s">
        <v>1742</v>
      </c>
      <c r="G434" s="12" t="s">
        <v>1030</v>
      </c>
      <c r="H434" s="12" t="s">
        <v>1760</v>
      </c>
      <c r="I434" s="12"/>
      <c r="J434" s="12"/>
      <c r="K434" s="12" t="s">
        <v>1749</v>
      </c>
      <c r="L434" s="12" t="s">
        <v>1760</v>
      </c>
      <c r="M434" s="27" t="s">
        <v>1767</v>
      </c>
      <c r="N434" s="12"/>
      <c r="O434" s="8" t="s">
        <v>1768</v>
      </c>
      <c r="P434" s="8" t="s">
        <v>51</v>
      </c>
      <c r="Q434" s="8">
        <v>2</v>
      </c>
      <c r="R434" s="12">
        <v>12</v>
      </c>
      <c r="S434" s="23">
        <v>270</v>
      </c>
      <c r="T434" s="23">
        <v>15</v>
      </c>
      <c r="U434" s="23"/>
      <c r="V434" s="14">
        <f t="shared" si="124"/>
        <v>285</v>
      </c>
      <c r="W434" s="24" t="s">
        <v>284</v>
      </c>
      <c r="X434" s="24" t="s">
        <v>284</v>
      </c>
      <c r="Y434" s="24" t="s">
        <v>284</v>
      </c>
      <c r="Z434" s="14">
        <f t="shared" si="121"/>
        <v>0</v>
      </c>
      <c r="AA434" s="24" t="s">
        <v>284</v>
      </c>
      <c r="AB434" s="24" t="s">
        <v>284</v>
      </c>
      <c r="AC434" s="24" t="s">
        <v>284</v>
      </c>
      <c r="AD434" s="14">
        <f t="shared" si="122"/>
        <v>0</v>
      </c>
      <c r="AE434" s="14">
        <f t="shared" si="123"/>
        <v>285</v>
      </c>
      <c r="AF434" s="16" t="s">
        <v>905</v>
      </c>
      <c r="AG434" s="17" t="s">
        <v>342</v>
      </c>
      <c r="AH434" s="17" t="s">
        <v>1853</v>
      </c>
      <c r="AI434" s="17" t="s">
        <v>343</v>
      </c>
      <c r="AJ434" s="29" t="s">
        <v>345</v>
      </c>
      <c r="AK434" s="29">
        <v>45657</v>
      </c>
      <c r="AL434" s="29" t="s">
        <v>345</v>
      </c>
      <c r="AM434" s="12" t="s">
        <v>47</v>
      </c>
      <c r="AN434" s="18">
        <v>46022</v>
      </c>
      <c r="AO434" s="19"/>
    </row>
    <row r="435" spans="1:41" ht="20" customHeight="1">
      <c r="A435" s="12">
        <v>10</v>
      </c>
      <c r="B435" s="12" t="s">
        <v>1740</v>
      </c>
      <c r="C435" s="28" t="s">
        <v>1741</v>
      </c>
      <c r="D435" s="12" t="s">
        <v>1742</v>
      </c>
      <c r="E435" s="12" t="s">
        <v>1743</v>
      </c>
      <c r="F435" s="12" t="s">
        <v>1742</v>
      </c>
      <c r="G435" s="12" t="s">
        <v>1030</v>
      </c>
      <c r="H435" s="12" t="s">
        <v>1769</v>
      </c>
      <c r="I435" s="12"/>
      <c r="J435" s="12"/>
      <c r="K435" s="12" t="s">
        <v>1749</v>
      </c>
      <c r="L435" s="12" t="s">
        <v>1769</v>
      </c>
      <c r="M435" s="27" t="s">
        <v>1770</v>
      </c>
      <c r="N435" s="12"/>
      <c r="O435" s="8" t="s">
        <v>1771</v>
      </c>
      <c r="P435" s="8" t="s">
        <v>51</v>
      </c>
      <c r="Q435" s="8">
        <v>2</v>
      </c>
      <c r="R435" s="12">
        <v>12</v>
      </c>
      <c r="S435" s="23">
        <v>960</v>
      </c>
      <c r="T435" s="23">
        <v>90</v>
      </c>
      <c r="U435" s="23"/>
      <c r="V435" s="14">
        <f t="shared" si="124"/>
        <v>1050</v>
      </c>
      <c r="W435" s="24" t="s">
        <v>284</v>
      </c>
      <c r="X435" s="24" t="s">
        <v>284</v>
      </c>
      <c r="Y435" s="24" t="s">
        <v>284</v>
      </c>
      <c r="Z435" s="14">
        <f t="shared" si="121"/>
        <v>0</v>
      </c>
      <c r="AA435" s="24" t="s">
        <v>284</v>
      </c>
      <c r="AB435" s="24" t="s">
        <v>284</v>
      </c>
      <c r="AC435" s="24" t="s">
        <v>284</v>
      </c>
      <c r="AD435" s="14">
        <f t="shared" si="122"/>
        <v>0</v>
      </c>
      <c r="AE435" s="14">
        <f t="shared" si="123"/>
        <v>1050</v>
      </c>
      <c r="AF435" s="16" t="s">
        <v>905</v>
      </c>
      <c r="AG435" s="17" t="s">
        <v>342</v>
      </c>
      <c r="AH435" s="17" t="s">
        <v>1853</v>
      </c>
      <c r="AI435" s="17" t="s">
        <v>343</v>
      </c>
      <c r="AJ435" s="29" t="s">
        <v>345</v>
      </c>
      <c r="AK435" s="29">
        <v>45657</v>
      </c>
      <c r="AL435" s="29" t="s">
        <v>345</v>
      </c>
      <c r="AM435" s="12" t="s">
        <v>47</v>
      </c>
      <c r="AN435" s="18">
        <v>46022</v>
      </c>
      <c r="AO435" s="19"/>
    </row>
    <row r="436" spans="1:41" ht="20" customHeight="1">
      <c r="A436" s="12">
        <v>11</v>
      </c>
      <c r="B436" s="12" t="s">
        <v>1740</v>
      </c>
      <c r="C436" s="28" t="s">
        <v>1741</v>
      </c>
      <c r="D436" s="12" t="s">
        <v>1742</v>
      </c>
      <c r="E436" s="12" t="s">
        <v>1743</v>
      </c>
      <c r="F436" s="12" t="s">
        <v>1742</v>
      </c>
      <c r="G436" s="12" t="s">
        <v>1030</v>
      </c>
      <c r="H436" s="12" t="s">
        <v>1772</v>
      </c>
      <c r="I436" s="12"/>
      <c r="J436" s="12"/>
      <c r="K436" s="12" t="s">
        <v>1749</v>
      </c>
      <c r="L436" s="12" t="s">
        <v>1772</v>
      </c>
      <c r="M436" s="27" t="s">
        <v>1773</v>
      </c>
      <c r="N436" s="12"/>
      <c r="O436" s="8" t="s">
        <v>1774</v>
      </c>
      <c r="P436" s="8" t="s">
        <v>51</v>
      </c>
      <c r="Q436" s="8">
        <v>2</v>
      </c>
      <c r="R436" s="12">
        <v>12</v>
      </c>
      <c r="S436" s="23">
        <v>540</v>
      </c>
      <c r="T436" s="23">
        <v>55</v>
      </c>
      <c r="U436" s="23"/>
      <c r="V436" s="14">
        <f t="shared" si="124"/>
        <v>595</v>
      </c>
      <c r="W436" s="24" t="s">
        <v>284</v>
      </c>
      <c r="X436" s="24" t="s">
        <v>284</v>
      </c>
      <c r="Y436" s="24" t="s">
        <v>284</v>
      </c>
      <c r="Z436" s="14">
        <f t="shared" si="121"/>
        <v>0</v>
      </c>
      <c r="AA436" s="24" t="s">
        <v>284</v>
      </c>
      <c r="AB436" s="24" t="s">
        <v>284</v>
      </c>
      <c r="AC436" s="24" t="s">
        <v>284</v>
      </c>
      <c r="AD436" s="14">
        <f t="shared" si="122"/>
        <v>0</v>
      </c>
      <c r="AE436" s="14">
        <f t="shared" si="123"/>
        <v>595</v>
      </c>
      <c r="AF436" s="16" t="s">
        <v>905</v>
      </c>
      <c r="AG436" s="17" t="s">
        <v>342</v>
      </c>
      <c r="AH436" s="17" t="s">
        <v>1853</v>
      </c>
      <c r="AI436" s="17" t="s">
        <v>343</v>
      </c>
      <c r="AJ436" s="29" t="s">
        <v>345</v>
      </c>
      <c r="AK436" s="29">
        <v>45657</v>
      </c>
      <c r="AL436" s="29" t="s">
        <v>345</v>
      </c>
      <c r="AM436" s="12" t="s">
        <v>47</v>
      </c>
      <c r="AN436" s="18">
        <v>46022</v>
      </c>
      <c r="AO436" s="19"/>
    </row>
    <row r="437" spans="1:41" ht="20" customHeight="1">
      <c r="A437" s="12">
        <v>12</v>
      </c>
      <c r="B437" s="12" t="s">
        <v>1740</v>
      </c>
      <c r="C437" s="28" t="s">
        <v>1741</v>
      </c>
      <c r="D437" s="12" t="s">
        <v>1742</v>
      </c>
      <c r="E437" s="12" t="s">
        <v>1743</v>
      </c>
      <c r="F437" s="12" t="s">
        <v>1742</v>
      </c>
      <c r="G437" s="12" t="s">
        <v>1030</v>
      </c>
      <c r="H437" s="12" t="s">
        <v>1775</v>
      </c>
      <c r="I437" s="12"/>
      <c r="J437" s="12"/>
      <c r="K437" s="12" t="s">
        <v>1749</v>
      </c>
      <c r="L437" s="12" t="s">
        <v>1775</v>
      </c>
      <c r="M437" s="27" t="s">
        <v>1776</v>
      </c>
      <c r="N437" s="12"/>
      <c r="O437" s="8" t="s">
        <v>1777</v>
      </c>
      <c r="P437" s="8" t="s">
        <v>51</v>
      </c>
      <c r="Q437" s="8">
        <v>4</v>
      </c>
      <c r="R437" s="12">
        <v>12</v>
      </c>
      <c r="S437" s="23">
        <v>1680</v>
      </c>
      <c r="T437" s="23">
        <v>420</v>
      </c>
      <c r="U437" s="23"/>
      <c r="V437" s="14">
        <f t="shared" si="124"/>
        <v>2100</v>
      </c>
      <c r="W437" s="24" t="s">
        <v>284</v>
      </c>
      <c r="X437" s="24" t="s">
        <v>284</v>
      </c>
      <c r="Y437" s="24" t="s">
        <v>284</v>
      </c>
      <c r="Z437" s="14">
        <f t="shared" si="121"/>
        <v>0</v>
      </c>
      <c r="AA437" s="24" t="s">
        <v>284</v>
      </c>
      <c r="AB437" s="24" t="s">
        <v>284</v>
      </c>
      <c r="AC437" s="24" t="s">
        <v>284</v>
      </c>
      <c r="AD437" s="14">
        <f t="shared" si="122"/>
        <v>0</v>
      </c>
      <c r="AE437" s="14">
        <f t="shared" si="123"/>
        <v>2100</v>
      </c>
      <c r="AF437" s="16" t="s">
        <v>905</v>
      </c>
      <c r="AG437" s="17" t="s">
        <v>342</v>
      </c>
      <c r="AH437" s="17" t="s">
        <v>1853</v>
      </c>
      <c r="AI437" s="17" t="s">
        <v>343</v>
      </c>
      <c r="AJ437" s="29" t="s">
        <v>345</v>
      </c>
      <c r="AK437" s="29">
        <v>45657</v>
      </c>
      <c r="AL437" s="29" t="s">
        <v>345</v>
      </c>
      <c r="AM437" s="12" t="s">
        <v>47</v>
      </c>
      <c r="AN437" s="18">
        <v>46022</v>
      </c>
      <c r="AO437" s="19"/>
    </row>
    <row r="438" spans="1:41" ht="20" customHeight="1">
      <c r="A438" s="12">
        <v>13</v>
      </c>
      <c r="B438" s="12" t="s">
        <v>1740</v>
      </c>
      <c r="C438" s="28" t="s">
        <v>1741</v>
      </c>
      <c r="D438" s="12" t="s">
        <v>1742</v>
      </c>
      <c r="E438" s="12" t="s">
        <v>1743</v>
      </c>
      <c r="F438" s="12" t="s">
        <v>1742</v>
      </c>
      <c r="G438" s="12" t="s">
        <v>1030</v>
      </c>
      <c r="H438" s="12" t="s">
        <v>1778</v>
      </c>
      <c r="I438" s="12"/>
      <c r="J438" s="12"/>
      <c r="K438" s="12" t="s">
        <v>1749</v>
      </c>
      <c r="L438" s="12" t="s">
        <v>1778</v>
      </c>
      <c r="M438" s="27" t="s">
        <v>1779</v>
      </c>
      <c r="N438" s="12"/>
      <c r="O438" s="8" t="s">
        <v>1780</v>
      </c>
      <c r="P438" s="8" t="s">
        <v>51</v>
      </c>
      <c r="Q438" s="8">
        <v>3</v>
      </c>
      <c r="R438" s="12">
        <v>12</v>
      </c>
      <c r="S438" s="23">
        <v>960</v>
      </c>
      <c r="T438" s="23">
        <v>25</v>
      </c>
      <c r="U438" s="23"/>
      <c r="V438" s="14">
        <f t="shared" si="124"/>
        <v>985</v>
      </c>
      <c r="W438" s="24" t="s">
        <v>284</v>
      </c>
      <c r="X438" s="24" t="s">
        <v>284</v>
      </c>
      <c r="Y438" s="24" t="s">
        <v>284</v>
      </c>
      <c r="Z438" s="14">
        <f t="shared" si="121"/>
        <v>0</v>
      </c>
      <c r="AA438" s="24" t="s">
        <v>284</v>
      </c>
      <c r="AB438" s="24" t="s">
        <v>284</v>
      </c>
      <c r="AC438" s="24" t="s">
        <v>284</v>
      </c>
      <c r="AD438" s="14">
        <f t="shared" si="122"/>
        <v>0</v>
      </c>
      <c r="AE438" s="14">
        <f t="shared" si="123"/>
        <v>985</v>
      </c>
      <c r="AF438" s="16" t="s">
        <v>905</v>
      </c>
      <c r="AG438" s="17" t="s">
        <v>342</v>
      </c>
      <c r="AH438" s="17" t="s">
        <v>1853</v>
      </c>
      <c r="AI438" s="17" t="s">
        <v>343</v>
      </c>
      <c r="AJ438" s="29" t="s">
        <v>345</v>
      </c>
      <c r="AK438" s="29">
        <v>45657</v>
      </c>
      <c r="AL438" s="29" t="s">
        <v>345</v>
      </c>
      <c r="AM438" s="12" t="s">
        <v>47</v>
      </c>
      <c r="AN438" s="18">
        <v>46022</v>
      </c>
      <c r="AO438" s="19"/>
    </row>
    <row r="439" spans="1:41" ht="20" customHeight="1">
      <c r="A439" s="12">
        <v>14</v>
      </c>
      <c r="B439" s="12" t="s">
        <v>1740</v>
      </c>
      <c r="C439" s="28" t="s">
        <v>1741</v>
      </c>
      <c r="D439" s="12" t="s">
        <v>1742</v>
      </c>
      <c r="E439" s="12" t="s">
        <v>1743</v>
      </c>
      <c r="F439" s="12" t="s">
        <v>1742</v>
      </c>
      <c r="G439" s="12" t="s">
        <v>1030</v>
      </c>
      <c r="H439" s="12" t="s">
        <v>1781</v>
      </c>
      <c r="I439" s="12"/>
      <c r="J439" s="12"/>
      <c r="K439" s="12" t="s">
        <v>1749</v>
      </c>
      <c r="L439" s="12" t="s">
        <v>1781</v>
      </c>
      <c r="M439" s="27" t="s">
        <v>1782</v>
      </c>
      <c r="N439" s="12"/>
      <c r="O439" s="8" t="s">
        <v>1783</v>
      </c>
      <c r="P439" s="8" t="s">
        <v>51</v>
      </c>
      <c r="Q439" s="8">
        <v>2</v>
      </c>
      <c r="R439" s="12">
        <v>12</v>
      </c>
      <c r="S439" s="23">
        <v>432</v>
      </c>
      <c r="T439" s="23">
        <v>108</v>
      </c>
      <c r="U439" s="23"/>
      <c r="V439" s="14">
        <f t="shared" si="124"/>
        <v>540</v>
      </c>
      <c r="W439" s="24" t="s">
        <v>284</v>
      </c>
      <c r="X439" s="24" t="s">
        <v>284</v>
      </c>
      <c r="Y439" s="24" t="s">
        <v>284</v>
      </c>
      <c r="Z439" s="14">
        <f t="shared" si="121"/>
        <v>0</v>
      </c>
      <c r="AA439" s="24" t="s">
        <v>284</v>
      </c>
      <c r="AB439" s="24" t="s">
        <v>284</v>
      </c>
      <c r="AC439" s="24" t="s">
        <v>284</v>
      </c>
      <c r="AD439" s="14">
        <f t="shared" si="122"/>
        <v>0</v>
      </c>
      <c r="AE439" s="14">
        <f t="shared" si="123"/>
        <v>540</v>
      </c>
      <c r="AF439" s="16" t="s">
        <v>905</v>
      </c>
      <c r="AG439" s="17" t="s">
        <v>342</v>
      </c>
      <c r="AH439" s="17" t="s">
        <v>1853</v>
      </c>
      <c r="AI439" s="17" t="s">
        <v>343</v>
      </c>
      <c r="AJ439" s="29" t="s">
        <v>345</v>
      </c>
      <c r="AK439" s="29">
        <v>45657</v>
      </c>
      <c r="AL439" s="29" t="s">
        <v>345</v>
      </c>
      <c r="AM439" s="12" t="s">
        <v>47</v>
      </c>
      <c r="AN439" s="18">
        <v>46022</v>
      </c>
      <c r="AO439" s="19"/>
    </row>
    <row r="440" spans="1:41" ht="20" customHeight="1">
      <c r="A440" s="12">
        <v>15</v>
      </c>
      <c r="B440" s="12" t="s">
        <v>1740</v>
      </c>
      <c r="C440" s="28" t="s">
        <v>1741</v>
      </c>
      <c r="D440" s="12" t="s">
        <v>1742</v>
      </c>
      <c r="E440" s="12" t="s">
        <v>1743</v>
      </c>
      <c r="F440" s="12" t="s">
        <v>1742</v>
      </c>
      <c r="G440" s="12" t="s">
        <v>1030</v>
      </c>
      <c r="H440" s="12" t="s">
        <v>1784</v>
      </c>
      <c r="I440" s="12"/>
      <c r="J440" s="12"/>
      <c r="K440" s="12" t="s">
        <v>1749</v>
      </c>
      <c r="L440" s="12" t="s">
        <v>1784</v>
      </c>
      <c r="M440" s="27" t="s">
        <v>1785</v>
      </c>
      <c r="N440" s="12"/>
      <c r="O440" s="8" t="s">
        <v>1786</v>
      </c>
      <c r="P440" s="8" t="s">
        <v>51</v>
      </c>
      <c r="Q440" s="8">
        <v>2</v>
      </c>
      <c r="R440" s="12">
        <v>12</v>
      </c>
      <c r="S440" s="23">
        <v>1120</v>
      </c>
      <c r="T440" s="23">
        <v>280</v>
      </c>
      <c r="U440" s="23"/>
      <c r="V440" s="14">
        <f t="shared" si="124"/>
        <v>1400</v>
      </c>
      <c r="W440" s="24" t="s">
        <v>284</v>
      </c>
      <c r="X440" s="24" t="s">
        <v>284</v>
      </c>
      <c r="Y440" s="24" t="s">
        <v>284</v>
      </c>
      <c r="Z440" s="14">
        <f t="shared" si="121"/>
        <v>0</v>
      </c>
      <c r="AA440" s="24" t="s">
        <v>284</v>
      </c>
      <c r="AB440" s="24" t="s">
        <v>284</v>
      </c>
      <c r="AC440" s="24" t="s">
        <v>284</v>
      </c>
      <c r="AD440" s="14">
        <f t="shared" si="122"/>
        <v>0</v>
      </c>
      <c r="AE440" s="14">
        <f t="shared" si="123"/>
        <v>1400</v>
      </c>
      <c r="AF440" s="16" t="s">
        <v>905</v>
      </c>
      <c r="AG440" s="17" t="s">
        <v>342</v>
      </c>
      <c r="AH440" s="17" t="s">
        <v>1853</v>
      </c>
      <c r="AI440" s="17" t="s">
        <v>343</v>
      </c>
      <c r="AJ440" s="29" t="s">
        <v>345</v>
      </c>
      <c r="AK440" s="29">
        <v>45657</v>
      </c>
      <c r="AL440" s="29" t="s">
        <v>345</v>
      </c>
      <c r="AM440" s="12" t="s">
        <v>47</v>
      </c>
      <c r="AN440" s="18">
        <v>46022</v>
      </c>
      <c r="AO440" s="19"/>
    </row>
    <row r="441" spans="1:41" ht="20" customHeight="1">
      <c r="A441" s="12">
        <v>16</v>
      </c>
      <c r="B441" s="12" t="s">
        <v>1740</v>
      </c>
      <c r="C441" s="28" t="s">
        <v>1741</v>
      </c>
      <c r="D441" s="12" t="s">
        <v>1742</v>
      </c>
      <c r="E441" s="12" t="s">
        <v>1743</v>
      </c>
      <c r="F441" s="12" t="s">
        <v>1742</v>
      </c>
      <c r="G441" s="12" t="s">
        <v>1030</v>
      </c>
      <c r="H441" s="12" t="s">
        <v>1787</v>
      </c>
      <c r="I441" s="12"/>
      <c r="J441" s="12"/>
      <c r="K441" s="12" t="s">
        <v>1749</v>
      </c>
      <c r="L441" s="12" t="s">
        <v>1787</v>
      </c>
      <c r="M441" s="27" t="s">
        <v>1788</v>
      </c>
      <c r="N441" s="12"/>
      <c r="O441" s="8" t="s">
        <v>1789</v>
      </c>
      <c r="P441" s="8" t="s">
        <v>51</v>
      </c>
      <c r="Q441" s="8">
        <v>4</v>
      </c>
      <c r="R441" s="12">
        <v>12</v>
      </c>
      <c r="S441" s="23">
        <v>600</v>
      </c>
      <c r="T441" s="23">
        <v>150</v>
      </c>
      <c r="U441" s="23"/>
      <c r="V441" s="14">
        <f t="shared" si="124"/>
        <v>750</v>
      </c>
      <c r="W441" s="24" t="s">
        <v>284</v>
      </c>
      <c r="X441" s="24" t="s">
        <v>284</v>
      </c>
      <c r="Y441" s="24" t="s">
        <v>284</v>
      </c>
      <c r="Z441" s="14">
        <f t="shared" si="121"/>
        <v>0</v>
      </c>
      <c r="AA441" s="24" t="s">
        <v>284</v>
      </c>
      <c r="AB441" s="24" t="s">
        <v>284</v>
      </c>
      <c r="AC441" s="24" t="s">
        <v>284</v>
      </c>
      <c r="AD441" s="14">
        <f t="shared" si="122"/>
        <v>0</v>
      </c>
      <c r="AE441" s="14">
        <f t="shared" si="123"/>
        <v>750</v>
      </c>
      <c r="AF441" s="16" t="s">
        <v>905</v>
      </c>
      <c r="AG441" s="17" t="s">
        <v>342</v>
      </c>
      <c r="AH441" s="17" t="s">
        <v>1853</v>
      </c>
      <c r="AI441" s="17" t="s">
        <v>343</v>
      </c>
      <c r="AJ441" s="29" t="s">
        <v>345</v>
      </c>
      <c r="AK441" s="29">
        <v>45657</v>
      </c>
      <c r="AL441" s="29" t="s">
        <v>345</v>
      </c>
      <c r="AM441" s="12" t="s">
        <v>47</v>
      </c>
      <c r="AN441" s="18">
        <v>46022</v>
      </c>
      <c r="AO441" s="19"/>
    </row>
    <row r="442" spans="1:41" ht="20" customHeight="1">
      <c r="A442" s="12">
        <v>17</v>
      </c>
      <c r="B442" s="12" t="s">
        <v>1740</v>
      </c>
      <c r="C442" s="28" t="s">
        <v>1741</v>
      </c>
      <c r="D442" s="12" t="s">
        <v>1742</v>
      </c>
      <c r="E442" s="12" t="s">
        <v>1743</v>
      </c>
      <c r="F442" s="12" t="s">
        <v>1742</v>
      </c>
      <c r="G442" s="12" t="s">
        <v>1030</v>
      </c>
      <c r="H442" s="12" t="s">
        <v>1787</v>
      </c>
      <c r="I442" s="12"/>
      <c r="J442" s="12"/>
      <c r="K442" s="12" t="s">
        <v>1749</v>
      </c>
      <c r="L442" s="12" t="s">
        <v>1787</v>
      </c>
      <c r="M442" s="27" t="s">
        <v>1790</v>
      </c>
      <c r="N442" s="12"/>
      <c r="O442" s="8" t="s">
        <v>1791</v>
      </c>
      <c r="P442" s="8" t="s">
        <v>51</v>
      </c>
      <c r="Q442" s="8">
        <v>2</v>
      </c>
      <c r="R442" s="12">
        <v>12</v>
      </c>
      <c r="S442" s="23">
        <v>152</v>
      </c>
      <c r="T442" s="23">
        <v>38</v>
      </c>
      <c r="U442" s="23"/>
      <c r="V442" s="14">
        <f t="shared" si="124"/>
        <v>190</v>
      </c>
      <c r="W442" s="24" t="s">
        <v>284</v>
      </c>
      <c r="X442" s="24" t="s">
        <v>284</v>
      </c>
      <c r="Y442" s="24" t="s">
        <v>284</v>
      </c>
      <c r="Z442" s="14">
        <f t="shared" si="121"/>
        <v>0</v>
      </c>
      <c r="AA442" s="24" t="s">
        <v>284</v>
      </c>
      <c r="AB442" s="24" t="s">
        <v>284</v>
      </c>
      <c r="AC442" s="24" t="s">
        <v>284</v>
      </c>
      <c r="AD442" s="14">
        <f t="shared" si="122"/>
        <v>0</v>
      </c>
      <c r="AE442" s="14">
        <f t="shared" si="123"/>
        <v>190</v>
      </c>
      <c r="AF442" s="16" t="s">
        <v>905</v>
      </c>
      <c r="AG442" s="17" t="s">
        <v>342</v>
      </c>
      <c r="AH442" s="17" t="s">
        <v>1853</v>
      </c>
      <c r="AI442" s="17" t="s">
        <v>343</v>
      </c>
      <c r="AJ442" s="29" t="s">
        <v>345</v>
      </c>
      <c r="AK442" s="29">
        <v>45657</v>
      </c>
      <c r="AL442" s="29" t="s">
        <v>345</v>
      </c>
      <c r="AM442" s="12" t="s">
        <v>47</v>
      </c>
      <c r="AN442" s="18">
        <v>46022</v>
      </c>
      <c r="AO442" s="19"/>
    </row>
    <row r="443" spans="1:41" ht="20" customHeight="1">
      <c r="A443" s="12">
        <v>18</v>
      </c>
      <c r="B443" s="12" t="s">
        <v>1740</v>
      </c>
      <c r="C443" s="28" t="s">
        <v>1741</v>
      </c>
      <c r="D443" s="12" t="s">
        <v>1742</v>
      </c>
      <c r="E443" s="12" t="s">
        <v>1743</v>
      </c>
      <c r="F443" s="12" t="s">
        <v>1742</v>
      </c>
      <c r="G443" s="12" t="s">
        <v>1030</v>
      </c>
      <c r="H443" s="12" t="s">
        <v>1787</v>
      </c>
      <c r="I443" s="12"/>
      <c r="J443" s="12"/>
      <c r="K443" s="12" t="s">
        <v>1749</v>
      </c>
      <c r="L443" s="12" t="s">
        <v>1787</v>
      </c>
      <c r="M443" s="27" t="s">
        <v>1792</v>
      </c>
      <c r="N443" s="12"/>
      <c r="O443" s="8" t="s">
        <v>1793</v>
      </c>
      <c r="P443" s="8" t="s">
        <v>51</v>
      </c>
      <c r="Q443" s="8">
        <v>2</v>
      </c>
      <c r="R443" s="12">
        <v>12</v>
      </c>
      <c r="S443" s="23">
        <v>752</v>
      </c>
      <c r="T443" s="23">
        <v>188</v>
      </c>
      <c r="U443" s="23"/>
      <c r="V443" s="14">
        <f t="shared" si="124"/>
        <v>940</v>
      </c>
      <c r="W443" s="24" t="s">
        <v>284</v>
      </c>
      <c r="X443" s="24" t="s">
        <v>284</v>
      </c>
      <c r="Y443" s="24" t="s">
        <v>284</v>
      </c>
      <c r="Z443" s="14">
        <f t="shared" si="121"/>
        <v>0</v>
      </c>
      <c r="AA443" s="24" t="s">
        <v>284</v>
      </c>
      <c r="AB443" s="24" t="s">
        <v>284</v>
      </c>
      <c r="AC443" s="24" t="s">
        <v>284</v>
      </c>
      <c r="AD443" s="14">
        <f t="shared" si="122"/>
        <v>0</v>
      </c>
      <c r="AE443" s="14">
        <f t="shared" si="123"/>
        <v>940</v>
      </c>
      <c r="AF443" s="16" t="s">
        <v>905</v>
      </c>
      <c r="AG443" s="17" t="s">
        <v>342</v>
      </c>
      <c r="AH443" s="17" t="s">
        <v>1853</v>
      </c>
      <c r="AI443" s="17" t="s">
        <v>343</v>
      </c>
      <c r="AJ443" s="29" t="s">
        <v>345</v>
      </c>
      <c r="AK443" s="29">
        <v>45657</v>
      </c>
      <c r="AL443" s="29" t="s">
        <v>345</v>
      </c>
      <c r="AM443" s="12" t="s">
        <v>47</v>
      </c>
      <c r="AN443" s="18">
        <v>46022</v>
      </c>
      <c r="AO443" s="19"/>
    </row>
    <row r="444" spans="1:41" ht="20" customHeight="1">
      <c r="A444" s="12">
        <v>19</v>
      </c>
      <c r="B444" s="12" t="s">
        <v>1740</v>
      </c>
      <c r="C444" s="28" t="s">
        <v>1741</v>
      </c>
      <c r="D444" s="12" t="s">
        <v>1742</v>
      </c>
      <c r="E444" s="12" t="s">
        <v>1743</v>
      </c>
      <c r="F444" s="12" t="s">
        <v>1742</v>
      </c>
      <c r="G444" s="12" t="s">
        <v>1030</v>
      </c>
      <c r="H444" s="12" t="s">
        <v>1752</v>
      </c>
      <c r="I444" s="12"/>
      <c r="J444" s="12"/>
      <c r="K444" s="12" t="s">
        <v>1749</v>
      </c>
      <c r="L444" s="12" t="s">
        <v>1752</v>
      </c>
      <c r="M444" s="27" t="s">
        <v>1794</v>
      </c>
      <c r="N444" s="12"/>
      <c r="O444" s="8" t="s">
        <v>1795</v>
      </c>
      <c r="P444" s="8" t="s">
        <v>48</v>
      </c>
      <c r="Q444" s="8">
        <v>2</v>
      </c>
      <c r="R444" s="12">
        <v>12</v>
      </c>
      <c r="S444" s="23">
        <v>420</v>
      </c>
      <c r="T444" s="23">
        <v>14</v>
      </c>
      <c r="U444" s="23"/>
      <c r="V444" s="14">
        <f t="shared" si="124"/>
        <v>434</v>
      </c>
      <c r="W444" s="24" t="s">
        <v>284</v>
      </c>
      <c r="X444" s="24" t="s">
        <v>284</v>
      </c>
      <c r="Y444" s="24" t="s">
        <v>284</v>
      </c>
      <c r="Z444" s="14">
        <f t="shared" si="121"/>
        <v>0</v>
      </c>
      <c r="AA444" s="24" t="s">
        <v>284</v>
      </c>
      <c r="AB444" s="24" t="s">
        <v>284</v>
      </c>
      <c r="AC444" s="24" t="s">
        <v>284</v>
      </c>
      <c r="AD444" s="14">
        <f t="shared" si="122"/>
        <v>0</v>
      </c>
      <c r="AE444" s="14">
        <f t="shared" si="123"/>
        <v>434</v>
      </c>
      <c r="AF444" s="16" t="s">
        <v>905</v>
      </c>
      <c r="AG444" s="17" t="s">
        <v>342</v>
      </c>
      <c r="AH444" s="17" t="s">
        <v>1853</v>
      </c>
      <c r="AI444" s="17" t="s">
        <v>343</v>
      </c>
      <c r="AJ444" s="29" t="s">
        <v>345</v>
      </c>
      <c r="AK444" s="29">
        <v>45657</v>
      </c>
      <c r="AL444" s="29" t="s">
        <v>345</v>
      </c>
      <c r="AM444" s="12" t="s">
        <v>47</v>
      </c>
      <c r="AN444" s="18">
        <v>46022</v>
      </c>
      <c r="AO444" s="19"/>
    </row>
    <row r="445" spans="1:41" ht="20" customHeight="1">
      <c r="A445" s="12">
        <v>20</v>
      </c>
      <c r="B445" s="12" t="s">
        <v>1740</v>
      </c>
      <c r="C445" s="28" t="s">
        <v>1741</v>
      </c>
      <c r="D445" s="12" t="s">
        <v>1742</v>
      </c>
      <c r="E445" s="12" t="s">
        <v>1743</v>
      </c>
      <c r="F445" s="12" t="s">
        <v>1742</v>
      </c>
      <c r="G445" s="12" t="s">
        <v>1030</v>
      </c>
      <c r="H445" s="12" t="s">
        <v>1796</v>
      </c>
      <c r="I445" s="12"/>
      <c r="J445" s="12"/>
      <c r="K445" s="12" t="s">
        <v>1749</v>
      </c>
      <c r="L445" s="12" t="s">
        <v>1796</v>
      </c>
      <c r="M445" s="27" t="s">
        <v>1797</v>
      </c>
      <c r="N445" s="12"/>
      <c r="O445" s="8" t="s">
        <v>1798</v>
      </c>
      <c r="P445" s="8" t="s">
        <v>51</v>
      </c>
      <c r="Q445" s="8">
        <v>6</v>
      </c>
      <c r="R445" s="12">
        <v>12</v>
      </c>
      <c r="S445" s="23">
        <v>2480</v>
      </c>
      <c r="T445" s="23">
        <v>620</v>
      </c>
      <c r="U445" s="23"/>
      <c r="V445" s="14">
        <f t="shared" si="124"/>
        <v>3100</v>
      </c>
      <c r="W445" s="24" t="s">
        <v>284</v>
      </c>
      <c r="X445" s="24" t="s">
        <v>284</v>
      </c>
      <c r="Y445" s="24" t="s">
        <v>284</v>
      </c>
      <c r="Z445" s="14">
        <f t="shared" si="121"/>
        <v>0</v>
      </c>
      <c r="AA445" s="24" t="s">
        <v>284</v>
      </c>
      <c r="AB445" s="24" t="s">
        <v>284</v>
      </c>
      <c r="AC445" s="24" t="s">
        <v>284</v>
      </c>
      <c r="AD445" s="14">
        <f t="shared" si="122"/>
        <v>0</v>
      </c>
      <c r="AE445" s="14">
        <f t="shared" si="123"/>
        <v>3100</v>
      </c>
      <c r="AF445" s="16" t="s">
        <v>905</v>
      </c>
      <c r="AG445" s="17" t="s">
        <v>342</v>
      </c>
      <c r="AH445" s="17" t="s">
        <v>1853</v>
      </c>
      <c r="AI445" s="17" t="s">
        <v>343</v>
      </c>
      <c r="AJ445" s="29" t="s">
        <v>345</v>
      </c>
      <c r="AK445" s="29">
        <v>45657</v>
      </c>
      <c r="AL445" s="29" t="s">
        <v>345</v>
      </c>
      <c r="AM445" s="12" t="s">
        <v>47</v>
      </c>
      <c r="AN445" s="18">
        <v>46022</v>
      </c>
      <c r="AO445" s="19"/>
    </row>
    <row r="446" spans="1:41" ht="20" customHeight="1">
      <c r="A446" s="12">
        <v>21</v>
      </c>
      <c r="B446" s="12" t="s">
        <v>1740</v>
      </c>
      <c r="C446" s="28" t="s">
        <v>1741</v>
      </c>
      <c r="D446" s="12" t="s">
        <v>1742</v>
      </c>
      <c r="E446" s="12" t="s">
        <v>1743</v>
      </c>
      <c r="F446" s="12" t="s">
        <v>1742</v>
      </c>
      <c r="G446" s="12" t="s">
        <v>1030</v>
      </c>
      <c r="H446" s="12" t="s">
        <v>1755</v>
      </c>
      <c r="I446" s="12"/>
      <c r="J446" s="12"/>
      <c r="K446" s="12" t="s">
        <v>1749</v>
      </c>
      <c r="L446" s="12" t="s">
        <v>1755</v>
      </c>
      <c r="M446" s="27" t="s">
        <v>1799</v>
      </c>
      <c r="N446" s="12"/>
      <c r="O446" s="8" t="s">
        <v>1800</v>
      </c>
      <c r="P446" s="8" t="s">
        <v>51</v>
      </c>
      <c r="Q446" s="8">
        <v>2</v>
      </c>
      <c r="R446" s="12">
        <v>12</v>
      </c>
      <c r="S446" s="23">
        <v>235</v>
      </c>
      <c r="T446" s="23">
        <v>60</v>
      </c>
      <c r="U446" s="23"/>
      <c r="V446" s="14">
        <f t="shared" si="124"/>
        <v>295</v>
      </c>
      <c r="W446" s="24" t="s">
        <v>284</v>
      </c>
      <c r="X446" s="24" t="s">
        <v>284</v>
      </c>
      <c r="Y446" s="24" t="s">
        <v>284</v>
      </c>
      <c r="Z446" s="14">
        <f t="shared" si="121"/>
        <v>0</v>
      </c>
      <c r="AA446" s="24" t="s">
        <v>284</v>
      </c>
      <c r="AB446" s="24" t="s">
        <v>284</v>
      </c>
      <c r="AC446" s="24" t="s">
        <v>284</v>
      </c>
      <c r="AD446" s="14">
        <f t="shared" si="122"/>
        <v>0</v>
      </c>
      <c r="AE446" s="14">
        <f t="shared" si="123"/>
        <v>295</v>
      </c>
      <c r="AF446" s="16" t="s">
        <v>905</v>
      </c>
      <c r="AG446" s="17" t="s">
        <v>342</v>
      </c>
      <c r="AH446" s="17" t="s">
        <v>1853</v>
      </c>
      <c r="AI446" s="17" t="s">
        <v>343</v>
      </c>
      <c r="AJ446" s="29" t="s">
        <v>345</v>
      </c>
      <c r="AK446" s="29">
        <v>45657</v>
      </c>
      <c r="AL446" s="29" t="s">
        <v>345</v>
      </c>
      <c r="AM446" s="12" t="s">
        <v>47</v>
      </c>
      <c r="AN446" s="18">
        <v>46022</v>
      </c>
      <c r="AO446" s="19"/>
    </row>
    <row r="447" spans="1:41" ht="20" customHeight="1">
      <c r="A447" s="12">
        <v>22</v>
      </c>
      <c r="B447" s="12" t="s">
        <v>1740</v>
      </c>
      <c r="C447" s="28" t="s">
        <v>1741</v>
      </c>
      <c r="D447" s="12" t="s">
        <v>1742</v>
      </c>
      <c r="E447" s="12" t="s">
        <v>1743</v>
      </c>
      <c r="F447" s="12" t="s">
        <v>1742</v>
      </c>
      <c r="G447" s="12" t="s">
        <v>1030</v>
      </c>
      <c r="H447" s="12" t="s">
        <v>1755</v>
      </c>
      <c r="I447" s="12"/>
      <c r="J447" s="12"/>
      <c r="K447" s="12" t="s">
        <v>1749</v>
      </c>
      <c r="L447" s="12" t="s">
        <v>1755</v>
      </c>
      <c r="M447" s="27" t="s">
        <v>1801</v>
      </c>
      <c r="N447" s="12"/>
      <c r="O447" s="8" t="s">
        <v>1802</v>
      </c>
      <c r="P447" s="8" t="s">
        <v>51</v>
      </c>
      <c r="Q447" s="8">
        <v>3</v>
      </c>
      <c r="R447" s="12">
        <v>12</v>
      </c>
      <c r="S447" s="23">
        <v>608</v>
      </c>
      <c r="T447" s="23">
        <v>152</v>
      </c>
      <c r="U447" s="23"/>
      <c r="V447" s="14">
        <f t="shared" si="124"/>
        <v>760</v>
      </c>
      <c r="W447" s="24" t="s">
        <v>284</v>
      </c>
      <c r="X447" s="24" t="s">
        <v>284</v>
      </c>
      <c r="Y447" s="24" t="s">
        <v>284</v>
      </c>
      <c r="Z447" s="14">
        <f t="shared" si="121"/>
        <v>0</v>
      </c>
      <c r="AA447" s="24" t="s">
        <v>284</v>
      </c>
      <c r="AB447" s="24" t="s">
        <v>284</v>
      </c>
      <c r="AC447" s="24" t="s">
        <v>284</v>
      </c>
      <c r="AD447" s="14">
        <f t="shared" si="122"/>
        <v>0</v>
      </c>
      <c r="AE447" s="14">
        <f t="shared" si="123"/>
        <v>760</v>
      </c>
      <c r="AF447" s="16" t="s">
        <v>905</v>
      </c>
      <c r="AG447" s="17" t="s">
        <v>342</v>
      </c>
      <c r="AH447" s="17" t="s">
        <v>1853</v>
      </c>
      <c r="AI447" s="17" t="s">
        <v>343</v>
      </c>
      <c r="AJ447" s="29" t="s">
        <v>345</v>
      </c>
      <c r="AK447" s="29">
        <v>45657</v>
      </c>
      <c r="AL447" s="29" t="s">
        <v>345</v>
      </c>
      <c r="AM447" s="12" t="s">
        <v>47</v>
      </c>
      <c r="AN447" s="18">
        <v>46022</v>
      </c>
      <c r="AO447" s="19"/>
    </row>
    <row r="448" spans="1:41" ht="20" customHeight="1">
      <c r="A448" s="12">
        <v>23</v>
      </c>
      <c r="B448" s="12" t="s">
        <v>1740</v>
      </c>
      <c r="C448" s="28" t="s">
        <v>1741</v>
      </c>
      <c r="D448" s="12" t="s">
        <v>1742</v>
      </c>
      <c r="E448" s="12" t="s">
        <v>1743</v>
      </c>
      <c r="F448" s="12" t="s">
        <v>1742</v>
      </c>
      <c r="G448" s="12" t="s">
        <v>1030</v>
      </c>
      <c r="H448" s="12" t="s">
        <v>1803</v>
      </c>
      <c r="I448" s="12"/>
      <c r="J448" s="12"/>
      <c r="K448" s="12" t="s">
        <v>1749</v>
      </c>
      <c r="L448" s="12" t="s">
        <v>1803</v>
      </c>
      <c r="M448" s="27" t="s">
        <v>1804</v>
      </c>
      <c r="N448" s="12"/>
      <c r="O448" s="8" t="s">
        <v>1805</v>
      </c>
      <c r="P448" s="8" t="s">
        <v>1373</v>
      </c>
      <c r="Q448" s="8">
        <v>8</v>
      </c>
      <c r="R448" s="12">
        <v>12</v>
      </c>
      <c r="S448" s="23">
        <v>5040</v>
      </c>
      <c r="T448" s="23">
        <v>1260</v>
      </c>
      <c r="U448" s="23"/>
      <c r="V448" s="14">
        <f t="shared" si="124"/>
        <v>6300</v>
      </c>
      <c r="W448" s="24" t="s">
        <v>284</v>
      </c>
      <c r="X448" s="24" t="s">
        <v>284</v>
      </c>
      <c r="Y448" s="24" t="s">
        <v>284</v>
      </c>
      <c r="Z448" s="14">
        <f t="shared" si="121"/>
        <v>0</v>
      </c>
      <c r="AA448" s="24" t="s">
        <v>284</v>
      </c>
      <c r="AB448" s="24" t="s">
        <v>284</v>
      </c>
      <c r="AC448" s="24" t="s">
        <v>284</v>
      </c>
      <c r="AD448" s="14">
        <f t="shared" si="122"/>
        <v>0</v>
      </c>
      <c r="AE448" s="14">
        <f t="shared" si="123"/>
        <v>6300</v>
      </c>
      <c r="AF448" s="16" t="s">
        <v>905</v>
      </c>
      <c r="AG448" s="17" t="s">
        <v>342</v>
      </c>
      <c r="AH448" s="17" t="s">
        <v>1853</v>
      </c>
      <c r="AI448" s="17" t="s">
        <v>343</v>
      </c>
      <c r="AJ448" s="29" t="s">
        <v>345</v>
      </c>
      <c r="AK448" s="29">
        <v>45657</v>
      </c>
      <c r="AL448" s="29" t="s">
        <v>345</v>
      </c>
      <c r="AM448" s="12" t="s">
        <v>47</v>
      </c>
      <c r="AN448" s="18">
        <v>46022</v>
      </c>
      <c r="AO448" s="19"/>
    </row>
    <row r="449" spans="1:41" ht="20" customHeight="1">
      <c r="A449" s="12">
        <v>24</v>
      </c>
      <c r="B449" s="12" t="s">
        <v>1740</v>
      </c>
      <c r="C449" s="28" t="s">
        <v>1741</v>
      </c>
      <c r="D449" s="12" t="s">
        <v>1742</v>
      </c>
      <c r="E449" s="12" t="s">
        <v>1743</v>
      </c>
      <c r="F449" s="12" t="s">
        <v>1742</v>
      </c>
      <c r="G449" s="12" t="s">
        <v>1030</v>
      </c>
      <c r="H449" s="12" t="s">
        <v>1806</v>
      </c>
      <c r="I449" s="12"/>
      <c r="J449" s="12"/>
      <c r="K449" s="12" t="s">
        <v>1749</v>
      </c>
      <c r="L449" s="12" t="s">
        <v>1806</v>
      </c>
      <c r="M449" s="27" t="s">
        <v>1807</v>
      </c>
      <c r="N449" s="12"/>
      <c r="O449" s="8" t="s">
        <v>1808</v>
      </c>
      <c r="P449" s="8" t="s">
        <v>370</v>
      </c>
      <c r="Q449" s="8">
        <v>14</v>
      </c>
      <c r="R449" s="12">
        <v>12</v>
      </c>
      <c r="S449" s="23">
        <v>2690</v>
      </c>
      <c r="T449" s="23">
        <v>740</v>
      </c>
      <c r="U449" s="23"/>
      <c r="V449" s="14">
        <f t="shared" si="124"/>
        <v>3430</v>
      </c>
      <c r="W449" s="24" t="s">
        <v>284</v>
      </c>
      <c r="X449" s="24" t="s">
        <v>284</v>
      </c>
      <c r="Y449" s="24" t="s">
        <v>284</v>
      </c>
      <c r="Z449" s="14">
        <f t="shared" si="121"/>
        <v>0</v>
      </c>
      <c r="AA449" s="24" t="s">
        <v>284</v>
      </c>
      <c r="AB449" s="24" t="s">
        <v>284</v>
      </c>
      <c r="AC449" s="24" t="s">
        <v>284</v>
      </c>
      <c r="AD449" s="14">
        <f t="shared" si="122"/>
        <v>0</v>
      </c>
      <c r="AE449" s="14">
        <f t="shared" si="123"/>
        <v>3430</v>
      </c>
      <c r="AF449" s="16" t="s">
        <v>905</v>
      </c>
      <c r="AG449" s="17" t="s">
        <v>342</v>
      </c>
      <c r="AH449" s="17" t="s">
        <v>1853</v>
      </c>
      <c r="AI449" s="17" t="s">
        <v>343</v>
      </c>
      <c r="AJ449" s="29" t="s">
        <v>345</v>
      </c>
      <c r="AK449" s="29">
        <v>45657</v>
      </c>
      <c r="AL449" s="29" t="s">
        <v>345</v>
      </c>
      <c r="AM449" s="12" t="s">
        <v>47</v>
      </c>
      <c r="AN449" s="18">
        <v>46022</v>
      </c>
      <c r="AO449" s="19"/>
    </row>
    <row r="450" spans="1:41" ht="20" customHeight="1">
      <c r="A450" s="12">
        <v>25</v>
      </c>
      <c r="B450" s="12" t="s">
        <v>1740</v>
      </c>
      <c r="C450" s="28" t="s">
        <v>1741</v>
      </c>
      <c r="D450" s="12" t="s">
        <v>1742</v>
      </c>
      <c r="E450" s="12" t="s">
        <v>1743</v>
      </c>
      <c r="F450" s="12" t="s">
        <v>1742</v>
      </c>
      <c r="G450" s="12" t="s">
        <v>1030</v>
      </c>
      <c r="H450" s="12" t="s">
        <v>1809</v>
      </c>
      <c r="I450" s="12"/>
      <c r="J450" s="12"/>
      <c r="K450" s="12" t="s">
        <v>1749</v>
      </c>
      <c r="L450" s="12" t="s">
        <v>1809</v>
      </c>
      <c r="M450" s="27" t="s">
        <v>1810</v>
      </c>
      <c r="N450" s="12"/>
      <c r="O450" s="8" t="s">
        <v>1811</v>
      </c>
      <c r="P450" s="8" t="s">
        <v>51</v>
      </c>
      <c r="Q450" s="8">
        <v>1</v>
      </c>
      <c r="R450" s="12">
        <v>12</v>
      </c>
      <c r="S450" s="23">
        <v>140</v>
      </c>
      <c r="T450" s="23">
        <v>28</v>
      </c>
      <c r="U450" s="23"/>
      <c r="V450" s="14">
        <f t="shared" si="124"/>
        <v>168</v>
      </c>
      <c r="W450" s="24" t="s">
        <v>284</v>
      </c>
      <c r="X450" s="24" t="s">
        <v>284</v>
      </c>
      <c r="Y450" s="24" t="s">
        <v>284</v>
      </c>
      <c r="Z450" s="14">
        <f t="shared" si="121"/>
        <v>0</v>
      </c>
      <c r="AA450" s="24" t="s">
        <v>284</v>
      </c>
      <c r="AB450" s="24" t="s">
        <v>284</v>
      </c>
      <c r="AC450" s="24" t="s">
        <v>284</v>
      </c>
      <c r="AD450" s="14">
        <f t="shared" si="122"/>
        <v>0</v>
      </c>
      <c r="AE450" s="14">
        <f t="shared" si="123"/>
        <v>168</v>
      </c>
      <c r="AF450" s="16" t="s">
        <v>905</v>
      </c>
      <c r="AG450" s="17" t="s">
        <v>342</v>
      </c>
      <c r="AH450" s="17" t="s">
        <v>1853</v>
      </c>
      <c r="AI450" s="17" t="s">
        <v>343</v>
      </c>
      <c r="AJ450" s="29" t="s">
        <v>345</v>
      </c>
      <c r="AK450" s="29">
        <v>45657</v>
      </c>
      <c r="AL450" s="29" t="s">
        <v>345</v>
      </c>
      <c r="AM450" s="12" t="s">
        <v>47</v>
      </c>
      <c r="AN450" s="18">
        <v>46022</v>
      </c>
      <c r="AO450" s="19"/>
    </row>
    <row r="451" spans="1:41" ht="20" customHeight="1">
      <c r="A451" s="12">
        <v>26</v>
      </c>
      <c r="B451" s="12" t="s">
        <v>1740</v>
      </c>
      <c r="C451" s="28" t="s">
        <v>1741</v>
      </c>
      <c r="D451" s="12" t="s">
        <v>1742</v>
      </c>
      <c r="E451" s="12" t="s">
        <v>1743</v>
      </c>
      <c r="F451" s="12" t="s">
        <v>1742</v>
      </c>
      <c r="G451" s="12" t="s">
        <v>1030</v>
      </c>
      <c r="H451" s="12" t="s">
        <v>1812</v>
      </c>
      <c r="I451" s="12"/>
      <c r="J451" s="12"/>
      <c r="K451" s="12" t="s">
        <v>1749</v>
      </c>
      <c r="L451" s="12" t="s">
        <v>1812</v>
      </c>
      <c r="M451" s="27" t="s">
        <v>1813</v>
      </c>
      <c r="N451" s="12"/>
      <c r="O451" s="8" t="s">
        <v>1814</v>
      </c>
      <c r="P451" s="8" t="s">
        <v>51</v>
      </c>
      <c r="Q451" s="8">
        <v>2</v>
      </c>
      <c r="R451" s="12">
        <v>12</v>
      </c>
      <c r="S451" s="23">
        <v>930</v>
      </c>
      <c r="T451" s="23">
        <v>800</v>
      </c>
      <c r="U451" s="23"/>
      <c r="V451" s="14">
        <f t="shared" si="124"/>
        <v>1730</v>
      </c>
      <c r="W451" s="24" t="s">
        <v>284</v>
      </c>
      <c r="X451" s="24" t="s">
        <v>284</v>
      </c>
      <c r="Y451" s="24" t="s">
        <v>284</v>
      </c>
      <c r="Z451" s="14">
        <f t="shared" si="121"/>
        <v>0</v>
      </c>
      <c r="AA451" s="24" t="s">
        <v>284</v>
      </c>
      <c r="AB451" s="24" t="s">
        <v>284</v>
      </c>
      <c r="AC451" s="24" t="s">
        <v>284</v>
      </c>
      <c r="AD451" s="14">
        <f t="shared" si="122"/>
        <v>0</v>
      </c>
      <c r="AE451" s="14">
        <f t="shared" si="123"/>
        <v>1730</v>
      </c>
      <c r="AF451" s="16" t="s">
        <v>905</v>
      </c>
      <c r="AG451" s="17" t="s">
        <v>342</v>
      </c>
      <c r="AH451" s="17" t="s">
        <v>1853</v>
      </c>
      <c r="AI451" s="17" t="s">
        <v>343</v>
      </c>
      <c r="AJ451" s="29" t="s">
        <v>345</v>
      </c>
      <c r="AK451" s="29">
        <v>45657</v>
      </c>
      <c r="AL451" s="29" t="s">
        <v>345</v>
      </c>
      <c r="AM451" s="12" t="s">
        <v>47</v>
      </c>
      <c r="AN451" s="18">
        <v>46022</v>
      </c>
      <c r="AO451" s="19"/>
    </row>
    <row r="452" spans="1:41" ht="20" customHeight="1">
      <c r="A452" s="12">
        <v>27</v>
      </c>
      <c r="B452" s="12" t="s">
        <v>1740</v>
      </c>
      <c r="C452" s="28" t="s">
        <v>1741</v>
      </c>
      <c r="D452" s="12" t="s">
        <v>1742</v>
      </c>
      <c r="E452" s="12" t="s">
        <v>1743</v>
      </c>
      <c r="F452" s="12" t="s">
        <v>1742</v>
      </c>
      <c r="G452" s="12" t="s">
        <v>1030</v>
      </c>
      <c r="H452" s="12" t="s">
        <v>1815</v>
      </c>
      <c r="I452" s="12"/>
      <c r="J452" s="12"/>
      <c r="K452" s="12" t="s">
        <v>1745</v>
      </c>
      <c r="L452" s="12" t="s">
        <v>1815</v>
      </c>
      <c r="M452" s="27" t="s">
        <v>1816</v>
      </c>
      <c r="N452" s="12"/>
      <c r="O452" s="8" t="s">
        <v>1817</v>
      </c>
      <c r="P452" s="8" t="s">
        <v>51</v>
      </c>
      <c r="Q452" s="8">
        <v>7</v>
      </c>
      <c r="R452" s="12">
        <v>12</v>
      </c>
      <c r="S452" s="23">
        <v>2400</v>
      </c>
      <c r="T452" s="23">
        <v>600</v>
      </c>
      <c r="U452" s="23"/>
      <c r="V452" s="14">
        <f t="shared" si="124"/>
        <v>3000</v>
      </c>
      <c r="W452" s="24" t="s">
        <v>284</v>
      </c>
      <c r="X452" s="24" t="s">
        <v>284</v>
      </c>
      <c r="Y452" s="24" t="s">
        <v>284</v>
      </c>
      <c r="Z452" s="14">
        <f t="shared" si="121"/>
        <v>0</v>
      </c>
      <c r="AA452" s="24" t="s">
        <v>284</v>
      </c>
      <c r="AB452" s="24" t="s">
        <v>284</v>
      </c>
      <c r="AC452" s="24" t="s">
        <v>284</v>
      </c>
      <c r="AD452" s="14">
        <f t="shared" si="122"/>
        <v>0</v>
      </c>
      <c r="AE452" s="14">
        <f t="shared" si="123"/>
        <v>3000</v>
      </c>
      <c r="AF452" s="16" t="s">
        <v>905</v>
      </c>
      <c r="AG452" s="17" t="s">
        <v>342</v>
      </c>
      <c r="AH452" s="17" t="s">
        <v>1853</v>
      </c>
      <c r="AI452" s="17" t="s">
        <v>343</v>
      </c>
      <c r="AJ452" s="29" t="s">
        <v>345</v>
      </c>
      <c r="AK452" s="29">
        <v>45657</v>
      </c>
      <c r="AL452" s="29" t="s">
        <v>345</v>
      </c>
      <c r="AM452" s="12" t="s">
        <v>47</v>
      </c>
      <c r="AN452" s="18">
        <v>46022</v>
      </c>
      <c r="AO452" s="19"/>
    </row>
    <row r="453" spans="1:41" ht="20" customHeight="1">
      <c r="A453" s="12">
        <v>28</v>
      </c>
      <c r="B453" s="12" t="s">
        <v>1740</v>
      </c>
      <c r="C453" s="28" t="s">
        <v>1741</v>
      </c>
      <c r="D453" s="12" t="s">
        <v>1742</v>
      </c>
      <c r="E453" s="12" t="s">
        <v>1743</v>
      </c>
      <c r="F453" s="12" t="s">
        <v>1742</v>
      </c>
      <c r="G453" s="12" t="s">
        <v>1030</v>
      </c>
      <c r="H453" s="12" t="s">
        <v>1815</v>
      </c>
      <c r="I453" s="12"/>
      <c r="J453" s="12"/>
      <c r="K453" s="12" t="s">
        <v>1745</v>
      </c>
      <c r="L453" s="12" t="s">
        <v>1815</v>
      </c>
      <c r="M453" s="27" t="s">
        <v>1818</v>
      </c>
      <c r="N453" s="12"/>
      <c r="O453" s="8" t="s">
        <v>1819</v>
      </c>
      <c r="P453" s="8" t="s">
        <v>51</v>
      </c>
      <c r="Q453" s="8">
        <v>1</v>
      </c>
      <c r="R453" s="12">
        <v>12</v>
      </c>
      <c r="S453" s="23">
        <v>430</v>
      </c>
      <c r="T453" s="23">
        <v>110</v>
      </c>
      <c r="U453" s="23"/>
      <c r="V453" s="14">
        <f t="shared" si="124"/>
        <v>540</v>
      </c>
      <c r="W453" s="24" t="s">
        <v>284</v>
      </c>
      <c r="X453" s="24" t="s">
        <v>284</v>
      </c>
      <c r="Y453" s="24" t="s">
        <v>284</v>
      </c>
      <c r="Z453" s="14">
        <f t="shared" si="121"/>
        <v>0</v>
      </c>
      <c r="AA453" s="24" t="s">
        <v>284</v>
      </c>
      <c r="AB453" s="24" t="s">
        <v>284</v>
      </c>
      <c r="AC453" s="24" t="s">
        <v>284</v>
      </c>
      <c r="AD453" s="14">
        <f t="shared" si="122"/>
        <v>0</v>
      </c>
      <c r="AE453" s="14">
        <f t="shared" si="123"/>
        <v>540</v>
      </c>
      <c r="AF453" s="16" t="s">
        <v>905</v>
      </c>
      <c r="AG453" s="17" t="s">
        <v>342</v>
      </c>
      <c r="AH453" s="17" t="s">
        <v>1853</v>
      </c>
      <c r="AI453" s="17" t="s">
        <v>343</v>
      </c>
      <c r="AJ453" s="29" t="s">
        <v>345</v>
      </c>
      <c r="AK453" s="29">
        <v>45657</v>
      </c>
      <c r="AL453" s="29" t="s">
        <v>345</v>
      </c>
      <c r="AM453" s="12" t="s">
        <v>47</v>
      </c>
      <c r="AN453" s="18">
        <v>46022</v>
      </c>
      <c r="AO453" s="19"/>
    </row>
    <row r="454" spans="1:41" ht="20" customHeight="1">
      <c r="A454" s="12">
        <v>29</v>
      </c>
      <c r="B454" s="12" t="s">
        <v>1740</v>
      </c>
      <c r="C454" s="28" t="s">
        <v>1741</v>
      </c>
      <c r="D454" s="12" t="s">
        <v>1742</v>
      </c>
      <c r="E454" s="12" t="s">
        <v>1743</v>
      </c>
      <c r="F454" s="12" t="s">
        <v>1742</v>
      </c>
      <c r="G454" s="12" t="s">
        <v>1030</v>
      </c>
      <c r="H454" s="12" t="s">
        <v>1820</v>
      </c>
      <c r="I454" s="12"/>
      <c r="J454" s="12"/>
      <c r="K454" s="12" t="s">
        <v>1745</v>
      </c>
      <c r="L454" s="12" t="s">
        <v>1820</v>
      </c>
      <c r="M454" s="27" t="s">
        <v>1821</v>
      </c>
      <c r="N454" s="12"/>
      <c r="O454" s="8" t="s">
        <v>1822</v>
      </c>
      <c r="P454" s="8" t="s">
        <v>51</v>
      </c>
      <c r="Q454" s="8">
        <v>10</v>
      </c>
      <c r="R454" s="12">
        <v>12</v>
      </c>
      <c r="S454" s="23">
        <v>2960</v>
      </c>
      <c r="T454" s="23">
        <v>740</v>
      </c>
      <c r="U454" s="23"/>
      <c r="V454" s="14">
        <f t="shared" si="124"/>
        <v>3700</v>
      </c>
      <c r="W454" s="24" t="s">
        <v>284</v>
      </c>
      <c r="X454" s="24" t="s">
        <v>284</v>
      </c>
      <c r="Y454" s="24" t="s">
        <v>284</v>
      </c>
      <c r="Z454" s="14">
        <f t="shared" si="121"/>
        <v>0</v>
      </c>
      <c r="AA454" s="24" t="s">
        <v>284</v>
      </c>
      <c r="AB454" s="24" t="s">
        <v>284</v>
      </c>
      <c r="AC454" s="24" t="s">
        <v>284</v>
      </c>
      <c r="AD454" s="14">
        <f t="shared" si="122"/>
        <v>0</v>
      </c>
      <c r="AE454" s="14">
        <f t="shared" si="123"/>
        <v>3700</v>
      </c>
      <c r="AF454" s="16" t="s">
        <v>905</v>
      </c>
      <c r="AG454" s="17" t="s">
        <v>342</v>
      </c>
      <c r="AH454" s="17" t="s">
        <v>1853</v>
      </c>
      <c r="AI454" s="17" t="s">
        <v>343</v>
      </c>
      <c r="AJ454" s="29" t="s">
        <v>345</v>
      </c>
      <c r="AK454" s="29">
        <v>45657</v>
      </c>
      <c r="AL454" s="29" t="s">
        <v>345</v>
      </c>
      <c r="AM454" s="12" t="s">
        <v>47</v>
      </c>
      <c r="AN454" s="18">
        <v>46022</v>
      </c>
      <c r="AO454" s="19"/>
    </row>
    <row r="455" spans="1:41" ht="20" customHeight="1">
      <c r="A455" s="12">
        <v>30</v>
      </c>
      <c r="B455" s="12" t="s">
        <v>1740</v>
      </c>
      <c r="C455" s="28" t="s">
        <v>1741</v>
      </c>
      <c r="D455" s="12" t="s">
        <v>1742</v>
      </c>
      <c r="E455" s="12" t="s">
        <v>1743</v>
      </c>
      <c r="F455" s="12" t="s">
        <v>1742</v>
      </c>
      <c r="G455" s="12" t="s">
        <v>1030</v>
      </c>
      <c r="H455" s="12" t="s">
        <v>1823</v>
      </c>
      <c r="I455" s="12"/>
      <c r="J455" s="12"/>
      <c r="K455" s="12" t="s">
        <v>1745</v>
      </c>
      <c r="L455" s="12" t="s">
        <v>1823</v>
      </c>
      <c r="M455" s="27" t="s">
        <v>1824</v>
      </c>
      <c r="N455" s="12"/>
      <c r="O455" s="8" t="s">
        <v>1825</v>
      </c>
      <c r="P455" s="8" t="s">
        <v>51</v>
      </c>
      <c r="Q455" s="8">
        <v>8</v>
      </c>
      <c r="R455" s="12">
        <v>12</v>
      </c>
      <c r="S455" s="23">
        <v>1360</v>
      </c>
      <c r="T455" s="23">
        <v>340</v>
      </c>
      <c r="U455" s="23"/>
      <c r="V455" s="14">
        <f t="shared" si="124"/>
        <v>1700</v>
      </c>
      <c r="W455" s="24" t="s">
        <v>284</v>
      </c>
      <c r="X455" s="24" t="s">
        <v>284</v>
      </c>
      <c r="Y455" s="24" t="s">
        <v>284</v>
      </c>
      <c r="Z455" s="14">
        <f t="shared" si="121"/>
        <v>0</v>
      </c>
      <c r="AA455" s="24" t="s">
        <v>284</v>
      </c>
      <c r="AB455" s="24" t="s">
        <v>284</v>
      </c>
      <c r="AC455" s="24" t="s">
        <v>284</v>
      </c>
      <c r="AD455" s="14">
        <f t="shared" si="122"/>
        <v>0</v>
      </c>
      <c r="AE455" s="14">
        <f t="shared" si="123"/>
        <v>1700</v>
      </c>
      <c r="AF455" s="16" t="s">
        <v>905</v>
      </c>
      <c r="AG455" s="17" t="s">
        <v>342</v>
      </c>
      <c r="AH455" s="17" t="s">
        <v>1853</v>
      </c>
      <c r="AI455" s="17" t="s">
        <v>343</v>
      </c>
      <c r="AJ455" s="29" t="s">
        <v>345</v>
      </c>
      <c r="AK455" s="29">
        <v>45657</v>
      </c>
      <c r="AL455" s="29" t="s">
        <v>345</v>
      </c>
      <c r="AM455" s="12" t="s">
        <v>47</v>
      </c>
      <c r="AN455" s="18">
        <v>46022</v>
      </c>
      <c r="AO455" s="19"/>
    </row>
    <row r="456" spans="1:41" ht="20" customHeight="1">
      <c r="A456" s="12">
        <v>31</v>
      </c>
      <c r="B456" s="12" t="s">
        <v>1740</v>
      </c>
      <c r="C456" s="28" t="s">
        <v>1741</v>
      </c>
      <c r="D456" s="12" t="s">
        <v>1742</v>
      </c>
      <c r="E456" s="12" t="s">
        <v>1743</v>
      </c>
      <c r="F456" s="12" t="s">
        <v>1742</v>
      </c>
      <c r="G456" s="12" t="s">
        <v>1030</v>
      </c>
      <c r="H456" s="12" t="s">
        <v>1826</v>
      </c>
      <c r="I456" s="12"/>
      <c r="J456" s="12"/>
      <c r="K456" s="12" t="s">
        <v>1745</v>
      </c>
      <c r="L456" s="12" t="s">
        <v>1826</v>
      </c>
      <c r="M456" s="27" t="s">
        <v>1827</v>
      </c>
      <c r="N456" s="12"/>
      <c r="O456" s="8" t="s">
        <v>1828</v>
      </c>
      <c r="P456" s="8" t="s">
        <v>51</v>
      </c>
      <c r="Q456" s="8">
        <v>12</v>
      </c>
      <c r="R456" s="12">
        <v>12</v>
      </c>
      <c r="S456" s="23">
        <v>2880</v>
      </c>
      <c r="T456" s="23">
        <v>720</v>
      </c>
      <c r="U456" s="23"/>
      <c r="V456" s="14">
        <f t="shared" si="124"/>
        <v>3600</v>
      </c>
      <c r="W456" s="24" t="s">
        <v>284</v>
      </c>
      <c r="X456" s="24" t="s">
        <v>284</v>
      </c>
      <c r="Y456" s="24" t="s">
        <v>284</v>
      </c>
      <c r="Z456" s="14">
        <f t="shared" si="121"/>
        <v>0</v>
      </c>
      <c r="AA456" s="24" t="s">
        <v>284</v>
      </c>
      <c r="AB456" s="24" t="s">
        <v>284</v>
      </c>
      <c r="AC456" s="24" t="s">
        <v>284</v>
      </c>
      <c r="AD456" s="14">
        <f t="shared" si="122"/>
        <v>0</v>
      </c>
      <c r="AE456" s="14">
        <f t="shared" si="123"/>
        <v>3600</v>
      </c>
      <c r="AF456" s="16" t="s">
        <v>905</v>
      </c>
      <c r="AG456" s="17" t="s">
        <v>342</v>
      </c>
      <c r="AH456" s="17" t="s">
        <v>1853</v>
      </c>
      <c r="AI456" s="17" t="s">
        <v>343</v>
      </c>
      <c r="AJ456" s="29" t="s">
        <v>345</v>
      </c>
      <c r="AK456" s="29">
        <v>45657</v>
      </c>
      <c r="AL456" s="29" t="s">
        <v>345</v>
      </c>
      <c r="AM456" s="12" t="s">
        <v>47</v>
      </c>
      <c r="AN456" s="18">
        <v>46022</v>
      </c>
      <c r="AO456" s="19"/>
    </row>
    <row r="457" spans="1:41" ht="20" customHeight="1">
      <c r="A457" s="12">
        <v>32</v>
      </c>
      <c r="B457" s="12" t="s">
        <v>1740</v>
      </c>
      <c r="C457" s="28" t="s">
        <v>1741</v>
      </c>
      <c r="D457" s="12" t="s">
        <v>1742</v>
      </c>
      <c r="E457" s="12" t="s">
        <v>1743</v>
      </c>
      <c r="F457" s="12" t="s">
        <v>1742</v>
      </c>
      <c r="G457" s="12" t="s">
        <v>1030</v>
      </c>
      <c r="H457" s="12" t="s">
        <v>1829</v>
      </c>
      <c r="I457" s="12"/>
      <c r="J457" s="12"/>
      <c r="K457" s="12" t="s">
        <v>1745</v>
      </c>
      <c r="L457" s="12" t="s">
        <v>1829</v>
      </c>
      <c r="M457" s="27" t="s">
        <v>1830</v>
      </c>
      <c r="N457" s="12"/>
      <c r="O457" s="8" t="s">
        <v>1831</v>
      </c>
      <c r="P457" s="8" t="s">
        <v>51</v>
      </c>
      <c r="Q457" s="8">
        <v>1</v>
      </c>
      <c r="R457" s="12">
        <v>12</v>
      </c>
      <c r="S457" s="23">
        <v>1320</v>
      </c>
      <c r="T457" s="23">
        <v>460</v>
      </c>
      <c r="U457" s="23"/>
      <c r="V457" s="14">
        <f t="shared" si="124"/>
        <v>1780</v>
      </c>
      <c r="W457" s="24" t="s">
        <v>284</v>
      </c>
      <c r="X457" s="24" t="s">
        <v>284</v>
      </c>
      <c r="Y457" s="24" t="s">
        <v>284</v>
      </c>
      <c r="Z457" s="14">
        <f t="shared" si="121"/>
        <v>0</v>
      </c>
      <c r="AA457" s="24" t="s">
        <v>284</v>
      </c>
      <c r="AB457" s="24" t="s">
        <v>284</v>
      </c>
      <c r="AC457" s="24" t="s">
        <v>284</v>
      </c>
      <c r="AD457" s="14">
        <f t="shared" si="122"/>
        <v>0</v>
      </c>
      <c r="AE457" s="14">
        <f t="shared" si="123"/>
        <v>1780</v>
      </c>
      <c r="AF457" s="16" t="s">
        <v>905</v>
      </c>
      <c r="AG457" s="17" t="s">
        <v>342</v>
      </c>
      <c r="AH457" s="17" t="s">
        <v>1853</v>
      </c>
      <c r="AI457" s="17" t="s">
        <v>343</v>
      </c>
      <c r="AJ457" s="29" t="s">
        <v>345</v>
      </c>
      <c r="AK457" s="29">
        <v>45657</v>
      </c>
      <c r="AL457" s="29" t="s">
        <v>345</v>
      </c>
      <c r="AM457" s="12" t="s">
        <v>47</v>
      </c>
      <c r="AN457" s="18">
        <v>46022</v>
      </c>
      <c r="AO457" s="19"/>
    </row>
    <row r="458" spans="1:41" ht="20" customHeight="1">
      <c r="A458" s="12">
        <v>33</v>
      </c>
      <c r="B458" s="12" t="s">
        <v>1740</v>
      </c>
      <c r="C458" s="28" t="s">
        <v>1741</v>
      </c>
      <c r="D458" s="12" t="s">
        <v>1742</v>
      </c>
      <c r="E458" s="12" t="s">
        <v>1743</v>
      </c>
      <c r="F458" s="12" t="s">
        <v>1742</v>
      </c>
      <c r="G458" s="12" t="s">
        <v>1030</v>
      </c>
      <c r="H458" s="12" t="s">
        <v>1832</v>
      </c>
      <c r="I458" s="12"/>
      <c r="J458" s="12"/>
      <c r="K458" s="12" t="s">
        <v>1749</v>
      </c>
      <c r="L458" s="12" t="s">
        <v>1832</v>
      </c>
      <c r="M458" s="27" t="s">
        <v>1833</v>
      </c>
      <c r="N458" s="12"/>
      <c r="O458" s="8" t="s">
        <v>1834</v>
      </c>
      <c r="P458" s="8" t="s">
        <v>51</v>
      </c>
      <c r="Q458" s="8">
        <v>1</v>
      </c>
      <c r="R458" s="12">
        <v>12</v>
      </c>
      <c r="S458" s="23">
        <v>570</v>
      </c>
      <c r="T458" s="23">
        <v>70</v>
      </c>
      <c r="U458" s="23"/>
      <c r="V458" s="14">
        <f t="shared" si="124"/>
        <v>640</v>
      </c>
      <c r="W458" s="24" t="s">
        <v>284</v>
      </c>
      <c r="X458" s="24" t="s">
        <v>284</v>
      </c>
      <c r="Y458" s="24" t="s">
        <v>284</v>
      </c>
      <c r="Z458" s="14">
        <f t="shared" si="121"/>
        <v>0</v>
      </c>
      <c r="AA458" s="24" t="s">
        <v>284</v>
      </c>
      <c r="AB458" s="24" t="s">
        <v>284</v>
      </c>
      <c r="AC458" s="24" t="s">
        <v>284</v>
      </c>
      <c r="AD458" s="14">
        <f t="shared" si="122"/>
        <v>0</v>
      </c>
      <c r="AE458" s="14">
        <f t="shared" si="123"/>
        <v>640</v>
      </c>
      <c r="AF458" s="16" t="s">
        <v>905</v>
      </c>
      <c r="AG458" s="17" t="s">
        <v>342</v>
      </c>
      <c r="AH458" s="17" t="s">
        <v>1853</v>
      </c>
      <c r="AI458" s="17" t="s">
        <v>343</v>
      </c>
      <c r="AJ458" s="29" t="s">
        <v>345</v>
      </c>
      <c r="AK458" s="29">
        <v>45657</v>
      </c>
      <c r="AL458" s="29" t="s">
        <v>345</v>
      </c>
      <c r="AM458" s="12" t="s">
        <v>47</v>
      </c>
      <c r="AN458" s="18">
        <v>46022</v>
      </c>
      <c r="AO458" s="19"/>
    </row>
    <row r="459" spans="1:41" ht="20" customHeight="1">
      <c r="A459" s="12">
        <v>34</v>
      </c>
      <c r="B459" s="12" t="s">
        <v>1740</v>
      </c>
      <c r="C459" s="28" t="s">
        <v>1741</v>
      </c>
      <c r="D459" s="12" t="s">
        <v>1742</v>
      </c>
      <c r="E459" s="12" t="s">
        <v>1743</v>
      </c>
      <c r="F459" s="12" t="s">
        <v>1742</v>
      </c>
      <c r="G459" s="12" t="s">
        <v>1030</v>
      </c>
      <c r="H459" s="12" t="s">
        <v>1832</v>
      </c>
      <c r="I459" s="12"/>
      <c r="J459" s="12"/>
      <c r="K459" s="12" t="s">
        <v>1749</v>
      </c>
      <c r="L459" s="12" t="s">
        <v>1832</v>
      </c>
      <c r="M459" s="27" t="s">
        <v>1835</v>
      </c>
      <c r="N459" s="12"/>
      <c r="O459" s="8" t="s">
        <v>1836</v>
      </c>
      <c r="P459" s="8" t="s">
        <v>51</v>
      </c>
      <c r="Q459" s="8">
        <v>1</v>
      </c>
      <c r="R459" s="12">
        <v>12</v>
      </c>
      <c r="S459" s="23">
        <v>460</v>
      </c>
      <c r="T459" s="23">
        <v>20</v>
      </c>
      <c r="U459" s="23"/>
      <c r="V459" s="14">
        <f t="shared" si="124"/>
        <v>480</v>
      </c>
      <c r="W459" s="24" t="s">
        <v>284</v>
      </c>
      <c r="X459" s="24" t="s">
        <v>284</v>
      </c>
      <c r="Y459" s="24" t="s">
        <v>284</v>
      </c>
      <c r="Z459" s="14">
        <f t="shared" si="121"/>
        <v>0</v>
      </c>
      <c r="AA459" s="24" t="s">
        <v>284</v>
      </c>
      <c r="AB459" s="24" t="s">
        <v>284</v>
      </c>
      <c r="AC459" s="24" t="s">
        <v>284</v>
      </c>
      <c r="AD459" s="14">
        <f t="shared" si="122"/>
        <v>0</v>
      </c>
      <c r="AE459" s="14">
        <f t="shared" si="123"/>
        <v>480</v>
      </c>
      <c r="AF459" s="16" t="s">
        <v>905</v>
      </c>
      <c r="AG459" s="17" t="s">
        <v>342</v>
      </c>
      <c r="AH459" s="17" t="s">
        <v>1853</v>
      </c>
      <c r="AI459" s="17" t="s">
        <v>343</v>
      </c>
      <c r="AJ459" s="29" t="s">
        <v>345</v>
      </c>
      <c r="AK459" s="29">
        <v>45657</v>
      </c>
      <c r="AL459" s="29" t="s">
        <v>345</v>
      </c>
      <c r="AM459" s="12" t="s">
        <v>47</v>
      </c>
      <c r="AN459" s="18">
        <v>46022</v>
      </c>
      <c r="AO459" s="19"/>
    </row>
    <row r="460" spans="1:41" ht="20" customHeight="1">
      <c r="A460" s="12">
        <v>35</v>
      </c>
      <c r="B460" s="12" t="s">
        <v>1740</v>
      </c>
      <c r="C460" s="28" t="s">
        <v>1741</v>
      </c>
      <c r="D460" s="12" t="s">
        <v>1742</v>
      </c>
      <c r="E460" s="12" t="s">
        <v>1743</v>
      </c>
      <c r="F460" s="12" t="s">
        <v>1742</v>
      </c>
      <c r="G460" s="12" t="s">
        <v>1030</v>
      </c>
      <c r="H460" s="12" t="s">
        <v>1748</v>
      </c>
      <c r="I460" s="12"/>
      <c r="J460" s="12"/>
      <c r="K460" s="12" t="s">
        <v>1749</v>
      </c>
      <c r="L460" s="12" t="s">
        <v>1748</v>
      </c>
      <c r="M460" s="27" t="s">
        <v>1837</v>
      </c>
      <c r="N460" s="12"/>
      <c r="O460" s="8" t="s">
        <v>1838</v>
      </c>
      <c r="P460" s="8" t="s">
        <v>1373</v>
      </c>
      <c r="Q460" s="8">
        <v>1</v>
      </c>
      <c r="R460" s="12">
        <v>12</v>
      </c>
      <c r="S460" s="23">
        <v>880</v>
      </c>
      <c r="T460" s="23">
        <v>220</v>
      </c>
      <c r="U460" s="23"/>
      <c r="V460" s="14">
        <f t="shared" si="124"/>
        <v>1100</v>
      </c>
      <c r="W460" s="24" t="s">
        <v>284</v>
      </c>
      <c r="X460" s="24" t="s">
        <v>284</v>
      </c>
      <c r="Y460" s="24" t="s">
        <v>284</v>
      </c>
      <c r="Z460" s="14">
        <f t="shared" si="121"/>
        <v>0</v>
      </c>
      <c r="AA460" s="24" t="s">
        <v>284</v>
      </c>
      <c r="AB460" s="24" t="s">
        <v>284</v>
      </c>
      <c r="AC460" s="24" t="s">
        <v>284</v>
      </c>
      <c r="AD460" s="14">
        <f t="shared" si="122"/>
        <v>0</v>
      </c>
      <c r="AE460" s="14">
        <f t="shared" si="123"/>
        <v>1100</v>
      </c>
      <c r="AF460" s="16" t="s">
        <v>905</v>
      </c>
      <c r="AG460" s="17" t="s">
        <v>342</v>
      </c>
      <c r="AH460" s="17" t="s">
        <v>1853</v>
      </c>
      <c r="AI460" s="17" t="s">
        <v>343</v>
      </c>
      <c r="AJ460" s="29" t="s">
        <v>345</v>
      </c>
      <c r="AK460" s="29">
        <v>45657</v>
      </c>
      <c r="AL460" s="29" t="s">
        <v>345</v>
      </c>
      <c r="AM460" s="12" t="s">
        <v>47</v>
      </c>
      <c r="AN460" s="18">
        <v>46022</v>
      </c>
      <c r="AO460" s="19"/>
    </row>
    <row r="461" spans="1:41" ht="20" customHeight="1">
      <c r="A461" s="12">
        <v>36</v>
      </c>
      <c r="B461" s="12" t="s">
        <v>1740</v>
      </c>
      <c r="C461" s="28" t="s">
        <v>1741</v>
      </c>
      <c r="D461" s="12" t="s">
        <v>1742</v>
      </c>
      <c r="E461" s="12" t="s">
        <v>1743</v>
      </c>
      <c r="F461" s="12" t="s">
        <v>1742</v>
      </c>
      <c r="G461" s="12" t="s">
        <v>1030</v>
      </c>
      <c r="H461" s="12" t="s">
        <v>1748</v>
      </c>
      <c r="I461" s="12"/>
      <c r="J461" s="12"/>
      <c r="K461" s="12" t="s">
        <v>1749</v>
      </c>
      <c r="L461" s="12" t="s">
        <v>1748</v>
      </c>
      <c r="M461" s="27" t="s">
        <v>1839</v>
      </c>
      <c r="N461" s="12"/>
      <c r="O461" s="8" t="s">
        <v>1840</v>
      </c>
      <c r="P461" s="8" t="s">
        <v>1373</v>
      </c>
      <c r="Q461" s="8">
        <v>2</v>
      </c>
      <c r="R461" s="12">
        <v>12</v>
      </c>
      <c r="S461" s="23">
        <v>1160</v>
      </c>
      <c r="T461" s="23">
        <v>290</v>
      </c>
      <c r="U461" s="23"/>
      <c r="V461" s="14">
        <f t="shared" si="124"/>
        <v>1450</v>
      </c>
      <c r="W461" s="24" t="s">
        <v>284</v>
      </c>
      <c r="X461" s="24" t="s">
        <v>284</v>
      </c>
      <c r="Y461" s="24" t="s">
        <v>284</v>
      </c>
      <c r="Z461" s="14">
        <f t="shared" si="121"/>
        <v>0</v>
      </c>
      <c r="AA461" s="24" t="s">
        <v>284</v>
      </c>
      <c r="AB461" s="24" t="s">
        <v>284</v>
      </c>
      <c r="AC461" s="24" t="s">
        <v>284</v>
      </c>
      <c r="AD461" s="14">
        <f t="shared" si="122"/>
        <v>0</v>
      </c>
      <c r="AE461" s="14">
        <f t="shared" si="123"/>
        <v>1450</v>
      </c>
      <c r="AF461" s="16" t="s">
        <v>905</v>
      </c>
      <c r="AG461" s="17" t="s">
        <v>342</v>
      </c>
      <c r="AH461" s="17" t="s">
        <v>1853</v>
      </c>
      <c r="AI461" s="17" t="s">
        <v>343</v>
      </c>
      <c r="AJ461" s="29" t="s">
        <v>345</v>
      </c>
      <c r="AK461" s="29">
        <v>45657</v>
      </c>
      <c r="AL461" s="29" t="s">
        <v>345</v>
      </c>
      <c r="AM461" s="12" t="s">
        <v>47</v>
      </c>
      <c r="AN461" s="18">
        <v>46022</v>
      </c>
      <c r="AO461" s="19"/>
    </row>
    <row r="462" spans="1:41" ht="20" customHeight="1">
      <c r="A462" s="12">
        <v>37</v>
      </c>
      <c r="B462" s="12" t="s">
        <v>1740</v>
      </c>
      <c r="C462" s="28" t="s">
        <v>1741</v>
      </c>
      <c r="D462" s="12" t="s">
        <v>1742</v>
      </c>
      <c r="E462" s="12" t="s">
        <v>1743</v>
      </c>
      <c r="F462" s="12" t="s">
        <v>1742</v>
      </c>
      <c r="G462" s="12" t="s">
        <v>1030</v>
      </c>
      <c r="H462" s="12" t="s">
        <v>1841</v>
      </c>
      <c r="I462" s="12"/>
      <c r="J462" s="12"/>
      <c r="K462" s="12" t="s">
        <v>1749</v>
      </c>
      <c r="L462" s="12" t="s">
        <v>1841</v>
      </c>
      <c r="M462" s="27" t="s">
        <v>1842</v>
      </c>
      <c r="N462" s="12"/>
      <c r="O462" s="8" t="s">
        <v>1843</v>
      </c>
      <c r="P462" s="8" t="s">
        <v>1373</v>
      </c>
      <c r="Q462" s="8">
        <v>2</v>
      </c>
      <c r="R462" s="12">
        <v>12</v>
      </c>
      <c r="S462" s="23">
        <v>460</v>
      </c>
      <c r="T462" s="23">
        <v>45</v>
      </c>
      <c r="U462" s="23"/>
      <c r="V462" s="14">
        <f t="shared" si="124"/>
        <v>505</v>
      </c>
      <c r="W462" s="24" t="s">
        <v>284</v>
      </c>
      <c r="X462" s="24" t="s">
        <v>284</v>
      </c>
      <c r="Y462" s="24" t="s">
        <v>284</v>
      </c>
      <c r="Z462" s="14">
        <f t="shared" si="121"/>
        <v>0</v>
      </c>
      <c r="AA462" s="24" t="s">
        <v>284</v>
      </c>
      <c r="AB462" s="24" t="s">
        <v>284</v>
      </c>
      <c r="AC462" s="24" t="s">
        <v>284</v>
      </c>
      <c r="AD462" s="14">
        <f t="shared" si="122"/>
        <v>0</v>
      </c>
      <c r="AE462" s="14">
        <f t="shared" si="123"/>
        <v>505</v>
      </c>
      <c r="AF462" s="16" t="s">
        <v>905</v>
      </c>
      <c r="AG462" s="17" t="s">
        <v>342</v>
      </c>
      <c r="AH462" s="17" t="s">
        <v>1853</v>
      </c>
      <c r="AI462" s="17" t="s">
        <v>343</v>
      </c>
      <c r="AJ462" s="29" t="s">
        <v>345</v>
      </c>
      <c r="AK462" s="29">
        <v>45657</v>
      </c>
      <c r="AL462" s="29" t="s">
        <v>345</v>
      </c>
      <c r="AM462" s="12" t="s">
        <v>47</v>
      </c>
      <c r="AN462" s="18">
        <v>46022</v>
      </c>
      <c r="AO462" s="19"/>
    </row>
    <row r="463" spans="1:41" ht="20" customHeight="1">
      <c r="A463" s="12">
        <v>38</v>
      </c>
      <c r="B463" s="12" t="s">
        <v>1740</v>
      </c>
      <c r="C463" s="28" t="s">
        <v>1741</v>
      </c>
      <c r="D463" s="12" t="s">
        <v>1742</v>
      </c>
      <c r="E463" s="12" t="s">
        <v>1743</v>
      </c>
      <c r="F463" s="12" t="s">
        <v>1742</v>
      </c>
      <c r="G463" s="12" t="s">
        <v>1030</v>
      </c>
      <c r="H463" s="12" t="s">
        <v>1844</v>
      </c>
      <c r="I463" s="12"/>
      <c r="J463" s="12"/>
      <c r="K463" s="12" t="s">
        <v>1749</v>
      </c>
      <c r="L463" s="12" t="s">
        <v>1844</v>
      </c>
      <c r="M463" s="27" t="s">
        <v>1845</v>
      </c>
      <c r="N463" s="12"/>
      <c r="O463" s="8" t="s">
        <v>1846</v>
      </c>
      <c r="P463" s="8" t="s">
        <v>1373</v>
      </c>
      <c r="Q463" s="8">
        <v>2</v>
      </c>
      <c r="R463" s="12">
        <v>12</v>
      </c>
      <c r="S463" s="23">
        <v>550</v>
      </c>
      <c r="T463" s="23">
        <v>140</v>
      </c>
      <c r="U463" s="23"/>
      <c r="V463" s="14">
        <f t="shared" si="124"/>
        <v>690</v>
      </c>
      <c r="W463" s="24" t="s">
        <v>284</v>
      </c>
      <c r="X463" s="24" t="s">
        <v>284</v>
      </c>
      <c r="Y463" s="24" t="s">
        <v>284</v>
      </c>
      <c r="Z463" s="14">
        <f t="shared" si="121"/>
        <v>0</v>
      </c>
      <c r="AA463" s="24" t="s">
        <v>284</v>
      </c>
      <c r="AB463" s="24" t="s">
        <v>284</v>
      </c>
      <c r="AC463" s="24" t="s">
        <v>284</v>
      </c>
      <c r="AD463" s="14">
        <f t="shared" si="122"/>
        <v>0</v>
      </c>
      <c r="AE463" s="14">
        <f t="shared" si="123"/>
        <v>690</v>
      </c>
      <c r="AF463" s="16" t="s">
        <v>905</v>
      </c>
      <c r="AG463" s="17" t="s">
        <v>342</v>
      </c>
      <c r="AH463" s="17" t="s">
        <v>1853</v>
      </c>
      <c r="AI463" s="17" t="s">
        <v>343</v>
      </c>
      <c r="AJ463" s="29" t="s">
        <v>345</v>
      </c>
      <c r="AK463" s="29">
        <v>45657</v>
      </c>
      <c r="AL463" s="29" t="s">
        <v>345</v>
      </c>
      <c r="AM463" s="12" t="s">
        <v>47</v>
      </c>
      <c r="AN463" s="18">
        <v>46022</v>
      </c>
      <c r="AO463" s="19"/>
    </row>
    <row r="464" spans="1:41" ht="20" customHeight="1">
      <c r="A464" s="12">
        <v>39</v>
      </c>
      <c r="B464" s="12" t="s">
        <v>1740</v>
      </c>
      <c r="C464" s="28" t="s">
        <v>1741</v>
      </c>
      <c r="D464" s="12" t="s">
        <v>1742</v>
      </c>
      <c r="E464" s="12" t="s">
        <v>1743</v>
      </c>
      <c r="F464" s="12" t="s">
        <v>1742</v>
      </c>
      <c r="G464" s="12" t="s">
        <v>1030</v>
      </c>
      <c r="H464" s="12" t="s">
        <v>1772</v>
      </c>
      <c r="I464" s="12"/>
      <c r="J464" s="12"/>
      <c r="K464" s="12" t="s">
        <v>1749</v>
      </c>
      <c r="L464" s="12" t="s">
        <v>1772</v>
      </c>
      <c r="M464" s="27" t="s">
        <v>1847</v>
      </c>
      <c r="N464" s="12"/>
      <c r="O464" s="8" t="s">
        <v>1848</v>
      </c>
      <c r="P464" s="8" t="s">
        <v>48</v>
      </c>
      <c r="Q464" s="8">
        <v>1</v>
      </c>
      <c r="R464" s="12">
        <v>12</v>
      </c>
      <c r="S464" s="23">
        <v>720</v>
      </c>
      <c r="T464" s="23">
        <v>180</v>
      </c>
      <c r="U464" s="23"/>
      <c r="V464" s="14">
        <f t="shared" si="124"/>
        <v>900</v>
      </c>
      <c r="W464" s="24" t="s">
        <v>284</v>
      </c>
      <c r="X464" s="24" t="s">
        <v>284</v>
      </c>
      <c r="Y464" s="24" t="s">
        <v>284</v>
      </c>
      <c r="Z464" s="14">
        <f t="shared" si="121"/>
        <v>0</v>
      </c>
      <c r="AA464" s="24" t="s">
        <v>284</v>
      </c>
      <c r="AB464" s="24" t="s">
        <v>284</v>
      </c>
      <c r="AC464" s="24" t="s">
        <v>284</v>
      </c>
      <c r="AD464" s="14">
        <f t="shared" si="122"/>
        <v>0</v>
      </c>
      <c r="AE464" s="14">
        <f t="shared" si="123"/>
        <v>900</v>
      </c>
      <c r="AF464" s="16" t="s">
        <v>905</v>
      </c>
      <c r="AG464" s="17" t="s">
        <v>342</v>
      </c>
      <c r="AH464" s="17" t="s">
        <v>1853</v>
      </c>
      <c r="AI464" s="17" t="s">
        <v>343</v>
      </c>
      <c r="AJ464" s="29" t="s">
        <v>345</v>
      </c>
      <c r="AK464" s="29">
        <v>45657</v>
      </c>
      <c r="AL464" s="29" t="s">
        <v>345</v>
      </c>
      <c r="AM464" s="12" t="s">
        <v>47</v>
      </c>
      <c r="AN464" s="18">
        <v>46022</v>
      </c>
      <c r="AO464" s="19"/>
    </row>
    <row r="465" spans="1:41" ht="20" customHeight="1">
      <c r="A465" s="12">
        <v>40</v>
      </c>
      <c r="B465" s="12" t="s">
        <v>1740</v>
      </c>
      <c r="C465" s="28" t="s">
        <v>1741</v>
      </c>
      <c r="D465" s="12" t="s">
        <v>1742</v>
      </c>
      <c r="E465" s="12" t="s">
        <v>1743</v>
      </c>
      <c r="F465" s="12" t="s">
        <v>1742</v>
      </c>
      <c r="G465" s="12" t="s">
        <v>1030</v>
      </c>
      <c r="H465" s="12" t="s">
        <v>1796</v>
      </c>
      <c r="I465" s="12"/>
      <c r="J465" s="12"/>
      <c r="K465" s="12" t="s">
        <v>1749</v>
      </c>
      <c r="L465" s="12" t="s">
        <v>1796</v>
      </c>
      <c r="M465" s="27" t="s">
        <v>1849</v>
      </c>
      <c r="N465" s="12"/>
      <c r="O465" s="8" t="s">
        <v>1850</v>
      </c>
      <c r="P465" s="8" t="s">
        <v>51</v>
      </c>
      <c r="Q465" s="8">
        <v>1</v>
      </c>
      <c r="R465" s="12">
        <v>12</v>
      </c>
      <c r="S465" s="23">
        <v>504</v>
      </c>
      <c r="T465" s="23">
        <v>130</v>
      </c>
      <c r="U465" s="23"/>
      <c r="V465" s="14">
        <f t="shared" si="124"/>
        <v>634</v>
      </c>
      <c r="W465" s="24" t="s">
        <v>284</v>
      </c>
      <c r="X465" s="24" t="s">
        <v>284</v>
      </c>
      <c r="Y465" s="24" t="s">
        <v>284</v>
      </c>
      <c r="Z465" s="14">
        <f t="shared" si="121"/>
        <v>0</v>
      </c>
      <c r="AA465" s="24" t="s">
        <v>284</v>
      </c>
      <c r="AB465" s="24" t="s">
        <v>284</v>
      </c>
      <c r="AC465" s="24" t="s">
        <v>284</v>
      </c>
      <c r="AD465" s="14">
        <f t="shared" si="122"/>
        <v>0</v>
      </c>
      <c r="AE465" s="14">
        <f t="shared" si="123"/>
        <v>634</v>
      </c>
      <c r="AF465" s="16" t="s">
        <v>905</v>
      </c>
      <c r="AG465" s="17" t="s">
        <v>342</v>
      </c>
      <c r="AH465" s="17" t="s">
        <v>1853</v>
      </c>
      <c r="AI465" s="17" t="s">
        <v>343</v>
      </c>
      <c r="AJ465" s="29" t="s">
        <v>345</v>
      </c>
      <c r="AK465" s="29">
        <v>45657</v>
      </c>
      <c r="AL465" s="29" t="s">
        <v>345</v>
      </c>
      <c r="AM465" s="12" t="s">
        <v>47</v>
      </c>
      <c r="AN465" s="18">
        <v>46022</v>
      </c>
      <c r="AO465" s="19"/>
    </row>
    <row r="466" spans="1:41" ht="20" customHeight="1">
      <c r="A466" s="12">
        <v>41</v>
      </c>
      <c r="B466" s="12" t="s">
        <v>1740</v>
      </c>
      <c r="C466" s="28" t="s">
        <v>1741</v>
      </c>
      <c r="D466" s="12" t="s">
        <v>1742</v>
      </c>
      <c r="E466" s="12" t="s">
        <v>1743</v>
      </c>
      <c r="F466" s="12" t="s">
        <v>1742</v>
      </c>
      <c r="G466" s="12" t="s">
        <v>1030</v>
      </c>
      <c r="H466" s="12" t="s">
        <v>1778</v>
      </c>
      <c r="I466" s="12"/>
      <c r="J466" s="12"/>
      <c r="K466" s="12" t="s">
        <v>1749</v>
      </c>
      <c r="L466" s="12" t="s">
        <v>1778</v>
      </c>
      <c r="M466" s="27" t="s">
        <v>1851</v>
      </c>
      <c r="N466" s="12"/>
      <c r="O466" s="8" t="s">
        <v>1852</v>
      </c>
      <c r="P466" s="8" t="s">
        <v>48</v>
      </c>
      <c r="Q466" s="8">
        <v>1.3</v>
      </c>
      <c r="R466" s="12">
        <v>12</v>
      </c>
      <c r="S466" s="23">
        <v>240</v>
      </c>
      <c r="T466" s="23">
        <v>60</v>
      </c>
      <c r="U466" s="23"/>
      <c r="V466" s="14">
        <f t="shared" si="124"/>
        <v>300</v>
      </c>
      <c r="W466" s="24" t="s">
        <v>284</v>
      </c>
      <c r="X466" s="24" t="s">
        <v>284</v>
      </c>
      <c r="Y466" s="24" t="s">
        <v>284</v>
      </c>
      <c r="Z466" s="14">
        <f t="shared" si="121"/>
        <v>0</v>
      </c>
      <c r="AA466" s="24" t="s">
        <v>284</v>
      </c>
      <c r="AB466" s="24" t="s">
        <v>284</v>
      </c>
      <c r="AC466" s="24" t="s">
        <v>284</v>
      </c>
      <c r="AD466" s="14">
        <f t="shared" si="122"/>
        <v>0</v>
      </c>
      <c r="AE466" s="14">
        <f t="shared" si="123"/>
        <v>300</v>
      </c>
      <c r="AF466" s="16" t="s">
        <v>905</v>
      </c>
      <c r="AG466" s="17" t="s">
        <v>342</v>
      </c>
      <c r="AH466" s="17" t="s">
        <v>1853</v>
      </c>
      <c r="AI466" s="17" t="s">
        <v>343</v>
      </c>
      <c r="AJ466" s="29" t="s">
        <v>345</v>
      </c>
      <c r="AK466" s="29">
        <v>45657</v>
      </c>
      <c r="AL466" s="29" t="s">
        <v>345</v>
      </c>
      <c r="AM466" s="12" t="s">
        <v>47</v>
      </c>
      <c r="AN466" s="18">
        <v>46022</v>
      </c>
      <c r="AO466" s="19"/>
    </row>
    <row r="467" spans="1:41" ht="20" customHeight="1">
      <c r="A467" s="20"/>
      <c r="B467" s="21" t="s">
        <v>1740</v>
      </c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2">
        <f t="shared" ref="S467:AE467" si="125">SUM(S426:S466)</f>
        <v>44240</v>
      </c>
      <c r="T467" s="22">
        <f t="shared" si="125"/>
        <v>10806</v>
      </c>
      <c r="U467" s="22">
        <f t="shared" si="125"/>
        <v>0</v>
      </c>
      <c r="V467" s="22">
        <f t="shared" si="125"/>
        <v>55046</v>
      </c>
      <c r="W467" s="22">
        <f t="shared" si="125"/>
        <v>0</v>
      </c>
      <c r="X467" s="22">
        <f t="shared" si="125"/>
        <v>0</v>
      </c>
      <c r="Y467" s="22">
        <f t="shared" si="125"/>
        <v>0</v>
      </c>
      <c r="Z467" s="22">
        <f t="shared" si="125"/>
        <v>0</v>
      </c>
      <c r="AA467" s="22">
        <f t="shared" si="125"/>
        <v>0</v>
      </c>
      <c r="AB467" s="22">
        <f t="shared" si="125"/>
        <v>0</v>
      </c>
      <c r="AC467" s="22">
        <f t="shared" si="125"/>
        <v>0</v>
      </c>
      <c r="AD467" s="22">
        <f t="shared" si="125"/>
        <v>0</v>
      </c>
      <c r="AE467" s="22">
        <f t="shared" si="125"/>
        <v>55046</v>
      </c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ht="20" customHeight="1">
      <c r="A468" s="12">
        <v>1</v>
      </c>
      <c r="B468" s="12" t="s">
        <v>2061</v>
      </c>
      <c r="C468" s="28" t="s">
        <v>2062</v>
      </c>
      <c r="D468" s="12" t="s">
        <v>2063</v>
      </c>
      <c r="E468" s="12" t="s">
        <v>2061</v>
      </c>
      <c r="F468" s="12" t="s">
        <v>2063</v>
      </c>
      <c r="G468" s="12" t="s">
        <v>2177</v>
      </c>
      <c r="H468" s="12" t="s">
        <v>2064</v>
      </c>
      <c r="I468" s="12" t="s">
        <v>2178</v>
      </c>
      <c r="J468" s="12"/>
      <c r="K468" s="12">
        <v>98346</v>
      </c>
      <c r="L468" s="12" t="s">
        <v>2064</v>
      </c>
      <c r="M468" s="27" t="s">
        <v>2179</v>
      </c>
      <c r="N468" s="12"/>
      <c r="O468" s="8">
        <v>96647545</v>
      </c>
      <c r="P468" s="8" t="s">
        <v>2180</v>
      </c>
      <c r="Q468" s="8">
        <v>14</v>
      </c>
      <c r="R468" s="12">
        <v>12</v>
      </c>
      <c r="S468" s="23">
        <v>19428</v>
      </c>
      <c r="T468" s="23"/>
      <c r="U468" s="23"/>
      <c r="V468" s="14">
        <f>SUM(S468:U468)</f>
        <v>19428</v>
      </c>
      <c r="W468" s="15">
        <f>S468*0.1</f>
        <v>1942.8000000000002</v>
      </c>
      <c r="X468" s="15">
        <f t="shared" ref="X468:Y483" si="126">T468*0.1</f>
        <v>0</v>
      </c>
      <c r="Y468" s="15">
        <f t="shared" si="126"/>
        <v>0</v>
      </c>
      <c r="Z468" s="14">
        <f t="shared" ref="Z468:Z493" si="127">SUM(W468:Y468)</f>
        <v>1942.8000000000002</v>
      </c>
      <c r="AA468" s="24" t="s">
        <v>284</v>
      </c>
      <c r="AB468" s="24" t="s">
        <v>284</v>
      </c>
      <c r="AC468" s="24" t="s">
        <v>284</v>
      </c>
      <c r="AD468" s="14">
        <f t="shared" ref="AD468:AD493" si="128">SUM(AA468:AC468)</f>
        <v>0</v>
      </c>
      <c r="AE468" s="14">
        <f t="shared" ref="AE468:AE493" si="129">V468+Z468+AD468</f>
        <v>21370.799999999999</v>
      </c>
      <c r="AF468" s="16" t="s">
        <v>53</v>
      </c>
      <c r="AG468" s="17" t="s">
        <v>342</v>
      </c>
      <c r="AH468" s="17" t="s">
        <v>906</v>
      </c>
      <c r="AI468" s="17" t="s">
        <v>343</v>
      </c>
      <c r="AJ468" s="29" t="s">
        <v>345</v>
      </c>
      <c r="AK468" s="29">
        <v>45688</v>
      </c>
      <c r="AL468" s="29" t="s">
        <v>345</v>
      </c>
      <c r="AM468" s="18">
        <v>45689</v>
      </c>
      <c r="AN468" s="18">
        <v>46053</v>
      </c>
      <c r="AO468" s="19"/>
    </row>
    <row r="469" spans="1:41" ht="20" customHeight="1">
      <c r="A469" s="12">
        <v>2</v>
      </c>
      <c r="B469" s="12" t="s">
        <v>2061</v>
      </c>
      <c r="C469" s="28" t="s">
        <v>2062</v>
      </c>
      <c r="D469" s="12" t="s">
        <v>2063</v>
      </c>
      <c r="E469" s="12" t="s">
        <v>2061</v>
      </c>
      <c r="F469" s="12" t="s">
        <v>2063</v>
      </c>
      <c r="G469" s="12" t="s">
        <v>2177</v>
      </c>
      <c r="H469" s="12" t="s">
        <v>2181</v>
      </c>
      <c r="I469" s="12"/>
      <c r="J469" s="12">
        <v>2</v>
      </c>
      <c r="K469" s="12">
        <v>98346</v>
      </c>
      <c r="L469" s="12" t="s">
        <v>2064</v>
      </c>
      <c r="M469" s="27" t="s">
        <v>2182</v>
      </c>
      <c r="N469" s="12"/>
      <c r="O469" s="8">
        <v>26711590</v>
      </c>
      <c r="P469" s="8" t="s">
        <v>2180</v>
      </c>
      <c r="Q469" s="8">
        <v>5</v>
      </c>
      <c r="R469" s="12">
        <v>12</v>
      </c>
      <c r="S469" s="23">
        <v>15844</v>
      </c>
      <c r="T469" s="23"/>
      <c r="U469" s="23"/>
      <c r="V469" s="14">
        <f t="shared" ref="V469:V493" si="130">SUM(S469:U469)</f>
        <v>15844</v>
      </c>
      <c r="W469" s="15">
        <f t="shared" ref="W469:W493" si="131">S469*0.1</f>
        <v>1584.4</v>
      </c>
      <c r="X469" s="15">
        <f t="shared" si="126"/>
        <v>0</v>
      </c>
      <c r="Y469" s="15">
        <f t="shared" si="126"/>
        <v>0</v>
      </c>
      <c r="Z469" s="14">
        <f t="shared" si="127"/>
        <v>1584.4</v>
      </c>
      <c r="AA469" s="24" t="s">
        <v>284</v>
      </c>
      <c r="AB469" s="24" t="s">
        <v>284</v>
      </c>
      <c r="AC469" s="24" t="s">
        <v>284</v>
      </c>
      <c r="AD469" s="14">
        <f t="shared" si="128"/>
        <v>0</v>
      </c>
      <c r="AE469" s="14">
        <f t="shared" si="129"/>
        <v>17428.400000000001</v>
      </c>
      <c r="AF469" s="16" t="s">
        <v>53</v>
      </c>
      <c r="AG469" s="17" t="s">
        <v>342</v>
      </c>
      <c r="AH469" s="17" t="s">
        <v>906</v>
      </c>
      <c r="AI469" s="17" t="s">
        <v>343</v>
      </c>
      <c r="AJ469" s="29" t="s">
        <v>345</v>
      </c>
      <c r="AK469" s="29">
        <v>45688</v>
      </c>
      <c r="AL469" s="29" t="s">
        <v>345</v>
      </c>
      <c r="AM469" s="18">
        <v>45689</v>
      </c>
      <c r="AN469" s="18">
        <v>46053</v>
      </c>
      <c r="AO469" s="19"/>
    </row>
    <row r="470" spans="1:41" ht="20" customHeight="1">
      <c r="A470" s="12">
        <v>3</v>
      </c>
      <c r="B470" s="12" t="s">
        <v>2061</v>
      </c>
      <c r="C470" s="28" t="s">
        <v>2062</v>
      </c>
      <c r="D470" s="12" t="s">
        <v>2063</v>
      </c>
      <c r="E470" s="12" t="s">
        <v>2061</v>
      </c>
      <c r="F470" s="12" t="s">
        <v>2063</v>
      </c>
      <c r="G470" s="12" t="s">
        <v>2177</v>
      </c>
      <c r="H470" s="12" t="s">
        <v>2064</v>
      </c>
      <c r="I470" s="12"/>
      <c r="J470" s="12"/>
      <c r="K470" s="12">
        <v>98346</v>
      </c>
      <c r="L470" s="12" t="s">
        <v>2064</v>
      </c>
      <c r="M470" s="27" t="s">
        <v>2183</v>
      </c>
      <c r="N470" s="12"/>
      <c r="O470" s="8">
        <v>25914716</v>
      </c>
      <c r="P470" s="8" t="s">
        <v>2180</v>
      </c>
      <c r="Q470" s="8">
        <v>5</v>
      </c>
      <c r="R470" s="12">
        <v>12</v>
      </c>
      <c r="S470" s="23">
        <v>8594</v>
      </c>
      <c r="T470" s="23"/>
      <c r="U470" s="23"/>
      <c r="V470" s="14">
        <f t="shared" si="130"/>
        <v>8594</v>
      </c>
      <c r="W470" s="15">
        <f t="shared" si="131"/>
        <v>859.40000000000009</v>
      </c>
      <c r="X470" s="15">
        <f t="shared" si="126"/>
        <v>0</v>
      </c>
      <c r="Y470" s="15">
        <f t="shared" si="126"/>
        <v>0</v>
      </c>
      <c r="Z470" s="14">
        <f t="shared" si="127"/>
        <v>859.40000000000009</v>
      </c>
      <c r="AA470" s="24" t="s">
        <v>284</v>
      </c>
      <c r="AB470" s="24" t="s">
        <v>284</v>
      </c>
      <c r="AC470" s="24" t="s">
        <v>284</v>
      </c>
      <c r="AD470" s="14">
        <f t="shared" si="128"/>
        <v>0</v>
      </c>
      <c r="AE470" s="14">
        <f t="shared" si="129"/>
        <v>9453.4</v>
      </c>
      <c r="AF470" s="16" t="s">
        <v>53</v>
      </c>
      <c r="AG470" s="17" t="s">
        <v>342</v>
      </c>
      <c r="AH470" s="17" t="s">
        <v>906</v>
      </c>
      <c r="AI470" s="17" t="s">
        <v>343</v>
      </c>
      <c r="AJ470" s="29" t="s">
        <v>345</v>
      </c>
      <c r="AK470" s="29">
        <v>45688</v>
      </c>
      <c r="AL470" s="29" t="s">
        <v>345</v>
      </c>
      <c r="AM470" s="18">
        <v>45689</v>
      </c>
      <c r="AN470" s="18">
        <v>46053</v>
      </c>
      <c r="AO470" s="19"/>
    </row>
    <row r="471" spans="1:41" ht="20" customHeight="1">
      <c r="A471" s="12">
        <v>4</v>
      </c>
      <c r="B471" s="12" t="s">
        <v>2061</v>
      </c>
      <c r="C471" s="28" t="s">
        <v>2062</v>
      </c>
      <c r="D471" s="12" t="s">
        <v>2063</v>
      </c>
      <c r="E471" s="12" t="s">
        <v>2061</v>
      </c>
      <c r="F471" s="12" t="s">
        <v>2063</v>
      </c>
      <c r="G471" s="12" t="s">
        <v>2177</v>
      </c>
      <c r="H471" s="12" t="s">
        <v>2064</v>
      </c>
      <c r="I471" s="12" t="s">
        <v>2184</v>
      </c>
      <c r="J471" s="12"/>
      <c r="K471" s="12">
        <v>98346</v>
      </c>
      <c r="L471" s="12" t="s">
        <v>2064</v>
      </c>
      <c r="M471" s="27" t="s">
        <v>2185</v>
      </c>
      <c r="N471" s="12"/>
      <c r="O471" s="8">
        <v>30383055</v>
      </c>
      <c r="P471" s="8" t="s">
        <v>2180</v>
      </c>
      <c r="Q471" s="8">
        <v>14</v>
      </c>
      <c r="R471" s="12">
        <v>12</v>
      </c>
      <c r="S471" s="23">
        <v>11264</v>
      </c>
      <c r="T471" s="23"/>
      <c r="U471" s="23"/>
      <c r="V471" s="14">
        <f t="shared" si="130"/>
        <v>11264</v>
      </c>
      <c r="W471" s="15">
        <f t="shared" si="131"/>
        <v>1126.4000000000001</v>
      </c>
      <c r="X471" s="15">
        <f t="shared" si="126"/>
        <v>0</v>
      </c>
      <c r="Y471" s="15">
        <f t="shared" si="126"/>
        <v>0</v>
      </c>
      <c r="Z471" s="14">
        <f t="shared" si="127"/>
        <v>1126.4000000000001</v>
      </c>
      <c r="AA471" s="24" t="s">
        <v>284</v>
      </c>
      <c r="AB471" s="24" t="s">
        <v>284</v>
      </c>
      <c r="AC471" s="24" t="s">
        <v>284</v>
      </c>
      <c r="AD471" s="14">
        <f t="shared" si="128"/>
        <v>0</v>
      </c>
      <c r="AE471" s="14">
        <f t="shared" si="129"/>
        <v>12390.4</v>
      </c>
      <c r="AF471" s="16" t="s">
        <v>53</v>
      </c>
      <c r="AG471" s="17" t="s">
        <v>342</v>
      </c>
      <c r="AH471" s="17" t="s">
        <v>906</v>
      </c>
      <c r="AI471" s="17" t="s">
        <v>343</v>
      </c>
      <c r="AJ471" s="29" t="s">
        <v>345</v>
      </c>
      <c r="AK471" s="29">
        <v>45688</v>
      </c>
      <c r="AL471" s="29" t="s">
        <v>345</v>
      </c>
      <c r="AM471" s="18">
        <v>45689</v>
      </c>
      <c r="AN471" s="18">
        <v>46053</v>
      </c>
      <c r="AO471" s="19"/>
    </row>
    <row r="472" spans="1:41" ht="20" customHeight="1">
      <c r="A472" s="12">
        <v>5</v>
      </c>
      <c r="B472" s="12" t="s">
        <v>2061</v>
      </c>
      <c r="C472" s="28" t="s">
        <v>2062</v>
      </c>
      <c r="D472" s="12" t="s">
        <v>2063</v>
      </c>
      <c r="E472" s="12" t="s">
        <v>2061</v>
      </c>
      <c r="F472" s="12" t="s">
        <v>2063</v>
      </c>
      <c r="G472" s="12" t="s">
        <v>2177</v>
      </c>
      <c r="H472" s="12" t="s">
        <v>2064</v>
      </c>
      <c r="I472" s="12"/>
      <c r="J472" s="12"/>
      <c r="K472" s="12">
        <v>98346</v>
      </c>
      <c r="L472" s="12" t="s">
        <v>2064</v>
      </c>
      <c r="M472" s="27" t="s">
        <v>2186</v>
      </c>
      <c r="N472" s="12"/>
      <c r="O472" s="8">
        <v>30383057</v>
      </c>
      <c r="P472" s="8" t="s">
        <v>2180</v>
      </c>
      <c r="Q472" s="8">
        <v>14</v>
      </c>
      <c r="R472" s="12">
        <v>12</v>
      </c>
      <c r="S472" s="23">
        <v>14140</v>
      </c>
      <c r="T472" s="23"/>
      <c r="U472" s="23"/>
      <c r="V472" s="14">
        <f t="shared" si="130"/>
        <v>14140</v>
      </c>
      <c r="W472" s="15">
        <f t="shared" si="131"/>
        <v>1414</v>
      </c>
      <c r="X472" s="15">
        <f t="shared" si="126"/>
        <v>0</v>
      </c>
      <c r="Y472" s="15">
        <f t="shared" si="126"/>
        <v>0</v>
      </c>
      <c r="Z472" s="14">
        <f t="shared" si="127"/>
        <v>1414</v>
      </c>
      <c r="AA472" s="24" t="s">
        <v>284</v>
      </c>
      <c r="AB472" s="24" t="s">
        <v>284</v>
      </c>
      <c r="AC472" s="24" t="s">
        <v>284</v>
      </c>
      <c r="AD472" s="14">
        <f t="shared" si="128"/>
        <v>0</v>
      </c>
      <c r="AE472" s="14">
        <f t="shared" si="129"/>
        <v>15554</v>
      </c>
      <c r="AF472" s="16" t="s">
        <v>53</v>
      </c>
      <c r="AG472" s="17" t="s">
        <v>342</v>
      </c>
      <c r="AH472" s="17" t="s">
        <v>906</v>
      </c>
      <c r="AI472" s="17" t="s">
        <v>343</v>
      </c>
      <c r="AJ472" s="29" t="s">
        <v>345</v>
      </c>
      <c r="AK472" s="29">
        <v>45688</v>
      </c>
      <c r="AL472" s="29" t="s">
        <v>345</v>
      </c>
      <c r="AM472" s="18">
        <v>45689</v>
      </c>
      <c r="AN472" s="18">
        <v>46053</v>
      </c>
      <c r="AO472" s="19"/>
    </row>
    <row r="473" spans="1:41" ht="20" customHeight="1">
      <c r="A473" s="12">
        <v>6</v>
      </c>
      <c r="B473" s="12" t="s">
        <v>2061</v>
      </c>
      <c r="C473" s="28" t="s">
        <v>2062</v>
      </c>
      <c r="D473" s="12" t="s">
        <v>2063</v>
      </c>
      <c r="E473" s="12" t="s">
        <v>2061</v>
      </c>
      <c r="F473" s="12" t="s">
        <v>2063</v>
      </c>
      <c r="G473" s="12" t="s">
        <v>2177</v>
      </c>
      <c r="H473" s="12" t="s">
        <v>2075</v>
      </c>
      <c r="I473" s="12"/>
      <c r="J473" s="12"/>
      <c r="K473" s="12">
        <v>98346</v>
      </c>
      <c r="L473" s="12" t="s">
        <v>2064</v>
      </c>
      <c r="M473" s="27" t="s">
        <v>2187</v>
      </c>
      <c r="N473" s="12"/>
      <c r="O473" s="8">
        <v>13547951</v>
      </c>
      <c r="P473" s="8" t="s">
        <v>2180</v>
      </c>
      <c r="Q473" s="8">
        <v>5</v>
      </c>
      <c r="R473" s="12">
        <v>12</v>
      </c>
      <c r="S473" s="23">
        <v>5900</v>
      </c>
      <c r="T473" s="23"/>
      <c r="U473" s="23"/>
      <c r="V473" s="14">
        <f t="shared" si="130"/>
        <v>5900</v>
      </c>
      <c r="W473" s="15">
        <f t="shared" si="131"/>
        <v>590</v>
      </c>
      <c r="X473" s="15">
        <f t="shared" si="126"/>
        <v>0</v>
      </c>
      <c r="Y473" s="15">
        <f t="shared" si="126"/>
        <v>0</v>
      </c>
      <c r="Z473" s="14">
        <f t="shared" si="127"/>
        <v>590</v>
      </c>
      <c r="AA473" s="24" t="s">
        <v>284</v>
      </c>
      <c r="AB473" s="24" t="s">
        <v>284</v>
      </c>
      <c r="AC473" s="24" t="s">
        <v>284</v>
      </c>
      <c r="AD473" s="14">
        <f t="shared" si="128"/>
        <v>0</v>
      </c>
      <c r="AE473" s="14">
        <f t="shared" si="129"/>
        <v>6490</v>
      </c>
      <c r="AF473" s="16" t="s">
        <v>53</v>
      </c>
      <c r="AG473" s="17" t="s">
        <v>342</v>
      </c>
      <c r="AH473" s="17" t="s">
        <v>906</v>
      </c>
      <c r="AI473" s="17" t="s">
        <v>343</v>
      </c>
      <c r="AJ473" s="29" t="s">
        <v>345</v>
      </c>
      <c r="AK473" s="29">
        <v>45688</v>
      </c>
      <c r="AL473" s="29" t="s">
        <v>345</v>
      </c>
      <c r="AM473" s="18">
        <v>45689</v>
      </c>
      <c r="AN473" s="18">
        <v>46053</v>
      </c>
      <c r="AO473" s="19"/>
    </row>
    <row r="474" spans="1:41" ht="20" customHeight="1">
      <c r="A474" s="12">
        <v>7</v>
      </c>
      <c r="B474" s="12" t="s">
        <v>2061</v>
      </c>
      <c r="C474" s="28" t="s">
        <v>2062</v>
      </c>
      <c r="D474" s="12" t="s">
        <v>2063</v>
      </c>
      <c r="E474" s="12" t="s">
        <v>2061</v>
      </c>
      <c r="F474" s="12" t="s">
        <v>2063</v>
      </c>
      <c r="G474" s="12" t="s">
        <v>2177</v>
      </c>
      <c r="H474" s="12" t="s">
        <v>2071</v>
      </c>
      <c r="I474" s="12"/>
      <c r="J474" s="12"/>
      <c r="K474" s="12">
        <v>98346</v>
      </c>
      <c r="L474" s="12" t="s">
        <v>2064</v>
      </c>
      <c r="M474" s="27" t="s">
        <v>2188</v>
      </c>
      <c r="N474" s="12"/>
      <c r="O474" s="8">
        <v>92034396</v>
      </c>
      <c r="P474" s="8" t="s">
        <v>2180</v>
      </c>
      <c r="Q474" s="8">
        <v>2</v>
      </c>
      <c r="R474" s="12">
        <v>12</v>
      </c>
      <c r="S474" s="23">
        <v>4784</v>
      </c>
      <c r="T474" s="23"/>
      <c r="U474" s="23"/>
      <c r="V474" s="14">
        <f t="shared" si="130"/>
        <v>4784</v>
      </c>
      <c r="W474" s="15">
        <f t="shared" si="131"/>
        <v>478.40000000000003</v>
      </c>
      <c r="X474" s="15">
        <f t="shared" si="126"/>
        <v>0</v>
      </c>
      <c r="Y474" s="15">
        <f t="shared" si="126"/>
        <v>0</v>
      </c>
      <c r="Z474" s="14">
        <f t="shared" si="127"/>
        <v>478.40000000000003</v>
      </c>
      <c r="AA474" s="24" t="s">
        <v>284</v>
      </c>
      <c r="AB474" s="24" t="s">
        <v>284</v>
      </c>
      <c r="AC474" s="24" t="s">
        <v>284</v>
      </c>
      <c r="AD474" s="14">
        <f t="shared" si="128"/>
        <v>0</v>
      </c>
      <c r="AE474" s="14">
        <f t="shared" si="129"/>
        <v>5262.4</v>
      </c>
      <c r="AF474" s="16" t="s">
        <v>53</v>
      </c>
      <c r="AG474" s="17" t="s">
        <v>342</v>
      </c>
      <c r="AH474" s="17" t="s">
        <v>906</v>
      </c>
      <c r="AI474" s="17" t="s">
        <v>343</v>
      </c>
      <c r="AJ474" s="29" t="s">
        <v>345</v>
      </c>
      <c r="AK474" s="29">
        <v>45688</v>
      </c>
      <c r="AL474" s="29" t="s">
        <v>345</v>
      </c>
      <c r="AM474" s="18">
        <v>45689</v>
      </c>
      <c r="AN474" s="18">
        <v>46053</v>
      </c>
      <c r="AO474" s="19"/>
    </row>
    <row r="475" spans="1:41" ht="20" customHeight="1">
      <c r="A475" s="12">
        <v>8</v>
      </c>
      <c r="B475" s="12" t="s">
        <v>2061</v>
      </c>
      <c r="C475" s="28" t="s">
        <v>2062</v>
      </c>
      <c r="D475" s="12" t="s">
        <v>2063</v>
      </c>
      <c r="E475" s="12" t="s">
        <v>2061</v>
      </c>
      <c r="F475" s="12" t="s">
        <v>2063</v>
      </c>
      <c r="G475" s="12" t="s">
        <v>2177</v>
      </c>
      <c r="H475" s="12" t="s">
        <v>2189</v>
      </c>
      <c r="I475" s="12"/>
      <c r="J475" s="12"/>
      <c r="K475" s="12">
        <v>98346</v>
      </c>
      <c r="L475" s="12" t="s">
        <v>2064</v>
      </c>
      <c r="M475" s="27" t="s">
        <v>2190</v>
      </c>
      <c r="N475" s="12"/>
      <c r="O475" s="8">
        <v>25161352</v>
      </c>
      <c r="P475" s="8" t="s">
        <v>2180</v>
      </c>
      <c r="Q475" s="8">
        <v>1</v>
      </c>
      <c r="R475" s="12">
        <v>12</v>
      </c>
      <c r="S475" s="23">
        <v>820</v>
      </c>
      <c r="T475" s="23"/>
      <c r="U475" s="23"/>
      <c r="V475" s="14">
        <f t="shared" si="130"/>
        <v>820</v>
      </c>
      <c r="W475" s="15">
        <f t="shared" si="131"/>
        <v>82</v>
      </c>
      <c r="X475" s="15">
        <f t="shared" si="126"/>
        <v>0</v>
      </c>
      <c r="Y475" s="15">
        <f t="shared" si="126"/>
        <v>0</v>
      </c>
      <c r="Z475" s="14">
        <f t="shared" si="127"/>
        <v>82</v>
      </c>
      <c r="AA475" s="24" t="s">
        <v>284</v>
      </c>
      <c r="AB475" s="24" t="s">
        <v>284</v>
      </c>
      <c r="AC475" s="24" t="s">
        <v>284</v>
      </c>
      <c r="AD475" s="14">
        <f t="shared" si="128"/>
        <v>0</v>
      </c>
      <c r="AE475" s="14">
        <f t="shared" si="129"/>
        <v>902</v>
      </c>
      <c r="AF475" s="16" t="s">
        <v>53</v>
      </c>
      <c r="AG475" s="17" t="s">
        <v>342</v>
      </c>
      <c r="AH475" s="17" t="s">
        <v>906</v>
      </c>
      <c r="AI475" s="17" t="s">
        <v>343</v>
      </c>
      <c r="AJ475" s="29" t="s">
        <v>345</v>
      </c>
      <c r="AK475" s="29">
        <v>45688</v>
      </c>
      <c r="AL475" s="29" t="s">
        <v>345</v>
      </c>
      <c r="AM475" s="18">
        <v>45689</v>
      </c>
      <c r="AN475" s="18">
        <v>46053</v>
      </c>
      <c r="AO475" s="19"/>
    </row>
    <row r="476" spans="1:41" ht="20" customHeight="1">
      <c r="A476" s="12">
        <v>9</v>
      </c>
      <c r="B476" s="12" t="s">
        <v>2061</v>
      </c>
      <c r="C476" s="28" t="s">
        <v>2062</v>
      </c>
      <c r="D476" s="12" t="s">
        <v>2063</v>
      </c>
      <c r="E476" s="12" t="s">
        <v>2061</v>
      </c>
      <c r="F476" s="12" t="s">
        <v>2063</v>
      </c>
      <c r="G476" s="12" t="s">
        <v>2177</v>
      </c>
      <c r="H476" s="12" t="s">
        <v>2068</v>
      </c>
      <c r="I476" s="12"/>
      <c r="J476" s="12"/>
      <c r="K476" s="12">
        <v>98346</v>
      </c>
      <c r="L476" s="12" t="s">
        <v>2064</v>
      </c>
      <c r="M476" s="27" t="s">
        <v>2191</v>
      </c>
      <c r="N476" s="12"/>
      <c r="O476" s="8">
        <v>30184563</v>
      </c>
      <c r="P476" s="8" t="s">
        <v>2180</v>
      </c>
      <c r="Q476" s="8">
        <v>3</v>
      </c>
      <c r="R476" s="12">
        <v>12</v>
      </c>
      <c r="S476" s="23">
        <v>4340</v>
      </c>
      <c r="T476" s="23"/>
      <c r="U476" s="23"/>
      <c r="V476" s="14">
        <f t="shared" si="130"/>
        <v>4340</v>
      </c>
      <c r="W476" s="15">
        <f t="shared" si="131"/>
        <v>434</v>
      </c>
      <c r="X476" s="15">
        <f t="shared" si="126"/>
        <v>0</v>
      </c>
      <c r="Y476" s="15">
        <f t="shared" si="126"/>
        <v>0</v>
      </c>
      <c r="Z476" s="14">
        <f t="shared" si="127"/>
        <v>434</v>
      </c>
      <c r="AA476" s="24" t="s">
        <v>284</v>
      </c>
      <c r="AB476" s="24" t="s">
        <v>284</v>
      </c>
      <c r="AC476" s="24" t="s">
        <v>284</v>
      </c>
      <c r="AD476" s="14">
        <f t="shared" si="128"/>
        <v>0</v>
      </c>
      <c r="AE476" s="14">
        <f t="shared" si="129"/>
        <v>4774</v>
      </c>
      <c r="AF476" s="16" t="s">
        <v>53</v>
      </c>
      <c r="AG476" s="17" t="s">
        <v>342</v>
      </c>
      <c r="AH476" s="17" t="s">
        <v>906</v>
      </c>
      <c r="AI476" s="17" t="s">
        <v>343</v>
      </c>
      <c r="AJ476" s="29" t="s">
        <v>345</v>
      </c>
      <c r="AK476" s="29">
        <v>45688</v>
      </c>
      <c r="AL476" s="29" t="s">
        <v>345</v>
      </c>
      <c r="AM476" s="18">
        <v>45689</v>
      </c>
      <c r="AN476" s="18">
        <v>46053</v>
      </c>
      <c r="AO476" s="19"/>
    </row>
    <row r="477" spans="1:41" ht="20" customHeight="1">
      <c r="A477" s="12">
        <v>10</v>
      </c>
      <c r="B477" s="12" t="s">
        <v>2061</v>
      </c>
      <c r="C477" s="28" t="s">
        <v>2062</v>
      </c>
      <c r="D477" s="12" t="s">
        <v>2063</v>
      </c>
      <c r="E477" s="12" t="s">
        <v>2061</v>
      </c>
      <c r="F477" s="12" t="s">
        <v>2063</v>
      </c>
      <c r="G477" s="12" t="s">
        <v>2177</v>
      </c>
      <c r="H477" s="12" t="s">
        <v>2127</v>
      </c>
      <c r="I477" s="12"/>
      <c r="J477" s="12"/>
      <c r="K477" s="12">
        <v>98346</v>
      </c>
      <c r="L477" s="12" t="s">
        <v>2064</v>
      </c>
      <c r="M477" s="27" t="s">
        <v>2192</v>
      </c>
      <c r="N477" s="12"/>
      <c r="O477" s="8">
        <v>25153905</v>
      </c>
      <c r="P477" s="8" t="s">
        <v>2180</v>
      </c>
      <c r="Q477" s="8">
        <v>2</v>
      </c>
      <c r="R477" s="12">
        <v>12</v>
      </c>
      <c r="S477" s="23">
        <v>5696</v>
      </c>
      <c r="T477" s="23"/>
      <c r="U477" s="23"/>
      <c r="V477" s="14">
        <f t="shared" si="130"/>
        <v>5696</v>
      </c>
      <c r="W477" s="15">
        <f t="shared" si="131"/>
        <v>569.6</v>
      </c>
      <c r="X477" s="15">
        <f t="shared" si="126"/>
        <v>0</v>
      </c>
      <c r="Y477" s="15">
        <f t="shared" si="126"/>
        <v>0</v>
      </c>
      <c r="Z477" s="14">
        <f t="shared" si="127"/>
        <v>569.6</v>
      </c>
      <c r="AA477" s="24" t="s">
        <v>284</v>
      </c>
      <c r="AB477" s="24" t="s">
        <v>284</v>
      </c>
      <c r="AC477" s="24" t="s">
        <v>284</v>
      </c>
      <c r="AD477" s="14">
        <f t="shared" si="128"/>
        <v>0</v>
      </c>
      <c r="AE477" s="14">
        <f t="shared" si="129"/>
        <v>6265.6</v>
      </c>
      <c r="AF477" s="16" t="s">
        <v>53</v>
      </c>
      <c r="AG477" s="17" t="s">
        <v>342</v>
      </c>
      <c r="AH477" s="17" t="s">
        <v>906</v>
      </c>
      <c r="AI477" s="17" t="s">
        <v>343</v>
      </c>
      <c r="AJ477" s="29" t="s">
        <v>345</v>
      </c>
      <c r="AK477" s="29">
        <v>45688</v>
      </c>
      <c r="AL477" s="29" t="s">
        <v>345</v>
      </c>
      <c r="AM477" s="18">
        <v>45689</v>
      </c>
      <c r="AN477" s="18">
        <v>46053</v>
      </c>
      <c r="AO477" s="19"/>
    </row>
    <row r="478" spans="1:41" ht="20" customHeight="1">
      <c r="A478" s="12">
        <v>11</v>
      </c>
      <c r="B478" s="12" t="s">
        <v>2061</v>
      </c>
      <c r="C478" s="28" t="s">
        <v>2062</v>
      </c>
      <c r="D478" s="12" t="s">
        <v>2063</v>
      </c>
      <c r="E478" s="12" t="s">
        <v>2061</v>
      </c>
      <c r="F478" s="12" t="s">
        <v>2063</v>
      </c>
      <c r="G478" s="12" t="s">
        <v>2177</v>
      </c>
      <c r="H478" s="12" t="s">
        <v>2193</v>
      </c>
      <c r="I478" s="12"/>
      <c r="J478" s="12"/>
      <c r="K478" s="12">
        <v>98346</v>
      </c>
      <c r="L478" s="12" t="s">
        <v>2064</v>
      </c>
      <c r="M478" s="27" t="s">
        <v>2194</v>
      </c>
      <c r="N478" s="12"/>
      <c r="O478" s="8">
        <v>13547947</v>
      </c>
      <c r="P478" s="8" t="s">
        <v>2180</v>
      </c>
      <c r="Q478" s="8">
        <v>1</v>
      </c>
      <c r="R478" s="12">
        <v>12</v>
      </c>
      <c r="S478" s="23">
        <v>1292</v>
      </c>
      <c r="T478" s="23"/>
      <c r="U478" s="23"/>
      <c r="V478" s="14">
        <f t="shared" si="130"/>
        <v>1292</v>
      </c>
      <c r="W478" s="15">
        <f t="shared" si="131"/>
        <v>129.20000000000002</v>
      </c>
      <c r="X478" s="15">
        <f t="shared" si="126"/>
        <v>0</v>
      </c>
      <c r="Y478" s="15">
        <f t="shared" si="126"/>
        <v>0</v>
      </c>
      <c r="Z478" s="14">
        <f t="shared" si="127"/>
        <v>129.20000000000002</v>
      </c>
      <c r="AA478" s="24" t="s">
        <v>284</v>
      </c>
      <c r="AB478" s="24" t="s">
        <v>284</v>
      </c>
      <c r="AC478" s="24" t="s">
        <v>284</v>
      </c>
      <c r="AD478" s="14">
        <f t="shared" si="128"/>
        <v>0</v>
      </c>
      <c r="AE478" s="14">
        <f t="shared" si="129"/>
        <v>1421.2</v>
      </c>
      <c r="AF478" s="16" t="s">
        <v>53</v>
      </c>
      <c r="AG478" s="17" t="s">
        <v>342</v>
      </c>
      <c r="AH478" s="17" t="s">
        <v>906</v>
      </c>
      <c r="AI478" s="17" t="s">
        <v>343</v>
      </c>
      <c r="AJ478" s="29" t="s">
        <v>345</v>
      </c>
      <c r="AK478" s="29">
        <v>45688</v>
      </c>
      <c r="AL478" s="29" t="s">
        <v>345</v>
      </c>
      <c r="AM478" s="18">
        <v>45689</v>
      </c>
      <c r="AN478" s="18">
        <v>46053</v>
      </c>
      <c r="AO478" s="19"/>
    </row>
    <row r="479" spans="1:41" ht="20" customHeight="1">
      <c r="A479" s="12">
        <v>12</v>
      </c>
      <c r="B479" s="12" t="s">
        <v>2061</v>
      </c>
      <c r="C479" s="28" t="s">
        <v>2062</v>
      </c>
      <c r="D479" s="12" t="s">
        <v>2063</v>
      </c>
      <c r="E479" s="12" t="s">
        <v>2061</v>
      </c>
      <c r="F479" s="12" t="s">
        <v>2063</v>
      </c>
      <c r="G479" s="12" t="s">
        <v>2177</v>
      </c>
      <c r="H479" s="12" t="s">
        <v>2093</v>
      </c>
      <c r="I479" s="12"/>
      <c r="J479" s="12">
        <v>4</v>
      </c>
      <c r="K479" s="12">
        <v>98346</v>
      </c>
      <c r="L479" s="12" t="s">
        <v>2064</v>
      </c>
      <c r="M479" s="27" t="s">
        <v>2195</v>
      </c>
      <c r="N479" s="12"/>
      <c r="O479" s="8">
        <v>30184430</v>
      </c>
      <c r="P479" s="8" t="s">
        <v>2180</v>
      </c>
      <c r="Q479" s="8">
        <v>5</v>
      </c>
      <c r="R479" s="12">
        <v>12</v>
      </c>
      <c r="S479" s="23">
        <v>1996</v>
      </c>
      <c r="T479" s="23"/>
      <c r="U479" s="23"/>
      <c r="V479" s="14">
        <f t="shared" si="130"/>
        <v>1996</v>
      </c>
      <c r="W479" s="15">
        <f t="shared" si="131"/>
        <v>199.60000000000002</v>
      </c>
      <c r="X479" s="15">
        <f t="shared" si="126"/>
        <v>0</v>
      </c>
      <c r="Y479" s="15">
        <f t="shared" si="126"/>
        <v>0</v>
      </c>
      <c r="Z479" s="14">
        <f t="shared" si="127"/>
        <v>199.60000000000002</v>
      </c>
      <c r="AA479" s="24" t="s">
        <v>284</v>
      </c>
      <c r="AB479" s="24" t="s">
        <v>284</v>
      </c>
      <c r="AC479" s="24" t="s">
        <v>284</v>
      </c>
      <c r="AD479" s="14">
        <f t="shared" si="128"/>
        <v>0</v>
      </c>
      <c r="AE479" s="14">
        <f t="shared" si="129"/>
        <v>2195.6</v>
      </c>
      <c r="AF479" s="16" t="s">
        <v>53</v>
      </c>
      <c r="AG479" s="17" t="s">
        <v>342</v>
      </c>
      <c r="AH479" s="17" t="s">
        <v>906</v>
      </c>
      <c r="AI479" s="17" t="s">
        <v>343</v>
      </c>
      <c r="AJ479" s="29" t="s">
        <v>345</v>
      </c>
      <c r="AK479" s="29">
        <v>45688</v>
      </c>
      <c r="AL479" s="29" t="s">
        <v>345</v>
      </c>
      <c r="AM479" s="18">
        <v>45689</v>
      </c>
      <c r="AN479" s="18">
        <v>46053</v>
      </c>
      <c r="AO479" s="19"/>
    </row>
    <row r="480" spans="1:41" ht="20" customHeight="1">
      <c r="A480" s="12">
        <v>13</v>
      </c>
      <c r="B480" s="12" t="s">
        <v>2061</v>
      </c>
      <c r="C480" s="28" t="s">
        <v>2062</v>
      </c>
      <c r="D480" s="12" t="s">
        <v>2063</v>
      </c>
      <c r="E480" s="12" t="s">
        <v>2061</v>
      </c>
      <c r="F480" s="12" t="s">
        <v>2063</v>
      </c>
      <c r="G480" s="12" t="s">
        <v>2177</v>
      </c>
      <c r="H480" s="12" t="s">
        <v>2093</v>
      </c>
      <c r="I480" s="12"/>
      <c r="J480" s="12"/>
      <c r="K480" s="12">
        <v>98346</v>
      </c>
      <c r="L480" s="12" t="s">
        <v>2064</v>
      </c>
      <c r="M480" s="27" t="s">
        <v>2196</v>
      </c>
      <c r="N480" s="12"/>
      <c r="O480" s="8">
        <v>30184432</v>
      </c>
      <c r="P480" s="8" t="s">
        <v>2180</v>
      </c>
      <c r="Q480" s="8">
        <v>4</v>
      </c>
      <c r="R480" s="12">
        <v>12</v>
      </c>
      <c r="S480" s="23">
        <v>6232</v>
      </c>
      <c r="T480" s="23"/>
      <c r="U480" s="23"/>
      <c r="V480" s="14">
        <f t="shared" si="130"/>
        <v>6232</v>
      </c>
      <c r="W480" s="15">
        <f t="shared" si="131"/>
        <v>623.20000000000005</v>
      </c>
      <c r="X480" s="15">
        <f t="shared" si="126"/>
        <v>0</v>
      </c>
      <c r="Y480" s="15">
        <f t="shared" si="126"/>
        <v>0</v>
      </c>
      <c r="Z480" s="14">
        <f t="shared" si="127"/>
        <v>623.20000000000005</v>
      </c>
      <c r="AA480" s="24" t="s">
        <v>284</v>
      </c>
      <c r="AB480" s="24" t="s">
        <v>284</v>
      </c>
      <c r="AC480" s="24" t="s">
        <v>284</v>
      </c>
      <c r="AD480" s="14">
        <f t="shared" si="128"/>
        <v>0</v>
      </c>
      <c r="AE480" s="14">
        <f t="shared" si="129"/>
        <v>6855.2</v>
      </c>
      <c r="AF480" s="16" t="s">
        <v>53</v>
      </c>
      <c r="AG480" s="17" t="s">
        <v>342</v>
      </c>
      <c r="AH480" s="17" t="s">
        <v>906</v>
      </c>
      <c r="AI480" s="17" t="s">
        <v>343</v>
      </c>
      <c r="AJ480" s="29" t="s">
        <v>345</v>
      </c>
      <c r="AK480" s="29">
        <v>45688</v>
      </c>
      <c r="AL480" s="29" t="s">
        <v>345</v>
      </c>
      <c r="AM480" s="18">
        <v>45689</v>
      </c>
      <c r="AN480" s="18">
        <v>46053</v>
      </c>
      <c r="AO480" s="19"/>
    </row>
    <row r="481" spans="1:41" ht="20" customHeight="1">
      <c r="A481" s="12">
        <v>14</v>
      </c>
      <c r="B481" s="12" t="s">
        <v>2061</v>
      </c>
      <c r="C481" s="28" t="s">
        <v>2062</v>
      </c>
      <c r="D481" s="12" t="s">
        <v>2063</v>
      </c>
      <c r="E481" s="12" t="s">
        <v>2061</v>
      </c>
      <c r="F481" s="12" t="s">
        <v>2063</v>
      </c>
      <c r="G481" s="12" t="s">
        <v>2177</v>
      </c>
      <c r="H481" s="12" t="s">
        <v>2090</v>
      </c>
      <c r="I481" s="12"/>
      <c r="J481" s="12"/>
      <c r="K481" s="12">
        <v>98346</v>
      </c>
      <c r="L481" s="12" t="s">
        <v>2064</v>
      </c>
      <c r="M481" s="27" t="s">
        <v>2197</v>
      </c>
      <c r="N481" s="12"/>
      <c r="O481" s="8">
        <v>97683100</v>
      </c>
      <c r="P481" s="8" t="s">
        <v>2180</v>
      </c>
      <c r="Q481" s="8">
        <v>4</v>
      </c>
      <c r="R481" s="12">
        <v>12</v>
      </c>
      <c r="S481" s="23">
        <v>11450</v>
      </c>
      <c r="T481" s="23"/>
      <c r="U481" s="23"/>
      <c r="V481" s="14">
        <f t="shared" si="130"/>
        <v>11450</v>
      </c>
      <c r="W481" s="15">
        <f t="shared" si="131"/>
        <v>1145</v>
      </c>
      <c r="X481" s="15">
        <f t="shared" si="126"/>
        <v>0</v>
      </c>
      <c r="Y481" s="15">
        <f t="shared" si="126"/>
        <v>0</v>
      </c>
      <c r="Z481" s="14">
        <f t="shared" si="127"/>
        <v>1145</v>
      </c>
      <c r="AA481" s="24" t="s">
        <v>284</v>
      </c>
      <c r="AB481" s="24" t="s">
        <v>284</v>
      </c>
      <c r="AC481" s="24" t="s">
        <v>284</v>
      </c>
      <c r="AD481" s="14">
        <f t="shared" si="128"/>
        <v>0</v>
      </c>
      <c r="AE481" s="14">
        <f t="shared" si="129"/>
        <v>12595</v>
      </c>
      <c r="AF481" s="16" t="s">
        <v>53</v>
      </c>
      <c r="AG481" s="17" t="s">
        <v>342</v>
      </c>
      <c r="AH481" s="17" t="s">
        <v>906</v>
      </c>
      <c r="AI481" s="17" t="s">
        <v>343</v>
      </c>
      <c r="AJ481" s="29" t="s">
        <v>345</v>
      </c>
      <c r="AK481" s="29">
        <v>45688</v>
      </c>
      <c r="AL481" s="29" t="s">
        <v>345</v>
      </c>
      <c r="AM481" s="18">
        <v>45689</v>
      </c>
      <c r="AN481" s="18">
        <v>46053</v>
      </c>
      <c r="AO481" s="19"/>
    </row>
    <row r="482" spans="1:41" ht="20" customHeight="1">
      <c r="A482" s="12">
        <v>15</v>
      </c>
      <c r="B482" s="12" t="s">
        <v>2061</v>
      </c>
      <c r="C482" s="28" t="s">
        <v>2062</v>
      </c>
      <c r="D482" s="12" t="s">
        <v>2063</v>
      </c>
      <c r="E482" s="12" t="s">
        <v>2061</v>
      </c>
      <c r="F482" s="12" t="s">
        <v>2063</v>
      </c>
      <c r="G482" s="12" t="s">
        <v>2177</v>
      </c>
      <c r="H482" s="12" t="s">
        <v>2090</v>
      </c>
      <c r="I482" s="12"/>
      <c r="J482" s="12">
        <v>137</v>
      </c>
      <c r="K482" s="12">
        <v>98346</v>
      </c>
      <c r="L482" s="12" t="s">
        <v>2064</v>
      </c>
      <c r="M482" s="27" t="s">
        <v>2198</v>
      </c>
      <c r="N482" s="12"/>
      <c r="O482" s="8">
        <v>83203364</v>
      </c>
      <c r="P482" s="8" t="s">
        <v>2180</v>
      </c>
      <c r="Q482" s="8">
        <v>5</v>
      </c>
      <c r="R482" s="12">
        <v>12</v>
      </c>
      <c r="S482" s="23">
        <v>10794</v>
      </c>
      <c r="T482" s="23"/>
      <c r="U482" s="23"/>
      <c r="V482" s="14">
        <f t="shared" si="130"/>
        <v>10794</v>
      </c>
      <c r="W482" s="15">
        <f t="shared" si="131"/>
        <v>1079.4000000000001</v>
      </c>
      <c r="X482" s="15">
        <f t="shared" si="126"/>
        <v>0</v>
      </c>
      <c r="Y482" s="15">
        <f t="shared" si="126"/>
        <v>0</v>
      </c>
      <c r="Z482" s="14">
        <f t="shared" si="127"/>
        <v>1079.4000000000001</v>
      </c>
      <c r="AA482" s="24" t="s">
        <v>284</v>
      </c>
      <c r="AB482" s="24" t="s">
        <v>284</v>
      </c>
      <c r="AC482" s="24" t="s">
        <v>284</v>
      </c>
      <c r="AD482" s="14">
        <f t="shared" si="128"/>
        <v>0</v>
      </c>
      <c r="AE482" s="14">
        <f t="shared" si="129"/>
        <v>11873.4</v>
      </c>
      <c r="AF482" s="16" t="s">
        <v>53</v>
      </c>
      <c r="AG482" s="17" t="s">
        <v>342</v>
      </c>
      <c r="AH482" s="17" t="s">
        <v>906</v>
      </c>
      <c r="AI482" s="17" t="s">
        <v>343</v>
      </c>
      <c r="AJ482" s="29" t="s">
        <v>345</v>
      </c>
      <c r="AK482" s="29">
        <v>45688</v>
      </c>
      <c r="AL482" s="29" t="s">
        <v>345</v>
      </c>
      <c r="AM482" s="18">
        <v>45689</v>
      </c>
      <c r="AN482" s="18">
        <v>46053</v>
      </c>
      <c r="AO482" s="19"/>
    </row>
    <row r="483" spans="1:41" ht="20" customHeight="1">
      <c r="A483" s="12">
        <v>16</v>
      </c>
      <c r="B483" s="12" t="s">
        <v>2061</v>
      </c>
      <c r="C483" s="28" t="s">
        <v>2062</v>
      </c>
      <c r="D483" s="12" t="s">
        <v>2063</v>
      </c>
      <c r="E483" s="12" t="s">
        <v>2061</v>
      </c>
      <c r="F483" s="12" t="s">
        <v>2063</v>
      </c>
      <c r="G483" s="12" t="s">
        <v>2177</v>
      </c>
      <c r="H483" s="12" t="s">
        <v>2199</v>
      </c>
      <c r="I483" s="12"/>
      <c r="J483" s="12"/>
      <c r="K483" s="12">
        <v>98346</v>
      </c>
      <c r="L483" s="12" t="s">
        <v>2064</v>
      </c>
      <c r="M483" s="27" t="s">
        <v>2200</v>
      </c>
      <c r="N483" s="12"/>
      <c r="O483" s="8">
        <v>30184436</v>
      </c>
      <c r="P483" s="8" t="s">
        <v>2180</v>
      </c>
      <c r="Q483" s="8">
        <v>2</v>
      </c>
      <c r="R483" s="12">
        <v>12</v>
      </c>
      <c r="S483" s="23">
        <v>3952</v>
      </c>
      <c r="T483" s="23"/>
      <c r="U483" s="23"/>
      <c r="V483" s="14">
        <f t="shared" si="130"/>
        <v>3952</v>
      </c>
      <c r="W483" s="15">
        <f t="shared" si="131"/>
        <v>395.20000000000005</v>
      </c>
      <c r="X483" s="15">
        <f t="shared" si="126"/>
        <v>0</v>
      </c>
      <c r="Y483" s="15">
        <f t="shared" si="126"/>
        <v>0</v>
      </c>
      <c r="Z483" s="14">
        <f t="shared" si="127"/>
        <v>395.20000000000005</v>
      </c>
      <c r="AA483" s="24" t="s">
        <v>284</v>
      </c>
      <c r="AB483" s="24" t="s">
        <v>284</v>
      </c>
      <c r="AC483" s="24" t="s">
        <v>284</v>
      </c>
      <c r="AD483" s="14">
        <f t="shared" si="128"/>
        <v>0</v>
      </c>
      <c r="AE483" s="14">
        <f t="shared" si="129"/>
        <v>4347.2</v>
      </c>
      <c r="AF483" s="16" t="s">
        <v>53</v>
      </c>
      <c r="AG483" s="17" t="s">
        <v>342</v>
      </c>
      <c r="AH483" s="17" t="s">
        <v>906</v>
      </c>
      <c r="AI483" s="17" t="s">
        <v>343</v>
      </c>
      <c r="AJ483" s="29" t="s">
        <v>345</v>
      </c>
      <c r="AK483" s="29">
        <v>45688</v>
      </c>
      <c r="AL483" s="29" t="s">
        <v>345</v>
      </c>
      <c r="AM483" s="18">
        <v>45689</v>
      </c>
      <c r="AN483" s="18">
        <v>46053</v>
      </c>
      <c r="AO483" s="19"/>
    </row>
    <row r="484" spans="1:41" ht="20" customHeight="1">
      <c r="A484" s="12">
        <v>17</v>
      </c>
      <c r="B484" s="12" t="s">
        <v>2061</v>
      </c>
      <c r="C484" s="28" t="s">
        <v>2062</v>
      </c>
      <c r="D484" s="12" t="s">
        <v>2063</v>
      </c>
      <c r="E484" s="12" t="s">
        <v>2061</v>
      </c>
      <c r="F484" s="12" t="s">
        <v>2063</v>
      </c>
      <c r="G484" s="12" t="s">
        <v>2177</v>
      </c>
      <c r="H484" s="12" t="s">
        <v>2201</v>
      </c>
      <c r="I484" s="12"/>
      <c r="J484" s="12"/>
      <c r="K484" s="12">
        <v>98346</v>
      </c>
      <c r="L484" s="12" t="s">
        <v>2064</v>
      </c>
      <c r="M484" s="27" t="s">
        <v>2202</v>
      </c>
      <c r="N484" s="12"/>
      <c r="O484" s="8">
        <v>30149016</v>
      </c>
      <c r="P484" s="8" t="s">
        <v>2180</v>
      </c>
      <c r="Q484" s="8">
        <v>2</v>
      </c>
      <c r="R484" s="12">
        <v>12</v>
      </c>
      <c r="S484" s="23">
        <v>2728</v>
      </c>
      <c r="T484" s="23"/>
      <c r="U484" s="23"/>
      <c r="V484" s="14">
        <f t="shared" si="130"/>
        <v>2728</v>
      </c>
      <c r="W484" s="15">
        <f t="shared" si="131"/>
        <v>272.8</v>
      </c>
      <c r="X484" s="15">
        <f t="shared" ref="X484:X493" si="132">T484*0.1</f>
        <v>0</v>
      </c>
      <c r="Y484" s="15">
        <f t="shared" ref="Y484:Y493" si="133">U484*0.1</f>
        <v>0</v>
      </c>
      <c r="Z484" s="14">
        <f t="shared" si="127"/>
        <v>272.8</v>
      </c>
      <c r="AA484" s="24" t="s">
        <v>284</v>
      </c>
      <c r="AB484" s="24" t="s">
        <v>284</v>
      </c>
      <c r="AC484" s="24" t="s">
        <v>284</v>
      </c>
      <c r="AD484" s="14">
        <f t="shared" si="128"/>
        <v>0</v>
      </c>
      <c r="AE484" s="14">
        <f t="shared" si="129"/>
        <v>3000.8</v>
      </c>
      <c r="AF484" s="16" t="s">
        <v>53</v>
      </c>
      <c r="AG484" s="17" t="s">
        <v>342</v>
      </c>
      <c r="AH484" s="17" t="s">
        <v>906</v>
      </c>
      <c r="AI484" s="17" t="s">
        <v>343</v>
      </c>
      <c r="AJ484" s="29" t="s">
        <v>345</v>
      </c>
      <c r="AK484" s="29">
        <v>45688</v>
      </c>
      <c r="AL484" s="29" t="s">
        <v>345</v>
      </c>
      <c r="AM484" s="18">
        <v>45689</v>
      </c>
      <c r="AN484" s="18">
        <v>46053</v>
      </c>
      <c r="AO484" s="19"/>
    </row>
    <row r="485" spans="1:41" ht="20" customHeight="1">
      <c r="A485" s="12">
        <v>18</v>
      </c>
      <c r="B485" s="12" t="s">
        <v>2061</v>
      </c>
      <c r="C485" s="28" t="s">
        <v>2062</v>
      </c>
      <c r="D485" s="12" t="s">
        <v>2063</v>
      </c>
      <c r="E485" s="12" t="s">
        <v>2061</v>
      </c>
      <c r="F485" s="12" t="s">
        <v>2063</v>
      </c>
      <c r="G485" s="12" t="s">
        <v>2177</v>
      </c>
      <c r="H485" s="12" t="s">
        <v>2082</v>
      </c>
      <c r="I485" s="12"/>
      <c r="J485" s="12"/>
      <c r="K485" s="12">
        <v>98346</v>
      </c>
      <c r="L485" s="12" t="s">
        <v>2064</v>
      </c>
      <c r="M485" s="27" t="s">
        <v>2203</v>
      </c>
      <c r="N485" s="12"/>
      <c r="O485" s="8">
        <v>30184429</v>
      </c>
      <c r="P485" s="8" t="s">
        <v>2180</v>
      </c>
      <c r="Q485" s="8">
        <v>5</v>
      </c>
      <c r="R485" s="12">
        <v>12</v>
      </c>
      <c r="S485" s="23">
        <v>3534</v>
      </c>
      <c r="T485" s="23"/>
      <c r="U485" s="23"/>
      <c r="V485" s="14">
        <f t="shared" si="130"/>
        <v>3534</v>
      </c>
      <c r="W485" s="15">
        <f t="shared" si="131"/>
        <v>353.40000000000003</v>
      </c>
      <c r="X485" s="15">
        <f t="shared" si="132"/>
        <v>0</v>
      </c>
      <c r="Y485" s="15">
        <f t="shared" si="133"/>
        <v>0</v>
      </c>
      <c r="Z485" s="14">
        <f t="shared" si="127"/>
        <v>353.40000000000003</v>
      </c>
      <c r="AA485" s="24" t="s">
        <v>284</v>
      </c>
      <c r="AB485" s="24" t="s">
        <v>284</v>
      </c>
      <c r="AC485" s="24" t="s">
        <v>284</v>
      </c>
      <c r="AD485" s="14">
        <f t="shared" si="128"/>
        <v>0</v>
      </c>
      <c r="AE485" s="14">
        <f t="shared" si="129"/>
        <v>3887.4</v>
      </c>
      <c r="AF485" s="16" t="s">
        <v>53</v>
      </c>
      <c r="AG485" s="17" t="s">
        <v>342</v>
      </c>
      <c r="AH485" s="17" t="s">
        <v>906</v>
      </c>
      <c r="AI485" s="17" t="s">
        <v>343</v>
      </c>
      <c r="AJ485" s="29" t="s">
        <v>345</v>
      </c>
      <c r="AK485" s="29">
        <v>45688</v>
      </c>
      <c r="AL485" s="29" t="s">
        <v>345</v>
      </c>
      <c r="AM485" s="18">
        <v>45689</v>
      </c>
      <c r="AN485" s="18">
        <v>46053</v>
      </c>
      <c r="AO485" s="19"/>
    </row>
    <row r="486" spans="1:41" ht="20" customHeight="1">
      <c r="A486" s="12">
        <v>19</v>
      </c>
      <c r="B486" s="12" t="s">
        <v>2061</v>
      </c>
      <c r="C486" s="28" t="s">
        <v>2062</v>
      </c>
      <c r="D486" s="12" t="s">
        <v>2063</v>
      </c>
      <c r="E486" s="12" t="s">
        <v>2061</v>
      </c>
      <c r="F486" s="12" t="s">
        <v>2063</v>
      </c>
      <c r="G486" s="12" t="s">
        <v>2177</v>
      </c>
      <c r="H486" s="12" t="s">
        <v>2075</v>
      </c>
      <c r="I486" s="12"/>
      <c r="J486" s="12">
        <v>2</v>
      </c>
      <c r="K486" s="12">
        <v>98346</v>
      </c>
      <c r="L486" s="12" t="s">
        <v>2064</v>
      </c>
      <c r="M486" s="27" t="s">
        <v>2204</v>
      </c>
      <c r="N486" s="12"/>
      <c r="O486" s="8">
        <v>25534049</v>
      </c>
      <c r="P486" s="8" t="s">
        <v>2180</v>
      </c>
      <c r="Q486" s="8">
        <v>5</v>
      </c>
      <c r="R486" s="12">
        <v>12</v>
      </c>
      <c r="S486" s="23">
        <v>7910</v>
      </c>
      <c r="T486" s="23"/>
      <c r="U486" s="23"/>
      <c r="V486" s="14">
        <f t="shared" si="130"/>
        <v>7910</v>
      </c>
      <c r="W486" s="15">
        <f t="shared" si="131"/>
        <v>791</v>
      </c>
      <c r="X486" s="15">
        <f t="shared" si="132"/>
        <v>0</v>
      </c>
      <c r="Y486" s="15">
        <f t="shared" si="133"/>
        <v>0</v>
      </c>
      <c r="Z486" s="14">
        <f t="shared" si="127"/>
        <v>791</v>
      </c>
      <c r="AA486" s="24" t="s">
        <v>284</v>
      </c>
      <c r="AB486" s="24" t="s">
        <v>284</v>
      </c>
      <c r="AC486" s="24" t="s">
        <v>284</v>
      </c>
      <c r="AD486" s="14">
        <f t="shared" si="128"/>
        <v>0</v>
      </c>
      <c r="AE486" s="14">
        <f t="shared" si="129"/>
        <v>8701</v>
      </c>
      <c r="AF486" s="16" t="s">
        <v>53</v>
      </c>
      <c r="AG486" s="17" t="s">
        <v>342</v>
      </c>
      <c r="AH486" s="17" t="s">
        <v>906</v>
      </c>
      <c r="AI486" s="17" t="s">
        <v>343</v>
      </c>
      <c r="AJ486" s="29" t="s">
        <v>345</v>
      </c>
      <c r="AK486" s="29">
        <v>45688</v>
      </c>
      <c r="AL486" s="29" t="s">
        <v>345</v>
      </c>
      <c r="AM486" s="18">
        <v>45689</v>
      </c>
      <c r="AN486" s="18">
        <v>46053</v>
      </c>
      <c r="AO486" s="19"/>
    </row>
    <row r="487" spans="1:41" ht="20" customHeight="1">
      <c r="A487" s="12">
        <v>20</v>
      </c>
      <c r="B487" s="12" t="s">
        <v>2061</v>
      </c>
      <c r="C487" s="28" t="s">
        <v>2062</v>
      </c>
      <c r="D487" s="12" t="s">
        <v>2063</v>
      </c>
      <c r="E487" s="12" t="s">
        <v>2061</v>
      </c>
      <c r="F487" s="12" t="s">
        <v>2063</v>
      </c>
      <c r="G487" s="12" t="s">
        <v>2177</v>
      </c>
      <c r="H487" s="12" t="s">
        <v>2116</v>
      </c>
      <c r="I487" s="12"/>
      <c r="J487" s="12"/>
      <c r="K487" s="12">
        <v>98346</v>
      </c>
      <c r="L487" s="12" t="s">
        <v>2064</v>
      </c>
      <c r="M487" s="27" t="s">
        <v>2205</v>
      </c>
      <c r="N487" s="12"/>
      <c r="O487" s="8">
        <v>25478479</v>
      </c>
      <c r="P487" s="8" t="s">
        <v>2180</v>
      </c>
      <c r="Q487" s="8">
        <v>5</v>
      </c>
      <c r="R487" s="12">
        <v>12</v>
      </c>
      <c r="S487" s="23">
        <v>8358</v>
      </c>
      <c r="T487" s="23"/>
      <c r="U487" s="23"/>
      <c r="V487" s="14">
        <f t="shared" si="130"/>
        <v>8358</v>
      </c>
      <c r="W487" s="15">
        <f t="shared" si="131"/>
        <v>835.80000000000007</v>
      </c>
      <c r="X487" s="15">
        <f t="shared" si="132"/>
        <v>0</v>
      </c>
      <c r="Y487" s="15">
        <f t="shared" si="133"/>
        <v>0</v>
      </c>
      <c r="Z487" s="14">
        <f t="shared" si="127"/>
        <v>835.80000000000007</v>
      </c>
      <c r="AA487" s="24" t="s">
        <v>284</v>
      </c>
      <c r="AB487" s="24" t="s">
        <v>284</v>
      </c>
      <c r="AC487" s="24" t="s">
        <v>284</v>
      </c>
      <c r="AD487" s="14">
        <f t="shared" si="128"/>
        <v>0</v>
      </c>
      <c r="AE487" s="14">
        <f t="shared" si="129"/>
        <v>9193.7999999999993</v>
      </c>
      <c r="AF487" s="16" t="s">
        <v>53</v>
      </c>
      <c r="AG487" s="17" t="s">
        <v>342</v>
      </c>
      <c r="AH487" s="17" t="s">
        <v>906</v>
      </c>
      <c r="AI487" s="17" t="s">
        <v>343</v>
      </c>
      <c r="AJ487" s="29" t="s">
        <v>345</v>
      </c>
      <c r="AK487" s="29">
        <v>45688</v>
      </c>
      <c r="AL487" s="29" t="s">
        <v>345</v>
      </c>
      <c r="AM487" s="18">
        <v>45689</v>
      </c>
      <c r="AN487" s="18">
        <v>46053</v>
      </c>
      <c r="AO487" s="19"/>
    </row>
    <row r="488" spans="1:41" ht="20" customHeight="1">
      <c r="A488" s="12">
        <v>21</v>
      </c>
      <c r="B488" s="12" t="s">
        <v>2061</v>
      </c>
      <c r="C488" s="28" t="s">
        <v>2062</v>
      </c>
      <c r="D488" s="12" t="s">
        <v>2063</v>
      </c>
      <c r="E488" s="12" t="s">
        <v>2061</v>
      </c>
      <c r="F488" s="12" t="s">
        <v>2063</v>
      </c>
      <c r="G488" s="12" t="s">
        <v>2177</v>
      </c>
      <c r="H488" s="12" t="s">
        <v>2206</v>
      </c>
      <c r="I488" s="12"/>
      <c r="J488" s="12"/>
      <c r="K488" s="12">
        <v>98346</v>
      </c>
      <c r="L488" s="12" t="s">
        <v>2064</v>
      </c>
      <c r="M488" s="27" t="s">
        <v>2207</v>
      </c>
      <c r="N488" s="12"/>
      <c r="O488" s="8">
        <v>30184427</v>
      </c>
      <c r="P488" s="8" t="s">
        <v>2180</v>
      </c>
      <c r="Q488" s="8">
        <v>2</v>
      </c>
      <c r="R488" s="12">
        <v>12</v>
      </c>
      <c r="S488" s="23">
        <v>2224</v>
      </c>
      <c r="T488" s="23"/>
      <c r="U488" s="23"/>
      <c r="V488" s="14">
        <f t="shared" si="130"/>
        <v>2224</v>
      </c>
      <c r="W488" s="15">
        <f t="shared" si="131"/>
        <v>222.4</v>
      </c>
      <c r="X488" s="15">
        <f t="shared" si="132"/>
        <v>0</v>
      </c>
      <c r="Y488" s="15">
        <f t="shared" si="133"/>
        <v>0</v>
      </c>
      <c r="Z488" s="14">
        <f t="shared" si="127"/>
        <v>222.4</v>
      </c>
      <c r="AA488" s="24" t="s">
        <v>284</v>
      </c>
      <c r="AB488" s="24" t="s">
        <v>284</v>
      </c>
      <c r="AC488" s="24" t="s">
        <v>284</v>
      </c>
      <c r="AD488" s="14">
        <f t="shared" si="128"/>
        <v>0</v>
      </c>
      <c r="AE488" s="14">
        <f t="shared" si="129"/>
        <v>2446.4</v>
      </c>
      <c r="AF488" s="16" t="s">
        <v>53</v>
      </c>
      <c r="AG488" s="17" t="s">
        <v>342</v>
      </c>
      <c r="AH488" s="17" t="s">
        <v>906</v>
      </c>
      <c r="AI488" s="17" t="s">
        <v>343</v>
      </c>
      <c r="AJ488" s="29" t="s">
        <v>345</v>
      </c>
      <c r="AK488" s="29">
        <v>45688</v>
      </c>
      <c r="AL488" s="29" t="s">
        <v>345</v>
      </c>
      <c r="AM488" s="18">
        <v>45689</v>
      </c>
      <c r="AN488" s="18">
        <v>46053</v>
      </c>
      <c r="AO488" s="19"/>
    </row>
    <row r="489" spans="1:41" ht="20" customHeight="1">
      <c r="A489" s="12">
        <v>22</v>
      </c>
      <c r="B489" s="12" t="s">
        <v>2061</v>
      </c>
      <c r="C489" s="28" t="s">
        <v>2062</v>
      </c>
      <c r="D489" s="12" t="s">
        <v>2063</v>
      </c>
      <c r="E489" s="12" t="s">
        <v>2061</v>
      </c>
      <c r="F489" s="12" t="s">
        <v>2063</v>
      </c>
      <c r="G489" s="12" t="s">
        <v>2177</v>
      </c>
      <c r="H489" s="12" t="s">
        <v>2208</v>
      </c>
      <c r="I489" s="12"/>
      <c r="J489" s="12"/>
      <c r="K489" s="12">
        <v>98346</v>
      </c>
      <c r="L489" s="12" t="s">
        <v>2064</v>
      </c>
      <c r="M489" s="27" t="s">
        <v>2209</v>
      </c>
      <c r="N489" s="12"/>
      <c r="O489" s="8">
        <v>25605719</v>
      </c>
      <c r="P489" s="8" t="s">
        <v>2180</v>
      </c>
      <c r="Q489" s="8">
        <v>5</v>
      </c>
      <c r="R489" s="12">
        <v>12</v>
      </c>
      <c r="S489" s="23">
        <v>4326</v>
      </c>
      <c r="T489" s="23"/>
      <c r="U489" s="23"/>
      <c r="V489" s="14">
        <f t="shared" si="130"/>
        <v>4326</v>
      </c>
      <c r="W489" s="15">
        <f t="shared" si="131"/>
        <v>432.6</v>
      </c>
      <c r="X489" s="15">
        <f t="shared" si="132"/>
        <v>0</v>
      </c>
      <c r="Y489" s="15">
        <f t="shared" si="133"/>
        <v>0</v>
      </c>
      <c r="Z489" s="14">
        <f t="shared" si="127"/>
        <v>432.6</v>
      </c>
      <c r="AA489" s="24" t="s">
        <v>284</v>
      </c>
      <c r="AB489" s="24" t="s">
        <v>284</v>
      </c>
      <c r="AC489" s="24" t="s">
        <v>284</v>
      </c>
      <c r="AD489" s="14">
        <f t="shared" si="128"/>
        <v>0</v>
      </c>
      <c r="AE489" s="14">
        <f t="shared" si="129"/>
        <v>4758.6000000000004</v>
      </c>
      <c r="AF489" s="16" t="s">
        <v>53</v>
      </c>
      <c r="AG489" s="17" t="s">
        <v>342</v>
      </c>
      <c r="AH489" s="17" t="s">
        <v>906</v>
      </c>
      <c r="AI489" s="17" t="s">
        <v>343</v>
      </c>
      <c r="AJ489" s="29" t="s">
        <v>345</v>
      </c>
      <c r="AK489" s="29">
        <v>45688</v>
      </c>
      <c r="AL489" s="29" t="s">
        <v>345</v>
      </c>
      <c r="AM489" s="18">
        <v>45689</v>
      </c>
      <c r="AN489" s="18">
        <v>46053</v>
      </c>
      <c r="AO489" s="19"/>
    </row>
    <row r="490" spans="1:41" ht="20" customHeight="1">
      <c r="A490" s="12">
        <v>23</v>
      </c>
      <c r="B490" s="12" t="s">
        <v>2061</v>
      </c>
      <c r="C490" s="28" t="s">
        <v>2062</v>
      </c>
      <c r="D490" s="12" t="s">
        <v>2063</v>
      </c>
      <c r="E490" s="12" t="s">
        <v>2061</v>
      </c>
      <c r="F490" s="12" t="s">
        <v>2063</v>
      </c>
      <c r="G490" s="12" t="s">
        <v>2177</v>
      </c>
      <c r="H490" s="12" t="s">
        <v>2210</v>
      </c>
      <c r="I490" s="12"/>
      <c r="J490" s="12"/>
      <c r="K490" s="12">
        <v>98346</v>
      </c>
      <c r="L490" s="12" t="s">
        <v>2064</v>
      </c>
      <c r="M490" s="27" t="s">
        <v>2211</v>
      </c>
      <c r="N490" s="12"/>
      <c r="O490" s="8">
        <v>30184566</v>
      </c>
      <c r="P490" s="8" t="s">
        <v>2180</v>
      </c>
      <c r="Q490" s="8">
        <v>5</v>
      </c>
      <c r="R490" s="12">
        <v>12</v>
      </c>
      <c r="S490" s="23">
        <v>3110</v>
      </c>
      <c r="T490" s="23"/>
      <c r="U490" s="23"/>
      <c r="V490" s="14">
        <f t="shared" si="130"/>
        <v>3110</v>
      </c>
      <c r="W490" s="15">
        <f t="shared" si="131"/>
        <v>311</v>
      </c>
      <c r="X490" s="15">
        <f t="shared" si="132"/>
        <v>0</v>
      </c>
      <c r="Y490" s="15">
        <f t="shared" si="133"/>
        <v>0</v>
      </c>
      <c r="Z490" s="14">
        <f t="shared" si="127"/>
        <v>311</v>
      </c>
      <c r="AA490" s="24" t="s">
        <v>284</v>
      </c>
      <c r="AB490" s="24" t="s">
        <v>284</v>
      </c>
      <c r="AC490" s="24" t="s">
        <v>284</v>
      </c>
      <c r="AD490" s="14">
        <f t="shared" si="128"/>
        <v>0</v>
      </c>
      <c r="AE490" s="14">
        <f t="shared" si="129"/>
        <v>3421</v>
      </c>
      <c r="AF490" s="16" t="s">
        <v>53</v>
      </c>
      <c r="AG490" s="17" t="s">
        <v>342</v>
      </c>
      <c r="AH490" s="17" t="s">
        <v>906</v>
      </c>
      <c r="AI490" s="17" t="s">
        <v>343</v>
      </c>
      <c r="AJ490" s="29" t="s">
        <v>345</v>
      </c>
      <c r="AK490" s="29">
        <v>45688</v>
      </c>
      <c r="AL490" s="29" t="s">
        <v>345</v>
      </c>
      <c r="AM490" s="18">
        <v>45689</v>
      </c>
      <c r="AN490" s="18">
        <v>46053</v>
      </c>
      <c r="AO490" s="19"/>
    </row>
    <row r="491" spans="1:41" ht="20" customHeight="1">
      <c r="A491" s="12">
        <v>24</v>
      </c>
      <c r="B491" s="12" t="s">
        <v>2061</v>
      </c>
      <c r="C491" s="28" t="s">
        <v>2062</v>
      </c>
      <c r="D491" s="12" t="s">
        <v>2063</v>
      </c>
      <c r="E491" s="12" t="s">
        <v>2061</v>
      </c>
      <c r="F491" s="12" t="s">
        <v>2063</v>
      </c>
      <c r="G491" s="12" t="s">
        <v>2177</v>
      </c>
      <c r="H491" s="12" t="s">
        <v>2127</v>
      </c>
      <c r="I491" s="12"/>
      <c r="J491" s="12"/>
      <c r="K491" s="12">
        <v>98346</v>
      </c>
      <c r="L491" s="12" t="s">
        <v>2064</v>
      </c>
      <c r="M491" s="27" t="s">
        <v>2212</v>
      </c>
      <c r="N491" s="12"/>
      <c r="O491" s="8">
        <v>30149012</v>
      </c>
      <c r="P491" s="8" t="s">
        <v>2180</v>
      </c>
      <c r="Q491" s="8">
        <v>5</v>
      </c>
      <c r="R491" s="12">
        <v>12</v>
      </c>
      <c r="S491" s="23">
        <v>3696</v>
      </c>
      <c r="T491" s="23"/>
      <c r="U491" s="23"/>
      <c r="V491" s="14">
        <f t="shared" si="130"/>
        <v>3696</v>
      </c>
      <c r="W491" s="15">
        <f t="shared" si="131"/>
        <v>369.6</v>
      </c>
      <c r="X491" s="15">
        <f t="shared" si="132"/>
        <v>0</v>
      </c>
      <c r="Y491" s="15">
        <f t="shared" si="133"/>
        <v>0</v>
      </c>
      <c r="Z491" s="14">
        <f t="shared" si="127"/>
        <v>369.6</v>
      </c>
      <c r="AA491" s="24" t="s">
        <v>284</v>
      </c>
      <c r="AB491" s="24" t="s">
        <v>284</v>
      </c>
      <c r="AC491" s="24" t="s">
        <v>284</v>
      </c>
      <c r="AD491" s="14">
        <f t="shared" si="128"/>
        <v>0</v>
      </c>
      <c r="AE491" s="14">
        <f t="shared" si="129"/>
        <v>4065.6</v>
      </c>
      <c r="AF491" s="16" t="s">
        <v>53</v>
      </c>
      <c r="AG491" s="17" t="s">
        <v>342</v>
      </c>
      <c r="AH491" s="17" t="s">
        <v>906</v>
      </c>
      <c r="AI491" s="17" t="s">
        <v>343</v>
      </c>
      <c r="AJ491" s="29" t="s">
        <v>345</v>
      </c>
      <c r="AK491" s="29">
        <v>45688</v>
      </c>
      <c r="AL491" s="29" t="s">
        <v>345</v>
      </c>
      <c r="AM491" s="18">
        <v>45689</v>
      </c>
      <c r="AN491" s="18">
        <v>46053</v>
      </c>
      <c r="AO491" s="19"/>
    </row>
    <row r="492" spans="1:41" ht="20" customHeight="1">
      <c r="A492" s="12">
        <v>25</v>
      </c>
      <c r="B492" s="12" t="s">
        <v>2061</v>
      </c>
      <c r="C492" s="28" t="s">
        <v>2062</v>
      </c>
      <c r="D492" s="12" t="s">
        <v>2063</v>
      </c>
      <c r="E492" s="12" t="s">
        <v>2061</v>
      </c>
      <c r="F492" s="12" t="s">
        <v>2063</v>
      </c>
      <c r="G492" s="12" t="s">
        <v>2177</v>
      </c>
      <c r="H492" s="12" t="s">
        <v>2213</v>
      </c>
      <c r="I492" s="12"/>
      <c r="J492" s="12">
        <v>1</v>
      </c>
      <c r="K492" s="12">
        <v>98346</v>
      </c>
      <c r="L492" s="12" t="s">
        <v>2064</v>
      </c>
      <c r="M492" s="27" t="s">
        <v>2214</v>
      </c>
      <c r="N492" s="12"/>
      <c r="O492" s="8">
        <v>25526567</v>
      </c>
      <c r="P492" s="8" t="s">
        <v>2180</v>
      </c>
      <c r="Q492" s="8">
        <v>5</v>
      </c>
      <c r="R492" s="12">
        <v>12</v>
      </c>
      <c r="S492" s="23">
        <v>2992</v>
      </c>
      <c r="T492" s="23"/>
      <c r="U492" s="23"/>
      <c r="V492" s="14">
        <f t="shared" si="130"/>
        <v>2992</v>
      </c>
      <c r="W492" s="15">
        <f t="shared" si="131"/>
        <v>299.2</v>
      </c>
      <c r="X492" s="15">
        <f t="shared" si="132"/>
        <v>0</v>
      </c>
      <c r="Y492" s="15">
        <f t="shared" si="133"/>
        <v>0</v>
      </c>
      <c r="Z492" s="14">
        <f t="shared" si="127"/>
        <v>299.2</v>
      </c>
      <c r="AA492" s="24" t="s">
        <v>284</v>
      </c>
      <c r="AB492" s="24" t="s">
        <v>284</v>
      </c>
      <c r="AC492" s="24" t="s">
        <v>284</v>
      </c>
      <c r="AD492" s="14">
        <f t="shared" si="128"/>
        <v>0</v>
      </c>
      <c r="AE492" s="14">
        <f t="shared" si="129"/>
        <v>3291.2</v>
      </c>
      <c r="AF492" s="16" t="s">
        <v>53</v>
      </c>
      <c r="AG492" s="17" t="s">
        <v>342</v>
      </c>
      <c r="AH492" s="17" t="s">
        <v>906</v>
      </c>
      <c r="AI492" s="17" t="s">
        <v>343</v>
      </c>
      <c r="AJ492" s="29" t="s">
        <v>345</v>
      </c>
      <c r="AK492" s="29">
        <v>45688</v>
      </c>
      <c r="AL492" s="29" t="s">
        <v>345</v>
      </c>
      <c r="AM492" s="18">
        <v>45689</v>
      </c>
      <c r="AN492" s="18">
        <v>46053</v>
      </c>
      <c r="AO492" s="19"/>
    </row>
    <row r="493" spans="1:41" ht="20" customHeight="1">
      <c r="A493" s="12">
        <v>26</v>
      </c>
      <c r="B493" s="12" t="s">
        <v>2215</v>
      </c>
      <c r="C493" s="28" t="s">
        <v>2062</v>
      </c>
      <c r="D493" s="12" t="s">
        <v>2063</v>
      </c>
      <c r="E493" s="12" t="s">
        <v>2061</v>
      </c>
      <c r="F493" s="12" t="s">
        <v>2063</v>
      </c>
      <c r="G493" s="12" t="s">
        <v>2216</v>
      </c>
      <c r="H493" s="12" t="s">
        <v>2217</v>
      </c>
      <c r="I493" s="12" t="s">
        <v>2218</v>
      </c>
      <c r="J493" s="12"/>
      <c r="K493" s="12" t="s">
        <v>2139</v>
      </c>
      <c r="L493" s="12" t="s">
        <v>2064</v>
      </c>
      <c r="M493" s="27" t="s">
        <v>2219</v>
      </c>
      <c r="N493" s="12"/>
      <c r="O493" s="8">
        <v>13886762</v>
      </c>
      <c r="P493" s="8" t="s">
        <v>2180</v>
      </c>
      <c r="Q493" s="8">
        <v>2</v>
      </c>
      <c r="R493" s="12">
        <v>12</v>
      </c>
      <c r="S493" s="23">
        <v>1500</v>
      </c>
      <c r="T493" s="23"/>
      <c r="U493" s="23"/>
      <c r="V493" s="14">
        <f t="shared" si="130"/>
        <v>1500</v>
      </c>
      <c r="W493" s="15">
        <f t="shared" si="131"/>
        <v>150</v>
      </c>
      <c r="X493" s="15">
        <f t="shared" si="132"/>
        <v>0</v>
      </c>
      <c r="Y493" s="15">
        <f t="shared" si="133"/>
        <v>0</v>
      </c>
      <c r="Z493" s="14">
        <f t="shared" si="127"/>
        <v>150</v>
      </c>
      <c r="AA493" s="24" t="s">
        <v>284</v>
      </c>
      <c r="AB493" s="24" t="s">
        <v>284</v>
      </c>
      <c r="AC493" s="24" t="s">
        <v>284</v>
      </c>
      <c r="AD493" s="14">
        <f t="shared" si="128"/>
        <v>0</v>
      </c>
      <c r="AE493" s="14">
        <f t="shared" si="129"/>
        <v>1650</v>
      </c>
      <c r="AF493" s="16" t="s">
        <v>53</v>
      </c>
      <c r="AG493" s="6" t="s">
        <v>287</v>
      </c>
      <c r="AH493" s="17" t="s">
        <v>357</v>
      </c>
      <c r="AI493" s="17" t="s">
        <v>1182</v>
      </c>
      <c r="AJ493" s="29" t="s">
        <v>344</v>
      </c>
      <c r="AK493" s="29" t="s">
        <v>290</v>
      </c>
      <c r="AL493" s="29" t="s">
        <v>291</v>
      </c>
      <c r="AM493" s="18">
        <v>45689</v>
      </c>
      <c r="AN493" s="18">
        <v>46053</v>
      </c>
      <c r="AO493" s="19"/>
    </row>
    <row r="494" spans="1:41" ht="20" customHeight="1">
      <c r="A494" s="20"/>
      <c r="B494" s="21" t="s">
        <v>2061</v>
      </c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2">
        <f>SUM(S468:S493)</f>
        <v>166904</v>
      </c>
      <c r="T494" s="22">
        <f t="shared" ref="T494:AE494" si="134">SUM(T468:T493)</f>
        <v>0</v>
      </c>
      <c r="U494" s="22">
        <f t="shared" si="134"/>
        <v>0</v>
      </c>
      <c r="V494" s="22">
        <f t="shared" si="134"/>
        <v>166904</v>
      </c>
      <c r="W494" s="22">
        <f t="shared" si="134"/>
        <v>16690.400000000001</v>
      </c>
      <c r="X494" s="22">
        <f t="shared" si="134"/>
        <v>0</v>
      </c>
      <c r="Y494" s="22">
        <f t="shared" si="134"/>
        <v>0</v>
      </c>
      <c r="Z494" s="22">
        <f t="shared" si="134"/>
        <v>16690.400000000001</v>
      </c>
      <c r="AA494" s="22">
        <f t="shared" si="134"/>
        <v>0</v>
      </c>
      <c r="AB494" s="22">
        <f t="shared" si="134"/>
        <v>0</v>
      </c>
      <c r="AC494" s="22">
        <f t="shared" si="134"/>
        <v>0</v>
      </c>
      <c r="AD494" s="22">
        <f t="shared" si="134"/>
        <v>0</v>
      </c>
      <c r="AE494" s="22">
        <f t="shared" si="134"/>
        <v>183594.4</v>
      </c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ht="20" customHeight="1">
      <c r="A495" s="12">
        <v>1</v>
      </c>
      <c r="B495" s="12" t="s">
        <v>2508</v>
      </c>
      <c r="C495" s="28" t="s">
        <v>2509</v>
      </c>
      <c r="D495" s="12" t="s">
        <v>2510</v>
      </c>
      <c r="E495" s="12" t="s">
        <v>2508</v>
      </c>
      <c r="F495" s="12" t="s">
        <v>2511</v>
      </c>
      <c r="G495" s="12" t="s">
        <v>2177</v>
      </c>
      <c r="H495" s="12" t="s">
        <v>2512</v>
      </c>
      <c r="I495" s="12"/>
      <c r="J495" s="12"/>
      <c r="K495" s="12" t="s">
        <v>2513</v>
      </c>
      <c r="L495" s="12" t="s">
        <v>2514</v>
      </c>
      <c r="M495" s="27" t="s">
        <v>2515</v>
      </c>
      <c r="N495" s="12"/>
      <c r="O495" s="8" t="s">
        <v>2516</v>
      </c>
      <c r="P495" s="8" t="s">
        <v>1373</v>
      </c>
      <c r="Q495" s="8">
        <v>4</v>
      </c>
      <c r="R495" s="12">
        <v>36</v>
      </c>
      <c r="S495" s="23">
        <v>50</v>
      </c>
      <c r="T495" s="23">
        <v>50</v>
      </c>
      <c r="U495" s="13"/>
      <c r="V495" s="14">
        <f>SUM(S495:U495)</f>
        <v>100</v>
      </c>
      <c r="W495" s="15">
        <f>S495</f>
        <v>50</v>
      </c>
      <c r="X495" s="15">
        <f t="shared" ref="X495:X563" si="135">T495</f>
        <v>50</v>
      </c>
      <c r="Y495" s="15">
        <f t="shared" ref="Y495:Y563" si="136">U495</f>
        <v>0</v>
      </c>
      <c r="Z495" s="14">
        <f t="shared" ref="Z495:Z563" si="137">SUM(W495:Y495)</f>
        <v>100</v>
      </c>
      <c r="AA495" s="15">
        <f>S495</f>
        <v>50</v>
      </c>
      <c r="AB495" s="15">
        <f t="shared" ref="AB495:AB563" si="138">T495</f>
        <v>50</v>
      </c>
      <c r="AC495" s="15">
        <f t="shared" ref="AC495:AC563" si="139">U495</f>
        <v>0</v>
      </c>
      <c r="AD495" s="14">
        <f t="shared" ref="AD495:AD563" si="140">SUM(AA495:AC495)</f>
        <v>100</v>
      </c>
      <c r="AE495" s="14">
        <f t="shared" ref="AE495:AE563" si="141">V495+Z495+AD495</f>
        <v>300</v>
      </c>
      <c r="AF495" s="16" t="s">
        <v>509</v>
      </c>
      <c r="AG495" s="17" t="s">
        <v>342</v>
      </c>
      <c r="AH495" s="17" t="s">
        <v>286</v>
      </c>
      <c r="AI495" s="17" t="s">
        <v>2940</v>
      </c>
      <c r="AJ495" s="17" t="s">
        <v>2941</v>
      </c>
      <c r="AK495" s="17" t="s">
        <v>290</v>
      </c>
      <c r="AL495" s="17" t="s">
        <v>291</v>
      </c>
      <c r="AM495" s="12" t="s">
        <v>47</v>
      </c>
      <c r="AN495" s="18">
        <v>46752</v>
      </c>
      <c r="AO495" s="19"/>
    </row>
    <row r="496" spans="1:41" ht="20" customHeight="1">
      <c r="A496" s="12">
        <v>2</v>
      </c>
      <c r="B496" s="12" t="s">
        <v>2508</v>
      </c>
      <c r="C496" s="28" t="s">
        <v>2509</v>
      </c>
      <c r="D496" s="12" t="s">
        <v>2510</v>
      </c>
      <c r="E496" s="12" t="s">
        <v>2508</v>
      </c>
      <c r="F496" s="12" t="s">
        <v>2511</v>
      </c>
      <c r="G496" s="12" t="s">
        <v>2177</v>
      </c>
      <c r="H496" s="12" t="s">
        <v>2517</v>
      </c>
      <c r="I496" s="12"/>
      <c r="J496" s="12"/>
      <c r="K496" s="12" t="s">
        <v>2513</v>
      </c>
      <c r="L496" s="12" t="s">
        <v>2514</v>
      </c>
      <c r="M496" s="27" t="s">
        <v>2518</v>
      </c>
      <c r="N496" s="12"/>
      <c r="O496" s="8" t="s">
        <v>2519</v>
      </c>
      <c r="P496" s="8" t="s">
        <v>1373</v>
      </c>
      <c r="Q496" s="8">
        <v>4</v>
      </c>
      <c r="R496" s="12">
        <v>36</v>
      </c>
      <c r="S496" s="23">
        <v>343</v>
      </c>
      <c r="T496" s="23">
        <v>343</v>
      </c>
      <c r="U496" s="13"/>
      <c r="V496" s="14">
        <f t="shared" ref="V496:V504" si="142">SUM(S496:U496)</f>
        <v>686</v>
      </c>
      <c r="W496" s="15">
        <f t="shared" ref="W496:W504" si="143">S496</f>
        <v>343</v>
      </c>
      <c r="X496" s="15">
        <f t="shared" ref="X496:X504" si="144">T496</f>
        <v>343</v>
      </c>
      <c r="Y496" s="15">
        <f t="shared" ref="Y496:Y504" si="145">U496</f>
        <v>0</v>
      </c>
      <c r="Z496" s="14">
        <f t="shared" ref="Z496:Z504" si="146">SUM(W496:Y496)</f>
        <v>686</v>
      </c>
      <c r="AA496" s="15">
        <f t="shared" ref="AA496:AA504" si="147">S496</f>
        <v>343</v>
      </c>
      <c r="AB496" s="15">
        <f t="shared" ref="AB496:AB504" si="148">T496</f>
        <v>343</v>
      </c>
      <c r="AC496" s="15">
        <f t="shared" ref="AC496:AC504" si="149">U496</f>
        <v>0</v>
      </c>
      <c r="AD496" s="14">
        <f t="shared" ref="AD496:AD504" si="150">SUM(AA496:AC496)</f>
        <v>686</v>
      </c>
      <c r="AE496" s="14">
        <f t="shared" ref="AE496:AE504" si="151">V496+Z496+AD496</f>
        <v>2058</v>
      </c>
      <c r="AF496" s="16" t="s">
        <v>509</v>
      </c>
      <c r="AG496" s="17" t="s">
        <v>342</v>
      </c>
      <c r="AH496" s="17" t="s">
        <v>286</v>
      </c>
      <c r="AI496" s="17" t="s">
        <v>2940</v>
      </c>
      <c r="AJ496" s="17" t="s">
        <v>2941</v>
      </c>
      <c r="AK496" s="17" t="s">
        <v>290</v>
      </c>
      <c r="AL496" s="17" t="s">
        <v>291</v>
      </c>
      <c r="AM496" s="12" t="s">
        <v>47</v>
      </c>
      <c r="AN496" s="18">
        <v>46752</v>
      </c>
      <c r="AO496" s="19"/>
    </row>
    <row r="497" spans="1:41" ht="20" customHeight="1">
      <c r="A497" s="12">
        <v>3</v>
      </c>
      <c r="B497" s="12" t="s">
        <v>2508</v>
      </c>
      <c r="C497" s="28" t="s">
        <v>2509</v>
      </c>
      <c r="D497" s="12" t="s">
        <v>2510</v>
      </c>
      <c r="E497" s="12" t="s">
        <v>2508</v>
      </c>
      <c r="F497" s="12" t="s">
        <v>2511</v>
      </c>
      <c r="G497" s="12" t="s">
        <v>2177</v>
      </c>
      <c r="H497" s="12" t="s">
        <v>2520</v>
      </c>
      <c r="I497" s="12"/>
      <c r="J497" s="12"/>
      <c r="K497" s="12" t="s">
        <v>2513</v>
      </c>
      <c r="L497" s="12" t="s">
        <v>2514</v>
      </c>
      <c r="M497" s="27" t="s">
        <v>2521</v>
      </c>
      <c r="N497" s="12"/>
      <c r="O497" s="8" t="s">
        <v>2522</v>
      </c>
      <c r="P497" s="8" t="s">
        <v>1373</v>
      </c>
      <c r="Q497" s="8">
        <v>4</v>
      </c>
      <c r="R497" s="12">
        <v>36</v>
      </c>
      <c r="S497" s="23">
        <v>1414</v>
      </c>
      <c r="T497" s="23">
        <v>1414</v>
      </c>
      <c r="U497" s="13"/>
      <c r="V497" s="14">
        <f t="shared" si="142"/>
        <v>2828</v>
      </c>
      <c r="W497" s="15">
        <f t="shared" si="143"/>
        <v>1414</v>
      </c>
      <c r="X497" s="15">
        <f t="shared" si="144"/>
        <v>1414</v>
      </c>
      <c r="Y497" s="15">
        <f t="shared" si="145"/>
        <v>0</v>
      </c>
      <c r="Z497" s="14">
        <f t="shared" si="146"/>
        <v>2828</v>
      </c>
      <c r="AA497" s="15">
        <f t="shared" si="147"/>
        <v>1414</v>
      </c>
      <c r="AB497" s="15">
        <f t="shared" si="148"/>
        <v>1414</v>
      </c>
      <c r="AC497" s="15">
        <f t="shared" si="149"/>
        <v>0</v>
      </c>
      <c r="AD497" s="14">
        <f t="shared" si="150"/>
        <v>2828</v>
      </c>
      <c r="AE497" s="14">
        <f t="shared" si="151"/>
        <v>8484</v>
      </c>
      <c r="AF497" s="16" t="s">
        <v>509</v>
      </c>
      <c r="AG497" s="17" t="s">
        <v>342</v>
      </c>
      <c r="AH497" s="17" t="s">
        <v>286</v>
      </c>
      <c r="AI497" s="17" t="s">
        <v>2940</v>
      </c>
      <c r="AJ497" s="17" t="s">
        <v>2941</v>
      </c>
      <c r="AK497" s="17" t="s">
        <v>290</v>
      </c>
      <c r="AL497" s="17" t="s">
        <v>291</v>
      </c>
      <c r="AM497" s="12" t="s">
        <v>47</v>
      </c>
      <c r="AN497" s="18">
        <v>46752</v>
      </c>
      <c r="AO497" s="19"/>
    </row>
    <row r="498" spans="1:41" ht="20" customHeight="1">
      <c r="A498" s="12">
        <v>4</v>
      </c>
      <c r="B498" s="12" t="s">
        <v>2508</v>
      </c>
      <c r="C498" s="28" t="s">
        <v>2509</v>
      </c>
      <c r="D498" s="12" t="s">
        <v>2510</v>
      </c>
      <c r="E498" s="12" t="s">
        <v>2508</v>
      </c>
      <c r="F498" s="12" t="s">
        <v>2511</v>
      </c>
      <c r="G498" s="12" t="s">
        <v>2177</v>
      </c>
      <c r="H498" s="12" t="s">
        <v>2523</v>
      </c>
      <c r="I498" s="12"/>
      <c r="J498" s="12"/>
      <c r="K498" s="12" t="s">
        <v>2513</v>
      </c>
      <c r="L498" s="12" t="s">
        <v>2514</v>
      </c>
      <c r="M498" s="27" t="s">
        <v>2524</v>
      </c>
      <c r="N498" s="12"/>
      <c r="O498" s="8" t="s">
        <v>2525</v>
      </c>
      <c r="P498" s="8" t="s">
        <v>1373</v>
      </c>
      <c r="Q498" s="8">
        <v>5</v>
      </c>
      <c r="R498" s="12">
        <v>36</v>
      </c>
      <c r="S498" s="23">
        <v>3468</v>
      </c>
      <c r="T498" s="23">
        <v>3468</v>
      </c>
      <c r="U498" s="13"/>
      <c r="V498" s="14">
        <f t="shared" si="142"/>
        <v>6936</v>
      </c>
      <c r="W498" s="15">
        <f t="shared" si="143"/>
        <v>3468</v>
      </c>
      <c r="X498" s="15">
        <f t="shared" si="144"/>
        <v>3468</v>
      </c>
      <c r="Y498" s="15">
        <f t="shared" si="145"/>
        <v>0</v>
      </c>
      <c r="Z498" s="14">
        <f t="shared" si="146"/>
        <v>6936</v>
      </c>
      <c r="AA498" s="15">
        <f t="shared" si="147"/>
        <v>3468</v>
      </c>
      <c r="AB498" s="15">
        <f t="shared" si="148"/>
        <v>3468</v>
      </c>
      <c r="AC498" s="15">
        <f t="shared" si="149"/>
        <v>0</v>
      </c>
      <c r="AD498" s="14">
        <f t="shared" si="150"/>
        <v>6936</v>
      </c>
      <c r="AE498" s="14">
        <f t="shared" si="151"/>
        <v>20808</v>
      </c>
      <c r="AF498" s="16" t="s">
        <v>509</v>
      </c>
      <c r="AG498" s="17" t="s">
        <v>342</v>
      </c>
      <c r="AH498" s="17" t="s">
        <v>286</v>
      </c>
      <c r="AI498" s="17" t="s">
        <v>2940</v>
      </c>
      <c r="AJ498" s="17" t="s">
        <v>2941</v>
      </c>
      <c r="AK498" s="17" t="s">
        <v>290</v>
      </c>
      <c r="AL498" s="17" t="s">
        <v>291</v>
      </c>
      <c r="AM498" s="12" t="s">
        <v>47</v>
      </c>
      <c r="AN498" s="18">
        <v>46752</v>
      </c>
      <c r="AO498" s="19"/>
    </row>
    <row r="499" spans="1:41" ht="20" customHeight="1">
      <c r="A499" s="12">
        <v>5</v>
      </c>
      <c r="B499" s="12" t="s">
        <v>2508</v>
      </c>
      <c r="C499" s="28" t="s">
        <v>2509</v>
      </c>
      <c r="D499" s="12" t="s">
        <v>2510</v>
      </c>
      <c r="E499" s="12" t="s">
        <v>2508</v>
      </c>
      <c r="F499" s="12" t="s">
        <v>2511</v>
      </c>
      <c r="G499" s="12" t="s">
        <v>2177</v>
      </c>
      <c r="H499" s="12" t="s">
        <v>2523</v>
      </c>
      <c r="I499" s="12"/>
      <c r="J499" s="12"/>
      <c r="K499" s="12" t="s">
        <v>2513</v>
      </c>
      <c r="L499" s="12" t="s">
        <v>2514</v>
      </c>
      <c r="M499" s="27" t="s">
        <v>2526</v>
      </c>
      <c r="N499" s="12"/>
      <c r="O499" s="8" t="s">
        <v>2527</v>
      </c>
      <c r="P499" s="8" t="s">
        <v>1373</v>
      </c>
      <c r="Q499" s="8">
        <v>4</v>
      </c>
      <c r="R499" s="12">
        <v>36</v>
      </c>
      <c r="S499" s="23">
        <v>2583</v>
      </c>
      <c r="T499" s="23">
        <v>2582</v>
      </c>
      <c r="U499" s="13"/>
      <c r="V499" s="14">
        <f t="shared" si="142"/>
        <v>5165</v>
      </c>
      <c r="W499" s="15">
        <f t="shared" si="143"/>
        <v>2583</v>
      </c>
      <c r="X499" s="15">
        <f t="shared" si="144"/>
        <v>2582</v>
      </c>
      <c r="Y499" s="15">
        <f t="shared" si="145"/>
        <v>0</v>
      </c>
      <c r="Z499" s="14">
        <f t="shared" si="146"/>
        <v>5165</v>
      </c>
      <c r="AA499" s="15">
        <f t="shared" si="147"/>
        <v>2583</v>
      </c>
      <c r="AB499" s="15">
        <f t="shared" si="148"/>
        <v>2582</v>
      </c>
      <c r="AC499" s="15">
        <f t="shared" si="149"/>
        <v>0</v>
      </c>
      <c r="AD499" s="14">
        <f t="shared" si="150"/>
        <v>5165</v>
      </c>
      <c r="AE499" s="14">
        <f t="shared" si="151"/>
        <v>15495</v>
      </c>
      <c r="AF499" s="16" t="s">
        <v>509</v>
      </c>
      <c r="AG499" s="17" t="s">
        <v>342</v>
      </c>
      <c r="AH499" s="17" t="s">
        <v>286</v>
      </c>
      <c r="AI499" s="17" t="s">
        <v>2940</v>
      </c>
      <c r="AJ499" s="17" t="s">
        <v>2941</v>
      </c>
      <c r="AK499" s="17" t="s">
        <v>290</v>
      </c>
      <c r="AL499" s="17" t="s">
        <v>291</v>
      </c>
      <c r="AM499" s="12" t="s">
        <v>47</v>
      </c>
      <c r="AN499" s="18">
        <v>46752</v>
      </c>
      <c r="AO499" s="19"/>
    </row>
    <row r="500" spans="1:41" ht="20" customHeight="1">
      <c r="A500" s="12">
        <v>6</v>
      </c>
      <c r="B500" s="12" t="s">
        <v>2508</v>
      </c>
      <c r="C500" s="28" t="s">
        <v>2509</v>
      </c>
      <c r="D500" s="12" t="s">
        <v>2510</v>
      </c>
      <c r="E500" s="12" t="s">
        <v>2508</v>
      </c>
      <c r="F500" s="12" t="s">
        <v>2511</v>
      </c>
      <c r="G500" s="12" t="s">
        <v>2177</v>
      </c>
      <c r="H500" s="12" t="s">
        <v>2528</v>
      </c>
      <c r="I500" s="12"/>
      <c r="J500" s="12"/>
      <c r="K500" s="12" t="s">
        <v>2513</v>
      </c>
      <c r="L500" s="12" t="s">
        <v>2514</v>
      </c>
      <c r="M500" s="27" t="s">
        <v>2529</v>
      </c>
      <c r="N500" s="12"/>
      <c r="O500" s="8" t="s">
        <v>2530</v>
      </c>
      <c r="P500" s="8" t="s">
        <v>1373</v>
      </c>
      <c r="Q500" s="8">
        <v>4</v>
      </c>
      <c r="R500" s="12">
        <v>36</v>
      </c>
      <c r="S500" s="23">
        <v>784</v>
      </c>
      <c r="T500" s="23">
        <v>784</v>
      </c>
      <c r="U500" s="13"/>
      <c r="V500" s="14">
        <f t="shared" si="142"/>
        <v>1568</v>
      </c>
      <c r="W500" s="15">
        <f t="shared" si="143"/>
        <v>784</v>
      </c>
      <c r="X500" s="15">
        <f t="shared" si="144"/>
        <v>784</v>
      </c>
      <c r="Y500" s="15">
        <f t="shared" si="145"/>
        <v>0</v>
      </c>
      <c r="Z500" s="14">
        <f t="shared" si="146"/>
        <v>1568</v>
      </c>
      <c r="AA500" s="15">
        <f t="shared" si="147"/>
        <v>784</v>
      </c>
      <c r="AB500" s="15">
        <f t="shared" si="148"/>
        <v>784</v>
      </c>
      <c r="AC500" s="15">
        <f t="shared" si="149"/>
        <v>0</v>
      </c>
      <c r="AD500" s="14">
        <f t="shared" si="150"/>
        <v>1568</v>
      </c>
      <c r="AE500" s="14">
        <f t="shared" si="151"/>
        <v>4704</v>
      </c>
      <c r="AF500" s="16" t="s">
        <v>509</v>
      </c>
      <c r="AG500" s="17" t="s">
        <v>342</v>
      </c>
      <c r="AH500" s="17" t="s">
        <v>286</v>
      </c>
      <c r="AI500" s="17" t="s">
        <v>2940</v>
      </c>
      <c r="AJ500" s="17" t="s">
        <v>2941</v>
      </c>
      <c r="AK500" s="17" t="s">
        <v>290</v>
      </c>
      <c r="AL500" s="17" t="s">
        <v>291</v>
      </c>
      <c r="AM500" s="12" t="s">
        <v>47</v>
      </c>
      <c r="AN500" s="18">
        <v>46752</v>
      </c>
      <c r="AO500" s="19"/>
    </row>
    <row r="501" spans="1:41" ht="20" customHeight="1">
      <c r="A501" s="12">
        <v>7</v>
      </c>
      <c r="B501" s="12" t="s">
        <v>2508</v>
      </c>
      <c r="C501" s="28" t="s">
        <v>2509</v>
      </c>
      <c r="D501" s="12" t="s">
        <v>2510</v>
      </c>
      <c r="E501" s="12" t="s">
        <v>2508</v>
      </c>
      <c r="F501" s="12" t="s">
        <v>2511</v>
      </c>
      <c r="G501" s="12" t="s">
        <v>2177</v>
      </c>
      <c r="H501" s="12" t="s">
        <v>2531</v>
      </c>
      <c r="I501" s="12"/>
      <c r="J501" s="12"/>
      <c r="K501" s="12" t="s">
        <v>2513</v>
      </c>
      <c r="L501" s="12" t="s">
        <v>2514</v>
      </c>
      <c r="M501" s="27" t="s">
        <v>2532</v>
      </c>
      <c r="N501" s="12"/>
      <c r="O501" s="8" t="s">
        <v>2533</v>
      </c>
      <c r="P501" s="8" t="s">
        <v>1373</v>
      </c>
      <c r="Q501" s="8">
        <v>4</v>
      </c>
      <c r="R501" s="12">
        <v>36</v>
      </c>
      <c r="S501" s="23">
        <v>302</v>
      </c>
      <c r="T501" s="23">
        <v>301</v>
      </c>
      <c r="U501" s="13"/>
      <c r="V501" s="14">
        <f t="shared" si="142"/>
        <v>603</v>
      </c>
      <c r="W501" s="15">
        <f t="shared" si="143"/>
        <v>302</v>
      </c>
      <c r="X501" s="15">
        <f t="shared" si="144"/>
        <v>301</v>
      </c>
      <c r="Y501" s="15">
        <f t="shared" si="145"/>
        <v>0</v>
      </c>
      <c r="Z501" s="14">
        <f t="shared" si="146"/>
        <v>603</v>
      </c>
      <c r="AA501" s="15">
        <f t="shared" si="147"/>
        <v>302</v>
      </c>
      <c r="AB501" s="15">
        <f t="shared" si="148"/>
        <v>301</v>
      </c>
      <c r="AC501" s="15">
        <f t="shared" si="149"/>
        <v>0</v>
      </c>
      <c r="AD501" s="14">
        <f t="shared" si="150"/>
        <v>603</v>
      </c>
      <c r="AE501" s="14">
        <f t="shared" si="151"/>
        <v>1809</v>
      </c>
      <c r="AF501" s="16" t="s">
        <v>509</v>
      </c>
      <c r="AG501" s="17" t="s">
        <v>342</v>
      </c>
      <c r="AH501" s="17" t="s">
        <v>286</v>
      </c>
      <c r="AI501" s="17" t="s">
        <v>2940</v>
      </c>
      <c r="AJ501" s="17" t="s">
        <v>2941</v>
      </c>
      <c r="AK501" s="17" t="s">
        <v>290</v>
      </c>
      <c r="AL501" s="17" t="s">
        <v>291</v>
      </c>
      <c r="AM501" s="12" t="s">
        <v>47</v>
      </c>
      <c r="AN501" s="18">
        <v>46752</v>
      </c>
      <c r="AO501" s="19"/>
    </row>
    <row r="502" spans="1:41" ht="20" customHeight="1">
      <c r="A502" s="12">
        <v>8</v>
      </c>
      <c r="B502" s="12" t="s">
        <v>2508</v>
      </c>
      <c r="C502" s="28" t="s">
        <v>2509</v>
      </c>
      <c r="D502" s="12" t="s">
        <v>2510</v>
      </c>
      <c r="E502" s="12" t="s">
        <v>2508</v>
      </c>
      <c r="F502" s="12" t="s">
        <v>2511</v>
      </c>
      <c r="G502" s="12" t="s">
        <v>2177</v>
      </c>
      <c r="H502" s="12" t="s">
        <v>2514</v>
      </c>
      <c r="I502" s="12" t="s">
        <v>2534</v>
      </c>
      <c r="J502" s="12"/>
      <c r="K502" s="12" t="s">
        <v>2513</v>
      </c>
      <c r="L502" s="12" t="s">
        <v>2514</v>
      </c>
      <c r="M502" s="27" t="s">
        <v>2535</v>
      </c>
      <c r="N502" s="12"/>
      <c r="O502" s="8" t="s">
        <v>2536</v>
      </c>
      <c r="P502" s="8" t="s">
        <v>1373</v>
      </c>
      <c r="Q502" s="8">
        <v>2</v>
      </c>
      <c r="R502" s="12">
        <v>36</v>
      </c>
      <c r="S502" s="23">
        <v>1131</v>
      </c>
      <c r="T502" s="23">
        <v>1130</v>
      </c>
      <c r="U502" s="13"/>
      <c r="V502" s="14">
        <f t="shared" si="142"/>
        <v>2261</v>
      </c>
      <c r="W502" s="15">
        <f t="shared" si="143"/>
        <v>1131</v>
      </c>
      <c r="X502" s="15">
        <f t="shared" si="144"/>
        <v>1130</v>
      </c>
      <c r="Y502" s="15">
        <f t="shared" si="145"/>
        <v>0</v>
      </c>
      <c r="Z502" s="14">
        <f t="shared" si="146"/>
        <v>2261</v>
      </c>
      <c r="AA502" s="15">
        <f t="shared" si="147"/>
        <v>1131</v>
      </c>
      <c r="AB502" s="15">
        <f t="shared" si="148"/>
        <v>1130</v>
      </c>
      <c r="AC502" s="15">
        <f t="shared" si="149"/>
        <v>0</v>
      </c>
      <c r="AD502" s="14">
        <f t="shared" si="150"/>
        <v>2261</v>
      </c>
      <c r="AE502" s="14">
        <f t="shared" si="151"/>
        <v>6783</v>
      </c>
      <c r="AF502" s="16" t="s">
        <v>509</v>
      </c>
      <c r="AG502" s="17" t="s">
        <v>342</v>
      </c>
      <c r="AH502" s="17" t="s">
        <v>286</v>
      </c>
      <c r="AI502" s="17" t="s">
        <v>2940</v>
      </c>
      <c r="AJ502" s="17" t="s">
        <v>2941</v>
      </c>
      <c r="AK502" s="17" t="s">
        <v>290</v>
      </c>
      <c r="AL502" s="17" t="s">
        <v>291</v>
      </c>
      <c r="AM502" s="12" t="s">
        <v>47</v>
      </c>
      <c r="AN502" s="18">
        <v>46752</v>
      </c>
      <c r="AO502" s="19"/>
    </row>
    <row r="503" spans="1:41" ht="20" customHeight="1">
      <c r="A503" s="12">
        <v>9</v>
      </c>
      <c r="B503" s="12" t="s">
        <v>2508</v>
      </c>
      <c r="C503" s="28" t="s">
        <v>2509</v>
      </c>
      <c r="D503" s="12" t="s">
        <v>2510</v>
      </c>
      <c r="E503" s="12" t="s">
        <v>2508</v>
      </c>
      <c r="F503" s="12" t="s">
        <v>2511</v>
      </c>
      <c r="G503" s="12" t="s">
        <v>2177</v>
      </c>
      <c r="H503" s="12" t="s">
        <v>2537</v>
      </c>
      <c r="I503" s="12"/>
      <c r="J503" s="12"/>
      <c r="K503" s="12" t="s">
        <v>2513</v>
      </c>
      <c r="L503" s="12" t="s">
        <v>2514</v>
      </c>
      <c r="M503" s="27" t="s">
        <v>2538</v>
      </c>
      <c r="N503" s="12"/>
      <c r="O503" s="8" t="s">
        <v>2539</v>
      </c>
      <c r="P503" s="8" t="s">
        <v>1373</v>
      </c>
      <c r="Q503" s="8">
        <v>2</v>
      </c>
      <c r="R503" s="12">
        <v>36</v>
      </c>
      <c r="S503" s="23">
        <v>611</v>
      </c>
      <c r="T503" s="23">
        <v>611</v>
      </c>
      <c r="U503" s="13"/>
      <c r="V503" s="14">
        <f t="shared" si="142"/>
        <v>1222</v>
      </c>
      <c r="W503" s="15">
        <f t="shared" si="143"/>
        <v>611</v>
      </c>
      <c r="X503" s="15">
        <f t="shared" si="144"/>
        <v>611</v>
      </c>
      <c r="Y503" s="15">
        <f t="shared" si="145"/>
        <v>0</v>
      </c>
      <c r="Z503" s="14">
        <f t="shared" si="146"/>
        <v>1222</v>
      </c>
      <c r="AA503" s="15">
        <f t="shared" si="147"/>
        <v>611</v>
      </c>
      <c r="AB503" s="15">
        <f t="shared" si="148"/>
        <v>611</v>
      </c>
      <c r="AC503" s="15">
        <f t="shared" si="149"/>
        <v>0</v>
      </c>
      <c r="AD503" s="14">
        <f t="shared" si="150"/>
        <v>1222</v>
      </c>
      <c r="AE503" s="14">
        <f t="shared" si="151"/>
        <v>3666</v>
      </c>
      <c r="AF503" s="16" t="s">
        <v>509</v>
      </c>
      <c r="AG503" s="17" t="s">
        <v>342</v>
      </c>
      <c r="AH503" s="17" t="s">
        <v>286</v>
      </c>
      <c r="AI503" s="17" t="s">
        <v>2940</v>
      </c>
      <c r="AJ503" s="17" t="s">
        <v>2941</v>
      </c>
      <c r="AK503" s="17" t="s">
        <v>290</v>
      </c>
      <c r="AL503" s="17" t="s">
        <v>291</v>
      </c>
      <c r="AM503" s="12" t="s">
        <v>47</v>
      </c>
      <c r="AN503" s="18">
        <v>46752</v>
      </c>
      <c r="AO503" s="19"/>
    </row>
    <row r="504" spans="1:41" ht="20" customHeight="1">
      <c r="A504" s="12">
        <v>10</v>
      </c>
      <c r="B504" s="12" t="s">
        <v>2508</v>
      </c>
      <c r="C504" s="28" t="s">
        <v>2509</v>
      </c>
      <c r="D504" s="12" t="s">
        <v>2510</v>
      </c>
      <c r="E504" s="12" t="s">
        <v>2508</v>
      </c>
      <c r="F504" s="12" t="s">
        <v>2511</v>
      </c>
      <c r="G504" s="12" t="s">
        <v>2177</v>
      </c>
      <c r="H504" s="12" t="s">
        <v>2537</v>
      </c>
      <c r="I504" s="12"/>
      <c r="J504" s="12"/>
      <c r="K504" s="12" t="s">
        <v>2513</v>
      </c>
      <c r="L504" s="12" t="s">
        <v>2514</v>
      </c>
      <c r="M504" s="27" t="s">
        <v>2540</v>
      </c>
      <c r="N504" s="12"/>
      <c r="O504" s="8" t="s">
        <v>2541</v>
      </c>
      <c r="P504" s="8" t="s">
        <v>1373</v>
      </c>
      <c r="Q504" s="8">
        <v>4</v>
      </c>
      <c r="R504" s="12">
        <v>36</v>
      </c>
      <c r="S504" s="23">
        <v>1620</v>
      </c>
      <c r="T504" s="23">
        <v>1619</v>
      </c>
      <c r="U504" s="13"/>
      <c r="V504" s="14">
        <f t="shared" si="142"/>
        <v>3239</v>
      </c>
      <c r="W504" s="15">
        <f t="shared" si="143"/>
        <v>1620</v>
      </c>
      <c r="X504" s="15">
        <f t="shared" si="144"/>
        <v>1619</v>
      </c>
      <c r="Y504" s="15">
        <f t="shared" si="145"/>
        <v>0</v>
      </c>
      <c r="Z504" s="14">
        <f t="shared" si="146"/>
        <v>3239</v>
      </c>
      <c r="AA504" s="15">
        <f t="shared" si="147"/>
        <v>1620</v>
      </c>
      <c r="AB504" s="15">
        <f t="shared" si="148"/>
        <v>1619</v>
      </c>
      <c r="AC504" s="15">
        <f t="shared" si="149"/>
        <v>0</v>
      </c>
      <c r="AD504" s="14">
        <f t="shared" si="150"/>
        <v>3239</v>
      </c>
      <c r="AE504" s="14">
        <f t="shared" si="151"/>
        <v>9717</v>
      </c>
      <c r="AF504" s="16" t="s">
        <v>509</v>
      </c>
      <c r="AG504" s="17" t="s">
        <v>342</v>
      </c>
      <c r="AH504" s="17" t="s">
        <v>286</v>
      </c>
      <c r="AI504" s="17" t="s">
        <v>2940</v>
      </c>
      <c r="AJ504" s="17" t="s">
        <v>2941</v>
      </c>
      <c r="AK504" s="17" t="s">
        <v>290</v>
      </c>
      <c r="AL504" s="17" t="s">
        <v>291</v>
      </c>
      <c r="AM504" s="12" t="s">
        <v>47</v>
      </c>
      <c r="AN504" s="18">
        <v>46752</v>
      </c>
      <c r="AO504" s="19"/>
    </row>
    <row r="505" spans="1:41" ht="20" customHeight="1">
      <c r="A505" s="12">
        <v>11</v>
      </c>
      <c r="B505" s="12" t="s">
        <v>2508</v>
      </c>
      <c r="C505" s="28" t="s">
        <v>2509</v>
      </c>
      <c r="D505" s="12" t="s">
        <v>2510</v>
      </c>
      <c r="E505" s="12" t="s">
        <v>2508</v>
      </c>
      <c r="F505" s="12" t="s">
        <v>2511</v>
      </c>
      <c r="G505" s="12" t="s">
        <v>2177</v>
      </c>
      <c r="H505" s="12" t="s">
        <v>2514</v>
      </c>
      <c r="I505" s="12" t="s">
        <v>2542</v>
      </c>
      <c r="J505" s="12" t="s">
        <v>1004</v>
      </c>
      <c r="K505" s="12" t="s">
        <v>2513</v>
      </c>
      <c r="L505" s="12" t="s">
        <v>2514</v>
      </c>
      <c r="M505" s="27" t="s">
        <v>2543</v>
      </c>
      <c r="N505" s="12"/>
      <c r="O505" s="8" t="s">
        <v>2544</v>
      </c>
      <c r="P505" s="8" t="s">
        <v>1373</v>
      </c>
      <c r="Q505" s="8">
        <v>4</v>
      </c>
      <c r="R505" s="12">
        <v>36</v>
      </c>
      <c r="S505" s="23">
        <v>1939</v>
      </c>
      <c r="T505" s="23">
        <v>1938</v>
      </c>
      <c r="U505" s="13"/>
      <c r="V505" s="14">
        <f t="shared" ref="V505:V564" si="152">SUM(S505:U505)</f>
        <v>3877</v>
      </c>
      <c r="W505" s="15">
        <f t="shared" ref="W505:W564" si="153">S505</f>
        <v>1939</v>
      </c>
      <c r="X505" s="15">
        <f t="shared" si="135"/>
        <v>1938</v>
      </c>
      <c r="Y505" s="15">
        <f t="shared" si="136"/>
        <v>0</v>
      </c>
      <c r="Z505" s="14">
        <f t="shared" si="137"/>
        <v>3877</v>
      </c>
      <c r="AA505" s="15">
        <f t="shared" ref="AA505:AA564" si="154">S505</f>
        <v>1939</v>
      </c>
      <c r="AB505" s="15">
        <f t="shared" si="138"/>
        <v>1938</v>
      </c>
      <c r="AC505" s="15">
        <f t="shared" si="139"/>
        <v>0</v>
      </c>
      <c r="AD505" s="14">
        <f t="shared" si="140"/>
        <v>3877</v>
      </c>
      <c r="AE505" s="14">
        <f t="shared" si="141"/>
        <v>11631</v>
      </c>
      <c r="AF505" s="16" t="s">
        <v>509</v>
      </c>
      <c r="AG505" s="17" t="s">
        <v>342</v>
      </c>
      <c r="AH505" s="17" t="s">
        <v>286</v>
      </c>
      <c r="AI505" s="17" t="s">
        <v>2940</v>
      </c>
      <c r="AJ505" s="17" t="s">
        <v>2941</v>
      </c>
      <c r="AK505" s="17" t="s">
        <v>290</v>
      </c>
      <c r="AL505" s="17" t="s">
        <v>291</v>
      </c>
      <c r="AM505" s="12" t="s">
        <v>47</v>
      </c>
      <c r="AN505" s="18">
        <v>46752</v>
      </c>
      <c r="AO505" s="19"/>
    </row>
    <row r="506" spans="1:41" ht="20" customHeight="1">
      <c r="A506" s="12">
        <v>12</v>
      </c>
      <c r="B506" s="12" t="s">
        <v>2508</v>
      </c>
      <c r="C506" s="28" t="s">
        <v>2509</v>
      </c>
      <c r="D506" s="12" t="s">
        <v>2510</v>
      </c>
      <c r="E506" s="12" t="s">
        <v>2508</v>
      </c>
      <c r="F506" s="12" t="s">
        <v>2511</v>
      </c>
      <c r="G506" s="12" t="s">
        <v>2177</v>
      </c>
      <c r="H506" s="12" t="s">
        <v>2514</v>
      </c>
      <c r="I506" s="12" t="s">
        <v>2545</v>
      </c>
      <c r="J506" s="12"/>
      <c r="K506" s="12" t="s">
        <v>2513</v>
      </c>
      <c r="L506" s="12" t="s">
        <v>2514</v>
      </c>
      <c r="M506" s="27" t="s">
        <v>2546</v>
      </c>
      <c r="N506" s="12"/>
      <c r="O506" s="8" t="s">
        <v>2547</v>
      </c>
      <c r="P506" s="8" t="s">
        <v>1373</v>
      </c>
      <c r="Q506" s="8">
        <v>5</v>
      </c>
      <c r="R506" s="12">
        <v>36</v>
      </c>
      <c r="S506" s="23">
        <v>2269</v>
      </c>
      <c r="T506" s="23">
        <v>2269</v>
      </c>
      <c r="U506" s="13"/>
      <c r="V506" s="14">
        <f t="shared" si="152"/>
        <v>4538</v>
      </c>
      <c r="W506" s="15">
        <f t="shared" si="153"/>
        <v>2269</v>
      </c>
      <c r="X506" s="15">
        <f t="shared" si="135"/>
        <v>2269</v>
      </c>
      <c r="Y506" s="15">
        <f t="shared" si="136"/>
        <v>0</v>
      </c>
      <c r="Z506" s="14">
        <f t="shared" si="137"/>
        <v>4538</v>
      </c>
      <c r="AA506" s="15">
        <f t="shared" si="154"/>
        <v>2269</v>
      </c>
      <c r="AB506" s="15">
        <f t="shared" si="138"/>
        <v>2269</v>
      </c>
      <c r="AC506" s="15">
        <f t="shared" si="139"/>
        <v>0</v>
      </c>
      <c r="AD506" s="14">
        <f t="shared" si="140"/>
        <v>4538</v>
      </c>
      <c r="AE506" s="14">
        <f t="shared" si="141"/>
        <v>13614</v>
      </c>
      <c r="AF506" s="16" t="s">
        <v>509</v>
      </c>
      <c r="AG506" s="17" t="s">
        <v>342</v>
      </c>
      <c r="AH506" s="17" t="s">
        <v>286</v>
      </c>
      <c r="AI506" s="17" t="s">
        <v>2940</v>
      </c>
      <c r="AJ506" s="17" t="s">
        <v>2941</v>
      </c>
      <c r="AK506" s="17" t="s">
        <v>290</v>
      </c>
      <c r="AL506" s="17" t="s">
        <v>291</v>
      </c>
      <c r="AM506" s="12" t="s">
        <v>47</v>
      </c>
      <c r="AN506" s="18">
        <v>46752</v>
      </c>
      <c r="AO506" s="19"/>
    </row>
    <row r="507" spans="1:41" ht="20" customHeight="1">
      <c r="A507" s="12">
        <v>13</v>
      </c>
      <c r="B507" s="12" t="s">
        <v>2508</v>
      </c>
      <c r="C507" s="28" t="s">
        <v>2509</v>
      </c>
      <c r="D507" s="12" t="s">
        <v>2510</v>
      </c>
      <c r="E507" s="12" t="s">
        <v>2508</v>
      </c>
      <c r="F507" s="12" t="s">
        <v>2511</v>
      </c>
      <c r="G507" s="12" t="s">
        <v>2177</v>
      </c>
      <c r="H507" s="12" t="s">
        <v>2548</v>
      </c>
      <c r="I507" s="12"/>
      <c r="J507" s="12"/>
      <c r="K507" s="12" t="s">
        <v>2513</v>
      </c>
      <c r="L507" s="12" t="s">
        <v>2514</v>
      </c>
      <c r="M507" s="27" t="s">
        <v>2549</v>
      </c>
      <c r="N507" s="12"/>
      <c r="O507" s="8" t="s">
        <v>2550</v>
      </c>
      <c r="P507" s="8" t="s">
        <v>1373</v>
      </c>
      <c r="Q507" s="8">
        <v>4</v>
      </c>
      <c r="R507" s="12">
        <v>36</v>
      </c>
      <c r="S507" s="23">
        <v>1649</v>
      </c>
      <c r="T507" s="23">
        <v>1649</v>
      </c>
      <c r="U507" s="13"/>
      <c r="V507" s="14">
        <f t="shared" si="152"/>
        <v>3298</v>
      </c>
      <c r="W507" s="15">
        <f t="shared" si="153"/>
        <v>1649</v>
      </c>
      <c r="X507" s="15">
        <f t="shared" si="135"/>
        <v>1649</v>
      </c>
      <c r="Y507" s="15">
        <f t="shared" si="136"/>
        <v>0</v>
      </c>
      <c r="Z507" s="14">
        <f t="shared" si="137"/>
        <v>3298</v>
      </c>
      <c r="AA507" s="15">
        <f t="shared" si="154"/>
        <v>1649</v>
      </c>
      <c r="AB507" s="15">
        <f t="shared" si="138"/>
        <v>1649</v>
      </c>
      <c r="AC507" s="15">
        <f t="shared" si="139"/>
        <v>0</v>
      </c>
      <c r="AD507" s="14">
        <f t="shared" si="140"/>
        <v>3298</v>
      </c>
      <c r="AE507" s="14">
        <f t="shared" si="141"/>
        <v>9894</v>
      </c>
      <c r="AF507" s="16" t="s">
        <v>509</v>
      </c>
      <c r="AG507" s="17" t="s">
        <v>342</v>
      </c>
      <c r="AH507" s="17" t="s">
        <v>286</v>
      </c>
      <c r="AI507" s="17" t="s">
        <v>2940</v>
      </c>
      <c r="AJ507" s="17" t="s">
        <v>2941</v>
      </c>
      <c r="AK507" s="17" t="s">
        <v>290</v>
      </c>
      <c r="AL507" s="17" t="s">
        <v>291</v>
      </c>
      <c r="AM507" s="12" t="s">
        <v>47</v>
      </c>
      <c r="AN507" s="18">
        <v>46752</v>
      </c>
      <c r="AO507" s="19"/>
    </row>
    <row r="508" spans="1:41" ht="20" customHeight="1">
      <c r="A508" s="12">
        <v>14</v>
      </c>
      <c r="B508" s="12" t="s">
        <v>2508</v>
      </c>
      <c r="C508" s="28" t="s">
        <v>2509</v>
      </c>
      <c r="D508" s="12" t="s">
        <v>2510</v>
      </c>
      <c r="E508" s="12" t="s">
        <v>2508</v>
      </c>
      <c r="F508" s="12" t="s">
        <v>2511</v>
      </c>
      <c r="G508" s="12" t="s">
        <v>2177</v>
      </c>
      <c r="H508" s="12" t="s">
        <v>2517</v>
      </c>
      <c r="I508" s="12"/>
      <c r="J508" s="12"/>
      <c r="K508" s="12" t="s">
        <v>2513</v>
      </c>
      <c r="L508" s="12" t="s">
        <v>2514</v>
      </c>
      <c r="M508" s="27" t="s">
        <v>2551</v>
      </c>
      <c r="N508" s="12"/>
      <c r="O508" s="8" t="s">
        <v>2552</v>
      </c>
      <c r="P508" s="8" t="s">
        <v>1373</v>
      </c>
      <c r="Q508" s="8">
        <v>4</v>
      </c>
      <c r="R508" s="12">
        <v>36</v>
      </c>
      <c r="S508" s="23">
        <v>164</v>
      </c>
      <c r="T508" s="23">
        <v>164</v>
      </c>
      <c r="U508" s="13"/>
      <c r="V508" s="14">
        <f t="shared" si="152"/>
        <v>328</v>
      </c>
      <c r="W508" s="15">
        <f t="shared" si="153"/>
        <v>164</v>
      </c>
      <c r="X508" s="15">
        <f t="shared" si="135"/>
        <v>164</v>
      </c>
      <c r="Y508" s="15">
        <f t="shared" si="136"/>
        <v>0</v>
      </c>
      <c r="Z508" s="14">
        <f t="shared" si="137"/>
        <v>328</v>
      </c>
      <c r="AA508" s="15">
        <f t="shared" si="154"/>
        <v>164</v>
      </c>
      <c r="AB508" s="15">
        <f t="shared" si="138"/>
        <v>164</v>
      </c>
      <c r="AC508" s="15">
        <f t="shared" si="139"/>
        <v>0</v>
      </c>
      <c r="AD508" s="14">
        <f t="shared" si="140"/>
        <v>328</v>
      </c>
      <c r="AE508" s="14">
        <f t="shared" si="141"/>
        <v>984</v>
      </c>
      <c r="AF508" s="16" t="s">
        <v>509</v>
      </c>
      <c r="AG508" s="17" t="s">
        <v>342</v>
      </c>
      <c r="AH508" s="17" t="s">
        <v>286</v>
      </c>
      <c r="AI508" s="17" t="s">
        <v>2940</v>
      </c>
      <c r="AJ508" s="17" t="s">
        <v>2941</v>
      </c>
      <c r="AK508" s="17" t="s">
        <v>290</v>
      </c>
      <c r="AL508" s="17" t="s">
        <v>291</v>
      </c>
      <c r="AM508" s="12" t="s">
        <v>47</v>
      </c>
      <c r="AN508" s="18">
        <v>46752</v>
      </c>
      <c r="AO508" s="19"/>
    </row>
    <row r="509" spans="1:41" ht="20" customHeight="1">
      <c r="A509" s="12">
        <v>15</v>
      </c>
      <c r="B509" s="12" t="s">
        <v>2508</v>
      </c>
      <c r="C509" s="28" t="s">
        <v>2509</v>
      </c>
      <c r="D509" s="12" t="s">
        <v>2510</v>
      </c>
      <c r="E509" s="12" t="s">
        <v>2508</v>
      </c>
      <c r="F509" s="12" t="s">
        <v>2511</v>
      </c>
      <c r="G509" s="12" t="s">
        <v>2177</v>
      </c>
      <c r="H509" s="12" t="s">
        <v>2553</v>
      </c>
      <c r="I509" s="12"/>
      <c r="J509" s="12"/>
      <c r="K509" s="12" t="s">
        <v>2513</v>
      </c>
      <c r="L509" s="12" t="s">
        <v>2514</v>
      </c>
      <c r="M509" s="27" t="s">
        <v>2554</v>
      </c>
      <c r="N509" s="12"/>
      <c r="O509" s="8" t="s">
        <v>2555</v>
      </c>
      <c r="P509" s="8" t="s">
        <v>1373</v>
      </c>
      <c r="Q509" s="8">
        <v>0.5</v>
      </c>
      <c r="R509" s="12">
        <v>36</v>
      </c>
      <c r="S509" s="23">
        <v>302</v>
      </c>
      <c r="T509" s="23">
        <v>302</v>
      </c>
      <c r="U509" s="13"/>
      <c r="V509" s="14">
        <f t="shared" si="152"/>
        <v>604</v>
      </c>
      <c r="W509" s="15">
        <f t="shared" si="153"/>
        <v>302</v>
      </c>
      <c r="X509" s="15">
        <f t="shared" si="135"/>
        <v>302</v>
      </c>
      <c r="Y509" s="15">
        <f t="shared" si="136"/>
        <v>0</v>
      </c>
      <c r="Z509" s="14">
        <f t="shared" si="137"/>
        <v>604</v>
      </c>
      <c r="AA509" s="15">
        <f t="shared" si="154"/>
        <v>302</v>
      </c>
      <c r="AB509" s="15">
        <f t="shared" si="138"/>
        <v>302</v>
      </c>
      <c r="AC509" s="15">
        <f t="shared" si="139"/>
        <v>0</v>
      </c>
      <c r="AD509" s="14">
        <f t="shared" si="140"/>
        <v>604</v>
      </c>
      <c r="AE509" s="14">
        <f t="shared" si="141"/>
        <v>1812</v>
      </c>
      <c r="AF509" s="16" t="s">
        <v>509</v>
      </c>
      <c r="AG509" s="17" t="s">
        <v>342</v>
      </c>
      <c r="AH509" s="17" t="s">
        <v>286</v>
      </c>
      <c r="AI509" s="17" t="s">
        <v>2940</v>
      </c>
      <c r="AJ509" s="17" t="s">
        <v>2941</v>
      </c>
      <c r="AK509" s="17" t="s">
        <v>290</v>
      </c>
      <c r="AL509" s="17" t="s">
        <v>291</v>
      </c>
      <c r="AM509" s="12" t="s">
        <v>47</v>
      </c>
      <c r="AN509" s="18">
        <v>46752</v>
      </c>
      <c r="AO509" s="19"/>
    </row>
    <row r="510" spans="1:41" ht="20" customHeight="1">
      <c r="A510" s="12">
        <v>16</v>
      </c>
      <c r="B510" s="12" t="s">
        <v>2508</v>
      </c>
      <c r="C510" s="28" t="s">
        <v>2509</v>
      </c>
      <c r="D510" s="12" t="s">
        <v>2510</v>
      </c>
      <c r="E510" s="12" t="s">
        <v>2508</v>
      </c>
      <c r="F510" s="12" t="s">
        <v>2511</v>
      </c>
      <c r="G510" s="12" t="s">
        <v>2177</v>
      </c>
      <c r="H510" s="12" t="s">
        <v>2553</v>
      </c>
      <c r="I510" s="12"/>
      <c r="J510" s="12"/>
      <c r="K510" s="12" t="s">
        <v>2513</v>
      </c>
      <c r="L510" s="12" t="s">
        <v>2514</v>
      </c>
      <c r="M510" s="27" t="s">
        <v>2556</v>
      </c>
      <c r="N510" s="12"/>
      <c r="O510" s="8" t="s">
        <v>2557</v>
      </c>
      <c r="P510" s="8" t="s">
        <v>1373</v>
      </c>
      <c r="Q510" s="8">
        <v>0.5</v>
      </c>
      <c r="R510" s="12">
        <v>36</v>
      </c>
      <c r="S510" s="23">
        <v>663</v>
      </c>
      <c r="T510" s="23">
        <v>663</v>
      </c>
      <c r="U510" s="13"/>
      <c r="V510" s="14">
        <f t="shared" si="152"/>
        <v>1326</v>
      </c>
      <c r="W510" s="15">
        <f t="shared" si="153"/>
        <v>663</v>
      </c>
      <c r="X510" s="15">
        <f t="shared" si="135"/>
        <v>663</v>
      </c>
      <c r="Y510" s="15">
        <f t="shared" si="136"/>
        <v>0</v>
      </c>
      <c r="Z510" s="14">
        <f t="shared" si="137"/>
        <v>1326</v>
      </c>
      <c r="AA510" s="15">
        <f t="shared" si="154"/>
        <v>663</v>
      </c>
      <c r="AB510" s="15">
        <f t="shared" si="138"/>
        <v>663</v>
      </c>
      <c r="AC510" s="15">
        <f t="shared" si="139"/>
        <v>0</v>
      </c>
      <c r="AD510" s="14">
        <f t="shared" si="140"/>
        <v>1326</v>
      </c>
      <c r="AE510" s="14">
        <f t="shared" si="141"/>
        <v>3978</v>
      </c>
      <c r="AF510" s="16" t="s">
        <v>509</v>
      </c>
      <c r="AG510" s="17" t="s">
        <v>342</v>
      </c>
      <c r="AH510" s="17" t="s">
        <v>286</v>
      </c>
      <c r="AI510" s="17" t="s">
        <v>2940</v>
      </c>
      <c r="AJ510" s="17" t="s">
        <v>2941</v>
      </c>
      <c r="AK510" s="17" t="s">
        <v>290</v>
      </c>
      <c r="AL510" s="17" t="s">
        <v>291</v>
      </c>
      <c r="AM510" s="12" t="s">
        <v>47</v>
      </c>
      <c r="AN510" s="18">
        <v>46752</v>
      </c>
      <c r="AO510" s="19"/>
    </row>
    <row r="511" spans="1:41" ht="20" customHeight="1">
      <c r="A511" s="12">
        <v>17</v>
      </c>
      <c r="B511" s="12" t="s">
        <v>2508</v>
      </c>
      <c r="C511" s="28" t="s">
        <v>2509</v>
      </c>
      <c r="D511" s="12" t="s">
        <v>2510</v>
      </c>
      <c r="E511" s="12" t="s">
        <v>2508</v>
      </c>
      <c r="F511" s="12" t="s">
        <v>2511</v>
      </c>
      <c r="G511" s="12" t="s">
        <v>2177</v>
      </c>
      <c r="H511" s="12" t="s">
        <v>2558</v>
      </c>
      <c r="I511" s="12"/>
      <c r="J511" s="12"/>
      <c r="K511" s="12" t="s">
        <v>2513</v>
      </c>
      <c r="L511" s="12" t="s">
        <v>2514</v>
      </c>
      <c r="M511" s="27" t="s">
        <v>2559</v>
      </c>
      <c r="N511" s="12"/>
      <c r="O511" s="8" t="s">
        <v>2560</v>
      </c>
      <c r="P511" s="8" t="s">
        <v>1373</v>
      </c>
      <c r="Q511" s="8">
        <v>4</v>
      </c>
      <c r="R511" s="12">
        <v>36</v>
      </c>
      <c r="S511" s="23">
        <v>2821</v>
      </c>
      <c r="T511" s="23">
        <v>2821</v>
      </c>
      <c r="U511" s="13"/>
      <c r="V511" s="14">
        <f t="shared" si="152"/>
        <v>5642</v>
      </c>
      <c r="W511" s="15">
        <f t="shared" si="153"/>
        <v>2821</v>
      </c>
      <c r="X511" s="15">
        <f t="shared" si="135"/>
        <v>2821</v>
      </c>
      <c r="Y511" s="15">
        <f t="shared" si="136"/>
        <v>0</v>
      </c>
      <c r="Z511" s="14">
        <f t="shared" si="137"/>
        <v>5642</v>
      </c>
      <c r="AA511" s="15">
        <f t="shared" si="154"/>
        <v>2821</v>
      </c>
      <c r="AB511" s="15">
        <f t="shared" si="138"/>
        <v>2821</v>
      </c>
      <c r="AC511" s="15">
        <f t="shared" si="139"/>
        <v>0</v>
      </c>
      <c r="AD511" s="14">
        <f t="shared" si="140"/>
        <v>5642</v>
      </c>
      <c r="AE511" s="14">
        <f t="shared" si="141"/>
        <v>16926</v>
      </c>
      <c r="AF511" s="16" t="s">
        <v>509</v>
      </c>
      <c r="AG511" s="17" t="s">
        <v>342</v>
      </c>
      <c r="AH511" s="17" t="s">
        <v>286</v>
      </c>
      <c r="AI511" s="17" t="s">
        <v>2940</v>
      </c>
      <c r="AJ511" s="17" t="s">
        <v>2941</v>
      </c>
      <c r="AK511" s="17" t="s">
        <v>290</v>
      </c>
      <c r="AL511" s="17" t="s">
        <v>291</v>
      </c>
      <c r="AM511" s="12" t="s">
        <v>47</v>
      </c>
      <c r="AN511" s="18">
        <v>46752</v>
      </c>
      <c r="AO511" s="19"/>
    </row>
    <row r="512" spans="1:41" ht="20" customHeight="1">
      <c r="A512" s="12">
        <v>18</v>
      </c>
      <c r="B512" s="12" t="s">
        <v>2508</v>
      </c>
      <c r="C512" s="28" t="s">
        <v>2509</v>
      </c>
      <c r="D512" s="12" t="s">
        <v>2510</v>
      </c>
      <c r="E512" s="12" t="s">
        <v>2508</v>
      </c>
      <c r="F512" s="12" t="s">
        <v>2511</v>
      </c>
      <c r="G512" s="12" t="s">
        <v>2177</v>
      </c>
      <c r="H512" s="12" t="s">
        <v>2514</v>
      </c>
      <c r="I512" s="12" t="s">
        <v>2257</v>
      </c>
      <c r="J512" s="12"/>
      <c r="K512" s="12" t="s">
        <v>2513</v>
      </c>
      <c r="L512" s="12" t="s">
        <v>2514</v>
      </c>
      <c r="M512" s="27" t="s">
        <v>2561</v>
      </c>
      <c r="N512" s="12"/>
      <c r="O512" s="8" t="s">
        <v>2562</v>
      </c>
      <c r="P512" s="8" t="s">
        <v>1373</v>
      </c>
      <c r="Q512" s="8">
        <v>12</v>
      </c>
      <c r="R512" s="12">
        <v>36</v>
      </c>
      <c r="S512" s="23">
        <v>4678</v>
      </c>
      <c r="T512" s="23">
        <v>4678</v>
      </c>
      <c r="U512" s="13"/>
      <c r="V512" s="14">
        <f t="shared" si="152"/>
        <v>9356</v>
      </c>
      <c r="W512" s="15">
        <f t="shared" si="153"/>
        <v>4678</v>
      </c>
      <c r="X512" s="15">
        <f t="shared" si="135"/>
        <v>4678</v>
      </c>
      <c r="Y512" s="15">
        <f t="shared" si="136"/>
        <v>0</v>
      </c>
      <c r="Z512" s="14">
        <f t="shared" si="137"/>
        <v>9356</v>
      </c>
      <c r="AA512" s="15">
        <f t="shared" si="154"/>
        <v>4678</v>
      </c>
      <c r="AB512" s="15">
        <f t="shared" si="138"/>
        <v>4678</v>
      </c>
      <c r="AC512" s="15">
        <f t="shared" si="139"/>
        <v>0</v>
      </c>
      <c r="AD512" s="14">
        <f t="shared" si="140"/>
        <v>9356</v>
      </c>
      <c r="AE512" s="14">
        <f t="shared" si="141"/>
        <v>28068</v>
      </c>
      <c r="AF512" s="16" t="s">
        <v>509</v>
      </c>
      <c r="AG512" s="17" t="s">
        <v>342</v>
      </c>
      <c r="AH512" s="17" t="s">
        <v>286</v>
      </c>
      <c r="AI512" s="17" t="s">
        <v>2940</v>
      </c>
      <c r="AJ512" s="17" t="s">
        <v>2941</v>
      </c>
      <c r="AK512" s="17" t="s">
        <v>290</v>
      </c>
      <c r="AL512" s="17" t="s">
        <v>291</v>
      </c>
      <c r="AM512" s="12" t="s">
        <v>47</v>
      </c>
      <c r="AN512" s="18">
        <v>46752</v>
      </c>
      <c r="AO512" s="19"/>
    </row>
    <row r="513" spans="1:41" ht="20" customHeight="1">
      <c r="A513" s="12">
        <v>19</v>
      </c>
      <c r="B513" s="12" t="s">
        <v>2508</v>
      </c>
      <c r="C513" s="28" t="s">
        <v>2509</v>
      </c>
      <c r="D513" s="12" t="s">
        <v>2510</v>
      </c>
      <c r="E513" s="12" t="s">
        <v>2508</v>
      </c>
      <c r="F513" s="12" t="s">
        <v>2511</v>
      </c>
      <c r="G513" s="12" t="s">
        <v>2177</v>
      </c>
      <c r="H513" s="12" t="s">
        <v>2523</v>
      </c>
      <c r="I513" s="12"/>
      <c r="J513" s="12"/>
      <c r="K513" s="12" t="s">
        <v>2513</v>
      </c>
      <c r="L513" s="12" t="s">
        <v>2514</v>
      </c>
      <c r="M513" s="27" t="s">
        <v>2563</v>
      </c>
      <c r="N513" s="12"/>
      <c r="O513" s="8" t="s">
        <v>2564</v>
      </c>
      <c r="P513" s="8" t="s">
        <v>1373</v>
      </c>
      <c r="Q513" s="8">
        <v>4</v>
      </c>
      <c r="R513" s="12">
        <v>36</v>
      </c>
      <c r="S513" s="23">
        <v>2182</v>
      </c>
      <c r="T513" s="23">
        <v>2181</v>
      </c>
      <c r="U513" s="13"/>
      <c r="V513" s="14">
        <f t="shared" si="152"/>
        <v>4363</v>
      </c>
      <c r="W513" s="15">
        <f t="shared" si="153"/>
        <v>2182</v>
      </c>
      <c r="X513" s="15">
        <f t="shared" si="135"/>
        <v>2181</v>
      </c>
      <c r="Y513" s="15">
        <f t="shared" si="136"/>
        <v>0</v>
      </c>
      <c r="Z513" s="14">
        <f t="shared" si="137"/>
        <v>4363</v>
      </c>
      <c r="AA513" s="15">
        <f t="shared" si="154"/>
        <v>2182</v>
      </c>
      <c r="AB513" s="15">
        <f t="shared" si="138"/>
        <v>2181</v>
      </c>
      <c r="AC513" s="15">
        <f t="shared" si="139"/>
        <v>0</v>
      </c>
      <c r="AD513" s="14">
        <f t="shared" si="140"/>
        <v>4363</v>
      </c>
      <c r="AE513" s="14">
        <f t="shared" si="141"/>
        <v>13089</v>
      </c>
      <c r="AF513" s="16" t="s">
        <v>509</v>
      </c>
      <c r="AG513" s="17" t="s">
        <v>342</v>
      </c>
      <c r="AH513" s="17" t="s">
        <v>286</v>
      </c>
      <c r="AI513" s="17" t="s">
        <v>2940</v>
      </c>
      <c r="AJ513" s="17" t="s">
        <v>2941</v>
      </c>
      <c r="AK513" s="17" t="s">
        <v>290</v>
      </c>
      <c r="AL513" s="17" t="s">
        <v>291</v>
      </c>
      <c r="AM513" s="12" t="s">
        <v>47</v>
      </c>
      <c r="AN513" s="18">
        <v>46752</v>
      </c>
      <c r="AO513" s="19"/>
    </row>
    <row r="514" spans="1:41" ht="20" customHeight="1">
      <c r="A514" s="12">
        <v>20</v>
      </c>
      <c r="B514" s="12" t="s">
        <v>2508</v>
      </c>
      <c r="C514" s="28" t="s">
        <v>2509</v>
      </c>
      <c r="D514" s="12" t="s">
        <v>2510</v>
      </c>
      <c r="E514" s="12" t="s">
        <v>2508</v>
      </c>
      <c r="F514" s="12" t="s">
        <v>2511</v>
      </c>
      <c r="G514" s="12" t="s">
        <v>2177</v>
      </c>
      <c r="H514" s="12" t="s">
        <v>2512</v>
      </c>
      <c r="I514" s="12"/>
      <c r="J514" s="12"/>
      <c r="K514" s="12" t="s">
        <v>2513</v>
      </c>
      <c r="L514" s="12" t="s">
        <v>2514</v>
      </c>
      <c r="M514" s="27" t="s">
        <v>2565</v>
      </c>
      <c r="N514" s="12"/>
      <c r="O514" s="8" t="s">
        <v>2566</v>
      </c>
      <c r="P514" s="8" t="s">
        <v>1373</v>
      </c>
      <c r="Q514" s="8">
        <v>4</v>
      </c>
      <c r="R514" s="12">
        <v>36</v>
      </c>
      <c r="S514" s="23">
        <v>2905</v>
      </c>
      <c r="T514" s="23">
        <v>2904</v>
      </c>
      <c r="U514" s="13"/>
      <c r="V514" s="14">
        <f t="shared" si="152"/>
        <v>5809</v>
      </c>
      <c r="W514" s="15">
        <f t="shared" si="153"/>
        <v>2905</v>
      </c>
      <c r="X514" s="15">
        <f t="shared" si="135"/>
        <v>2904</v>
      </c>
      <c r="Y514" s="15">
        <f t="shared" si="136"/>
        <v>0</v>
      </c>
      <c r="Z514" s="14">
        <f t="shared" si="137"/>
        <v>5809</v>
      </c>
      <c r="AA514" s="15">
        <f t="shared" si="154"/>
        <v>2905</v>
      </c>
      <c r="AB514" s="15">
        <f t="shared" si="138"/>
        <v>2904</v>
      </c>
      <c r="AC514" s="15">
        <f t="shared" si="139"/>
        <v>0</v>
      </c>
      <c r="AD514" s="14">
        <f t="shared" si="140"/>
        <v>5809</v>
      </c>
      <c r="AE514" s="14">
        <f t="shared" si="141"/>
        <v>17427</v>
      </c>
      <c r="AF514" s="16" t="s">
        <v>509</v>
      </c>
      <c r="AG514" s="17" t="s">
        <v>342</v>
      </c>
      <c r="AH514" s="17" t="s">
        <v>286</v>
      </c>
      <c r="AI514" s="17" t="s">
        <v>2940</v>
      </c>
      <c r="AJ514" s="17" t="s">
        <v>2941</v>
      </c>
      <c r="AK514" s="17" t="s">
        <v>290</v>
      </c>
      <c r="AL514" s="17" t="s">
        <v>291</v>
      </c>
      <c r="AM514" s="12" t="s">
        <v>47</v>
      </c>
      <c r="AN514" s="18">
        <v>46752</v>
      </c>
      <c r="AO514" s="19"/>
    </row>
    <row r="515" spans="1:41" ht="20" customHeight="1">
      <c r="A515" s="12">
        <v>21</v>
      </c>
      <c r="B515" s="12" t="s">
        <v>2508</v>
      </c>
      <c r="C515" s="28" t="s">
        <v>2509</v>
      </c>
      <c r="D515" s="12" t="s">
        <v>2510</v>
      </c>
      <c r="E515" s="12" t="s">
        <v>2508</v>
      </c>
      <c r="F515" s="12" t="s">
        <v>2511</v>
      </c>
      <c r="G515" s="12" t="s">
        <v>2177</v>
      </c>
      <c r="H515" s="12" t="s">
        <v>2514</v>
      </c>
      <c r="I515" s="12" t="s">
        <v>2257</v>
      </c>
      <c r="J515" s="12"/>
      <c r="K515" s="12" t="s">
        <v>2513</v>
      </c>
      <c r="L515" s="12" t="s">
        <v>2514</v>
      </c>
      <c r="M515" s="27" t="s">
        <v>2567</v>
      </c>
      <c r="N515" s="12"/>
      <c r="O515" s="8" t="s">
        <v>2568</v>
      </c>
      <c r="P515" s="8" t="s">
        <v>1373</v>
      </c>
      <c r="Q515" s="8">
        <v>4</v>
      </c>
      <c r="R515" s="12">
        <v>36</v>
      </c>
      <c r="S515" s="23">
        <v>2334</v>
      </c>
      <c r="T515" s="23">
        <v>2333</v>
      </c>
      <c r="U515" s="13"/>
      <c r="V515" s="14">
        <f t="shared" si="152"/>
        <v>4667</v>
      </c>
      <c r="W515" s="15">
        <f t="shared" si="153"/>
        <v>2334</v>
      </c>
      <c r="X515" s="15">
        <f t="shared" si="135"/>
        <v>2333</v>
      </c>
      <c r="Y515" s="15">
        <f t="shared" si="136"/>
        <v>0</v>
      </c>
      <c r="Z515" s="14">
        <f t="shared" si="137"/>
        <v>4667</v>
      </c>
      <c r="AA515" s="15">
        <f t="shared" si="154"/>
        <v>2334</v>
      </c>
      <c r="AB515" s="15">
        <f t="shared" si="138"/>
        <v>2333</v>
      </c>
      <c r="AC515" s="15">
        <f t="shared" si="139"/>
        <v>0</v>
      </c>
      <c r="AD515" s="14">
        <f t="shared" si="140"/>
        <v>4667</v>
      </c>
      <c r="AE515" s="14">
        <f t="shared" si="141"/>
        <v>14001</v>
      </c>
      <c r="AF515" s="16" t="s">
        <v>509</v>
      </c>
      <c r="AG515" s="17" t="s">
        <v>342</v>
      </c>
      <c r="AH515" s="17" t="s">
        <v>286</v>
      </c>
      <c r="AI515" s="17" t="s">
        <v>2940</v>
      </c>
      <c r="AJ515" s="17" t="s">
        <v>2941</v>
      </c>
      <c r="AK515" s="17" t="s">
        <v>290</v>
      </c>
      <c r="AL515" s="17" t="s">
        <v>291</v>
      </c>
      <c r="AM515" s="12" t="s">
        <v>47</v>
      </c>
      <c r="AN515" s="18">
        <v>46752</v>
      </c>
      <c r="AO515" s="19"/>
    </row>
    <row r="516" spans="1:41" ht="20" customHeight="1">
      <c r="A516" s="12">
        <v>22</v>
      </c>
      <c r="B516" s="12" t="s">
        <v>2508</v>
      </c>
      <c r="C516" s="28" t="s">
        <v>2509</v>
      </c>
      <c r="D516" s="12" t="s">
        <v>2510</v>
      </c>
      <c r="E516" s="12" t="s">
        <v>2508</v>
      </c>
      <c r="F516" s="12" t="s">
        <v>2511</v>
      </c>
      <c r="G516" s="12" t="s">
        <v>2177</v>
      </c>
      <c r="H516" s="12" t="s">
        <v>2514</v>
      </c>
      <c r="I516" s="12" t="s">
        <v>2569</v>
      </c>
      <c r="J516" s="12"/>
      <c r="K516" s="12" t="s">
        <v>2513</v>
      </c>
      <c r="L516" s="12" t="s">
        <v>2514</v>
      </c>
      <c r="M516" s="27" t="s">
        <v>2570</v>
      </c>
      <c r="N516" s="12"/>
      <c r="O516" s="8" t="s">
        <v>2571</v>
      </c>
      <c r="P516" s="8" t="s">
        <v>1373</v>
      </c>
      <c r="Q516" s="8">
        <v>4</v>
      </c>
      <c r="R516" s="12">
        <v>36</v>
      </c>
      <c r="S516" s="23">
        <v>2071</v>
      </c>
      <c r="T516" s="23">
        <v>2070</v>
      </c>
      <c r="U516" s="13"/>
      <c r="V516" s="14">
        <f t="shared" si="152"/>
        <v>4141</v>
      </c>
      <c r="W516" s="15">
        <f t="shared" si="153"/>
        <v>2071</v>
      </c>
      <c r="X516" s="15">
        <f t="shared" si="135"/>
        <v>2070</v>
      </c>
      <c r="Y516" s="15">
        <f t="shared" si="136"/>
        <v>0</v>
      </c>
      <c r="Z516" s="14">
        <f t="shared" si="137"/>
        <v>4141</v>
      </c>
      <c r="AA516" s="15">
        <f t="shared" si="154"/>
        <v>2071</v>
      </c>
      <c r="AB516" s="15">
        <f t="shared" si="138"/>
        <v>2070</v>
      </c>
      <c r="AC516" s="15">
        <f t="shared" si="139"/>
        <v>0</v>
      </c>
      <c r="AD516" s="14">
        <f t="shared" si="140"/>
        <v>4141</v>
      </c>
      <c r="AE516" s="14">
        <f t="shared" si="141"/>
        <v>12423</v>
      </c>
      <c r="AF516" s="16" t="s">
        <v>509</v>
      </c>
      <c r="AG516" s="17" t="s">
        <v>342</v>
      </c>
      <c r="AH516" s="17" t="s">
        <v>286</v>
      </c>
      <c r="AI516" s="17" t="s">
        <v>2940</v>
      </c>
      <c r="AJ516" s="17" t="s">
        <v>2941</v>
      </c>
      <c r="AK516" s="17" t="s">
        <v>290</v>
      </c>
      <c r="AL516" s="17" t="s">
        <v>291</v>
      </c>
      <c r="AM516" s="12" t="s">
        <v>47</v>
      </c>
      <c r="AN516" s="18">
        <v>46752</v>
      </c>
      <c r="AO516" s="19"/>
    </row>
    <row r="517" spans="1:41" ht="20" customHeight="1">
      <c r="A517" s="12">
        <v>23</v>
      </c>
      <c r="B517" s="12" t="s">
        <v>2508</v>
      </c>
      <c r="C517" s="28" t="s">
        <v>2509</v>
      </c>
      <c r="D517" s="12" t="s">
        <v>2510</v>
      </c>
      <c r="E517" s="12" t="s">
        <v>2508</v>
      </c>
      <c r="F517" s="12" t="s">
        <v>2511</v>
      </c>
      <c r="G517" s="12" t="s">
        <v>2177</v>
      </c>
      <c r="H517" s="12" t="s">
        <v>2514</v>
      </c>
      <c r="I517" s="12" t="s">
        <v>2572</v>
      </c>
      <c r="J517" s="12"/>
      <c r="K517" s="12" t="s">
        <v>2513</v>
      </c>
      <c r="L517" s="12" t="s">
        <v>2514</v>
      </c>
      <c r="M517" s="27" t="s">
        <v>2573</v>
      </c>
      <c r="N517" s="12"/>
      <c r="O517" s="8" t="s">
        <v>2574</v>
      </c>
      <c r="P517" s="8" t="s">
        <v>1373</v>
      </c>
      <c r="Q517" s="8">
        <v>20</v>
      </c>
      <c r="R517" s="12">
        <v>36</v>
      </c>
      <c r="S517" s="23">
        <v>1304</v>
      </c>
      <c r="T517" s="23">
        <v>1304</v>
      </c>
      <c r="U517" s="13"/>
      <c r="V517" s="14">
        <f t="shared" si="152"/>
        <v>2608</v>
      </c>
      <c r="W517" s="15">
        <f t="shared" si="153"/>
        <v>1304</v>
      </c>
      <c r="X517" s="15">
        <f t="shared" si="135"/>
        <v>1304</v>
      </c>
      <c r="Y517" s="15">
        <f t="shared" si="136"/>
        <v>0</v>
      </c>
      <c r="Z517" s="14">
        <f t="shared" si="137"/>
        <v>2608</v>
      </c>
      <c r="AA517" s="15">
        <f t="shared" si="154"/>
        <v>1304</v>
      </c>
      <c r="AB517" s="15">
        <f t="shared" si="138"/>
        <v>1304</v>
      </c>
      <c r="AC517" s="15">
        <f t="shared" si="139"/>
        <v>0</v>
      </c>
      <c r="AD517" s="14">
        <f t="shared" si="140"/>
        <v>2608</v>
      </c>
      <c r="AE517" s="14">
        <f t="shared" si="141"/>
        <v>7824</v>
      </c>
      <c r="AF517" s="16" t="s">
        <v>509</v>
      </c>
      <c r="AG517" s="17" t="s">
        <v>342</v>
      </c>
      <c r="AH517" s="17" t="s">
        <v>286</v>
      </c>
      <c r="AI517" s="17" t="s">
        <v>2940</v>
      </c>
      <c r="AJ517" s="17" t="s">
        <v>2941</v>
      </c>
      <c r="AK517" s="17" t="s">
        <v>290</v>
      </c>
      <c r="AL517" s="17" t="s">
        <v>291</v>
      </c>
      <c r="AM517" s="12" t="s">
        <v>47</v>
      </c>
      <c r="AN517" s="18">
        <v>46752</v>
      </c>
      <c r="AO517" s="19"/>
    </row>
    <row r="518" spans="1:41" ht="20" customHeight="1">
      <c r="A518" s="12">
        <v>24</v>
      </c>
      <c r="B518" s="12" t="s">
        <v>2508</v>
      </c>
      <c r="C518" s="28" t="s">
        <v>2509</v>
      </c>
      <c r="D518" s="12" t="s">
        <v>2510</v>
      </c>
      <c r="E518" s="12" t="s">
        <v>2508</v>
      </c>
      <c r="F518" s="12" t="s">
        <v>2511</v>
      </c>
      <c r="G518" s="12" t="s">
        <v>2177</v>
      </c>
      <c r="H518" s="12" t="s">
        <v>2514</v>
      </c>
      <c r="I518" s="12" t="s">
        <v>2569</v>
      </c>
      <c r="J518" s="12"/>
      <c r="K518" s="12" t="s">
        <v>2513</v>
      </c>
      <c r="L518" s="12" t="s">
        <v>2514</v>
      </c>
      <c r="M518" s="27" t="s">
        <v>2575</v>
      </c>
      <c r="N518" s="12"/>
      <c r="O518" s="8" t="s">
        <v>2576</v>
      </c>
      <c r="P518" s="8" t="s">
        <v>1373</v>
      </c>
      <c r="Q518" s="8">
        <v>4</v>
      </c>
      <c r="R518" s="12">
        <v>36</v>
      </c>
      <c r="S518" s="23">
        <v>2863</v>
      </c>
      <c r="T518" s="23">
        <v>2862</v>
      </c>
      <c r="U518" s="13"/>
      <c r="V518" s="14">
        <f t="shared" si="152"/>
        <v>5725</v>
      </c>
      <c r="W518" s="15">
        <f t="shared" si="153"/>
        <v>2863</v>
      </c>
      <c r="X518" s="15">
        <f t="shared" si="135"/>
        <v>2862</v>
      </c>
      <c r="Y518" s="15">
        <f t="shared" si="136"/>
        <v>0</v>
      </c>
      <c r="Z518" s="14">
        <f t="shared" si="137"/>
        <v>5725</v>
      </c>
      <c r="AA518" s="15">
        <f t="shared" si="154"/>
        <v>2863</v>
      </c>
      <c r="AB518" s="15">
        <f t="shared" si="138"/>
        <v>2862</v>
      </c>
      <c r="AC518" s="15">
        <f t="shared" si="139"/>
        <v>0</v>
      </c>
      <c r="AD518" s="14">
        <f t="shared" si="140"/>
        <v>5725</v>
      </c>
      <c r="AE518" s="14">
        <f t="shared" si="141"/>
        <v>17175</v>
      </c>
      <c r="AF518" s="16" t="s">
        <v>509</v>
      </c>
      <c r="AG518" s="17" t="s">
        <v>342</v>
      </c>
      <c r="AH518" s="17" t="s">
        <v>286</v>
      </c>
      <c r="AI518" s="17" t="s">
        <v>2940</v>
      </c>
      <c r="AJ518" s="17" t="s">
        <v>2941</v>
      </c>
      <c r="AK518" s="17" t="s">
        <v>290</v>
      </c>
      <c r="AL518" s="17" t="s">
        <v>291</v>
      </c>
      <c r="AM518" s="12" t="s">
        <v>47</v>
      </c>
      <c r="AN518" s="18">
        <v>46752</v>
      </c>
      <c r="AO518" s="19"/>
    </row>
    <row r="519" spans="1:41" ht="20" customHeight="1">
      <c r="A519" s="12">
        <v>25</v>
      </c>
      <c r="B519" s="12" t="s">
        <v>2508</v>
      </c>
      <c r="C519" s="28" t="s">
        <v>2509</v>
      </c>
      <c r="D519" s="12" t="s">
        <v>2510</v>
      </c>
      <c r="E519" s="12" t="s">
        <v>2508</v>
      </c>
      <c r="F519" s="12" t="s">
        <v>2511</v>
      </c>
      <c r="G519" s="12" t="s">
        <v>2177</v>
      </c>
      <c r="H519" s="12" t="s">
        <v>2514</v>
      </c>
      <c r="I519" s="12" t="s">
        <v>2577</v>
      </c>
      <c r="J519" s="12"/>
      <c r="K519" s="12" t="s">
        <v>2513</v>
      </c>
      <c r="L519" s="12" t="s">
        <v>2514</v>
      </c>
      <c r="M519" s="27" t="s">
        <v>2578</v>
      </c>
      <c r="N519" s="12"/>
      <c r="O519" s="8" t="s">
        <v>2579</v>
      </c>
      <c r="P519" s="8" t="s">
        <v>1373</v>
      </c>
      <c r="Q519" s="8">
        <v>5</v>
      </c>
      <c r="R519" s="12">
        <v>36</v>
      </c>
      <c r="S519" s="23">
        <v>4556</v>
      </c>
      <c r="T519" s="23">
        <v>4556</v>
      </c>
      <c r="U519" s="13"/>
      <c r="V519" s="14">
        <f t="shared" si="152"/>
        <v>9112</v>
      </c>
      <c r="W519" s="15">
        <f t="shared" si="153"/>
        <v>4556</v>
      </c>
      <c r="X519" s="15">
        <f t="shared" si="135"/>
        <v>4556</v>
      </c>
      <c r="Y519" s="15">
        <f t="shared" si="136"/>
        <v>0</v>
      </c>
      <c r="Z519" s="14">
        <f t="shared" si="137"/>
        <v>9112</v>
      </c>
      <c r="AA519" s="15">
        <f t="shared" si="154"/>
        <v>4556</v>
      </c>
      <c r="AB519" s="15">
        <f t="shared" si="138"/>
        <v>4556</v>
      </c>
      <c r="AC519" s="15">
        <f t="shared" si="139"/>
        <v>0</v>
      </c>
      <c r="AD519" s="14">
        <f t="shared" si="140"/>
        <v>9112</v>
      </c>
      <c r="AE519" s="14">
        <f t="shared" si="141"/>
        <v>27336</v>
      </c>
      <c r="AF519" s="16" t="s">
        <v>509</v>
      </c>
      <c r="AG519" s="17" t="s">
        <v>342</v>
      </c>
      <c r="AH519" s="17" t="s">
        <v>286</v>
      </c>
      <c r="AI519" s="17" t="s">
        <v>2940</v>
      </c>
      <c r="AJ519" s="17" t="s">
        <v>2941</v>
      </c>
      <c r="AK519" s="17" t="s">
        <v>290</v>
      </c>
      <c r="AL519" s="17" t="s">
        <v>291</v>
      </c>
      <c r="AM519" s="12" t="s">
        <v>47</v>
      </c>
      <c r="AN519" s="18">
        <v>46752</v>
      </c>
      <c r="AO519" s="19"/>
    </row>
    <row r="520" spans="1:41" ht="20" customHeight="1">
      <c r="A520" s="12">
        <v>26</v>
      </c>
      <c r="B520" s="12" t="s">
        <v>2508</v>
      </c>
      <c r="C520" s="28" t="s">
        <v>2509</v>
      </c>
      <c r="D520" s="12" t="s">
        <v>2510</v>
      </c>
      <c r="E520" s="12" t="s">
        <v>2508</v>
      </c>
      <c r="F520" s="12" t="s">
        <v>2511</v>
      </c>
      <c r="G520" s="12" t="s">
        <v>2177</v>
      </c>
      <c r="H520" s="12" t="s">
        <v>2531</v>
      </c>
      <c r="I520" s="12"/>
      <c r="J520" s="12"/>
      <c r="K520" s="12" t="s">
        <v>2513</v>
      </c>
      <c r="L520" s="12" t="s">
        <v>2514</v>
      </c>
      <c r="M520" s="27" t="s">
        <v>2580</v>
      </c>
      <c r="N520" s="12"/>
      <c r="O520" s="8" t="s">
        <v>2581</v>
      </c>
      <c r="P520" s="8" t="s">
        <v>1373</v>
      </c>
      <c r="Q520" s="8">
        <v>0.5</v>
      </c>
      <c r="R520" s="12">
        <v>36</v>
      </c>
      <c r="S520" s="23">
        <v>233</v>
      </c>
      <c r="T520" s="23">
        <v>233</v>
      </c>
      <c r="U520" s="13"/>
      <c r="V520" s="14">
        <f t="shared" si="152"/>
        <v>466</v>
      </c>
      <c r="W520" s="15">
        <f t="shared" si="153"/>
        <v>233</v>
      </c>
      <c r="X520" s="15">
        <f t="shared" si="135"/>
        <v>233</v>
      </c>
      <c r="Y520" s="15">
        <f t="shared" si="136"/>
        <v>0</v>
      </c>
      <c r="Z520" s="14">
        <f t="shared" si="137"/>
        <v>466</v>
      </c>
      <c r="AA520" s="15">
        <f t="shared" si="154"/>
        <v>233</v>
      </c>
      <c r="AB520" s="15">
        <f t="shared" si="138"/>
        <v>233</v>
      </c>
      <c r="AC520" s="15">
        <f t="shared" si="139"/>
        <v>0</v>
      </c>
      <c r="AD520" s="14">
        <f t="shared" si="140"/>
        <v>466</v>
      </c>
      <c r="AE520" s="14">
        <f t="shared" si="141"/>
        <v>1398</v>
      </c>
      <c r="AF520" s="16" t="s">
        <v>509</v>
      </c>
      <c r="AG520" s="17" t="s">
        <v>342</v>
      </c>
      <c r="AH520" s="17" t="s">
        <v>286</v>
      </c>
      <c r="AI520" s="17" t="s">
        <v>2940</v>
      </c>
      <c r="AJ520" s="17" t="s">
        <v>2941</v>
      </c>
      <c r="AK520" s="17" t="s">
        <v>290</v>
      </c>
      <c r="AL520" s="17" t="s">
        <v>291</v>
      </c>
      <c r="AM520" s="12" t="s">
        <v>47</v>
      </c>
      <c r="AN520" s="18">
        <v>46752</v>
      </c>
      <c r="AO520" s="19"/>
    </row>
    <row r="521" spans="1:41" ht="20" customHeight="1">
      <c r="A521" s="12">
        <v>27</v>
      </c>
      <c r="B521" s="12" t="s">
        <v>2508</v>
      </c>
      <c r="C521" s="28" t="s">
        <v>2509</v>
      </c>
      <c r="D521" s="12" t="s">
        <v>2510</v>
      </c>
      <c r="E521" s="12" t="s">
        <v>2508</v>
      </c>
      <c r="F521" s="12" t="s">
        <v>2511</v>
      </c>
      <c r="G521" s="12" t="s">
        <v>2177</v>
      </c>
      <c r="H521" s="12" t="s">
        <v>2523</v>
      </c>
      <c r="I521" s="12"/>
      <c r="J521" s="12"/>
      <c r="K521" s="12" t="s">
        <v>2513</v>
      </c>
      <c r="L521" s="12" t="s">
        <v>2514</v>
      </c>
      <c r="M521" s="27" t="s">
        <v>2582</v>
      </c>
      <c r="N521" s="12"/>
      <c r="O521" s="8" t="s">
        <v>2583</v>
      </c>
      <c r="P521" s="8" t="s">
        <v>1373</v>
      </c>
      <c r="Q521" s="8">
        <v>4</v>
      </c>
      <c r="R521" s="12">
        <v>36</v>
      </c>
      <c r="S521" s="23">
        <v>3552</v>
      </c>
      <c r="T521" s="23">
        <v>3552</v>
      </c>
      <c r="U521" s="13"/>
      <c r="V521" s="14">
        <f t="shared" si="152"/>
        <v>7104</v>
      </c>
      <c r="W521" s="15">
        <f t="shared" si="153"/>
        <v>3552</v>
      </c>
      <c r="X521" s="15">
        <f t="shared" si="135"/>
        <v>3552</v>
      </c>
      <c r="Y521" s="15">
        <f t="shared" si="136"/>
        <v>0</v>
      </c>
      <c r="Z521" s="14">
        <f t="shared" si="137"/>
        <v>7104</v>
      </c>
      <c r="AA521" s="15">
        <f t="shared" si="154"/>
        <v>3552</v>
      </c>
      <c r="AB521" s="15">
        <f t="shared" si="138"/>
        <v>3552</v>
      </c>
      <c r="AC521" s="15">
        <f t="shared" si="139"/>
        <v>0</v>
      </c>
      <c r="AD521" s="14">
        <f t="shared" si="140"/>
        <v>7104</v>
      </c>
      <c r="AE521" s="14">
        <f t="shared" si="141"/>
        <v>21312</v>
      </c>
      <c r="AF521" s="16" t="s">
        <v>509</v>
      </c>
      <c r="AG521" s="17" t="s">
        <v>342</v>
      </c>
      <c r="AH521" s="17" t="s">
        <v>286</v>
      </c>
      <c r="AI521" s="17" t="s">
        <v>2940</v>
      </c>
      <c r="AJ521" s="17" t="s">
        <v>2941</v>
      </c>
      <c r="AK521" s="17" t="s">
        <v>290</v>
      </c>
      <c r="AL521" s="17" t="s">
        <v>291</v>
      </c>
      <c r="AM521" s="12" t="s">
        <v>47</v>
      </c>
      <c r="AN521" s="18">
        <v>46752</v>
      </c>
      <c r="AO521" s="19"/>
    </row>
    <row r="522" spans="1:41" ht="20" customHeight="1">
      <c r="A522" s="12">
        <v>28</v>
      </c>
      <c r="B522" s="12" t="s">
        <v>2508</v>
      </c>
      <c r="C522" s="28" t="s">
        <v>2509</v>
      </c>
      <c r="D522" s="12" t="s">
        <v>2510</v>
      </c>
      <c r="E522" s="12" t="s">
        <v>2508</v>
      </c>
      <c r="F522" s="12" t="s">
        <v>2511</v>
      </c>
      <c r="G522" s="12" t="s">
        <v>2177</v>
      </c>
      <c r="H522" s="12" t="s">
        <v>2528</v>
      </c>
      <c r="I522" s="12"/>
      <c r="J522" s="12"/>
      <c r="K522" s="12" t="s">
        <v>2513</v>
      </c>
      <c r="L522" s="12" t="s">
        <v>2514</v>
      </c>
      <c r="M522" s="27" t="s">
        <v>2584</v>
      </c>
      <c r="N522" s="12"/>
      <c r="O522" s="8" t="s">
        <v>2585</v>
      </c>
      <c r="P522" s="8" t="s">
        <v>1373</v>
      </c>
      <c r="Q522" s="8">
        <v>4</v>
      </c>
      <c r="R522" s="12">
        <v>36</v>
      </c>
      <c r="S522" s="23">
        <v>1407</v>
      </c>
      <c r="T522" s="23">
        <v>1406</v>
      </c>
      <c r="U522" s="13"/>
      <c r="V522" s="14">
        <f t="shared" si="152"/>
        <v>2813</v>
      </c>
      <c r="W522" s="15">
        <f t="shared" si="153"/>
        <v>1407</v>
      </c>
      <c r="X522" s="15">
        <f t="shared" si="135"/>
        <v>1406</v>
      </c>
      <c r="Y522" s="15">
        <f t="shared" si="136"/>
        <v>0</v>
      </c>
      <c r="Z522" s="14">
        <f t="shared" si="137"/>
        <v>2813</v>
      </c>
      <c r="AA522" s="15">
        <f t="shared" si="154"/>
        <v>1407</v>
      </c>
      <c r="AB522" s="15">
        <f t="shared" si="138"/>
        <v>1406</v>
      </c>
      <c r="AC522" s="15">
        <f t="shared" si="139"/>
        <v>0</v>
      </c>
      <c r="AD522" s="14">
        <f t="shared" si="140"/>
        <v>2813</v>
      </c>
      <c r="AE522" s="14">
        <f t="shared" si="141"/>
        <v>8439</v>
      </c>
      <c r="AF522" s="16" t="s">
        <v>509</v>
      </c>
      <c r="AG522" s="17" t="s">
        <v>342</v>
      </c>
      <c r="AH522" s="17" t="s">
        <v>286</v>
      </c>
      <c r="AI522" s="17" t="s">
        <v>2940</v>
      </c>
      <c r="AJ522" s="17" t="s">
        <v>2941</v>
      </c>
      <c r="AK522" s="17" t="s">
        <v>290</v>
      </c>
      <c r="AL522" s="17" t="s">
        <v>291</v>
      </c>
      <c r="AM522" s="12" t="s">
        <v>47</v>
      </c>
      <c r="AN522" s="18">
        <v>46752</v>
      </c>
      <c r="AO522" s="19"/>
    </row>
    <row r="523" spans="1:41" ht="20" customHeight="1">
      <c r="A523" s="12">
        <v>29</v>
      </c>
      <c r="B523" s="12" t="s">
        <v>2508</v>
      </c>
      <c r="C523" s="28" t="s">
        <v>2509</v>
      </c>
      <c r="D523" s="12" t="s">
        <v>2510</v>
      </c>
      <c r="E523" s="12" t="s">
        <v>2508</v>
      </c>
      <c r="F523" s="12" t="s">
        <v>2511</v>
      </c>
      <c r="G523" s="12" t="s">
        <v>2177</v>
      </c>
      <c r="H523" s="12" t="s">
        <v>2531</v>
      </c>
      <c r="I523" s="12"/>
      <c r="J523" s="12"/>
      <c r="K523" s="12" t="s">
        <v>2513</v>
      </c>
      <c r="L523" s="12" t="s">
        <v>2514</v>
      </c>
      <c r="M523" s="27" t="s">
        <v>2586</v>
      </c>
      <c r="N523" s="12"/>
      <c r="O523" s="8" t="s">
        <v>2587</v>
      </c>
      <c r="P523" s="8" t="s">
        <v>1373</v>
      </c>
      <c r="Q523" s="8">
        <v>4</v>
      </c>
      <c r="R523" s="12">
        <v>36</v>
      </c>
      <c r="S523" s="23">
        <v>801</v>
      </c>
      <c r="T523" s="23">
        <v>801</v>
      </c>
      <c r="U523" s="13"/>
      <c r="V523" s="14">
        <f t="shared" si="152"/>
        <v>1602</v>
      </c>
      <c r="W523" s="15">
        <f t="shared" si="153"/>
        <v>801</v>
      </c>
      <c r="X523" s="15">
        <f t="shared" si="135"/>
        <v>801</v>
      </c>
      <c r="Y523" s="15">
        <f t="shared" si="136"/>
        <v>0</v>
      </c>
      <c r="Z523" s="14">
        <f t="shared" si="137"/>
        <v>1602</v>
      </c>
      <c r="AA523" s="15">
        <f t="shared" si="154"/>
        <v>801</v>
      </c>
      <c r="AB523" s="15">
        <f t="shared" si="138"/>
        <v>801</v>
      </c>
      <c r="AC523" s="15">
        <f t="shared" si="139"/>
        <v>0</v>
      </c>
      <c r="AD523" s="14">
        <f t="shared" si="140"/>
        <v>1602</v>
      </c>
      <c r="AE523" s="14">
        <f t="shared" si="141"/>
        <v>4806</v>
      </c>
      <c r="AF523" s="16" t="s">
        <v>509</v>
      </c>
      <c r="AG523" s="17" t="s">
        <v>342</v>
      </c>
      <c r="AH523" s="17" t="s">
        <v>286</v>
      </c>
      <c r="AI523" s="17" t="s">
        <v>2940</v>
      </c>
      <c r="AJ523" s="17" t="s">
        <v>2941</v>
      </c>
      <c r="AK523" s="17" t="s">
        <v>290</v>
      </c>
      <c r="AL523" s="17" t="s">
        <v>291</v>
      </c>
      <c r="AM523" s="12" t="s">
        <v>47</v>
      </c>
      <c r="AN523" s="18">
        <v>46752</v>
      </c>
      <c r="AO523" s="19"/>
    </row>
    <row r="524" spans="1:41" ht="20" customHeight="1">
      <c r="A524" s="12">
        <v>30</v>
      </c>
      <c r="B524" s="12" t="s">
        <v>2508</v>
      </c>
      <c r="C524" s="28" t="s">
        <v>2509</v>
      </c>
      <c r="D524" s="12" t="s">
        <v>2510</v>
      </c>
      <c r="E524" s="12" t="s">
        <v>2508</v>
      </c>
      <c r="F524" s="12" t="s">
        <v>2511</v>
      </c>
      <c r="G524" s="12" t="s">
        <v>2177</v>
      </c>
      <c r="H524" s="12" t="s">
        <v>2588</v>
      </c>
      <c r="I524" s="12"/>
      <c r="J524" s="12"/>
      <c r="K524" s="12" t="s">
        <v>2513</v>
      </c>
      <c r="L524" s="12" t="s">
        <v>2514</v>
      </c>
      <c r="M524" s="27" t="s">
        <v>2584</v>
      </c>
      <c r="N524" s="12"/>
      <c r="O524" s="8" t="s">
        <v>2585</v>
      </c>
      <c r="P524" s="8" t="s">
        <v>1373</v>
      </c>
      <c r="Q524" s="8">
        <v>4</v>
      </c>
      <c r="R524" s="12">
        <v>36</v>
      </c>
      <c r="S524" s="23">
        <v>5</v>
      </c>
      <c r="T524" s="23">
        <v>5</v>
      </c>
      <c r="U524" s="13"/>
      <c r="V524" s="14">
        <f t="shared" si="152"/>
        <v>10</v>
      </c>
      <c r="W524" s="15">
        <f t="shared" si="153"/>
        <v>5</v>
      </c>
      <c r="X524" s="15">
        <f t="shared" si="135"/>
        <v>5</v>
      </c>
      <c r="Y524" s="15">
        <f t="shared" si="136"/>
        <v>0</v>
      </c>
      <c r="Z524" s="14">
        <f t="shared" si="137"/>
        <v>10</v>
      </c>
      <c r="AA524" s="15">
        <f t="shared" si="154"/>
        <v>5</v>
      </c>
      <c r="AB524" s="15">
        <f t="shared" si="138"/>
        <v>5</v>
      </c>
      <c r="AC524" s="15">
        <f t="shared" si="139"/>
        <v>0</v>
      </c>
      <c r="AD524" s="14">
        <f t="shared" si="140"/>
        <v>10</v>
      </c>
      <c r="AE524" s="14">
        <f t="shared" si="141"/>
        <v>30</v>
      </c>
      <c r="AF524" s="16" t="s">
        <v>509</v>
      </c>
      <c r="AG524" s="17" t="s">
        <v>342</v>
      </c>
      <c r="AH524" s="17" t="s">
        <v>286</v>
      </c>
      <c r="AI524" s="17" t="s">
        <v>2940</v>
      </c>
      <c r="AJ524" s="17" t="s">
        <v>2941</v>
      </c>
      <c r="AK524" s="17" t="s">
        <v>290</v>
      </c>
      <c r="AL524" s="17" t="s">
        <v>291</v>
      </c>
      <c r="AM524" s="12" t="s">
        <v>47</v>
      </c>
      <c r="AN524" s="18">
        <v>46752</v>
      </c>
      <c r="AO524" s="19"/>
    </row>
    <row r="525" spans="1:41" ht="20" customHeight="1">
      <c r="A525" s="12">
        <v>31</v>
      </c>
      <c r="B525" s="12" t="s">
        <v>2508</v>
      </c>
      <c r="C525" s="28" t="s">
        <v>2509</v>
      </c>
      <c r="D525" s="12" t="s">
        <v>2510</v>
      </c>
      <c r="E525" s="12" t="s">
        <v>2508</v>
      </c>
      <c r="F525" s="12" t="s">
        <v>2511</v>
      </c>
      <c r="G525" s="12" t="s">
        <v>2177</v>
      </c>
      <c r="H525" s="12" t="s">
        <v>2517</v>
      </c>
      <c r="I525" s="12"/>
      <c r="J525" s="12"/>
      <c r="K525" s="12" t="s">
        <v>2513</v>
      </c>
      <c r="L525" s="12" t="s">
        <v>2514</v>
      </c>
      <c r="M525" s="27" t="s">
        <v>2589</v>
      </c>
      <c r="N525" s="12"/>
      <c r="O525" s="8" t="s">
        <v>2590</v>
      </c>
      <c r="P525" s="8" t="s">
        <v>1373</v>
      </c>
      <c r="Q525" s="8">
        <v>4</v>
      </c>
      <c r="R525" s="12">
        <v>36</v>
      </c>
      <c r="S525" s="23">
        <v>2426</v>
      </c>
      <c r="T525" s="23">
        <v>2426</v>
      </c>
      <c r="U525" s="13"/>
      <c r="V525" s="14">
        <f t="shared" si="152"/>
        <v>4852</v>
      </c>
      <c r="W525" s="15">
        <f t="shared" si="153"/>
        <v>2426</v>
      </c>
      <c r="X525" s="15">
        <f t="shared" si="135"/>
        <v>2426</v>
      </c>
      <c r="Y525" s="15">
        <f t="shared" si="136"/>
        <v>0</v>
      </c>
      <c r="Z525" s="14">
        <f t="shared" si="137"/>
        <v>4852</v>
      </c>
      <c r="AA525" s="15">
        <f t="shared" si="154"/>
        <v>2426</v>
      </c>
      <c r="AB525" s="15">
        <f t="shared" si="138"/>
        <v>2426</v>
      </c>
      <c r="AC525" s="15">
        <f t="shared" si="139"/>
        <v>0</v>
      </c>
      <c r="AD525" s="14">
        <f t="shared" si="140"/>
        <v>4852</v>
      </c>
      <c r="AE525" s="14">
        <f t="shared" si="141"/>
        <v>14556</v>
      </c>
      <c r="AF525" s="16" t="s">
        <v>509</v>
      </c>
      <c r="AG525" s="17" t="s">
        <v>342</v>
      </c>
      <c r="AH525" s="17" t="s">
        <v>286</v>
      </c>
      <c r="AI525" s="17" t="s">
        <v>2940</v>
      </c>
      <c r="AJ525" s="17" t="s">
        <v>2941</v>
      </c>
      <c r="AK525" s="17" t="s">
        <v>290</v>
      </c>
      <c r="AL525" s="17" t="s">
        <v>291</v>
      </c>
      <c r="AM525" s="12" t="s">
        <v>47</v>
      </c>
      <c r="AN525" s="18">
        <v>46752</v>
      </c>
      <c r="AO525" s="19"/>
    </row>
    <row r="526" spans="1:41" ht="20" customHeight="1">
      <c r="A526" s="12">
        <v>32</v>
      </c>
      <c r="B526" s="12" t="s">
        <v>2508</v>
      </c>
      <c r="C526" s="28" t="s">
        <v>2509</v>
      </c>
      <c r="D526" s="12" t="s">
        <v>2510</v>
      </c>
      <c r="E526" s="12" t="s">
        <v>2508</v>
      </c>
      <c r="F526" s="12" t="s">
        <v>2511</v>
      </c>
      <c r="G526" s="12" t="s">
        <v>2177</v>
      </c>
      <c r="H526" s="12" t="s">
        <v>2548</v>
      </c>
      <c r="I526" s="12"/>
      <c r="J526" s="12"/>
      <c r="K526" s="12" t="s">
        <v>2513</v>
      </c>
      <c r="L526" s="12" t="s">
        <v>2514</v>
      </c>
      <c r="M526" s="27" t="s">
        <v>2591</v>
      </c>
      <c r="N526" s="12"/>
      <c r="O526" s="8" t="s">
        <v>2592</v>
      </c>
      <c r="P526" s="8" t="s">
        <v>1373</v>
      </c>
      <c r="Q526" s="8">
        <v>4</v>
      </c>
      <c r="R526" s="12">
        <v>36</v>
      </c>
      <c r="S526" s="23">
        <v>3784</v>
      </c>
      <c r="T526" s="23">
        <v>3784</v>
      </c>
      <c r="U526" s="13"/>
      <c r="V526" s="14">
        <f t="shared" si="152"/>
        <v>7568</v>
      </c>
      <c r="W526" s="15">
        <f t="shared" si="153"/>
        <v>3784</v>
      </c>
      <c r="X526" s="15">
        <f t="shared" si="135"/>
        <v>3784</v>
      </c>
      <c r="Y526" s="15">
        <f t="shared" si="136"/>
        <v>0</v>
      </c>
      <c r="Z526" s="14">
        <f t="shared" si="137"/>
        <v>7568</v>
      </c>
      <c r="AA526" s="15">
        <f t="shared" si="154"/>
        <v>3784</v>
      </c>
      <c r="AB526" s="15">
        <f t="shared" si="138"/>
        <v>3784</v>
      </c>
      <c r="AC526" s="15">
        <f t="shared" si="139"/>
        <v>0</v>
      </c>
      <c r="AD526" s="14">
        <f t="shared" si="140"/>
        <v>7568</v>
      </c>
      <c r="AE526" s="14">
        <f t="shared" si="141"/>
        <v>22704</v>
      </c>
      <c r="AF526" s="16" t="s">
        <v>509</v>
      </c>
      <c r="AG526" s="17" t="s">
        <v>342</v>
      </c>
      <c r="AH526" s="17" t="s">
        <v>286</v>
      </c>
      <c r="AI526" s="17" t="s">
        <v>2940</v>
      </c>
      <c r="AJ526" s="17" t="s">
        <v>2941</v>
      </c>
      <c r="AK526" s="17" t="s">
        <v>290</v>
      </c>
      <c r="AL526" s="17" t="s">
        <v>291</v>
      </c>
      <c r="AM526" s="12" t="s">
        <v>47</v>
      </c>
      <c r="AN526" s="18">
        <v>46752</v>
      </c>
      <c r="AO526" s="19"/>
    </row>
    <row r="527" spans="1:41" ht="20" customHeight="1">
      <c r="A527" s="12">
        <v>33</v>
      </c>
      <c r="B527" s="12" t="s">
        <v>2508</v>
      </c>
      <c r="C527" s="28" t="s">
        <v>2509</v>
      </c>
      <c r="D527" s="12" t="s">
        <v>2510</v>
      </c>
      <c r="E527" s="12" t="s">
        <v>2508</v>
      </c>
      <c r="F527" s="12" t="s">
        <v>2511</v>
      </c>
      <c r="G527" s="12" t="s">
        <v>2177</v>
      </c>
      <c r="H527" s="12" t="s">
        <v>2517</v>
      </c>
      <c r="I527" s="12"/>
      <c r="J527" s="12"/>
      <c r="K527" s="12" t="s">
        <v>2513</v>
      </c>
      <c r="L527" s="12" t="s">
        <v>2514</v>
      </c>
      <c r="M527" s="27" t="s">
        <v>2593</v>
      </c>
      <c r="N527" s="12"/>
      <c r="O527" s="8" t="s">
        <v>2594</v>
      </c>
      <c r="P527" s="8" t="s">
        <v>1373</v>
      </c>
      <c r="Q527" s="8">
        <v>4</v>
      </c>
      <c r="R527" s="12">
        <v>36</v>
      </c>
      <c r="S527" s="23">
        <v>1424</v>
      </c>
      <c r="T527" s="23">
        <v>1423</v>
      </c>
      <c r="U527" s="13"/>
      <c r="V527" s="14">
        <f t="shared" si="152"/>
        <v>2847</v>
      </c>
      <c r="W527" s="15">
        <f t="shared" si="153"/>
        <v>1424</v>
      </c>
      <c r="X527" s="15">
        <f t="shared" si="135"/>
        <v>1423</v>
      </c>
      <c r="Y527" s="15">
        <f t="shared" si="136"/>
        <v>0</v>
      </c>
      <c r="Z527" s="14">
        <f t="shared" si="137"/>
        <v>2847</v>
      </c>
      <c r="AA527" s="15">
        <f t="shared" si="154"/>
        <v>1424</v>
      </c>
      <c r="AB527" s="15">
        <f t="shared" si="138"/>
        <v>1423</v>
      </c>
      <c r="AC527" s="15">
        <f t="shared" si="139"/>
        <v>0</v>
      </c>
      <c r="AD527" s="14">
        <f t="shared" si="140"/>
        <v>2847</v>
      </c>
      <c r="AE527" s="14">
        <f t="shared" si="141"/>
        <v>8541</v>
      </c>
      <c r="AF527" s="16" t="s">
        <v>509</v>
      </c>
      <c r="AG527" s="17" t="s">
        <v>342</v>
      </c>
      <c r="AH527" s="17" t="s">
        <v>286</v>
      </c>
      <c r="AI527" s="17" t="s">
        <v>2940</v>
      </c>
      <c r="AJ527" s="17" t="s">
        <v>2941</v>
      </c>
      <c r="AK527" s="17" t="s">
        <v>290</v>
      </c>
      <c r="AL527" s="17" t="s">
        <v>291</v>
      </c>
      <c r="AM527" s="12" t="s">
        <v>47</v>
      </c>
      <c r="AN527" s="18">
        <v>46752</v>
      </c>
      <c r="AO527" s="19"/>
    </row>
    <row r="528" spans="1:41" ht="20" customHeight="1">
      <c r="A528" s="12">
        <v>34</v>
      </c>
      <c r="B528" s="12" t="s">
        <v>2508</v>
      </c>
      <c r="C528" s="28" t="s">
        <v>2509</v>
      </c>
      <c r="D528" s="12" t="s">
        <v>2510</v>
      </c>
      <c r="E528" s="12" t="s">
        <v>2508</v>
      </c>
      <c r="F528" s="12" t="s">
        <v>2511</v>
      </c>
      <c r="G528" s="12" t="s">
        <v>2177</v>
      </c>
      <c r="H528" s="12" t="s">
        <v>2514</v>
      </c>
      <c r="I528" s="12" t="s">
        <v>2257</v>
      </c>
      <c r="J528" s="12"/>
      <c r="K528" s="12" t="s">
        <v>2513</v>
      </c>
      <c r="L528" s="12" t="s">
        <v>2514</v>
      </c>
      <c r="M528" s="27" t="s">
        <v>2595</v>
      </c>
      <c r="N528" s="12"/>
      <c r="O528" s="8" t="s">
        <v>2596</v>
      </c>
      <c r="P528" s="8" t="s">
        <v>1373</v>
      </c>
      <c r="Q528" s="8">
        <v>4</v>
      </c>
      <c r="R528" s="12">
        <v>36</v>
      </c>
      <c r="S528" s="23">
        <v>1574</v>
      </c>
      <c r="T528" s="23">
        <v>1574</v>
      </c>
      <c r="U528" s="13"/>
      <c r="V528" s="14">
        <f t="shared" si="152"/>
        <v>3148</v>
      </c>
      <c r="W528" s="15">
        <f t="shared" si="153"/>
        <v>1574</v>
      </c>
      <c r="X528" s="15">
        <f t="shared" si="135"/>
        <v>1574</v>
      </c>
      <c r="Y528" s="15">
        <f t="shared" si="136"/>
        <v>0</v>
      </c>
      <c r="Z528" s="14">
        <f t="shared" si="137"/>
        <v>3148</v>
      </c>
      <c r="AA528" s="15">
        <f t="shared" si="154"/>
        <v>1574</v>
      </c>
      <c r="AB528" s="15">
        <f t="shared" si="138"/>
        <v>1574</v>
      </c>
      <c r="AC528" s="15">
        <f t="shared" si="139"/>
        <v>0</v>
      </c>
      <c r="AD528" s="14">
        <f t="shared" si="140"/>
        <v>3148</v>
      </c>
      <c r="AE528" s="14">
        <f t="shared" si="141"/>
        <v>9444</v>
      </c>
      <c r="AF528" s="16" t="s">
        <v>509</v>
      </c>
      <c r="AG528" s="17" t="s">
        <v>342</v>
      </c>
      <c r="AH528" s="17" t="s">
        <v>286</v>
      </c>
      <c r="AI528" s="17" t="s">
        <v>2940</v>
      </c>
      <c r="AJ528" s="17" t="s">
        <v>2941</v>
      </c>
      <c r="AK528" s="17" t="s">
        <v>290</v>
      </c>
      <c r="AL528" s="17" t="s">
        <v>291</v>
      </c>
      <c r="AM528" s="12" t="s">
        <v>47</v>
      </c>
      <c r="AN528" s="18">
        <v>46752</v>
      </c>
      <c r="AO528" s="19"/>
    </row>
    <row r="529" spans="1:41" ht="20" customHeight="1">
      <c r="A529" s="12">
        <v>35</v>
      </c>
      <c r="B529" s="12" t="s">
        <v>2508</v>
      </c>
      <c r="C529" s="28" t="s">
        <v>2509</v>
      </c>
      <c r="D529" s="12" t="s">
        <v>2510</v>
      </c>
      <c r="E529" s="12" t="s">
        <v>2508</v>
      </c>
      <c r="F529" s="12" t="s">
        <v>2511</v>
      </c>
      <c r="G529" s="12" t="s">
        <v>2177</v>
      </c>
      <c r="H529" s="12" t="s">
        <v>2558</v>
      </c>
      <c r="I529" s="12"/>
      <c r="J529" s="12"/>
      <c r="K529" s="12" t="s">
        <v>2513</v>
      </c>
      <c r="L529" s="12" t="s">
        <v>2514</v>
      </c>
      <c r="M529" s="27" t="s">
        <v>2597</v>
      </c>
      <c r="N529" s="12"/>
      <c r="O529" s="8" t="s">
        <v>2598</v>
      </c>
      <c r="P529" s="8" t="s">
        <v>1373</v>
      </c>
      <c r="Q529" s="8">
        <v>4</v>
      </c>
      <c r="R529" s="12">
        <v>36</v>
      </c>
      <c r="S529" s="23">
        <v>3321</v>
      </c>
      <c r="T529" s="23">
        <v>3320</v>
      </c>
      <c r="U529" s="13"/>
      <c r="V529" s="14">
        <f t="shared" si="152"/>
        <v>6641</v>
      </c>
      <c r="W529" s="15">
        <f t="shared" si="153"/>
        <v>3321</v>
      </c>
      <c r="X529" s="15">
        <f t="shared" si="135"/>
        <v>3320</v>
      </c>
      <c r="Y529" s="15">
        <f t="shared" si="136"/>
        <v>0</v>
      </c>
      <c r="Z529" s="14">
        <f t="shared" si="137"/>
        <v>6641</v>
      </c>
      <c r="AA529" s="15">
        <f t="shared" si="154"/>
        <v>3321</v>
      </c>
      <c r="AB529" s="15">
        <f t="shared" si="138"/>
        <v>3320</v>
      </c>
      <c r="AC529" s="15">
        <f t="shared" si="139"/>
        <v>0</v>
      </c>
      <c r="AD529" s="14">
        <f t="shared" si="140"/>
        <v>6641</v>
      </c>
      <c r="AE529" s="14">
        <f t="shared" si="141"/>
        <v>19923</v>
      </c>
      <c r="AF529" s="16" t="s">
        <v>509</v>
      </c>
      <c r="AG529" s="17" t="s">
        <v>342</v>
      </c>
      <c r="AH529" s="17" t="s">
        <v>286</v>
      </c>
      <c r="AI529" s="17" t="s">
        <v>2940</v>
      </c>
      <c r="AJ529" s="17" t="s">
        <v>2941</v>
      </c>
      <c r="AK529" s="17" t="s">
        <v>290</v>
      </c>
      <c r="AL529" s="17" t="s">
        <v>291</v>
      </c>
      <c r="AM529" s="12" t="s">
        <v>47</v>
      </c>
      <c r="AN529" s="18">
        <v>46752</v>
      </c>
      <c r="AO529" s="19"/>
    </row>
    <row r="530" spans="1:41" ht="20" customHeight="1">
      <c r="A530" s="12">
        <v>36</v>
      </c>
      <c r="B530" s="12" t="s">
        <v>2508</v>
      </c>
      <c r="C530" s="28" t="s">
        <v>2509</v>
      </c>
      <c r="D530" s="12" t="s">
        <v>2510</v>
      </c>
      <c r="E530" s="12" t="s">
        <v>2508</v>
      </c>
      <c r="F530" s="12" t="s">
        <v>2511</v>
      </c>
      <c r="G530" s="12" t="s">
        <v>2177</v>
      </c>
      <c r="H530" s="12" t="s">
        <v>2514</v>
      </c>
      <c r="I530" s="12" t="s">
        <v>2599</v>
      </c>
      <c r="J530" s="12" t="s">
        <v>2045</v>
      </c>
      <c r="K530" s="12" t="s">
        <v>2513</v>
      </c>
      <c r="L530" s="12" t="s">
        <v>2514</v>
      </c>
      <c r="M530" s="27" t="s">
        <v>2600</v>
      </c>
      <c r="N530" s="12"/>
      <c r="O530" s="8" t="s">
        <v>2601</v>
      </c>
      <c r="P530" s="8" t="s">
        <v>1373</v>
      </c>
      <c r="Q530" s="8">
        <v>3</v>
      </c>
      <c r="R530" s="12">
        <v>36</v>
      </c>
      <c r="S530" s="23">
        <v>16</v>
      </c>
      <c r="T530" s="23">
        <v>16</v>
      </c>
      <c r="U530" s="13"/>
      <c r="V530" s="14">
        <f t="shared" si="152"/>
        <v>32</v>
      </c>
      <c r="W530" s="15">
        <f t="shared" si="153"/>
        <v>16</v>
      </c>
      <c r="X530" s="15">
        <f t="shared" si="135"/>
        <v>16</v>
      </c>
      <c r="Y530" s="15">
        <f t="shared" si="136"/>
        <v>0</v>
      </c>
      <c r="Z530" s="14">
        <f t="shared" si="137"/>
        <v>32</v>
      </c>
      <c r="AA530" s="15">
        <f t="shared" si="154"/>
        <v>16</v>
      </c>
      <c r="AB530" s="15">
        <f t="shared" si="138"/>
        <v>16</v>
      </c>
      <c r="AC530" s="15">
        <f t="shared" si="139"/>
        <v>0</v>
      </c>
      <c r="AD530" s="14">
        <f t="shared" si="140"/>
        <v>32</v>
      </c>
      <c r="AE530" s="14">
        <f t="shared" si="141"/>
        <v>96</v>
      </c>
      <c r="AF530" s="16" t="s">
        <v>509</v>
      </c>
      <c r="AG530" s="17" t="s">
        <v>342</v>
      </c>
      <c r="AH530" s="17" t="s">
        <v>286</v>
      </c>
      <c r="AI530" s="17" t="s">
        <v>2940</v>
      </c>
      <c r="AJ530" s="17" t="s">
        <v>2941</v>
      </c>
      <c r="AK530" s="17" t="s">
        <v>290</v>
      </c>
      <c r="AL530" s="17" t="s">
        <v>291</v>
      </c>
      <c r="AM530" s="12" t="s">
        <v>47</v>
      </c>
      <c r="AN530" s="18">
        <v>46752</v>
      </c>
      <c r="AO530" s="19"/>
    </row>
    <row r="531" spans="1:41" ht="20" customHeight="1">
      <c r="A531" s="12">
        <v>37</v>
      </c>
      <c r="B531" s="12" t="s">
        <v>2508</v>
      </c>
      <c r="C531" s="28" t="s">
        <v>2509</v>
      </c>
      <c r="D531" s="12" t="s">
        <v>2510</v>
      </c>
      <c r="E531" s="12" t="s">
        <v>2508</v>
      </c>
      <c r="F531" s="12" t="s">
        <v>2511</v>
      </c>
      <c r="G531" s="12" t="s">
        <v>2177</v>
      </c>
      <c r="H531" s="12" t="s">
        <v>2517</v>
      </c>
      <c r="I531" s="12"/>
      <c r="J531" s="12"/>
      <c r="K531" s="12" t="s">
        <v>2513</v>
      </c>
      <c r="L531" s="12" t="s">
        <v>2514</v>
      </c>
      <c r="M531" s="27" t="s">
        <v>2602</v>
      </c>
      <c r="N531" s="12"/>
      <c r="O531" s="8" t="s">
        <v>2603</v>
      </c>
      <c r="P531" s="8" t="s">
        <v>1373</v>
      </c>
      <c r="Q531" s="8">
        <v>13</v>
      </c>
      <c r="R531" s="12">
        <v>36</v>
      </c>
      <c r="S531" s="23">
        <v>2714</v>
      </c>
      <c r="T531" s="23">
        <v>2714</v>
      </c>
      <c r="U531" s="13"/>
      <c r="V531" s="14">
        <f t="shared" si="152"/>
        <v>5428</v>
      </c>
      <c r="W531" s="15">
        <f t="shared" si="153"/>
        <v>2714</v>
      </c>
      <c r="X531" s="15">
        <f t="shared" si="135"/>
        <v>2714</v>
      </c>
      <c r="Y531" s="15">
        <f t="shared" si="136"/>
        <v>0</v>
      </c>
      <c r="Z531" s="14">
        <f t="shared" si="137"/>
        <v>5428</v>
      </c>
      <c r="AA531" s="15">
        <f t="shared" si="154"/>
        <v>2714</v>
      </c>
      <c r="AB531" s="15">
        <f t="shared" si="138"/>
        <v>2714</v>
      </c>
      <c r="AC531" s="15">
        <f t="shared" si="139"/>
        <v>0</v>
      </c>
      <c r="AD531" s="14">
        <f t="shared" si="140"/>
        <v>5428</v>
      </c>
      <c r="AE531" s="14">
        <f t="shared" si="141"/>
        <v>16284</v>
      </c>
      <c r="AF531" s="16" t="s">
        <v>509</v>
      </c>
      <c r="AG531" s="17" t="s">
        <v>342</v>
      </c>
      <c r="AH531" s="17" t="s">
        <v>286</v>
      </c>
      <c r="AI531" s="17" t="s">
        <v>2940</v>
      </c>
      <c r="AJ531" s="17" t="s">
        <v>2941</v>
      </c>
      <c r="AK531" s="17" t="s">
        <v>290</v>
      </c>
      <c r="AL531" s="17" t="s">
        <v>291</v>
      </c>
      <c r="AM531" s="12" t="s">
        <v>47</v>
      </c>
      <c r="AN531" s="18">
        <v>46752</v>
      </c>
      <c r="AO531" s="19"/>
    </row>
    <row r="532" spans="1:41" ht="20" customHeight="1">
      <c r="A532" s="12">
        <v>38</v>
      </c>
      <c r="B532" s="12" t="s">
        <v>2508</v>
      </c>
      <c r="C532" s="28" t="s">
        <v>2509</v>
      </c>
      <c r="D532" s="12" t="s">
        <v>2510</v>
      </c>
      <c r="E532" s="12" t="s">
        <v>2508</v>
      </c>
      <c r="F532" s="12" t="s">
        <v>2511</v>
      </c>
      <c r="G532" s="12" t="s">
        <v>2177</v>
      </c>
      <c r="H532" s="12" t="s">
        <v>2531</v>
      </c>
      <c r="I532" s="12"/>
      <c r="J532" s="12"/>
      <c r="K532" s="12" t="s">
        <v>2513</v>
      </c>
      <c r="L532" s="12" t="s">
        <v>2514</v>
      </c>
      <c r="M532" s="27" t="s">
        <v>2604</v>
      </c>
      <c r="N532" s="12"/>
      <c r="O532" s="8" t="s">
        <v>2605</v>
      </c>
      <c r="P532" s="8" t="s">
        <v>1373</v>
      </c>
      <c r="Q532" s="8">
        <v>0.5</v>
      </c>
      <c r="R532" s="12">
        <v>36</v>
      </c>
      <c r="S532" s="23">
        <v>232</v>
      </c>
      <c r="T532" s="23">
        <v>232</v>
      </c>
      <c r="U532" s="13"/>
      <c r="V532" s="14">
        <f t="shared" si="152"/>
        <v>464</v>
      </c>
      <c r="W532" s="15">
        <f t="shared" si="153"/>
        <v>232</v>
      </c>
      <c r="X532" s="15">
        <f t="shared" si="135"/>
        <v>232</v>
      </c>
      <c r="Y532" s="15">
        <f t="shared" si="136"/>
        <v>0</v>
      </c>
      <c r="Z532" s="14">
        <f t="shared" si="137"/>
        <v>464</v>
      </c>
      <c r="AA532" s="15">
        <f t="shared" si="154"/>
        <v>232</v>
      </c>
      <c r="AB532" s="15">
        <f t="shared" si="138"/>
        <v>232</v>
      </c>
      <c r="AC532" s="15">
        <f t="shared" si="139"/>
        <v>0</v>
      </c>
      <c r="AD532" s="14">
        <f t="shared" si="140"/>
        <v>464</v>
      </c>
      <c r="AE532" s="14">
        <f t="shared" si="141"/>
        <v>1392</v>
      </c>
      <c r="AF532" s="16" t="s">
        <v>509</v>
      </c>
      <c r="AG532" s="17" t="s">
        <v>342</v>
      </c>
      <c r="AH532" s="17" t="s">
        <v>286</v>
      </c>
      <c r="AI532" s="17" t="s">
        <v>2940</v>
      </c>
      <c r="AJ532" s="17" t="s">
        <v>2941</v>
      </c>
      <c r="AK532" s="17" t="s">
        <v>290</v>
      </c>
      <c r="AL532" s="17" t="s">
        <v>291</v>
      </c>
      <c r="AM532" s="12" t="s">
        <v>47</v>
      </c>
      <c r="AN532" s="18">
        <v>46752</v>
      </c>
      <c r="AO532" s="19"/>
    </row>
    <row r="533" spans="1:41" ht="20" customHeight="1">
      <c r="A533" s="12">
        <v>39</v>
      </c>
      <c r="B533" s="12" t="s">
        <v>2508</v>
      </c>
      <c r="C533" s="28" t="s">
        <v>2509</v>
      </c>
      <c r="D533" s="12" t="s">
        <v>2510</v>
      </c>
      <c r="E533" s="12" t="s">
        <v>2508</v>
      </c>
      <c r="F533" s="12" t="s">
        <v>2511</v>
      </c>
      <c r="G533" s="12" t="s">
        <v>2177</v>
      </c>
      <c r="H533" s="12" t="s">
        <v>2514</v>
      </c>
      <c r="I533" s="12" t="s">
        <v>2572</v>
      </c>
      <c r="J533" s="12" t="s">
        <v>1249</v>
      </c>
      <c r="K533" s="12" t="s">
        <v>2513</v>
      </c>
      <c r="L533" s="12" t="s">
        <v>2514</v>
      </c>
      <c r="M533" s="27" t="s">
        <v>2606</v>
      </c>
      <c r="N533" s="12"/>
      <c r="O533" s="8" t="s">
        <v>2607</v>
      </c>
      <c r="P533" s="8" t="s">
        <v>1373</v>
      </c>
      <c r="Q533" s="8">
        <v>5</v>
      </c>
      <c r="R533" s="12">
        <v>36</v>
      </c>
      <c r="S533" s="23">
        <v>461</v>
      </c>
      <c r="T533" s="23">
        <v>461</v>
      </c>
      <c r="U533" s="13"/>
      <c r="V533" s="14">
        <f t="shared" si="152"/>
        <v>922</v>
      </c>
      <c r="W533" s="15">
        <f t="shared" si="153"/>
        <v>461</v>
      </c>
      <c r="X533" s="15">
        <f t="shared" si="135"/>
        <v>461</v>
      </c>
      <c r="Y533" s="15">
        <f t="shared" si="136"/>
        <v>0</v>
      </c>
      <c r="Z533" s="14">
        <f t="shared" si="137"/>
        <v>922</v>
      </c>
      <c r="AA533" s="15">
        <f t="shared" si="154"/>
        <v>461</v>
      </c>
      <c r="AB533" s="15">
        <f t="shared" si="138"/>
        <v>461</v>
      </c>
      <c r="AC533" s="15">
        <f t="shared" si="139"/>
        <v>0</v>
      </c>
      <c r="AD533" s="14">
        <f t="shared" si="140"/>
        <v>922</v>
      </c>
      <c r="AE533" s="14">
        <f t="shared" si="141"/>
        <v>2766</v>
      </c>
      <c r="AF533" s="16" t="s">
        <v>509</v>
      </c>
      <c r="AG533" s="17" t="s">
        <v>342</v>
      </c>
      <c r="AH533" s="17" t="s">
        <v>286</v>
      </c>
      <c r="AI533" s="17" t="s">
        <v>2940</v>
      </c>
      <c r="AJ533" s="17" t="s">
        <v>2941</v>
      </c>
      <c r="AK533" s="17" t="s">
        <v>290</v>
      </c>
      <c r="AL533" s="17" t="s">
        <v>291</v>
      </c>
      <c r="AM533" s="12" t="s">
        <v>47</v>
      </c>
      <c r="AN533" s="18">
        <v>46752</v>
      </c>
      <c r="AO533" s="19"/>
    </row>
    <row r="534" spans="1:41" ht="20" customHeight="1">
      <c r="A534" s="12">
        <v>40</v>
      </c>
      <c r="B534" s="12" t="s">
        <v>2508</v>
      </c>
      <c r="C534" s="28" t="s">
        <v>2509</v>
      </c>
      <c r="D534" s="12" t="s">
        <v>2510</v>
      </c>
      <c r="E534" s="12" t="s">
        <v>2508</v>
      </c>
      <c r="F534" s="12" t="s">
        <v>2511</v>
      </c>
      <c r="G534" s="12" t="s">
        <v>2177</v>
      </c>
      <c r="H534" s="12" t="s">
        <v>2517</v>
      </c>
      <c r="I534" s="12"/>
      <c r="J534" s="12"/>
      <c r="K534" s="12" t="s">
        <v>2513</v>
      </c>
      <c r="L534" s="12" t="s">
        <v>2514</v>
      </c>
      <c r="M534" s="27" t="s">
        <v>2608</v>
      </c>
      <c r="N534" s="12"/>
      <c r="O534" s="8" t="s">
        <v>2609</v>
      </c>
      <c r="P534" s="8" t="s">
        <v>1373</v>
      </c>
      <c r="Q534" s="8">
        <v>13.2</v>
      </c>
      <c r="R534" s="12">
        <v>36</v>
      </c>
      <c r="S534" s="23">
        <v>26</v>
      </c>
      <c r="T534" s="23">
        <v>25</v>
      </c>
      <c r="U534" s="13"/>
      <c r="V534" s="14">
        <f t="shared" si="152"/>
        <v>51</v>
      </c>
      <c r="W534" s="15">
        <f t="shared" si="153"/>
        <v>26</v>
      </c>
      <c r="X534" s="15">
        <f t="shared" si="135"/>
        <v>25</v>
      </c>
      <c r="Y534" s="15">
        <f t="shared" si="136"/>
        <v>0</v>
      </c>
      <c r="Z534" s="14">
        <f t="shared" si="137"/>
        <v>51</v>
      </c>
      <c r="AA534" s="15">
        <f t="shared" si="154"/>
        <v>26</v>
      </c>
      <c r="AB534" s="15">
        <f t="shared" si="138"/>
        <v>25</v>
      </c>
      <c r="AC534" s="15">
        <f t="shared" si="139"/>
        <v>0</v>
      </c>
      <c r="AD534" s="14">
        <f t="shared" si="140"/>
        <v>51</v>
      </c>
      <c r="AE534" s="14">
        <f t="shared" si="141"/>
        <v>153</v>
      </c>
      <c r="AF534" s="16" t="s">
        <v>509</v>
      </c>
      <c r="AG534" s="17" t="s">
        <v>342</v>
      </c>
      <c r="AH534" s="17" t="s">
        <v>286</v>
      </c>
      <c r="AI534" s="17" t="s">
        <v>2940</v>
      </c>
      <c r="AJ534" s="17" t="s">
        <v>2941</v>
      </c>
      <c r="AK534" s="17" t="s">
        <v>290</v>
      </c>
      <c r="AL534" s="17" t="s">
        <v>291</v>
      </c>
      <c r="AM534" s="12" t="s">
        <v>47</v>
      </c>
      <c r="AN534" s="18">
        <v>46752</v>
      </c>
      <c r="AO534" s="19"/>
    </row>
    <row r="535" spans="1:41" ht="20" customHeight="1">
      <c r="A535" s="12">
        <v>41</v>
      </c>
      <c r="B535" s="12" t="s">
        <v>2508</v>
      </c>
      <c r="C535" s="28" t="s">
        <v>2509</v>
      </c>
      <c r="D535" s="12" t="s">
        <v>2510</v>
      </c>
      <c r="E535" s="12" t="s">
        <v>2508</v>
      </c>
      <c r="F535" s="12" t="s">
        <v>2511</v>
      </c>
      <c r="G535" s="12" t="s">
        <v>2177</v>
      </c>
      <c r="H535" s="12" t="s">
        <v>2514</v>
      </c>
      <c r="I535" s="12" t="s">
        <v>2610</v>
      </c>
      <c r="J535" s="12" t="s">
        <v>927</v>
      </c>
      <c r="K535" s="12" t="s">
        <v>2513</v>
      </c>
      <c r="L535" s="12" t="s">
        <v>2514</v>
      </c>
      <c r="M535" s="27" t="s">
        <v>2611</v>
      </c>
      <c r="N535" s="12"/>
      <c r="O535" s="8" t="s">
        <v>2612</v>
      </c>
      <c r="P535" s="8" t="s">
        <v>1373</v>
      </c>
      <c r="Q535" s="8">
        <v>16.5</v>
      </c>
      <c r="R535" s="12">
        <v>36</v>
      </c>
      <c r="S535" s="23">
        <v>10680</v>
      </c>
      <c r="T535" s="23">
        <v>10680</v>
      </c>
      <c r="U535" s="13"/>
      <c r="V535" s="14">
        <f t="shared" si="152"/>
        <v>21360</v>
      </c>
      <c r="W535" s="15">
        <f t="shared" si="153"/>
        <v>10680</v>
      </c>
      <c r="X535" s="15">
        <f t="shared" si="135"/>
        <v>10680</v>
      </c>
      <c r="Y535" s="15">
        <f t="shared" si="136"/>
        <v>0</v>
      </c>
      <c r="Z535" s="14">
        <f t="shared" si="137"/>
        <v>21360</v>
      </c>
      <c r="AA535" s="15">
        <f t="shared" si="154"/>
        <v>10680</v>
      </c>
      <c r="AB535" s="15">
        <f t="shared" si="138"/>
        <v>10680</v>
      </c>
      <c r="AC535" s="15">
        <f t="shared" si="139"/>
        <v>0</v>
      </c>
      <c r="AD535" s="14">
        <f t="shared" si="140"/>
        <v>21360</v>
      </c>
      <c r="AE535" s="14">
        <f t="shared" si="141"/>
        <v>64080</v>
      </c>
      <c r="AF535" s="16" t="s">
        <v>509</v>
      </c>
      <c r="AG535" s="17" t="s">
        <v>342</v>
      </c>
      <c r="AH535" s="17" t="s">
        <v>286</v>
      </c>
      <c r="AI535" s="17" t="s">
        <v>2940</v>
      </c>
      <c r="AJ535" s="17" t="s">
        <v>2941</v>
      </c>
      <c r="AK535" s="17" t="s">
        <v>290</v>
      </c>
      <c r="AL535" s="17" t="s">
        <v>291</v>
      </c>
      <c r="AM535" s="12" t="s">
        <v>47</v>
      </c>
      <c r="AN535" s="18">
        <v>46752</v>
      </c>
      <c r="AO535" s="19"/>
    </row>
    <row r="536" spans="1:41" ht="20" customHeight="1">
      <c r="A536" s="12">
        <v>42</v>
      </c>
      <c r="B536" s="12" t="s">
        <v>2508</v>
      </c>
      <c r="C536" s="28" t="s">
        <v>2509</v>
      </c>
      <c r="D536" s="12" t="s">
        <v>2510</v>
      </c>
      <c r="E536" s="12" t="s">
        <v>2508</v>
      </c>
      <c r="F536" s="12" t="s">
        <v>2511</v>
      </c>
      <c r="G536" s="12" t="s">
        <v>2177</v>
      </c>
      <c r="H536" s="12" t="s">
        <v>2514</v>
      </c>
      <c r="I536" s="12" t="s">
        <v>2542</v>
      </c>
      <c r="J536" s="12" t="s">
        <v>966</v>
      </c>
      <c r="K536" s="12" t="s">
        <v>2513</v>
      </c>
      <c r="L536" s="12" t="s">
        <v>2514</v>
      </c>
      <c r="M536" s="27" t="s">
        <v>2613</v>
      </c>
      <c r="N536" s="12"/>
      <c r="O536" s="8" t="s">
        <v>2614</v>
      </c>
      <c r="P536" s="8" t="s">
        <v>1373</v>
      </c>
      <c r="Q536" s="8">
        <v>16</v>
      </c>
      <c r="R536" s="12">
        <v>36</v>
      </c>
      <c r="S536" s="23">
        <v>547</v>
      </c>
      <c r="T536" s="23">
        <v>547</v>
      </c>
      <c r="U536" s="13"/>
      <c r="V536" s="14">
        <f t="shared" si="152"/>
        <v>1094</v>
      </c>
      <c r="W536" s="15">
        <f t="shared" si="153"/>
        <v>547</v>
      </c>
      <c r="X536" s="15">
        <f t="shared" si="135"/>
        <v>547</v>
      </c>
      <c r="Y536" s="15">
        <f t="shared" si="136"/>
        <v>0</v>
      </c>
      <c r="Z536" s="14">
        <f t="shared" si="137"/>
        <v>1094</v>
      </c>
      <c r="AA536" s="15">
        <f t="shared" si="154"/>
        <v>547</v>
      </c>
      <c r="AB536" s="15">
        <f t="shared" si="138"/>
        <v>547</v>
      </c>
      <c r="AC536" s="15">
        <f t="shared" si="139"/>
        <v>0</v>
      </c>
      <c r="AD536" s="14">
        <f t="shared" si="140"/>
        <v>1094</v>
      </c>
      <c r="AE536" s="14">
        <f t="shared" si="141"/>
        <v>3282</v>
      </c>
      <c r="AF536" s="16" t="s">
        <v>509</v>
      </c>
      <c r="AG536" s="17" t="s">
        <v>342</v>
      </c>
      <c r="AH536" s="17" t="s">
        <v>286</v>
      </c>
      <c r="AI536" s="17" t="s">
        <v>2940</v>
      </c>
      <c r="AJ536" s="17" t="s">
        <v>2941</v>
      </c>
      <c r="AK536" s="17" t="s">
        <v>290</v>
      </c>
      <c r="AL536" s="17" t="s">
        <v>291</v>
      </c>
      <c r="AM536" s="12" t="s">
        <v>47</v>
      </c>
      <c r="AN536" s="18">
        <v>46752</v>
      </c>
      <c r="AO536" s="19"/>
    </row>
    <row r="537" spans="1:41" ht="20" customHeight="1">
      <c r="A537" s="12">
        <v>43</v>
      </c>
      <c r="B537" s="12" t="s">
        <v>2508</v>
      </c>
      <c r="C537" s="28" t="s">
        <v>2509</v>
      </c>
      <c r="D537" s="12" t="s">
        <v>2510</v>
      </c>
      <c r="E537" s="12" t="s">
        <v>2508</v>
      </c>
      <c r="F537" s="12" t="s">
        <v>2511</v>
      </c>
      <c r="G537" s="12" t="s">
        <v>2177</v>
      </c>
      <c r="H537" s="12" t="s">
        <v>2523</v>
      </c>
      <c r="I537" s="12"/>
      <c r="J537" s="12"/>
      <c r="K537" s="12" t="s">
        <v>2513</v>
      </c>
      <c r="L537" s="12" t="s">
        <v>2514</v>
      </c>
      <c r="M537" s="27" t="s">
        <v>2615</v>
      </c>
      <c r="N537" s="12"/>
      <c r="O537" s="8">
        <v>96916263</v>
      </c>
      <c r="P537" s="8" t="s">
        <v>1373</v>
      </c>
      <c r="Q537" s="8">
        <v>10</v>
      </c>
      <c r="R537" s="12">
        <v>36</v>
      </c>
      <c r="S537" s="23">
        <v>238</v>
      </c>
      <c r="T537" s="23">
        <v>238</v>
      </c>
      <c r="U537" s="13"/>
      <c r="V537" s="14">
        <f t="shared" si="152"/>
        <v>476</v>
      </c>
      <c r="W537" s="15">
        <f t="shared" si="153"/>
        <v>238</v>
      </c>
      <c r="X537" s="15">
        <f t="shared" si="135"/>
        <v>238</v>
      </c>
      <c r="Y537" s="15">
        <f t="shared" si="136"/>
        <v>0</v>
      </c>
      <c r="Z537" s="14">
        <f t="shared" si="137"/>
        <v>476</v>
      </c>
      <c r="AA537" s="15">
        <f t="shared" si="154"/>
        <v>238</v>
      </c>
      <c r="AB537" s="15">
        <f t="shared" si="138"/>
        <v>238</v>
      </c>
      <c r="AC537" s="15">
        <f t="shared" si="139"/>
        <v>0</v>
      </c>
      <c r="AD537" s="14">
        <f t="shared" si="140"/>
        <v>476</v>
      </c>
      <c r="AE537" s="14">
        <f t="shared" si="141"/>
        <v>1428</v>
      </c>
      <c r="AF537" s="16" t="s">
        <v>509</v>
      </c>
      <c r="AG537" s="17" t="s">
        <v>342</v>
      </c>
      <c r="AH537" s="17" t="s">
        <v>286</v>
      </c>
      <c r="AI537" s="17" t="s">
        <v>2940</v>
      </c>
      <c r="AJ537" s="17" t="s">
        <v>2941</v>
      </c>
      <c r="AK537" s="17" t="s">
        <v>290</v>
      </c>
      <c r="AL537" s="17" t="s">
        <v>291</v>
      </c>
      <c r="AM537" s="12" t="s">
        <v>47</v>
      </c>
      <c r="AN537" s="18">
        <v>46752</v>
      </c>
      <c r="AO537" s="19"/>
    </row>
    <row r="538" spans="1:41" ht="20" customHeight="1">
      <c r="A538" s="12">
        <v>44</v>
      </c>
      <c r="B538" s="12" t="s">
        <v>2508</v>
      </c>
      <c r="C538" s="28" t="s">
        <v>2509</v>
      </c>
      <c r="D538" s="12" t="s">
        <v>2510</v>
      </c>
      <c r="E538" s="12" t="s">
        <v>2508</v>
      </c>
      <c r="F538" s="12" t="s">
        <v>2511</v>
      </c>
      <c r="G538" s="12" t="s">
        <v>2177</v>
      </c>
      <c r="H538" s="12" t="s">
        <v>2517</v>
      </c>
      <c r="I538" s="12"/>
      <c r="J538" s="12"/>
      <c r="K538" s="12" t="s">
        <v>2513</v>
      </c>
      <c r="L538" s="12" t="s">
        <v>2514</v>
      </c>
      <c r="M538" s="27" t="s">
        <v>2616</v>
      </c>
      <c r="N538" s="12"/>
      <c r="O538" s="8">
        <v>96150683</v>
      </c>
      <c r="P538" s="8" t="s">
        <v>1373</v>
      </c>
      <c r="Q538" s="8">
        <v>40</v>
      </c>
      <c r="R538" s="12">
        <v>36</v>
      </c>
      <c r="S538" s="23">
        <v>10126</v>
      </c>
      <c r="T538" s="23">
        <v>10126</v>
      </c>
      <c r="U538" s="13"/>
      <c r="V538" s="14">
        <f t="shared" si="152"/>
        <v>20252</v>
      </c>
      <c r="W538" s="15">
        <f t="shared" si="153"/>
        <v>10126</v>
      </c>
      <c r="X538" s="15">
        <f t="shared" si="135"/>
        <v>10126</v>
      </c>
      <c r="Y538" s="15">
        <f t="shared" si="136"/>
        <v>0</v>
      </c>
      <c r="Z538" s="14">
        <f t="shared" si="137"/>
        <v>20252</v>
      </c>
      <c r="AA538" s="15">
        <f t="shared" si="154"/>
        <v>10126</v>
      </c>
      <c r="AB538" s="15">
        <f t="shared" si="138"/>
        <v>10126</v>
      </c>
      <c r="AC538" s="15">
        <f t="shared" si="139"/>
        <v>0</v>
      </c>
      <c r="AD538" s="14">
        <f t="shared" si="140"/>
        <v>20252</v>
      </c>
      <c r="AE538" s="14">
        <f t="shared" si="141"/>
        <v>60756</v>
      </c>
      <c r="AF538" s="16" t="s">
        <v>509</v>
      </c>
      <c r="AG538" s="17" t="s">
        <v>342</v>
      </c>
      <c r="AH538" s="17" t="s">
        <v>286</v>
      </c>
      <c r="AI538" s="17" t="s">
        <v>2940</v>
      </c>
      <c r="AJ538" s="17" t="s">
        <v>2941</v>
      </c>
      <c r="AK538" s="17" t="s">
        <v>290</v>
      </c>
      <c r="AL538" s="17" t="s">
        <v>291</v>
      </c>
      <c r="AM538" s="12" t="s">
        <v>47</v>
      </c>
      <c r="AN538" s="18">
        <v>46752</v>
      </c>
      <c r="AO538" s="19"/>
    </row>
    <row r="539" spans="1:41" ht="20" customHeight="1">
      <c r="A539" s="12">
        <v>45</v>
      </c>
      <c r="B539" s="12" t="s">
        <v>2508</v>
      </c>
      <c r="C539" s="28" t="s">
        <v>2509</v>
      </c>
      <c r="D539" s="12" t="s">
        <v>2510</v>
      </c>
      <c r="E539" s="12" t="s">
        <v>2508</v>
      </c>
      <c r="F539" s="12" t="s">
        <v>2511</v>
      </c>
      <c r="G539" s="12" t="s">
        <v>2177</v>
      </c>
      <c r="H539" s="12" t="s">
        <v>2514</v>
      </c>
      <c r="I539" s="12" t="s">
        <v>2542</v>
      </c>
      <c r="J539" s="12">
        <v>17</v>
      </c>
      <c r="K539" s="12" t="s">
        <v>2513</v>
      </c>
      <c r="L539" s="12" t="s">
        <v>2514</v>
      </c>
      <c r="M539" s="27" t="s">
        <v>2617</v>
      </c>
      <c r="N539" s="12"/>
      <c r="O539" s="8">
        <v>30050891</v>
      </c>
      <c r="P539" s="8" t="s">
        <v>1373</v>
      </c>
      <c r="Q539" s="8">
        <v>16.5</v>
      </c>
      <c r="R539" s="12">
        <v>36</v>
      </c>
      <c r="S539" s="23">
        <v>5010</v>
      </c>
      <c r="T539" s="23">
        <v>5010</v>
      </c>
      <c r="U539" s="13"/>
      <c r="V539" s="14">
        <f t="shared" si="152"/>
        <v>10020</v>
      </c>
      <c r="W539" s="15">
        <f t="shared" si="153"/>
        <v>5010</v>
      </c>
      <c r="X539" s="15">
        <f t="shared" si="135"/>
        <v>5010</v>
      </c>
      <c r="Y539" s="15">
        <f t="shared" si="136"/>
        <v>0</v>
      </c>
      <c r="Z539" s="14">
        <f t="shared" si="137"/>
        <v>10020</v>
      </c>
      <c r="AA539" s="15">
        <f t="shared" si="154"/>
        <v>5010</v>
      </c>
      <c r="AB539" s="15">
        <f t="shared" si="138"/>
        <v>5010</v>
      </c>
      <c r="AC539" s="15">
        <f t="shared" si="139"/>
        <v>0</v>
      </c>
      <c r="AD539" s="14">
        <f t="shared" si="140"/>
        <v>10020</v>
      </c>
      <c r="AE539" s="14">
        <f t="shared" si="141"/>
        <v>30060</v>
      </c>
      <c r="AF539" s="16" t="s">
        <v>509</v>
      </c>
      <c r="AG539" s="17" t="s">
        <v>342</v>
      </c>
      <c r="AH539" s="17" t="s">
        <v>286</v>
      </c>
      <c r="AI539" s="17" t="s">
        <v>2940</v>
      </c>
      <c r="AJ539" s="17" t="s">
        <v>2941</v>
      </c>
      <c r="AK539" s="17" t="s">
        <v>290</v>
      </c>
      <c r="AL539" s="17" t="s">
        <v>291</v>
      </c>
      <c r="AM539" s="12" t="s">
        <v>47</v>
      </c>
      <c r="AN539" s="18">
        <v>46752</v>
      </c>
      <c r="AO539" s="19"/>
    </row>
    <row r="540" spans="1:41" ht="20" customHeight="1">
      <c r="A540" s="12">
        <v>46</v>
      </c>
      <c r="B540" s="12" t="s">
        <v>2508</v>
      </c>
      <c r="C540" s="28" t="s">
        <v>2509</v>
      </c>
      <c r="D540" s="12" t="s">
        <v>2510</v>
      </c>
      <c r="E540" s="12" t="s">
        <v>2508</v>
      </c>
      <c r="F540" s="12" t="s">
        <v>2511</v>
      </c>
      <c r="G540" s="12" t="s">
        <v>2177</v>
      </c>
      <c r="H540" s="12" t="s">
        <v>2514</v>
      </c>
      <c r="I540" s="12" t="s">
        <v>2610</v>
      </c>
      <c r="J540" s="12">
        <v>1</v>
      </c>
      <c r="K540" s="12" t="s">
        <v>2513</v>
      </c>
      <c r="L540" s="12" t="s">
        <v>2514</v>
      </c>
      <c r="M540" s="27" t="s">
        <v>2618</v>
      </c>
      <c r="N540" s="12"/>
      <c r="O540" s="8">
        <v>30036525</v>
      </c>
      <c r="P540" s="8" t="s">
        <v>1373</v>
      </c>
      <c r="Q540" s="8">
        <v>16.5</v>
      </c>
      <c r="R540" s="12">
        <v>36</v>
      </c>
      <c r="S540" s="23">
        <v>5819</v>
      </c>
      <c r="T540" s="23">
        <v>5818</v>
      </c>
      <c r="U540" s="13"/>
      <c r="V540" s="14">
        <f t="shared" si="152"/>
        <v>11637</v>
      </c>
      <c r="W540" s="15">
        <f t="shared" si="153"/>
        <v>5819</v>
      </c>
      <c r="X540" s="15">
        <f t="shared" si="135"/>
        <v>5818</v>
      </c>
      <c r="Y540" s="15">
        <f t="shared" si="136"/>
        <v>0</v>
      </c>
      <c r="Z540" s="14">
        <f t="shared" si="137"/>
        <v>11637</v>
      </c>
      <c r="AA540" s="15">
        <f t="shared" si="154"/>
        <v>5819</v>
      </c>
      <c r="AB540" s="15">
        <f t="shared" si="138"/>
        <v>5818</v>
      </c>
      <c r="AC540" s="15">
        <f t="shared" si="139"/>
        <v>0</v>
      </c>
      <c r="AD540" s="14">
        <f t="shared" si="140"/>
        <v>11637</v>
      </c>
      <c r="AE540" s="14">
        <f t="shared" si="141"/>
        <v>34911</v>
      </c>
      <c r="AF540" s="16" t="s">
        <v>509</v>
      </c>
      <c r="AG540" s="17" t="s">
        <v>342</v>
      </c>
      <c r="AH540" s="17" t="s">
        <v>286</v>
      </c>
      <c r="AI540" s="17" t="s">
        <v>2940</v>
      </c>
      <c r="AJ540" s="17" t="s">
        <v>2941</v>
      </c>
      <c r="AK540" s="17" t="s">
        <v>290</v>
      </c>
      <c r="AL540" s="17" t="s">
        <v>291</v>
      </c>
      <c r="AM540" s="12" t="s">
        <v>47</v>
      </c>
      <c r="AN540" s="18">
        <v>46752</v>
      </c>
      <c r="AO540" s="19"/>
    </row>
    <row r="541" spans="1:41" ht="20" customHeight="1">
      <c r="A541" s="12">
        <v>47</v>
      </c>
      <c r="B541" s="12" t="s">
        <v>2508</v>
      </c>
      <c r="C541" s="28" t="s">
        <v>2509</v>
      </c>
      <c r="D541" s="12" t="s">
        <v>2510</v>
      </c>
      <c r="E541" s="12" t="s">
        <v>2508</v>
      </c>
      <c r="F541" s="12" t="s">
        <v>2511</v>
      </c>
      <c r="G541" s="12" t="s">
        <v>2177</v>
      </c>
      <c r="H541" s="12" t="s">
        <v>2514</v>
      </c>
      <c r="I541" s="12" t="s">
        <v>2542</v>
      </c>
      <c r="J541" s="12"/>
      <c r="K541" s="12" t="s">
        <v>2513</v>
      </c>
      <c r="L541" s="12" t="s">
        <v>2514</v>
      </c>
      <c r="M541" s="27" t="s">
        <v>2619</v>
      </c>
      <c r="N541" s="12"/>
      <c r="O541" s="8">
        <v>95572395</v>
      </c>
      <c r="P541" s="8" t="s">
        <v>1373</v>
      </c>
      <c r="Q541" s="8">
        <v>4</v>
      </c>
      <c r="R541" s="12">
        <v>36</v>
      </c>
      <c r="S541" s="23">
        <v>5</v>
      </c>
      <c r="T541" s="23">
        <v>5</v>
      </c>
      <c r="U541" s="13"/>
      <c r="V541" s="14">
        <f t="shared" si="152"/>
        <v>10</v>
      </c>
      <c r="W541" s="15">
        <f t="shared" si="153"/>
        <v>5</v>
      </c>
      <c r="X541" s="15">
        <f t="shared" si="135"/>
        <v>5</v>
      </c>
      <c r="Y541" s="15">
        <f t="shared" si="136"/>
        <v>0</v>
      </c>
      <c r="Z541" s="14">
        <f t="shared" si="137"/>
        <v>10</v>
      </c>
      <c r="AA541" s="15">
        <f t="shared" si="154"/>
        <v>5</v>
      </c>
      <c r="AB541" s="15">
        <f t="shared" si="138"/>
        <v>5</v>
      </c>
      <c r="AC541" s="15">
        <f t="shared" si="139"/>
        <v>0</v>
      </c>
      <c r="AD541" s="14">
        <f t="shared" si="140"/>
        <v>10</v>
      </c>
      <c r="AE541" s="14">
        <f t="shared" si="141"/>
        <v>30</v>
      </c>
      <c r="AF541" s="16" t="s">
        <v>509</v>
      </c>
      <c r="AG541" s="17" t="s">
        <v>342</v>
      </c>
      <c r="AH541" s="17" t="s">
        <v>286</v>
      </c>
      <c r="AI541" s="17" t="s">
        <v>2940</v>
      </c>
      <c r="AJ541" s="17" t="s">
        <v>2941</v>
      </c>
      <c r="AK541" s="17" t="s">
        <v>290</v>
      </c>
      <c r="AL541" s="17" t="s">
        <v>291</v>
      </c>
      <c r="AM541" s="12" t="s">
        <v>47</v>
      </c>
      <c r="AN541" s="18">
        <v>46752</v>
      </c>
      <c r="AO541" s="19"/>
    </row>
    <row r="542" spans="1:41" ht="20" customHeight="1">
      <c r="A542" s="12">
        <v>48</v>
      </c>
      <c r="B542" s="12" t="s">
        <v>2508</v>
      </c>
      <c r="C542" s="28" t="s">
        <v>2509</v>
      </c>
      <c r="D542" s="12" t="s">
        <v>2510</v>
      </c>
      <c r="E542" s="12" t="s">
        <v>2508</v>
      </c>
      <c r="F542" s="12" t="s">
        <v>2511</v>
      </c>
      <c r="G542" s="12" t="s">
        <v>2177</v>
      </c>
      <c r="H542" s="12" t="s">
        <v>2514</v>
      </c>
      <c r="I542" s="12" t="s">
        <v>2542</v>
      </c>
      <c r="J542" s="12">
        <v>17</v>
      </c>
      <c r="K542" s="12" t="s">
        <v>2513</v>
      </c>
      <c r="L542" s="12" t="s">
        <v>2514</v>
      </c>
      <c r="M542" s="27" t="s">
        <v>2620</v>
      </c>
      <c r="N542" s="12"/>
      <c r="O542" s="8">
        <v>30050884</v>
      </c>
      <c r="P542" s="8" t="s">
        <v>1373</v>
      </c>
      <c r="Q542" s="8">
        <v>16.5</v>
      </c>
      <c r="R542" s="12">
        <v>36</v>
      </c>
      <c r="S542" s="23">
        <v>6141</v>
      </c>
      <c r="T542" s="23">
        <v>6140</v>
      </c>
      <c r="U542" s="13"/>
      <c r="V542" s="14">
        <f t="shared" si="152"/>
        <v>12281</v>
      </c>
      <c r="W542" s="15">
        <f t="shared" si="153"/>
        <v>6141</v>
      </c>
      <c r="X542" s="15">
        <f t="shared" si="135"/>
        <v>6140</v>
      </c>
      <c r="Y542" s="15">
        <f t="shared" si="136"/>
        <v>0</v>
      </c>
      <c r="Z542" s="14">
        <f t="shared" si="137"/>
        <v>12281</v>
      </c>
      <c r="AA542" s="15">
        <f t="shared" si="154"/>
        <v>6141</v>
      </c>
      <c r="AB542" s="15">
        <f t="shared" si="138"/>
        <v>6140</v>
      </c>
      <c r="AC542" s="15">
        <f t="shared" si="139"/>
        <v>0</v>
      </c>
      <c r="AD542" s="14">
        <f t="shared" si="140"/>
        <v>12281</v>
      </c>
      <c r="AE542" s="14">
        <f t="shared" si="141"/>
        <v>36843</v>
      </c>
      <c r="AF542" s="16" t="s">
        <v>509</v>
      </c>
      <c r="AG542" s="17" t="s">
        <v>342</v>
      </c>
      <c r="AH542" s="17" t="s">
        <v>286</v>
      </c>
      <c r="AI542" s="17" t="s">
        <v>2940</v>
      </c>
      <c r="AJ542" s="17" t="s">
        <v>2941</v>
      </c>
      <c r="AK542" s="17" t="s">
        <v>290</v>
      </c>
      <c r="AL542" s="17" t="s">
        <v>291</v>
      </c>
      <c r="AM542" s="12" t="s">
        <v>47</v>
      </c>
      <c r="AN542" s="18">
        <v>46752</v>
      </c>
      <c r="AO542" s="19"/>
    </row>
    <row r="543" spans="1:41" ht="20" customHeight="1">
      <c r="A543" s="12">
        <v>49</v>
      </c>
      <c r="B543" s="12" t="s">
        <v>2508</v>
      </c>
      <c r="C543" s="28" t="s">
        <v>2509</v>
      </c>
      <c r="D543" s="12" t="s">
        <v>2510</v>
      </c>
      <c r="E543" s="12" t="s">
        <v>2508</v>
      </c>
      <c r="F543" s="12" t="s">
        <v>2511</v>
      </c>
      <c r="G543" s="12" t="s">
        <v>2177</v>
      </c>
      <c r="H543" s="12" t="s">
        <v>2514</v>
      </c>
      <c r="I543" s="12" t="s">
        <v>2572</v>
      </c>
      <c r="J543" s="12">
        <v>8</v>
      </c>
      <c r="K543" s="12" t="s">
        <v>2513</v>
      </c>
      <c r="L543" s="12" t="s">
        <v>2514</v>
      </c>
      <c r="M543" s="27" t="s">
        <v>2606</v>
      </c>
      <c r="N543" s="12"/>
      <c r="O543" s="8">
        <v>80766991</v>
      </c>
      <c r="P543" s="8" t="s">
        <v>1373</v>
      </c>
      <c r="Q543" s="8">
        <v>5</v>
      </c>
      <c r="R543" s="12">
        <v>36</v>
      </c>
      <c r="S543" s="23">
        <v>463</v>
      </c>
      <c r="T543" s="23">
        <v>462</v>
      </c>
      <c r="U543" s="13"/>
      <c r="V543" s="14">
        <f t="shared" si="152"/>
        <v>925</v>
      </c>
      <c r="W543" s="15">
        <f t="shared" si="153"/>
        <v>463</v>
      </c>
      <c r="X543" s="15">
        <f t="shared" si="135"/>
        <v>462</v>
      </c>
      <c r="Y543" s="15">
        <f t="shared" si="136"/>
        <v>0</v>
      </c>
      <c r="Z543" s="14">
        <f t="shared" si="137"/>
        <v>925</v>
      </c>
      <c r="AA543" s="15">
        <f t="shared" si="154"/>
        <v>463</v>
      </c>
      <c r="AB543" s="15">
        <f t="shared" si="138"/>
        <v>462</v>
      </c>
      <c r="AC543" s="15">
        <f t="shared" si="139"/>
        <v>0</v>
      </c>
      <c r="AD543" s="14">
        <f t="shared" si="140"/>
        <v>925</v>
      </c>
      <c r="AE543" s="14">
        <f t="shared" si="141"/>
        <v>2775</v>
      </c>
      <c r="AF543" s="16" t="s">
        <v>509</v>
      </c>
      <c r="AG543" s="17" t="s">
        <v>342</v>
      </c>
      <c r="AH543" s="17" t="s">
        <v>286</v>
      </c>
      <c r="AI543" s="17" t="s">
        <v>2940</v>
      </c>
      <c r="AJ543" s="17" t="s">
        <v>2941</v>
      </c>
      <c r="AK543" s="17" t="s">
        <v>290</v>
      </c>
      <c r="AL543" s="17" t="s">
        <v>291</v>
      </c>
      <c r="AM543" s="12" t="s">
        <v>47</v>
      </c>
      <c r="AN543" s="18">
        <v>46752</v>
      </c>
      <c r="AO543" s="19"/>
    </row>
    <row r="544" spans="1:41" ht="20" customHeight="1">
      <c r="A544" s="12">
        <v>50</v>
      </c>
      <c r="B544" s="12" t="s">
        <v>2508</v>
      </c>
      <c r="C544" s="28" t="s">
        <v>2509</v>
      </c>
      <c r="D544" s="12" t="s">
        <v>2510</v>
      </c>
      <c r="E544" s="12" t="s">
        <v>2508</v>
      </c>
      <c r="F544" s="12" t="s">
        <v>2511</v>
      </c>
      <c r="G544" s="12" t="s">
        <v>2177</v>
      </c>
      <c r="H544" s="12" t="s">
        <v>2514</v>
      </c>
      <c r="I544" s="12" t="s">
        <v>2610</v>
      </c>
      <c r="J544" s="12">
        <v>1</v>
      </c>
      <c r="K544" s="12" t="s">
        <v>2513</v>
      </c>
      <c r="L544" s="12" t="s">
        <v>2514</v>
      </c>
      <c r="M544" s="27" t="s">
        <v>2611</v>
      </c>
      <c r="N544" s="12"/>
      <c r="O544" s="8">
        <v>30036445</v>
      </c>
      <c r="P544" s="8" t="s">
        <v>1373</v>
      </c>
      <c r="Q544" s="8">
        <v>16.5</v>
      </c>
      <c r="R544" s="12">
        <v>36</v>
      </c>
      <c r="S544" s="23">
        <v>10396</v>
      </c>
      <c r="T544" s="23">
        <v>10396</v>
      </c>
      <c r="U544" s="13"/>
      <c r="V544" s="14">
        <f t="shared" si="152"/>
        <v>20792</v>
      </c>
      <c r="W544" s="15">
        <f t="shared" si="153"/>
        <v>10396</v>
      </c>
      <c r="X544" s="15">
        <f t="shared" si="135"/>
        <v>10396</v>
      </c>
      <c r="Y544" s="15">
        <f t="shared" si="136"/>
        <v>0</v>
      </c>
      <c r="Z544" s="14">
        <f t="shared" si="137"/>
        <v>20792</v>
      </c>
      <c r="AA544" s="15">
        <f t="shared" si="154"/>
        <v>10396</v>
      </c>
      <c r="AB544" s="15">
        <f t="shared" si="138"/>
        <v>10396</v>
      </c>
      <c r="AC544" s="15">
        <f t="shared" si="139"/>
        <v>0</v>
      </c>
      <c r="AD544" s="14">
        <f t="shared" si="140"/>
        <v>20792</v>
      </c>
      <c r="AE544" s="14">
        <f t="shared" si="141"/>
        <v>62376</v>
      </c>
      <c r="AF544" s="16" t="s">
        <v>509</v>
      </c>
      <c r="AG544" s="17" t="s">
        <v>342</v>
      </c>
      <c r="AH544" s="17" t="s">
        <v>286</v>
      </c>
      <c r="AI544" s="17" t="s">
        <v>2940</v>
      </c>
      <c r="AJ544" s="17" t="s">
        <v>2941</v>
      </c>
      <c r="AK544" s="17" t="s">
        <v>290</v>
      </c>
      <c r="AL544" s="17" t="s">
        <v>291</v>
      </c>
      <c r="AM544" s="12" t="s">
        <v>47</v>
      </c>
      <c r="AN544" s="18">
        <v>46752</v>
      </c>
      <c r="AO544" s="19"/>
    </row>
    <row r="545" spans="1:41" ht="20" customHeight="1">
      <c r="A545" s="12">
        <v>51</v>
      </c>
      <c r="B545" s="12" t="s">
        <v>2508</v>
      </c>
      <c r="C545" s="28" t="s">
        <v>2509</v>
      </c>
      <c r="D545" s="12" t="s">
        <v>2510</v>
      </c>
      <c r="E545" s="12" t="s">
        <v>2508</v>
      </c>
      <c r="F545" s="12" t="s">
        <v>2511</v>
      </c>
      <c r="G545" s="12" t="s">
        <v>2177</v>
      </c>
      <c r="H545" s="12" t="s">
        <v>2514</v>
      </c>
      <c r="I545" s="12" t="s">
        <v>2542</v>
      </c>
      <c r="J545" s="12">
        <v>17</v>
      </c>
      <c r="K545" s="12" t="s">
        <v>2513</v>
      </c>
      <c r="L545" s="12" t="s">
        <v>2514</v>
      </c>
      <c r="M545" s="27" t="s">
        <v>2613</v>
      </c>
      <c r="N545" s="12"/>
      <c r="O545" s="8">
        <v>71527396</v>
      </c>
      <c r="P545" s="8" t="s">
        <v>1373</v>
      </c>
      <c r="Q545" s="8">
        <v>16</v>
      </c>
      <c r="R545" s="12">
        <v>36</v>
      </c>
      <c r="S545" s="23">
        <v>558</v>
      </c>
      <c r="T545" s="23">
        <v>558</v>
      </c>
      <c r="U545" s="13"/>
      <c r="V545" s="14">
        <f t="shared" si="152"/>
        <v>1116</v>
      </c>
      <c r="W545" s="15">
        <f t="shared" si="153"/>
        <v>558</v>
      </c>
      <c r="X545" s="15">
        <f t="shared" si="135"/>
        <v>558</v>
      </c>
      <c r="Y545" s="15">
        <f t="shared" si="136"/>
        <v>0</v>
      </c>
      <c r="Z545" s="14">
        <f t="shared" si="137"/>
        <v>1116</v>
      </c>
      <c r="AA545" s="15">
        <f t="shared" si="154"/>
        <v>558</v>
      </c>
      <c r="AB545" s="15">
        <f t="shared" si="138"/>
        <v>558</v>
      </c>
      <c r="AC545" s="15">
        <f t="shared" si="139"/>
        <v>0</v>
      </c>
      <c r="AD545" s="14">
        <f t="shared" si="140"/>
        <v>1116</v>
      </c>
      <c r="AE545" s="14">
        <f t="shared" si="141"/>
        <v>3348</v>
      </c>
      <c r="AF545" s="16" t="s">
        <v>509</v>
      </c>
      <c r="AG545" s="17" t="s">
        <v>342</v>
      </c>
      <c r="AH545" s="17" t="s">
        <v>286</v>
      </c>
      <c r="AI545" s="17" t="s">
        <v>2940</v>
      </c>
      <c r="AJ545" s="17" t="s">
        <v>2941</v>
      </c>
      <c r="AK545" s="17" t="s">
        <v>290</v>
      </c>
      <c r="AL545" s="17" t="s">
        <v>291</v>
      </c>
      <c r="AM545" s="12" t="s">
        <v>47</v>
      </c>
      <c r="AN545" s="18">
        <v>46752</v>
      </c>
      <c r="AO545" s="19"/>
    </row>
    <row r="546" spans="1:41" ht="20" customHeight="1">
      <c r="A546" s="12">
        <v>52</v>
      </c>
      <c r="B546" s="12" t="s">
        <v>2508</v>
      </c>
      <c r="C546" s="28" t="s">
        <v>2509</v>
      </c>
      <c r="D546" s="12" t="s">
        <v>2510</v>
      </c>
      <c r="E546" s="12" t="s">
        <v>2508</v>
      </c>
      <c r="F546" s="12" t="s">
        <v>2511</v>
      </c>
      <c r="G546" s="12" t="s">
        <v>2177</v>
      </c>
      <c r="H546" s="12" t="s">
        <v>2514</v>
      </c>
      <c r="I546" s="12" t="s">
        <v>2621</v>
      </c>
      <c r="J546" s="12">
        <v>31</v>
      </c>
      <c r="K546" s="12" t="s">
        <v>2513</v>
      </c>
      <c r="L546" s="12" t="s">
        <v>2514</v>
      </c>
      <c r="M546" s="27" t="s">
        <v>2622</v>
      </c>
      <c r="N546" s="12"/>
      <c r="O546" s="8">
        <v>80758561</v>
      </c>
      <c r="P546" s="8" t="s">
        <v>1373</v>
      </c>
      <c r="Q546" s="8">
        <v>5</v>
      </c>
      <c r="R546" s="12">
        <v>36</v>
      </c>
      <c r="S546" s="23">
        <v>93</v>
      </c>
      <c r="T546" s="23">
        <v>92</v>
      </c>
      <c r="U546" s="13"/>
      <c r="V546" s="14">
        <f t="shared" si="152"/>
        <v>185</v>
      </c>
      <c r="W546" s="15">
        <f t="shared" si="153"/>
        <v>93</v>
      </c>
      <c r="X546" s="15">
        <f t="shared" si="135"/>
        <v>92</v>
      </c>
      <c r="Y546" s="15">
        <f t="shared" si="136"/>
        <v>0</v>
      </c>
      <c r="Z546" s="14">
        <f t="shared" si="137"/>
        <v>185</v>
      </c>
      <c r="AA546" s="15">
        <f t="shared" si="154"/>
        <v>93</v>
      </c>
      <c r="AB546" s="15">
        <f t="shared" si="138"/>
        <v>92</v>
      </c>
      <c r="AC546" s="15">
        <f t="shared" si="139"/>
        <v>0</v>
      </c>
      <c r="AD546" s="14">
        <f t="shared" si="140"/>
        <v>185</v>
      </c>
      <c r="AE546" s="14">
        <f t="shared" si="141"/>
        <v>555</v>
      </c>
      <c r="AF546" s="16" t="s">
        <v>509</v>
      </c>
      <c r="AG546" s="17" t="s">
        <v>342</v>
      </c>
      <c r="AH546" s="17" t="s">
        <v>286</v>
      </c>
      <c r="AI546" s="17" t="s">
        <v>2940</v>
      </c>
      <c r="AJ546" s="17" t="s">
        <v>2941</v>
      </c>
      <c r="AK546" s="17" t="s">
        <v>290</v>
      </c>
      <c r="AL546" s="17" t="s">
        <v>291</v>
      </c>
      <c r="AM546" s="12" t="s">
        <v>47</v>
      </c>
      <c r="AN546" s="18">
        <v>46752</v>
      </c>
      <c r="AO546" s="19"/>
    </row>
    <row r="547" spans="1:41" ht="20" customHeight="1">
      <c r="A547" s="12">
        <v>53</v>
      </c>
      <c r="B547" s="12" t="s">
        <v>2508</v>
      </c>
      <c r="C547" s="28" t="s">
        <v>2509</v>
      </c>
      <c r="D547" s="12" t="s">
        <v>2510</v>
      </c>
      <c r="E547" s="12" t="s">
        <v>2508</v>
      </c>
      <c r="F547" s="12" t="s">
        <v>2511</v>
      </c>
      <c r="G547" s="12" t="s">
        <v>2177</v>
      </c>
      <c r="H547" s="12" t="s">
        <v>2523</v>
      </c>
      <c r="I547" s="12"/>
      <c r="J547" s="12"/>
      <c r="K547" s="12" t="s">
        <v>2513</v>
      </c>
      <c r="L547" s="12" t="s">
        <v>2514</v>
      </c>
      <c r="M547" s="27" t="s">
        <v>2615</v>
      </c>
      <c r="N547" s="12"/>
      <c r="O547" s="8">
        <v>96916263</v>
      </c>
      <c r="P547" s="8" t="s">
        <v>1373</v>
      </c>
      <c r="Q547" s="8">
        <v>10</v>
      </c>
      <c r="R547" s="12">
        <v>36</v>
      </c>
      <c r="S547" s="23">
        <v>242</v>
      </c>
      <c r="T547" s="23">
        <v>242</v>
      </c>
      <c r="U547" s="13"/>
      <c r="V547" s="14">
        <f t="shared" si="152"/>
        <v>484</v>
      </c>
      <c r="W547" s="15">
        <f t="shared" si="153"/>
        <v>242</v>
      </c>
      <c r="X547" s="15">
        <f t="shared" si="135"/>
        <v>242</v>
      </c>
      <c r="Y547" s="15">
        <f t="shared" si="136"/>
        <v>0</v>
      </c>
      <c r="Z547" s="14">
        <f t="shared" si="137"/>
        <v>484</v>
      </c>
      <c r="AA547" s="15">
        <f t="shared" si="154"/>
        <v>242</v>
      </c>
      <c r="AB547" s="15">
        <f t="shared" si="138"/>
        <v>242</v>
      </c>
      <c r="AC547" s="15">
        <f t="shared" si="139"/>
        <v>0</v>
      </c>
      <c r="AD547" s="14">
        <f t="shared" si="140"/>
        <v>484</v>
      </c>
      <c r="AE547" s="14">
        <f t="shared" si="141"/>
        <v>1452</v>
      </c>
      <c r="AF547" s="16" t="s">
        <v>509</v>
      </c>
      <c r="AG547" s="17" t="s">
        <v>342</v>
      </c>
      <c r="AH547" s="17" t="s">
        <v>286</v>
      </c>
      <c r="AI547" s="17" t="s">
        <v>2940</v>
      </c>
      <c r="AJ547" s="17" t="s">
        <v>2941</v>
      </c>
      <c r="AK547" s="17" t="s">
        <v>290</v>
      </c>
      <c r="AL547" s="17" t="s">
        <v>291</v>
      </c>
      <c r="AM547" s="12" t="s">
        <v>47</v>
      </c>
      <c r="AN547" s="18">
        <v>46752</v>
      </c>
      <c r="AO547" s="19"/>
    </row>
    <row r="548" spans="1:41" ht="20" customHeight="1">
      <c r="A548" s="12">
        <v>54</v>
      </c>
      <c r="B548" s="12" t="s">
        <v>2508</v>
      </c>
      <c r="C548" s="28" t="s">
        <v>2509</v>
      </c>
      <c r="D548" s="12" t="s">
        <v>2510</v>
      </c>
      <c r="E548" s="12" t="s">
        <v>2508</v>
      </c>
      <c r="F548" s="12" t="s">
        <v>2511</v>
      </c>
      <c r="G548" s="12" t="s">
        <v>2177</v>
      </c>
      <c r="H548" s="12" t="s">
        <v>2514</v>
      </c>
      <c r="I548" s="12" t="s">
        <v>2542</v>
      </c>
      <c r="J548" s="12">
        <v>17</v>
      </c>
      <c r="K548" s="12" t="s">
        <v>2513</v>
      </c>
      <c r="L548" s="12" t="s">
        <v>2514</v>
      </c>
      <c r="M548" s="27" t="s">
        <v>2617</v>
      </c>
      <c r="N548" s="12"/>
      <c r="O548" s="8">
        <v>30050891</v>
      </c>
      <c r="P548" s="8" t="s">
        <v>1373</v>
      </c>
      <c r="Q548" s="8">
        <v>16.579999999999998</v>
      </c>
      <c r="R548" s="12">
        <v>36</v>
      </c>
      <c r="S548" s="23">
        <v>4999</v>
      </c>
      <c r="T548" s="23">
        <v>4999</v>
      </c>
      <c r="U548" s="13"/>
      <c r="V548" s="14">
        <f t="shared" si="152"/>
        <v>9998</v>
      </c>
      <c r="W548" s="15">
        <f t="shared" si="153"/>
        <v>4999</v>
      </c>
      <c r="X548" s="15">
        <f t="shared" si="135"/>
        <v>4999</v>
      </c>
      <c r="Y548" s="15">
        <f t="shared" si="136"/>
        <v>0</v>
      </c>
      <c r="Z548" s="14">
        <f t="shared" si="137"/>
        <v>9998</v>
      </c>
      <c r="AA548" s="15">
        <f t="shared" si="154"/>
        <v>4999</v>
      </c>
      <c r="AB548" s="15">
        <f t="shared" si="138"/>
        <v>4999</v>
      </c>
      <c r="AC548" s="15">
        <f t="shared" si="139"/>
        <v>0</v>
      </c>
      <c r="AD548" s="14">
        <f t="shared" si="140"/>
        <v>9998</v>
      </c>
      <c r="AE548" s="14">
        <f t="shared" si="141"/>
        <v>29994</v>
      </c>
      <c r="AF548" s="16" t="s">
        <v>509</v>
      </c>
      <c r="AG548" s="17" t="s">
        <v>342</v>
      </c>
      <c r="AH548" s="17" t="s">
        <v>286</v>
      </c>
      <c r="AI548" s="17" t="s">
        <v>2940</v>
      </c>
      <c r="AJ548" s="17" t="s">
        <v>2941</v>
      </c>
      <c r="AK548" s="17" t="s">
        <v>290</v>
      </c>
      <c r="AL548" s="17" t="s">
        <v>291</v>
      </c>
      <c r="AM548" s="12" t="s">
        <v>47</v>
      </c>
      <c r="AN548" s="18">
        <v>46752</v>
      </c>
      <c r="AO548" s="19"/>
    </row>
    <row r="549" spans="1:41" ht="20" customHeight="1">
      <c r="A549" s="12">
        <v>55</v>
      </c>
      <c r="B549" s="12" t="s">
        <v>2508</v>
      </c>
      <c r="C549" s="28" t="s">
        <v>2509</v>
      </c>
      <c r="D549" s="12" t="s">
        <v>2510</v>
      </c>
      <c r="E549" s="12" t="s">
        <v>2508</v>
      </c>
      <c r="F549" s="12" t="s">
        <v>2511</v>
      </c>
      <c r="G549" s="12" t="s">
        <v>2177</v>
      </c>
      <c r="H549" s="12" t="s">
        <v>2514</v>
      </c>
      <c r="I549" s="12" t="s">
        <v>2610</v>
      </c>
      <c r="J549" s="12">
        <v>1</v>
      </c>
      <c r="K549" s="12" t="s">
        <v>2513</v>
      </c>
      <c r="L549" s="12" t="s">
        <v>2514</v>
      </c>
      <c r="M549" s="27" t="s">
        <v>2618</v>
      </c>
      <c r="N549" s="12"/>
      <c r="O549" s="8">
        <v>30036525</v>
      </c>
      <c r="P549" s="8" t="s">
        <v>1373</v>
      </c>
      <c r="Q549" s="8">
        <v>16.5</v>
      </c>
      <c r="R549" s="12">
        <v>36</v>
      </c>
      <c r="S549" s="23">
        <v>5865</v>
      </c>
      <c r="T549" s="23">
        <v>5865</v>
      </c>
      <c r="U549" s="13"/>
      <c r="V549" s="14">
        <f t="shared" si="152"/>
        <v>11730</v>
      </c>
      <c r="W549" s="15">
        <f t="shared" si="153"/>
        <v>5865</v>
      </c>
      <c r="X549" s="15">
        <f t="shared" si="135"/>
        <v>5865</v>
      </c>
      <c r="Y549" s="15">
        <f t="shared" si="136"/>
        <v>0</v>
      </c>
      <c r="Z549" s="14">
        <f t="shared" si="137"/>
        <v>11730</v>
      </c>
      <c r="AA549" s="15">
        <f t="shared" si="154"/>
        <v>5865</v>
      </c>
      <c r="AB549" s="15">
        <f t="shared" si="138"/>
        <v>5865</v>
      </c>
      <c r="AC549" s="15">
        <f t="shared" si="139"/>
        <v>0</v>
      </c>
      <c r="AD549" s="14">
        <f t="shared" si="140"/>
        <v>11730</v>
      </c>
      <c r="AE549" s="14">
        <f t="shared" si="141"/>
        <v>35190</v>
      </c>
      <c r="AF549" s="16" t="s">
        <v>509</v>
      </c>
      <c r="AG549" s="17" t="s">
        <v>342</v>
      </c>
      <c r="AH549" s="17" t="s">
        <v>286</v>
      </c>
      <c r="AI549" s="17" t="s">
        <v>2940</v>
      </c>
      <c r="AJ549" s="17" t="s">
        <v>2941</v>
      </c>
      <c r="AK549" s="17" t="s">
        <v>290</v>
      </c>
      <c r="AL549" s="17" t="s">
        <v>291</v>
      </c>
      <c r="AM549" s="12" t="s">
        <v>47</v>
      </c>
      <c r="AN549" s="18">
        <v>46752</v>
      </c>
      <c r="AO549" s="19"/>
    </row>
    <row r="550" spans="1:41" ht="20" customHeight="1">
      <c r="A550" s="12">
        <v>56</v>
      </c>
      <c r="B550" s="12" t="s">
        <v>2508</v>
      </c>
      <c r="C550" s="28" t="s">
        <v>2509</v>
      </c>
      <c r="D550" s="12" t="s">
        <v>2510</v>
      </c>
      <c r="E550" s="12" t="s">
        <v>2508</v>
      </c>
      <c r="F550" s="12" t="s">
        <v>2511</v>
      </c>
      <c r="G550" s="12" t="s">
        <v>2177</v>
      </c>
      <c r="H550" s="12" t="s">
        <v>2514</v>
      </c>
      <c r="I550" s="12" t="s">
        <v>2542</v>
      </c>
      <c r="J550" s="12"/>
      <c r="K550" s="12" t="s">
        <v>2513</v>
      </c>
      <c r="L550" s="12" t="s">
        <v>2514</v>
      </c>
      <c r="M550" s="27" t="s">
        <v>2619</v>
      </c>
      <c r="N550" s="12"/>
      <c r="O550" s="8">
        <v>95572395</v>
      </c>
      <c r="P550" s="8" t="s">
        <v>1373</v>
      </c>
      <c r="Q550" s="8">
        <v>4</v>
      </c>
      <c r="R550" s="12">
        <v>36</v>
      </c>
      <c r="S550" s="23">
        <v>5</v>
      </c>
      <c r="T550" s="23">
        <v>5</v>
      </c>
      <c r="U550" s="13"/>
      <c r="V550" s="14">
        <f t="shared" si="152"/>
        <v>10</v>
      </c>
      <c r="W550" s="15">
        <f t="shared" si="153"/>
        <v>5</v>
      </c>
      <c r="X550" s="15">
        <f t="shared" si="135"/>
        <v>5</v>
      </c>
      <c r="Y550" s="15">
        <f t="shared" si="136"/>
        <v>0</v>
      </c>
      <c r="Z550" s="14">
        <f t="shared" si="137"/>
        <v>10</v>
      </c>
      <c r="AA550" s="15">
        <f t="shared" si="154"/>
        <v>5</v>
      </c>
      <c r="AB550" s="15">
        <f t="shared" si="138"/>
        <v>5</v>
      </c>
      <c r="AC550" s="15">
        <f t="shared" si="139"/>
        <v>0</v>
      </c>
      <c r="AD550" s="14">
        <f t="shared" si="140"/>
        <v>10</v>
      </c>
      <c r="AE550" s="14">
        <f t="shared" si="141"/>
        <v>30</v>
      </c>
      <c r="AF550" s="16" t="s">
        <v>509</v>
      </c>
      <c r="AG550" s="17" t="s">
        <v>342</v>
      </c>
      <c r="AH550" s="17" t="s">
        <v>286</v>
      </c>
      <c r="AI550" s="17" t="s">
        <v>2940</v>
      </c>
      <c r="AJ550" s="17" t="s">
        <v>2941</v>
      </c>
      <c r="AK550" s="17" t="s">
        <v>290</v>
      </c>
      <c r="AL550" s="17" t="s">
        <v>291</v>
      </c>
      <c r="AM550" s="12" t="s">
        <v>47</v>
      </c>
      <c r="AN550" s="18">
        <v>46752</v>
      </c>
      <c r="AO550" s="19"/>
    </row>
    <row r="551" spans="1:41" ht="20" customHeight="1">
      <c r="A551" s="12">
        <v>57</v>
      </c>
      <c r="B551" s="12" t="s">
        <v>2508</v>
      </c>
      <c r="C551" s="28" t="s">
        <v>2509</v>
      </c>
      <c r="D551" s="12" t="s">
        <v>2510</v>
      </c>
      <c r="E551" s="12" t="s">
        <v>2508</v>
      </c>
      <c r="F551" s="12" t="s">
        <v>2511</v>
      </c>
      <c r="G551" s="12" t="s">
        <v>2177</v>
      </c>
      <c r="H551" s="12" t="s">
        <v>2514</v>
      </c>
      <c r="I551" s="12" t="s">
        <v>2599</v>
      </c>
      <c r="J551" s="12">
        <v>31</v>
      </c>
      <c r="K551" s="12" t="s">
        <v>2513</v>
      </c>
      <c r="L551" s="12" t="s">
        <v>2514</v>
      </c>
      <c r="M551" s="27" t="s">
        <v>2623</v>
      </c>
      <c r="N551" s="12"/>
      <c r="O551" s="8">
        <v>30050913</v>
      </c>
      <c r="P551" s="8" t="s">
        <v>1373</v>
      </c>
      <c r="Q551" s="8">
        <v>20</v>
      </c>
      <c r="R551" s="12">
        <v>36</v>
      </c>
      <c r="S551" s="23">
        <v>6974</v>
      </c>
      <c r="T551" s="23">
        <v>6973</v>
      </c>
      <c r="U551" s="13"/>
      <c r="V551" s="14">
        <f t="shared" si="152"/>
        <v>13947</v>
      </c>
      <c r="W551" s="15">
        <f t="shared" si="153"/>
        <v>6974</v>
      </c>
      <c r="X551" s="15">
        <f t="shared" si="135"/>
        <v>6973</v>
      </c>
      <c r="Y551" s="15">
        <f t="shared" si="136"/>
        <v>0</v>
      </c>
      <c r="Z551" s="14">
        <f t="shared" si="137"/>
        <v>13947</v>
      </c>
      <c r="AA551" s="15">
        <f t="shared" si="154"/>
        <v>6974</v>
      </c>
      <c r="AB551" s="15">
        <f t="shared" si="138"/>
        <v>6973</v>
      </c>
      <c r="AC551" s="15">
        <f t="shared" si="139"/>
        <v>0</v>
      </c>
      <c r="AD551" s="14">
        <f t="shared" si="140"/>
        <v>13947</v>
      </c>
      <c r="AE551" s="14">
        <f t="shared" si="141"/>
        <v>41841</v>
      </c>
      <c r="AF551" s="16" t="s">
        <v>509</v>
      </c>
      <c r="AG551" s="17" t="s">
        <v>342</v>
      </c>
      <c r="AH551" s="17" t="s">
        <v>286</v>
      </c>
      <c r="AI551" s="17" t="s">
        <v>2940</v>
      </c>
      <c r="AJ551" s="17" t="s">
        <v>2941</v>
      </c>
      <c r="AK551" s="17" t="s">
        <v>290</v>
      </c>
      <c r="AL551" s="17" t="s">
        <v>291</v>
      </c>
      <c r="AM551" s="12" t="s">
        <v>47</v>
      </c>
      <c r="AN551" s="18">
        <v>46752</v>
      </c>
      <c r="AO551" s="19"/>
    </row>
    <row r="552" spans="1:41" ht="20" customHeight="1">
      <c r="A552" s="12">
        <v>58</v>
      </c>
      <c r="B552" s="12" t="s">
        <v>2508</v>
      </c>
      <c r="C552" s="28" t="s">
        <v>2509</v>
      </c>
      <c r="D552" s="12" t="s">
        <v>2510</v>
      </c>
      <c r="E552" s="12" t="s">
        <v>2508</v>
      </c>
      <c r="F552" s="12" t="s">
        <v>2511</v>
      </c>
      <c r="G552" s="12" t="s">
        <v>2177</v>
      </c>
      <c r="H552" s="12" t="s">
        <v>2514</v>
      </c>
      <c r="I552" s="12" t="s">
        <v>2542</v>
      </c>
      <c r="J552" s="12">
        <v>17</v>
      </c>
      <c r="K552" s="12" t="s">
        <v>2513</v>
      </c>
      <c r="L552" s="12" t="s">
        <v>2514</v>
      </c>
      <c r="M552" s="27" t="s">
        <v>2622</v>
      </c>
      <c r="N552" s="12"/>
      <c r="O552" s="8">
        <v>80758561</v>
      </c>
      <c r="P552" s="8" t="s">
        <v>1373</v>
      </c>
      <c r="Q552" s="8">
        <v>16</v>
      </c>
      <c r="R552" s="12">
        <v>36</v>
      </c>
      <c r="S552" s="23">
        <v>547</v>
      </c>
      <c r="T552" s="23">
        <v>546</v>
      </c>
      <c r="U552" s="13"/>
      <c r="V552" s="14">
        <f t="shared" si="152"/>
        <v>1093</v>
      </c>
      <c r="W552" s="15">
        <f t="shared" si="153"/>
        <v>547</v>
      </c>
      <c r="X552" s="15">
        <f t="shared" si="135"/>
        <v>546</v>
      </c>
      <c r="Y552" s="15">
        <f t="shared" si="136"/>
        <v>0</v>
      </c>
      <c r="Z552" s="14">
        <f t="shared" si="137"/>
        <v>1093</v>
      </c>
      <c r="AA552" s="15">
        <f t="shared" si="154"/>
        <v>547</v>
      </c>
      <c r="AB552" s="15">
        <f t="shared" si="138"/>
        <v>546</v>
      </c>
      <c r="AC552" s="15">
        <f t="shared" si="139"/>
        <v>0</v>
      </c>
      <c r="AD552" s="14">
        <f t="shared" si="140"/>
        <v>1093</v>
      </c>
      <c r="AE552" s="14">
        <f t="shared" si="141"/>
        <v>3279</v>
      </c>
      <c r="AF552" s="16" t="s">
        <v>509</v>
      </c>
      <c r="AG552" s="17" t="s">
        <v>342</v>
      </c>
      <c r="AH552" s="17" t="s">
        <v>286</v>
      </c>
      <c r="AI552" s="17" t="s">
        <v>2940</v>
      </c>
      <c r="AJ552" s="17" t="s">
        <v>2941</v>
      </c>
      <c r="AK552" s="17" t="s">
        <v>290</v>
      </c>
      <c r="AL552" s="17" t="s">
        <v>291</v>
      </c>
      <c r="AM552" s="12" t="s">
        <v>47</v>
      </c>
      <c r="AN552" s="18">
        <v>46752</v>
      </c>
      <c r="AO552" s="19"/>
    </row>
    <row r="553" spans="1:41" ht="20" customHeight="1">
      <c r="A553" s="12">
        <v>59</v>
      </c>
      <c r="B553" s="12" t="s">
        <v>2508</v>
      </c>
      <c r="C553" s="28" t="s">
        <v>2509</v>
      </c>
      <c r="D553" s="12" t="s">
        <v>2510</v>
      </c>
      <c r="E553" s="12" t="s">
        <v>2508</v>
      </c>
      <c r="F553" s="12" t="s">
        <v>2511</v>
      </c>
      <c r="G553" s="12" t="s">
        <v>2177</v>
      </c>
      <c r="H553" s="12" t="s">
        <v>2514</v>
      </c>
      <c r="I553" s="12" t="s">
        <v>2572</v>
      </c>
      <c r="J553" s="12">
        <v>8</v>
      </c>
      <c r="K553" s="12" t="s">
        <v>2513</v>
      </c>
      <c r="L553" s="12" t="s">
        <v>2514</v>
      </c>
      <c r="M553" s="27" t="s">
        <v>2606</v>
      </c>
      <c r="N553" s="12"/>
      <c r="O553" s="8">
        <v>80766991</v>
      </c>
      <c r="P553" s="8" t="s">
        <v>1373</v>
      </c>
      <c r="Q553" s="8">
        <v>5</v>
      </c>
      <c r="R553" s="12">
        <v>36</v>
      </c>
      <c r="S553" s="23">
        <v>428</v>
      </c>
      <c r="T553" s="23">
        <v>427</v>
      </c>
      <c r="U553" s="13"/>
      <c r="V553" s="14">
        <f t="shared" si="152"/>
        <v>855</v>
      </c>
      <c r="W553" s="15">
        <f t="shared" si="153"/>
        <v>428</v>
      </c>
      <c r="X553" s="15">
        <f t="shared" si="135"/>
        <v>427</v>
      </c>
      <c r="Y553" s="15">
        <f t="shared" si="136"/>
        <v>0</v>
      </c>
      <c r="Z553" s="14">
        <f t="shared" si="137"/>
        <v>855</v>
      </c>
      <c r="AA553" s="15">
        <f t="shared" si="154"/>
        <v>428</v>
      </c>
      <c r="AB553" s="15">
        <f t="shared" si="138"/>
        <v>427</v>
      </c>
      <c r="AC553" s="15">
        <f t="shared" si="139"/>
        <v>0</v>
      </c>
      <c r="AD553" s="14">
        <f t="shared" si="140"/>
        <v>855</v>
      </c>
      <c r="AE553" s="14">
        <f t="shared" si="141"/>
        <v>2565</v>
      </c>
      <c r="AF553" s="16" t="s">
        <v>509</v>
      </c>
      <c r="AG553" s="17" t="s">
        <v>342</v>
      </c>
      <c r="AH553" s="17" t="s">
        <v>286</v>
      </c>
      <c r="AI553" s="17" t="s">
        <v>2940</v>
      </c>
      <c r="AJ553" s="17" t="s">
        <v>2941</v>
      </c>
      <c r="AK553" s="17" t="s">
        <v>290</v>
      </c>
      <c r="AL553" s="17" t="s">
        <v>291</v>
      </c>
      <c r="AM553" s="12" t="s">
        <v>47</v>
      </c>
      <c r="AN553" s="18">
        <v>46752</v>
      </c>
      <c r="AO553" s="19"/>
    </row>
    <row r="554" spans="1:41" ht="20" customHeight="1">
      <c r="A554" s="12">
        <v>60</v>
      </c>
      <c r="B554" s="12" t="s">
        <v>2508</v>
      </c>
      <c r="C554" s="28" t="s">
        <v>2509</v>
      </c>
      <c r="D554" s="12" t="s">
        <v>2510</v>
      </c>
      <c r="E554" s="12" t="s">
        <v>2508</v>
      </c>
      <c r="F554" s="12" t="s">
        <v>2511</v>
      </c>
      <c r="G554" s="12" t="s">
        <v>2177</v>
      </c>
      <c r="H554" s="12" t="s">
        <v>2514</v>
      </c>
      <c r="I554" s="12" t="s">
        <v>2542</v>
      </c>
      <c r="J554" s="12">
        <v>17</v>
      </c>
      <c r="K554" s="12" t="s">
        <v>2513</v>
      </c>
      <c r="L554" s="12" t="s">
        <v>2514</v>
      </c>
      <c r="M554" s="27" t="s">
        <v>2613</v>
      </c>
      <c r="N554" s="12"/>
      <c r="O554" s="8">
        <v>71527396</v>
      </c>
      <c r="P554" s="8" t="s">
        <v>1373</v>
      </c>
      <c r="Q554" s="8">
        <v>16</v>
      </c>
      <c r="R554" s="12">
        <v>36</v>
      </c>
      <c r="S554" s="23">
        <v>547</v>
      </c>
      <c r="T554" s="23">
        <v>546</v>
      </c>
      <c r="U554" s="13"/>
      <c r="V554" s="14">
        <f t="shared" si="152"/>
        <v>1093</v>
      </c>
      <c r="W554" s="15">
        <f t="shared" si="153"/>
        <v>547</v>
      </c>
      <c r="X554" s="15">
        <f t="shared" si="135"/>
        <v>546</v>
      </c>
      <c r="Y554" s="15">
        <f t="shared" si="136"/>
        <v>0</v>
      </c>
      <c r="Z554" s="14">
        <f t="shared" si="137"/>
        <v>1093</v>
      </c>
      <c r="AA554" s="15">
        <f t="shared" si="154"/>
        <v>547</v>
      </c>
      <c r="AB554" s="15">
        <f t="shared" si="138"/>
        <v>546</v>
      </c>
      <c r="AC554" s="15">
        <f t="shared" si="139"/>
        <v>0</v>
      </c>
      <c r="AD554" s="14">
        <f t="shared" si="140"/>
        <v>1093</v>
      </c>
      <c r="AE554" s="14">
        <f t="shared" si="141"/>
        <v>3279</v>
      </c>
      <c r="AF554" s="16" t="s">
        <v>509</v>
      </c>
      <c r="AG554" s="17" t="s">
        <v>342</v>
      </c>
      <c r="AH554" s="17" t="s">
        <v>286</v>
      </c>
      <c r="AI554" s="17" t="s">
        <v>2940</v>
      </c>
      <c r="AJ554" s="17" t="s">
        <v>2941</v>
      </c>
      <c r="AK554" s="17" t="s">
        <v>290</v>
      </c>
      <c r="AL554" s="17" t="s">
        <v>291</v>
      </c>
      <c r="AM554" s="12" t="s">
        <v>47</v>
      </c>
      <c r="AN554" s="18">
        <v>46752</v>
      </c>
      <c r="AO554" s="19"/>
    </row>
    <row r="555" spans="1:41" ht="20" customHeight="1">
      <c r="A555" s="12">
        <v>61</v>
      </c>
      <c r="B555" s="12" t="s">
        <v>2508</v>
      </c>
      <c r="C555" s="28" t="s">
        <v>2509</v>
      </c>
      <c r="D555" s="12" t="s">
        <v>2510</v>
      </c>
      <c r="E555" s="12" t="s">
        <v>2508</v>
      </c>
      <c r="F555" s="12" t="s">
        <v>2511</v>
      </c>
      <c r="G555" s="12" t="s">
        <v>2177</v>
      </c>
      <c r="H555" s="12" t="s">
        <v>2512</v>
      </c>
      <c r="I555" s="12"/>
      <c r="J555" s="12"/>
      <c r="K555" s="12" t="s">
        <v>2513</v>
      </c>
      <c r="L555" s="12" t="s">
        <v>2514</v>
      </c>
      <c r="M555" s="27" t="s">
        <v>2515</v>
      </c>
      <c r="N555" s="12"/>
      <c r="O555" s="8">
        <v>80757837</v>
      </c>
      <c r="P555" s="8" t="s">
        <v>1373</v>
      </c>
      <c r="Q555" s="8">
        <v>4</v>
      </c>
      <c r="R555" s="12">
        <v>36</v>
      </c>
      <c r="S555" s="23">
        <v>5</v>
      </c>
      <c r="T555" s="23">
        <v>5</v>
      </c>
      <c r="U555" s="13"/>
      <c r="V555" s="14">
        <f t="shared" si="152"/>
        <v>10</v>
      </c>
      <c r="W555" s="15">
        <f t="shared" si="153"/>
        <v>5</v>
      </c>
      <c r="X555" s="15">
        <f t="shared" si="135"/>
        <v>5</v>
      </c>
      <c r="Y555" s="15">
        <f t="shared" si="136"/>
        <v>0</v>
      </c>
      <c r="Z555" s="14">
        <f t="shared" si="137"/>
        <v>10</v>
      </c>
      <c r="AA555" s="15">
        <f t="shared" si="154"/>
        <v>5</v>
      </c>
      <c r="AB555" s="15">
        <f t="shared" si="138"/>
        <v>5</v>
      </c>
      <c r="AC555" s="15">
        <f t="shared" si="139"/>
        <v>0</v>
      </c>
      <c r="AD555" s="14">
        <f t="shared" si="140"/>
        <v>10</v>
      </c>
      <c r="AE555" s="14">
        <f t="shared" si="141"/>
        <v>30</v>
      </c>
      <c r="AF555" s="16" t="s">
        <v>509</v>
      </c>
      <c r="AG555" s="17" t="s">
        <v>342</v>
      </c>
      <c r="AH555" s="17" t="s">
        <v>286</v>
      </c>
      <c r="AI555" s="17" t="s">
        <v>2940</v>
      </c>
      <c r="AJ555" s="17" t="s">
        <v>2941</v>
      </c>
      <c r="AK555" s="17" t="s">
        <v>290</v>
      </c>
      <c r="AL555" s="17" t="s">
        <v>291</v>
      </c>
      <c r="AM555" s="12" t="s">
        <v>47</v>
      </c>
      <c r="AN555" s="18">
        <v>46752</v>
      </c>
      <c r="AO555" s="19"/>
    </row>
    <row r="556" spans="1:41" ht="20" customHeight="1">
      <c r="A556" s="12">
        <v>62</v>
      </c>
      <c r="B556" s="12" t="s">
        <v>2508</v>
      </c>
      <c r="C556" s="28" t="s">
        <v>2509</v>
      </c>
      <c r="D556" s="12" t="s">
        <v>2510</v>
      </c>
      <c r="E556" s="12" t="s">
        <v>2508</v>
      </c>
      <c r="F556" s="12" t="s">
        <v>2511</v>
      </c>
      <c r="G556" s="12" t="s">
        <v>2177</v>
      </c>
      <c r="H556" s="12" t="s">
        <v>2520</v>
      </c>
      <c r="I556" s="12"/>
      <c r="J556" s="12"/>
      <c r="K556" s="12" t="s">
        <v>2513</v>
      </c>
      <c r="L556" s="12" t="s">
        <v>2514</v>
      </c>
      <c r="M556" s="27" t="s">
        <v>2521</v>
      </c>
      <c r="N556" s="12"/>
      <c r="O556" s="8">
        <v>80757983</v>
      </c>
      <c r="P556" s="8" t="s">
        <v>1373</v>
      </c>
      <c r="Q556" s="8">
        <v>4</v>
      </c>
      <c r="R556" s="12">
        <v>36</v>
      </c>
      <c r="S556" s="23">
        <v>1432</v>
      </c>
      <c r="T556" s="23">
        <v>1432</v>
      </c>
      <c r="U556" s="13"/>
      <c r="V556" s="14">
        <f t="shared" si="152"/>
        <v>2864</v>
      </c>
      <c r="W556" s="15">
        <f t="shared" si="153"/>
        <v>1432</v>
      </c>
      <c r="X556" s="15">
        <f t="shared" si="135"/>
        <v>1432</v>
      </c>
      <c r="Y556" s="15">
        <f t="shared" si="136"/>
        <v>0</v>
      </c>
      <c r="Z556" s="14">
        <f t="shared" si="137"/>
        <v>2864</v>
      </c>
      <c r="AA556" s="15">
        <f t="shared" si="154"/>
        <v>1432</v>
      </c>
      <c r="AB556" s="15">
        <f t="shared" si="138"/>
        <v>1432</v>
      </c>
      <c r="AC556" s="15">
        <f t="shared" si="139"/>
        <v>0</v>
      </c>
      <c r="AD556" s="14">
        <f t="shared" si="140"/>
        <v>2864</v>
      </c>
      <c r="AE556" s="14">
        <f t="shared" si="141"/>
        <v>8592</v>
      </c>
      <c r="AF556" s="16" t="s">
        <v>509</v>
      </c>
      <c r="AG556" s="17" t="s">
        <v>342</v>
      </c>
      <c r="AH556" s="17" t="s">
        <v>286</v>
      </c>
      <c r="AI556" s="17" t="s">
        <v>2940</v>
      </c>
      <c r="AJ556" s="17" t="s">
        <v>2941</v>
      </c>
      <c r="AK556" s="17" t="s">
        <v>290</v>
      </c>
      <c r="AL556" s="17" t="s">
        <v>291</v>
      </c>
      <c r="AM556" s="12" t="s">
        <v>47</v>
      </c>
      <c r="AN556" s="18">
        <v>46752</v>
      </c>
      <c r="AO556" s="19"/>
    </row>
    <row r="557" spans="1:41" ht="20" customHeight="1">
      <c r="A557" s="12">
        <v>63</v>
      </c>
      <c r="B557" s="12" t="s">
        <v>2508</v>
      </c>
      <c r="C557" s="28" t="s">
        <v>2509</v>
      </c>
      <c r="D557" s="12" t="s">
        <v>2510</v>
      </c>
      <c r="E557" s="12" t="s">
        <v>2508</v>
      </c>
      <c r="F557" s="12" t="s">
        <v>2511</v>
      </c>
      <c r="G557" s="12" t="s">
        <v>2177</v>
      </c>
      <c r="H557" s="12" t="s">
        <v>2523</v>
      </c>
      <c r="I557" s="12"/>
      <c r="J557" s="12"/>
      <c r="K557" s="12" t="s">
        <v>2513</v>
      </c>
      <c r="L557" s="12" t="s">
        <v>2514</v>
      </c>
      <c r="M557" s="27" t="s">
        <v>2524</v>
      </c>
      <c r="N557" s="12"/>
      <c r="O557" s="8">
        <v>80757920</v>
      </c>
      <c r="P557" s="8" t="s">
        <v>1373</v>
      </c>
      <c r="Q557" s="8">
        <v>5</v>
      </c>
      <c r="R557" s="12">
        <v>36</v>
      </c>
      <c r="S557" s="23">
        <v>3476</v>
      </c>
      <c r="T557" s="23">
        <v>3476</v>
      </c>
      <c r="U557" s="13"/>
      <c r="V557" s="14">
        <f t="shared" si="152"/>
        <v>6952</v>
      </c>
      <c r="W557" s="15">
        <f t="shared" si="153"/>
        <v>3476</v>
      </c>
      <c r="X557" s="15">
        <f t="shared" si="135"/>
        <v>3476</v>
      </c>
      <c r="Y557" s="15">
        <f t="shared" si="136"/>
        <v>0</v>
      </c>
      <c r="Z557" s="14">
        <f t="shared" si="137"/>
        <v>6952</v>
      </c>
      <c r="AA557" s="15">
        <f t="shared" si="154"/>
        <v>3476</v>
      </c>
      <c r="AB557" s="15">
        <f t="shared" si="138"/>
        <v>3476</v>
      </c>
      <c r="AC557" s="15">
        <f t="shared" si="139"/>
        <v>0</v>
      </c>
      <c r="AD557" s="14">
        <f t="shared" si="140"/>
        <v>6952</v>
      </c>
      <c r="AE557" s="14">
        <f t="shared" si="141"/>
        <v>20856</v>
      </c>
      <c r="AF557" s="16" t="s">
        <v>509</v>
      </c>
      <c r="AG557" s="17" t="s">
        <v>342</v>
      </c>
      <c r="AH557" s="17" t="s">
        <v>286</v>
      </c>
      <c r="AI557" s="17" t="s">
        <v>2940</v>
      </c>
      <c r="AJ557" s="17" t="s">
        <v>2941</v>
      </c>
      <c r="AK557" s="17" t="s">
        <v>290</v>
      </c>
      <c r="AL557" s="17" t="s">
        <v>291</v>
      </c>
      <c r="AM557" s="12" t="s">
        <v>47</v>
      </c>
      <c r="AN557" s="18">
        <v>46752</v>
      </c>
      <c r="AO557" s="19"/>
    </row>
    <row r="558" spans="1:41" ht="20" customHeight="1">
      <c r="A558" s="12">
        <v>64</v>
      </c>
      <c r="B558" s="12" t="s">
        <v>2508</v>
      </c>
      <c r="C558" s="28" t="s">
        <v>2509</v>
      </c>
      <c r="D558" s="12" t="s">
        <v>2510</v>
      </c>
      <c r="E558" s="12" t="s">
        <v>2508</v>
      </c>
      <c r="F558" s="12" t="s">
        <v>2511</v>
      </c>
      <c r="G558" s="12" t="s">
        <v>2177</v>
      </c>
      <c r="H558" s="12" t="s">
        <v>2523</v>
      </c>
      <c r="I558" s="12"/>
      <c r="J558" s="12"/>
      <c r="K558" s="12" t="s">
        <v>2513</v>
      </c>
      <c r="L558" s="12" t="s">
        <v>2514</v>
      </c>
      <c r="M558" s="27" t="s">
        <v>2526</v>
      </c>
      <c r="N558" s="12"/>
      <c r="O558" s="8">
        <v>80757968</v>
      </c>
      <c r="P558" s="8" t="s">
        <v>1373</v>
      </c>
      <c r="Q558" s="8">
        <v>4</v>
      </c>
      <c r="R558" s="12">
        <v>36</v>
      </c>
      <c r="S558" s="23">
        <v>2648</v>
      </c>
      <c r="T558" s="23">
        <v>2648</v>
      </c>
      <c r="U558" s="13"/>
      <c r="V558" s="14">
        <f t="shared" si="152"/>
        <v>5296</v>
      </c>
      <c r="W558" s="15">
        <f t="shared" si="153"/>
        <v>2648</v>
      </c>
      <c r="X558" s="15">
        <f t="shared" si="135"/>
        <v>2648</v>
      </c>
      <c r="Y558" s="15">
        <f t="shared" si="136"/>
        <v>0</v>
      </c>
      <c r="Z558" s="14">
        <f t="shared" si="137"/>
        <v>5296</v>
      </c>
      <c r="AA558" s="15">
        <f t="shared" si="154"/>
        <v>2648</v>
      </c>
      <c r="AB558" s="15">
        <f t="shared" si="138"/>
        <v>2648</v>
      </c>
      <c r="AC558" s="15">
        <f t="shared" si="139"/>
        <v>0</v>
      </c>
      <c r="AD558" s="14">
        <f t="shared" si="140"/>
        <v>5296</v>
      </c>
      <c r="AE558" s="14">
        <f t="shared" si="141"/>
        <v>15888</v>
      </c>
      <c r="AF558" s="16" t="s">
        <v>509</v>
      </c>
      <c r="AG558" s="17" t="s">
        <v>342</v>
      </c>
      <c r="AH558" s="17" t="s">
        <v>286</v>
      </c>
      <c r="AI558" s="17" t="s">
        <v>2940</v>
      </c>
      <c r="AJ558" s="17" t="s">
        <v>2941</v>
      </c>
      <c r="AK558" s="17" t="s">
        <v>290</v>
      </c>
      <c r="AL558" s="17" t="s">
        <v>291</v>
      </c>
      <c r="AM558" s="12" t="s">
        <v>47</v>
      </c>
      <c r="AN558" s="18">
        <v>46752</v>
      </c>
      <c r="AO558" s="19"/>
    </row>
    <row r="559" spans="1:41" ht="20" customHeight="1">
      <c r="A559" s="12">
        <v>65</v>
      </c>
      <c r="B559" s="12" t="s">
        <v>2508</v>
      </c>
      <c r="C559" s="28" t="s">
        <v>2509</v>
      </c>
      <c r="D559" s="12" t="s">
        <v>2510</v>
      </c>
      <c r="E559" s="12" t="s">
        <v>2508</v>
      </c>
      <c r="F559" s="12" t="s">
        <v>2511</v>
      </c>
      <c r="G559" s="12" t="s">
        <v>2177</v>
      </c>
      <c r="H559" s="12" t="s">
        <v>2528</v>
      </c>
      <c r="I559" s="12"/>
      <c r="J559" s="12"/>
      <c r="K559" s="12" t="s">
        <v>2513</v>
      </c>
      <c r="L559" s="12" t="s">
        <v>2514</v>
      </c>
      <c r="M559" s="27" t="s">
        <v>2529</v>
      </c>
      <c r="N559" s="12"/>
      <c r="O559" s="8">
        <v>80757902</v>
      </c>
      <c r="P559" s="8" t="s">
        <v>1373</v>
      </c>
      <c r="Q559" s="8">
        <v>4</v>
      </c>
      <c r="R559" s="12">
        <v>36</v>
      </c>
      <c r="S559" s="23">
        <v>787</v>
      </c>
      <c r="T559" s="23">
        <v>786</v>
      </c>
      <c r="U559" s="13"/>
      <c r="V559" s="14">
        <f t="shared" si="152"/>
        <v>1573</v>
      </c>
      <c r="W559" s="15">
        <f t="shared" si="153"/>
        <v>787</v>
      </c>
      <c r="X559" s="15">
        <f t="shared" si="135"/>
        <v>786</v>
      </c>
      <c r="Y559" s="15">
        <f t="shared" si="136"/>
        <v>0</v>
      </c>
      <c r="Z559" s="14">
        <f t="shared" si="137"/>
        <v>1573</v>
      </c>
      <c r="AA559" s="15">
        <f t="shared" si="154"/>
        <v>787</v>
      </c>
      <c r="AB559" s="15">
        <f t="shared" si="138"/>
        <v>786</v>
      </c>
      <c r="AC559" s="15">
        <f t="shared" si="139"/>
        <v>0</v>
      </c>
      <c r="AD559" s="14">
        <f t="shared" si="140"/>
        <v>1573</v>
      </c>
      <c r="AE559" s="14">
        <f t="shared" si="141"/>
        <v>4719</v>
      </c>
      <c r="AF559" s="16" t="s">
        <v>509</v>
      </c>
      <c r="AG559" s="17" t="s">
        <v>342</v>
      </c>
      <c r="AH559" s="17" t="s">
        <v>286</v>
      </c>
      <c r="AI559" s="17" t="s">
        <v>2940</v>
      </c>
      <c r="AJ559" s="17" t="s">
        <v>2941</v>
      </c>
      <c r="AK559" s="17" t="s">
        <v>290</v>
      </c>
      <c r="AL559" s="17" t="s">
        <v>291</v>
      </c>
      <c r="AM559" s="12" t="s">
        <v>47</v>
      </c>
      <c r="AN559" s="18">
        <v>46752</v>
      </c>
      <c r="AO559" s="19"/>
    </row>
    <row r="560" spans="1:41" ht="20" customHeight="1">
      <c r="A560" s="12">
        <v>66</v>
      </c>
      <c r="B560" s="12" t="s">
        <v>2508</v>
      </c>
      <c r="C560" s="28" t="s">
        <v>2509</v>
      </c>
      <c r="D560" s="12" t="s">
        <v>2510</v>
      </c>
      <c r="E560" s="12" t="s">
        <v>2508</v>
      </c>
      <c r="F560" s="12" t="s">
        <v>2511</v>
      </c>
      <c r="G560" s="12" t="s">
        <v>2177</v>
      </c>
      <c r="H560" s="12" t="s">
        <v>2531</v>
      </c>
      <c r="I560" s="12"/>
      <c r="J560" s="12"/>
      <c r="K560" s="12" t="s">
        <v>2513</v>
      </c>
      <c r="L560" s="12" t="s">
        <v>2514</v>
      </c>
      <c r="M560" s="27" t="s">
        <v>2532</v>
      </c>
      <c r="N560" s="12"/>
      <c r="O560" s="8">
        <v>80757827</v>
      </c>
      <c r="P560" s="8" t="s">
        <v>1373</v>
      </c>
      <c r="Q560" s="8">
        <v>4</v>
      </c>
      <c r="R560" s="12">
        <v>36</v>
      </c>
      <c r="S560" s="23">
        <v>287</v>
      </c>
      <c r="T560" s="23">
        <v>286</v>
      </c>
      <c r="U560" s="13"/>
      <c r="V560" s="14">
        <f t="shared" si="152"/>
        <v>573</v>
      </c>
      <c r="W560" s="15">
        <f t="shared" si="153"/>
        <v>287</v>
      </c>
      <c r="X560" s="15">
        <f t="shared" si="135"/>
        <v>286</v>
      </c>
      <c r="Y560" s="15">
        <f t="shared" si="136"/>
        <v>0</v>
      </c>
      <c r="Z560" s="14">
        <f t="shared" si="137"/>
        <v>573</v>
      </c>
      <c r="AA560" s="15">
        <f t="shared" si="154"/>
        <v>287</v>
      </c>
      <c r="AB560" s="15">
        <f t="shared" si="138"/>
        <v>286</v>
      </c>
      <c r="AC560" s="15">
        <f t="shared" si="139"/>
        <v>0</v>
      </c>
      <c r="AD560" s="14">
        <f t="shared" si="140"/>
        <v>573</v>
      </c>
      <c r="AE560" s="14">
        <f t="shared" si="141"/>
        <v>1719</v>
      </c>
      <c r="AF560" s="16" t="s">
        <v>509</v>
      </c>
      <c r="AG560" s="17" t="s">
        <v>342</v>
      </c>
      <c r="AH560" s="17" t="s">
        <v>286</v>
      </c>
      <c r="AI560" s="17" t="s">
        <v>2940</v>
      </c>
      <c r="AJ560" s="17" t="s">
        <v>2941</v>
      </c>
      <c r="AK560" s="17" t="s">
        <v>290</v>
      </c>
      <c r="AL560" s="17" t="s">
        <v>291</v>
      </c>
      <c r="AM560" s="12" t="s">
        <v>47</v>
      </c>
      <c r="AN560" s="18">
        <v>46752</v>
      </c>
      <c r="AO560" s="19"/>
    </row>
    <row r="561" spans="1:41" ht="20" customHeight="1">
      <c r="A561" s="12">
        <v>67</v>
      </c>
      <c r="B561" s="12" t="s">
        <v>2508</v>
      </c>
      <c r="C561" s="28" t="s">
        <v>2509</v>
      </c>
      <c r="D561" s="12" t="s">
        <v>2510</v>
      </c>
      <c r="E561" s="12" t="s">
        <v>2508</v>
      </c>
      <c r="F561" s="12" t="s">
        <v>2511</v>
      </c>
      <c r="G561" s="12" t="s">
        <v>2177</v>
      </c>
      <c r="H561" s="12" t="s">
        <v>2537</v>
      </c>
      <c r="I561" s="12"/>
      <c r="J561" s="12"/>
      <c r="K561" s="12" t="s">
        <v>2513</v>
      </c>
      <c r="L561" s="12" t="s">
        <v>2514</v>
      </c>
      <c r="M561" s="27" t="s">
        <v>2538</v>
      </c>
      <c r="N561" s="12"/>
      <c r="O561" s="8">
        <v>80767050</v>
      </c>
      <c r="P561" s="8" t="s">
        <v>1373</v>
      </c>
      <c r="Q561" s="8">
        <v>2</v>
      </c>
      <c r="R561" s="12">
        <v>36</v>
      </c>
      <c r="S561" s="23">
        <v>615</v>
      </c>
      <c r="T561" s="23">
        <v>614</v>
      </c>
      <c r="U561" s="13"/>
      <c r="V561" s="14">
        <f t="shared" si="152"/>
        <v>1229</v>
      </c>
      <c r="W561" s="15">
        <f t="shared" si="153"/>
        <v>615</v>
      </c>
      <c r="X561" s="15">
        <f t="shared" si="135"/>
        <v>614</v>
      </c>
      <c r="Y561" s="15">
        <f t="shared" si="136"/>
        <v>0</v>
      </c>
      <c r="Z561" s="14">
        <f t="shared" si="137"/>
        <v>1229</v>
      </c>
      <c r="AA561" s="15">
        <f t="shared" si="154"/>
        <v>615</v>
      </c>
      <c r="AB561" s="15">
        <f t="shared" si="138"/>
        <v>614</v>
      </c>
      <c r="AC561" s="15">
        <f t="shared" si="139"/>
        <v>0</v>
      </c>
      <c r="AD561" s="14">
        <f t="shared" si="140"/>
        <v>1229</v>
      </c>
      <c r="AE561" s="14">
        <f t="shared" si="141"/>
        <v>3687</v>
      </c>
      <c r="AF561" s="16" t="s">
        <v>509</v>
      </c>
      <c r="AG561" s="17" t="s">
        <v>342</v>
      </c>
      <c r="AH561" s="17" t="s">
        <v>286</v>
      </c>
      <c r="AI561" s="17" t="s">
        <v>2940</v>
      </c>
      <c r="AJ561" s="17" t="s">
        <v>2941</v>
      </c>
      <c r="AK561" s="17" t="s">
        <v>290</v>
      </c>
      <c r="AL561" s="17" t="s">
        <v>291</v>
      </c>
      <c r="AM561" s="12" t="s">
        <v>47</v>
      </c>
      <c r="AN561" s="18">
        <v>46752</v>
      </c>
      <c r="AO561" s="19"/>
    </row>
    <row r="562" spans="1:41" ht="20" customHeight="1">
      <c r="A562" s="12">
        <v>68</v>
      </c>
      <c r="B562" s="12" t="s">
        <v>2508</v>
      </c>
      <c r="C562" s="28" t="s">
        <v>2509</v>
      </c>
      <c r="D562" s="12" t="s">
        <v>2510</v>
      </c>
      <c r="E562" s="12" t="s">
        <v>2508</v>
      </c>
      <c r="F562" s="12" t="s">
        <v>2511</v>
      </c>
      <c r="G562" s="12" t="s">
        <v>2177</v>
      </c>
      <c r="H562" s="12" t="s">
        <v>2514</v>
      </c>
      <c r="I562" s="12" t="s">
        <v>2542</v>
      </c>
      <c r="J562" s="12">
        <v>3</v>
      </c>
      <c r="K562" s="12" t="s">
        <v>2513</v>
      </c>
      <c r="L562" s="12" t="s">
        <v>2514</v>
      </c>
      <c r="M562" s="27" t="s">
        <v>2543</v>
      </c>
      <c r="N562" s="12"/>
      <c r="O562" s="8">
        <v>80757918</v>
      </c>
      <c r="P562" s="8" t="s">
        <v>1373</v>
      </c>
      <c r="Q562" s="8">
        <v>4</v>
      </c>
      <c r="R562" s="12">
        <v>36</v>
      </c>
      <c r="S562" s="23">
        <v>1954</v>
      </c>
      <c r="T562" s="23">
        <v>1953</v>
      </c>
      <c r="U562" s="13"/>
      <c r="V562" s="14">
        <f t="shared" si="152"/>
        <v>3907</v>
      </c>
      <c r="W562" s="15">
        <f t="shared" si="153"/>
        <v>1954</v>
      </c>
      <c r="X562" s="15">
        <f t="shared" si="135"/>
        <v>1953</v>
      </c>
      <c r="Y562" s="15">
        <f t="shared" si="136"/>
        <v>0</v>
      </c>
      <c r="Z562" s="14">
        <f t="shared" si="137"/>
        <v>3907</v>
      </c>
      <c r="AA562" s="15">
        <f t="shared" si="154"/>
        <v>1954</v>
      </c>
      <c r="AB562" s="15">
        <f t="shared" si="138"/>
        <v>1953</v>
      </c>
      <c r="AC562" s="15">
        <f t="shared" si="139"/>
        <v>0</v>
      </c>
      <c r="AD562" s="14">
        <f t="shared" si="140"/>
        <v>3907</v>
      </c>
      <c r="AE562" s="14">
        <f t="shared" si="141"/>
        <v>11721</v>
      </c>
      <c r="AF562" s="16" t="s">
        <v>509</v>
      </c>
      <c r="AG562" s="17" t="s">
        <v>342</v>
      </c>
      <c r="AH562" s="17" t="s">
        <v>286</v>
      </c>
      <c r="AI562" s="17" t="s">
        <v>2940</v>
      </c>
      <c r="AJ562" s="17" t="s">
        <v>2941</v>
      </c>
      <c r="AK562" s="17" t="s">
        <v>290</v>
      </c>
      <c r="AL562" s="17" t="s">
        <v>291</v>
      </c>
      <c r="AM562" s="12" t="s">
        <v>47</v>
      </c>
      <c r="AN562" s="18">
        <v>46752</v>
      </c>
      <c r="AO562" s="19"/>
    </row>
    <row r="563" spans="1:41" ht="20" customHeight="1">
      <c r="A563" s="12">
        <v>69</v>
      </c>
      <c r="B563" s="12" t="s">
        <v>2508</v>
      </c>
      <c r="C563" s="28" t="s">
        <v>2509</v>
      </c>
      <c r="D563" s="12" t="s">
        <v>2510</v>
      </c>
      <c r="E563" s="12" t="s">
        <v>2508</v>
      </c>
      <c r="F563" s="12" t="s">
        <v>2511</v>
      </c>
      <c r="G563" s="12" t="s">
        <v>2177</v>
      </c>
      <c r="H563" s="12" t="s">
        <v>2514</v>
      </c>
      <c r="I563" s="12" t="s">
        <v>2545</v>
      </c>
      <c r="J563" s="12"/>
      <c r="K563" s="12" t="s">
        <v>2513</v>
      </c>
      <c r="L563" s="12" t="s">
        <v>2514</v>
      </c>
      <c r="M563" s="27" t="s">
        <v>2546</v>
      </c>
      <c r="N563" s="12"/>
      <c r="O563" s="8">
        <v>80757961</v>
      </c>
      <c r="P563" s="8" t="s">
        <v>1373</v>
      </c>
      <c r="Q563" s="8">
        <v>5</v>
      </c>
      <c r="R563" s="12">
        <v>36</v>
      </c>
      <c r="S563" s="23">
        <v>2283</v>
      </c>
      <c r="T563" s="23">
        <v>2283</v>
      </c>
      <c r="U563" s="13"/>
      <c r="V563" s="14">
        <f t="shared" si="152"/>
        <v>4566</v>
      </c>
      <c r="W563" s="15">
        <f t="shared" si="153"/>
        <v>2283</v>
      </c>
      <c r="X563" s="15">
        <f t="shared" si="135"/>
        <v>2283</v>
      </c>
      <c r="Y563" s="15">
        <f t="shared" si="136"/>
        <v>0</v>
      </c>
      <c r="Z563" s="14">
        <f t="shared" si="137"/>
        <v>4566</v>
      </c>
      <c r="AA563" s="15">
        <f t="shared" si="154"/>
        <v>2283</v>
      </c>
      <c r="AB563" s="15">
        <f t="shared" si="138"/>
        <v>2283</v>
      </c>
      <c r="AC563" s="15">
        <f t="shared" si="139"/>
        <v>0</v>
      </c>
      <c r="AD563" s="14">
        <f t="shared" si="140"/>
        <v>4566</v>
      </c>
      <c r="AE563" s="14">
        <f t="shared" si="141"/>
        <v>13698</v>
      </c>
      <c r="AF563" s="16" t="s">
        <v>509</v>
      </c>
      <c r="AG563" s="17" t="s">
        <v>342</v>
      </c>
      <c r="AH563" s="17" t="s">
        <v>286</v>
      </c>
      <c r="AI563" s="17" t="s">
        <v>2940</v>
      </c>
      <c r="AJ563" s="17" t="s">
        <v>2941</v>
      </c>
      <c r="AK563" s="17" t="s">
        <v>290</v>
      </c>
      <c r="AL563" s="17" t="s">
        <v>291</v>
      </c>
      <c r="AM563" s="12" t="s">
        <v>47</v>
      </c>
      <c r="AN563" s="18">
        <v>46752</v>
      </c>
      <c r="AO563" s="19"/>
    </row>
    <row r="564" spans="1:41" ht="20" customHeight="1">
      <c r="A564" s="12">
        <v>70</v>
      </c>
      <c r="B564" s="12" t="s">
        <v>2508</v>
      </c>
      <c r="C564" s="28" t="s">
        <v>2509</v>
      </c>
      <c r="D564" s="12" t="s">
        <v>2510</v>
      </c>
      <c r="E564" s="12" t="s">
        <v>2508</v>
      </c>
      <c r="F564" s="12" t="s">
        <v>2511</v>
      </c>
      <c r="G564" s="12" t="s">
        <v>2177</v>
      </c>
      <c r="H564" s="12" t="s">
        <v>2548</v>
      </c>
      <c r="I564" s="12"/>
      <c r="J564" s="12"/>
      <c r="K564" s="12" t="s">
        <v>2513</v>
      </c>
      <c r="L564" s="12" t="s">
        <v>2514</v>
      </c>
      <c r="M564" s="27" t="s">
        <v>2549</v>
      </c>
      <c r="N564" s="12"/>
      <c r="O564" s="8">
        <v>80757975</v>
      </c>
      <c r="P564" s="8" t="s">
        <v>1373</v>
      </c>
      <c r="Q564" s="8">
        <v>4</v>
      </c>
      <c r="R564" s="12">
        <v>36</v>
      </c>
      <c r="S564" s="23">
        <v>1660</v>
      </c>
      <c r="T564" s="23">
        <v>1660</v>
      </c>
      <c r="U564" s="13"/>
      <c r="V564" s="14">
        <f t="shared" si="152"/>
        <v>3320</v>
      </c>
      <c r="W564" s="15">
        <f t="shared" si="153"/>
        <v>1660</v>
      </c>
      <c r="X564" s="15">
        <f t="shared" ref="X564:X600" si="155">T564</f>
        <v>1660</v>
      </c>
      <c r="Y564" s="15">
        <f t="shared" ref="Y564:Y600" si="156">U564</f>
        <v>0</v>
      </c>
      <c r="Z564" s="14">
        <f t="shared" ref="Z564:Z600" si="157">SUM(W564:Y564)</f>
        <v>3320</v>
      </c>
      <c r="AA564" s="15">
        <f t="shared" si="154"/>
        <v>1660</v>
      </c>
      <c r="AB564" s="15">
        <f t="shared" ref="AB564:AB600" si="158">T564</f>
        <v>1660</v>
      </c>
      <c r="AC564" s="15">
        <f t="shared" ref="AC564:AC600" si="159">U564</f>
        <v>0</v>
      </c>
      <c r="AD564" s="14">
        <f t="shared" ref="AD564:AD600" si="160">SUM(AA564:AC564)</f>
        <v>3320</v>
      </c>
      <c r="AE564" s="14">
        <f t="shared" ref="AE564:AE600" si="161">V564+Z564+AD564</f>
        <v>9960</v>
      </c>
      <c r="AF564" s="16" t="s">
        <v>509</v>
      </c>
      <c r="AG564" s="17" t="s">
        <v>342</v>
      </c>
      <c r="AH564" s="17" t="s">
        <v>286</v>
      </c>
      <c r="AI564" s="17" t="s">
        <v>2940</v>
      </c>
      <c r="AJ564" s="17" t="s">
        <v>2941</v>
      </c>
      <c r="AK564" s="17" t="s">
        <v>290</v>
      </c>
      <c r="AL564" s="17" t="s">
        <v>291</v>
      </c>
      <c r="AM564" s="12" t="s">
        <v>47</v>
      </c>
      <c r="AN564" s="18">
        <v>46752</v>
      </c>
      <c r="AO564" s="19"/>
    </row>
    <row r="565" spans="1:41" ht="20" customHeight="1">
      <c r="A565" s="12">
        <v>71</v>
      </c>
      <c r="B565" s="12" t="s">
        <v>2508</v>
      </c>
      <c r="C565" s="28" t="s">
        <v>2509</v>
      </c>
      <c r="D565" s="12" t="s">
        <v>2510</v>
      </c>
      <c r="E565" s="12" t="s">
        <v>2508</v>
      </c>
      <c r="F565" s="12" t="s">
        <v>2511</v>
      </c>
      <c r="G565" s="12" t="s">
        <v>2177</v>
      </c>
      <c r="H565" s="12" t="s">
        <v>2517</v>
      </c>
      <c r="I565" s="12"/>
      <c r="J565" s="12"/>
      <c r="K565" s="12" t="s">
        <v>2513</v>
      </c>
      <c r="L565" s="12" t="s">
        <v>2514</v>
      </c>
      <c r="M565" s="27" t="s">
        <v>2551</v>
      </c>
      <c r="N565" s="12"/>
      <c r="O565" s="8">
        <v>80757965</v>
      </c>
      <c r="P565" s="8" t="s">
        <v>1373</v>
      </c>
      <c r="Q565" s="8">
        <v>4</v>
      </c>
      <c r="R565" s="12">
        <v>36</v>
      </c>
      <c r="S565" s="23">
        <v>138</v>
      </c>
      <c r="T565" s="23">
        <v>137</v>
      </c>
      <c r="U565" s="13"/>
      <c r="V565" s="14">
        <f t="shared" ref="V565:V600" si="162">SUM(S565:U565)</f>
        <v>275</v>
      </c>
      <c r="W565" s="15">
        <f t="shared" ref="W565:W600" si="163">S565</f>
        <v>138</v>
      </c>
      <c r="X565" s="15">
        <f t="shared" si="155"/>
        <v>137</v>
      </c>
      <c r="Y565" s="15">
        <f t="shared" si="156"/>
        <v>0</v>
      </c>
      <c r="Z565" s="14">
        <f t="shared" si="157"/>
        <v>275</v>
      </c>
      <c r="AA565" s="15">
        <f t="shared" ref="AA565:AA600" si="164">S565</f>
        <v>138</v>
      </c>
      <c r="AB565" s="15">
        <f t="shared" si="158"/>
        <v>137</v>
      </c>
      <c r="AC565" s="15">
        <f t="shared" si="159"/>
        <v>0</v>
      </c>
      <c r="AD565" s="14">
        <f t="shared" si="160"/>
        <v>275</v>
      </c>
      <c r="AE565" s="14">
        <f t="shared" si="161"/>
        <v>825</v>
      </c>
      <c r="AF565" s="16" t="s">
        <v>509</v>
      </c>
      <c r="AG565" s="17" t="s">
        <v>342</v>
      </c>
      <c r="AH565" s="17" t="s">
        <v>286</v>
      </c>
      <c r="AI565" s="17" t="s">
        <v>2940</v>
      </c>
      <c r="AJ565" s="17" t="s">
        <v>2941</v>
      </c>
      <c r="AK565" s="17" t="s">
        <v>290</v>
      </c>
      <c r="AL565" s="17" t="s">
        <v>291</v>
      </c>
      <c r="AM565" s="12" t="s">
        <v>47</v>
      </c>
      <c r="AN565" s="18">
        <v>46752</v>
      </c>
      <c r="AO565" s="19"/>
    </row>
    <row r="566" spans="1:41" ht="20" customHeight="1">
      <c r="A566" s="12">
        <v>72</v>
      </c>
      <c r="B566" s="12" t="s">
        <v>2508</v>
      </c>
      <c r="C566" s="28" t="s">
        <v>2509</v>
      </c>
      <c r="D566" s="12" t="s">
        <v>2510</v>
      </c>
      <c r="E566" s="12" t="s">
        <v>2508</v>
      </c>
      <c r="F566" s="12" t="s">
        <v>2511</v>
      </c>
      <c r="G566" s="12" t="s">
        <v>2177</v>
      </c>
      <c r="H566" s="12" t="s">
        <v>2553</v>
      </c>
      <c r="I566" s="12"/>
      <c r="J566" s="12"/>
      <c r="K566" s="12" t="s">
        <v>2513</v>
      </c>
      <c r="L566" s="12" t="s">
        <v>2514</v>
      </c>
      <c r="M566" s="27" t="s">
        <v>2556</v>
      </c>
      <c r="N566" s="12"/>
      <c r="O566" s="8">
        <v>89270726</v>
      </c>
      <c r="P566" s="8" t="s">
        <v>1373</v>
      </c>
      <c r="Q566" s="8">
        <v>0.5</v>
      </c>
      <c r="R566" s="12">
        <v>36</v>
      </c>
      <c r="S566" s="23">
        <v>669</v>
      </c>
      <c r="T566" s="23">
        <v>668</v>
      </c>
      <c r="U566" s="13"/>
      <c r="V566" s="14">
        <f t="shared" si="162"/>
        <v>1337</v>
      </c>
      <c r="W566" s="15">
        <f t="shared" si="163"/>
        <v>669</v>
      </c>
      <c r="X566" s="15">
        <f t="shared" si="155"/>
        <v>668</v>
      </c>
      <c r="Y566" s="15">
        <f t="shared" si="156"/>
        <v>0</v>
      </c>
      <c r="Z566" s="14">
        <f t="shared" si="157"/>
        <v>1337</v>
      </c>
      <c r="AA566" s="15">
        <f t="shared" si="164"/>
        <v>669</v>
      </c>
      <c r="AB566" s="15">
        <f t="shared" si="158"/>
        <v>668</v>
      </c>
      <c r="AC566" s="15">
        <f t="shared" si="159"/>
        <v>0</v>
      </c>
      <c r="AD566" s="14">
        <f t="shared" si="160"/>
        <v>1337</v>
      </c>
      <c r="AE566" s="14">
        <f t="shared" si="161"/>
        <v>4011</v>
      </c>
      <c r="AF566" s="16" t="s">
        <v>509</v>
      </c>
      <c r="AG566" s="17" t="s">
        <v>342</v>
      </c>
      <c r="AH566" s="17" t="s">
        <v>286</v>
      </c>
      <c r="AI566" s="17" t="s">
        <v>2940</v>
      </c>
      <c r="AJ566" s="17" t="s">
        <v>2941</v>
      </c>
      <c r="AK566" s="17" t="s">
        <v>290</v>
      </c>
      <c r="AL566" s="17" t="s">
        <v>291</v>
      </c>
      <c r="AM566" s="12" t="s">
        <v>47</v>
      </c>
      <c r="AN566" s="18">
        <v>46752</v>
      </c>
      <c r="AO566" s="19"/>
    </row>
    <row r="567" spans="1:41" ht="20" customHeight="1">
      <c r="A567" s="12">
        <v>73</v>
      </c>
      <c r="B567" s="12" t="s">
        <v>2508</v>
      </c>
      <c r="C567" s="28" t="s">
        <v>2509</v>
      </c>
      <c r="D567" s="12" t="s">
        <v>2510</v>
      </c>
      <c r="E567" s="12" t="s">
        <v>2508</v>
      </c>
      <c r="F567" s="12" t="s">
        <v>2511</v>
      </c>
      <c r="G567" s="12" t="s">
        <v>2177</v>
      </c>
      <c r="H567" s="12" t="s">
        <v>2514</v>
      </c>
      <c r="I567" s="12" t="s">
        <v>2257</v>
      </c>
      <c r="J567" s="12"/>
      <c r="K567" s="12" t="s">
        <v>2513</v>
      </c>
      <c r="L567" s="12" t="s">
        <v>2514</v>
      </c>
      <c r="M567" s="27" t="s">
        <v>2561</v>
      </c>
      <c r="N567" s="12"/>
      <c r="O567" s="8">
        <v>71530498</v>
      </c>
      <c r="P567" s="8" t="s">
        <v>1373</v>
      </c>
      <c r="Q567" s="8">
        <v>12</v>
      </c>
      <c r="R567" s="12">
        <v>36</v>
      </c>
      <c r="S567" s="23">
        <v>4726</v>
      </c>
      <c r="T567" s="23">
        <v>4725</v>
      </c>
      <c r="U567" s="13"/>
      <c r="V567" s="14">
        <f t="shared" si="162"/>
        <v>9451</v>
      </c>
      <c r="W567" s="15">
        <f t="shared" si="163"/>
        <v>4726</v>
      </c>
      <c r="X567" s="15">
        <f t="shared" si="155"/>
        <v>4725</v>
      </c>
      <c r="Y567" s="15">
        <f t="shared" si="156"/>
        <v>0</v>
      </c>
      <c r="Z567" s="14">
        <f t="shared" si="157"/>
        <v>9451</v>
      </c>
      <c r="AA567" s="15">
        <f t="shared" si="164"/>
        <v>4726</v>
      </c>
      <c r="AB567" s="15">
        <f t="shared" si="158"/>
        <v>4725</v>
      </c>
      <c r="AC567" s="15">
        <f t="shared" si="159"/>
        <v>0</v>
      </c>
      <c r="AD567" s="14">
        <f t="shared" si="160"/>
        <v>9451</v>
      </c>
      <c r="AE567" s="14">
        <f t="shared" si="161"/>
        <v>28353</v>
      </c>
      <c r="AF567" s="16" t="s">
        <v>509</v>
      </c>
      <c r="AG567" s="17" t="s">
        <v>342</v>
      </c>
      <c r="AH567" s="17" t="s">
        <v>286</v>
      </c>
      <c r="AI567" s="17" t="s">
        <v>2940</v>
      </c>
      <c r="AJ567" s="17" t="s">
        <v>2941</v>
      </c>
      <c r="AK567" s="17" t="s">
        <v>290</v>
      </c>
      <c r="AL567" s="17" t="s">
        <v>291</v>
      </c>
      <c r="AM567" s="12" t="s">
        <v>47</v>
      </c>
      <c r="AN567" s="18">
        <v>46752</v>
      </c>
      <c r="AO567" s="19"/>
    </row>
    <row r="568" spans="1:41" ht="20" customHeight="1">
      <c r="A568" s="12">
        <v>74</v>
      </c>
      <c r="B568" s="12" t="s">
        <v>2508</v>
      </c>
      <c r="C568" s="28" t="s">
        <v>2509</v>
      </c>
      <c r="D568" s="12" t="s">
        <v>2510</v>
      </c>
      <c r="E568" s="12" t="s">
        <v>2508</v>
      </c>
      <c r="F568" s="12" t="s">
        <v>2511</v>
      </c>
      <c r="G568" s="12" t="s">
        <v>2177</v>
      </c>
      <c r="H568" s="12" t="s">
        <v>2512</v>
      </c>
      <c r="I568" s="12"/>
      <c r="J568" s="12"/>
      <c r="K568" s="12" t="s">
        <v>2513</v>
      </c>
      <c r="L568" s="12" t="s">
        <v>2514</v>
      </c>
      <c r="M568" s="27" t="s">
        <v>2565</v>
      </c>
      <c r="N568" s="12"/>
      <c r="O568" s="8">
        <v>80757971</v>
      </c>
      <c r="P568" s="8" t="s">
        <v>1373</v>
      </c>
      <c r="Q568" s="8">
        <v>4</v>
      </c>
      <c r="R568" s="12">
        <v>36</v>
      </c>
      <c r="S568" s="23">
        <v>3152</v>
      </c>
      <c r="T568" s="23">
        <v>3151</v>
      </c>
      <c r="U568" s="13"/>
      <c r="V568" s="14">
        <f t="shared" si="162"/>
        <v>6303</v>
      </c>
      <c r="W568" s="15">
        <f t="shared" si="163"/>
        <v>3152</v>
      </c>
      <c r="X568" s="15">
        <f t="shared" si="155"/>
        <v>3151</v>
      </c>
      <c r="Y568" s="15">
        <f t="shared" si="156"/>
        <v>0</v>
      </c>
      <c r="Z568" s="14">
        <f t="shared" si="157"/>
        <v>6303</v>
      </c>
      <c r="AA568" s="15">
        <f t="shared" si="164"/>
        <v>3152</v>
      </c>
      <c r="AB568" s="15">
        <f t="shared" si="158"/>
        <v>3151</v>
      </c>
      <c r="AC568" s="15">
        <f t="shared" si="159"/>
        <v>0</v>
      </c>
      <c r="AD568" s="14">
        <f t="shared" si="160"/>
        <v>6303</v>
      </c>
      <c r="AE568" s="14">
        <f t="shared" si="161"/>
        <v>18909</v>
      </c>
      <c r="AF568" s="16" t="s">
        <v>509</v>
      </c>
      <c r="AG568" s="17" t="s">
        <v>342</v>
      </c>
      <c r="AH568" s="17" t="s">
        <v>286</v>
      </c>
      <c r="AI568" s="17" t="s">
        <v>2940</v>
      </c>
      <c r="AJ568" s="17" t="s">
        <v>2941</v>
      </c>
      <c r="AK568" s="17" t="s">
        <v>290</v>
      </c>
      <c r="AL568" s="17" t="s">
        <v>291</v>
      </c>
      <c r="AM568" s="12" t="s">
        <v>47</v>
      </c>
      <c r="AN568" s="18">
        <v>46752</v>
      </c>
      <c r="AO568" s="19"/>
    </row>
    <row r="569" spans="1:41" ht="20" customHeight="1">
      <c r="A569" s="12">
        <v>75</v>
      </c>
      <c r="B569" s="12" t="s">
        <v>2508</v>
      </c>
      <c r="C569" s="28" t="s">
        <v>2509</v>
      </c>
      <c r="D569" s="12" t="s">
        <v>2510</v>
      </c>
      <c r="E569" s="12" t="s">
        <v>2508</v>
      </c>
      <c r="F569" s="12" t="s">
        <v>2511</v>
      </c>
      <c r="G569" s="12" t="s">
        <v>2177</v>
      </c>
      <c r="H569" s="12" t="s">
        <v>2514</v>
      </c>
      <c r="I569" s="12" t="s">
        <v>2569</v>
      </c>
      <c r="J569" s="12"/>
      <c r="K569" s="12" t="s">
        <v>2513</v>
      </c>
      <c r="L569" s="12" t="s">
        <v>2514</v>
      </c>
      <c r="M569" s="27" t="s">
        <v>2570</v>
      </c>
      <c r="N569" s="12"/>
      <c r="O569" s="8">
        <v>80758433</v>
      </c>
      <c r="P569" s="8" t="s">
        <v>1373</v>
      </c>
      <c r="Q569" s="8">
        <v>4</v>
      </c>
      <c r="R569" s="12">
        <v>36</v>
      </c>
      <c r="S569" s="23">
        <v>2092</v>
      </c>
      <c r="T569" s="23">
        <v>2092</v>
      </c>
      <c r="U569" s="13"/>
      <c r="V569" s="14">
        <f t="shared" si="162"/>
        <v>4184</v>
      </c>
      <c r="W569" s="15">
        <f t="shared" si="163"/>
        <v>2092</v>
      </c>
      <c r="X569" s="15">
        <f t="shared" si="155"/>
        <v>2092</v>
      </c>
      <c r="Y569" s="15">
        <f t="shared" si="156"/>
        <v>0</v>
      </c>
      <c r="Z569" s="14">
        <f t="shared" si="157"/>
        <v>4184</v>
      </c>
      <c r="AA569" s="15">
        <f t="shared" si="164"/>
        <v>2092</v>
      </c>
      <c r="AB569" s="15">
        <f t="shared" si="158"/>
        <v>2092</v>
      </c>
      <c r="AC569" s="15">
        <f t="shared" si="159"/>
        <v>0</v>
      </c>
      <c r="AD569" s="14">
        <f t="shared" si="160"/>
        <v>4184</v>
      </c>
      <c r="AE569" s="14">
        <f t="shared" si="161"/>
        <v>12552</v>
      </c>
      <c r="AF569" s="16" t="s">
        <v>509</v>
      </c>
      <c r="AG569" s="17" t="s">
        <v>342</v>
      </c>
      <c r="AH569" s="17" t="s">
        <v>286</v>
      </c>
      <c r="AI569" s="17" t="s">
        <v>2940</v>
      </c>
      <c r="AJ569" s="17" t="s">
        <v>2941</v>
      </c>
      <c r="AK569" s="17" t="s">
        <v>290</v>
      </c>
      <c r="AL569" s="17" t="s">
        <v>291</v>
      </c>
      <c r="AM569" s="12" t="s">
        <v>47</v>
      </c>
      <c r="AN569" s="18">
        <v>46752</v>
      </c>
      <c r="AO569" s="19"/>
    </row>
    <row r="570" spans="1:41" ht="20" customHeight="1">
      <c r="A570" s="12">
        <v>76</v>
      </c>
      <c r="B570" s="12" t="s">
        <v>2508</v>
      </c>
      <c r="C570" s="28" t="s">
        <v>2509</v>
      </c>
      <c r="D570" s="12" t="s">
        <v>2510</v>
      </c>
      <c r="E570" s="12" t="s">
        <v>2508</v>
      </c>
      <c r="F570" s="12" t="s">
        <v>2511</v>
      </c>
      <c r="G570" s="12" t="s">
        <v>2177</v>
      </c>
      <c r="H570" s="12" t="s">
        <v>2514</v>
      </c>
      <c r="I570" s="12" t="s">
        <v>2569</v>
      </c>
      <c r="J570" s="12"/>
      <c r="K570" s="12" t="s">
        <v>2513</v>
      </c>
      <c r="L570" s="12" t="s">
        <v>2514</v>
      </c>
      <c r="M570" s="27" t="s">
        <v>2575</v>
      </c>
      <c r="N570" s="12"/>
      <c r="O570" s="8">
        <v>80767030</v>
      </c>
      <c r="P570" s="8" t="s">
        <v>1373</v>
      </c>
      <c r="Q570" s="8">
        <v>4</v>
      </c>
      <c r="R570" s="12">
        <v>36</v>
      </c>
      <c r="S570" s="23">
        <v>2870</v>
      </c>
      <c r="T570" s="23">
        <v>2869</v>
      </c>
      <c r="U570" s="13"/>
      <c r="V570" s="14">
        <f t="shared" si="162"/>
        <v>5739</v>
      </c>
      <c r="W570" s="15">
        <f t="shared" si="163"/>
        <v>2870</v>
      </c>
      <c r="X570" s="15">
        <f t="shared" si="155"/>
        <v>2869</v>
      </c>
      <c r="Y570" s="15">
        <f t="shared" si="156"/>
        <v>0</v>
      </c>
      <c r="Z570" s="14">
        <f t="shared" si="157"/>
        <v>5739</v>
      </c>
      <c r="AA570" s="15">
        <f t="shared" si="164"/>
        <v>2870</v>
      </c>
      <c r="AB570" s="15">
        <f t="shared" si="158"/>
        <v>2869</v>
      </c>
      <c r="AC570" s="15">
        <f t="shared" si="159"/>
        <v>0</v>
      </c>
      <c r="AD570" s="14">
        <f t="shared" si="160"/>
        <v>5739</v>
      </c>
      <c r="AE570" s="14">
        <f t="shared" si="161"/>
        <v>17217</v>
      </c>
      <c r="AF570" s="16" t="s">
        <v>509</v>
      </c>
      <c r="AG570" s="17" t="s">
        <v>342</v>
      </c>
      <c r="AH570" s="17" t="s">
        <v>286</v>
      </c>
      <c r="AI570" s="17" t="s">
        <v>2940</v>
      </c>
      <c r="AJ570" s="17" t="s">
        <v>2941</v>
      </c>
      <c r="AK570" s="17" t="s">
        <v>290</v>
      </c>
      <c r="AL570" s="17" t="s">
        <v>291</v>
      </c>
      <c r="AM570" s="12" t="s">
        <v>47</v>
      </c>
      <c r="AN570" s="18">
        <v>46752</v>
      </c>
      <c r="AO570" s="19"/>
    </row>
    <row r="571" spans="1:41" ht="20" customHeight="1">
      <c r="A571" s="12">
        <v>77</v>
      </c>
      <c r="B571" s="12" t="s">
        <v>2508</v>
      </c>
      <c r="C571" s="28" t="s">
        <v>2509</v>
      </c>
      <c r="D571" s="12" t="s">
        <v>2510</v>
      </c>
      <c r="E571" s="12" t="s">
        <v>2508</v>
      </c>
      <c r="F571" s="12" t="s">
        <v>2511</v>
      </c>
      <c r="G571" s="12" t="s">
        <v>2177</v>
      </c>
      <c r="H571" s="12" t="s">
        <v>2514</v>
      </c>
      <c r="I571" s="12" t="s">
        <v>2577</v>
      </c>
      <c r="J571" s="12"/>
      <c r="K571" s="12" t="s">
        <v>2513</v>
      </c>
      <c r="L571" s="12" t="s">
        <v>2514</v>
      </c>
      <c r="M571" s="27" t="s">
        <v>2578</v>
      </c>
      <c r="N571" s="12"/>
      <c r="O571" s="8">
        <v>60006969</v>
      </c>
      <c r="P571" s="8" t="s">
        <v>1373</v>
      </c>
      <c r="Q571" s="8">
        <v>5</v>
      </c>
      <c r="R571" s="12">
        <v>36</v>
      </c>
      <c r="S571" s="23">
        <v>4589</v>
      </c>
      <c r="T571" s="23">
        <v>4589</v>
      </c>
      <c r="U571" s="13"/>
      <c r="V571" s="14">
        <f t="shared" si="162"/>
        <v>9178</v>
      </c>
      <c r="W571" s="15">
        <f t="shared" si="163"/>
        <v>4589</v>
      </c>
      <c r="X571" s="15">
        <f t="shared" si="155"/>
        <v>4589</v>
      </c>
      <c r="Y571" s="15">
        <f t="shared" si="156"/>
        <v>0</v>
      </c>
      <c r="Z571" s="14">
        <f t="shared" si="157"/>
        <v>9178</v>
      </c>
      <c r="AA571" s="15">
        <f t="shared" si="164"/>
        <v>4589</v>
      </c>
      <c r="AB571" s="15">
        <f t="shared" si="158"/>
        <v>4589</v>
      </c>
      <c r="AC571" s="15">
        <f t="shared" si="159"/>
        <v>0</v>
      </c>
      <c r="AD571" s="14">
        <f t="shared" si="160"/>
        <v>9178</v>
      </c>
      <c r="AE571" s="14">
        <f t="shared" si="161"/>
        <v>27534</v>
      </c>
      <c r="AF571" s="16" t="s">
        <v>509</v>
      </c>
      <c r="AG571" s="17" t="s">
        <v>342</v>
      </c>
      <c r="AH571" s="17" t="s">
        <v>286</v>
      </c>
      <c r="AI571" s="17" t="s">
        <v>2940</v>
      </c>
      <c r="AJ571" s="17" t="s">
        <v>2941</v>
      </c>
      <c r="AK571" s="17" t="s">
        <v>290</v>
      </c>
      <c r="AL571" s="17" t="s">
        <v>291</v>
      </c>
      <c r="AM571" s="12" t="s">
        <v>47</v>
      </c>
      <c r="AN571" s="18">
        <v>46752</v>
      </c>
      <c r="AO571" s="19"/>
    </row>
    <row r="572" spans="1:41" ht="20" customHeight="1">
      <c r="A572" s="12">
        <v>78</v>
      </c>
      <c r="B572" s="12" t="s">
        <v>2508</v>
      </c>
      <c r="C572" s="28" t="s">
        <v>2509</v>
      </c>
      <c r="D572" s="12" t="s">
        <v>2510</v>
      </c>
      <c r="E572" s="12" t="s">
        <v>2508</v>
      </c>
      <c r="F572" s="12" t="s">
        <v>2511</v>
      </c>
      <c r="G572" s="12" t="s">
        <v>2177</v>
      </c>
      <c r="H572" s="12" t="s">
        <v>2531</v>
      </c>
      <c r="I572" s="12"/>
      <c r="J572" s="12"/>
      <c r="K572" s="12" t="s">
        <v>2513</v>
      </c>
      <c r="L572" s="12" t="s">
        <v>2514</v>
      </c>
      <c r="M572" s="27" t="s">
        <v>2580</v>
      </c>
      <c r="N572" s="12"/>
      <c r="O572" s="8">
        <v>95768262</v>
      </c>
      <c r="P572" s="8" t="s">
        <v>1373</v>
      </c>
      <c r="Q572" s="8">
        <v>0.5</v>
      </c>
      <c r="R572" s="12">
        <v>36</v>
      </c>
      <c r="S572" s="23">
        <v>238</v>
      </c>
      <c r="T572" s="23">
        <v>237</v>
      </c>
      <c r="U572" s="13"/>
      <c r="V572" s="14">
        <f t="shared" si="162"/>
        <v>475</v>
      </c>
      <c r="W572" s="15">
        <f t="shared" si="163"/>
        <v>238</v>
      </c>
      <c r="X572" s="15">
        <f t="shared" si="155"/>
        <v>237</v>
      </c>
      <c r="Y572" s="15">
        <f t="shared" si="156"/>
        <v>0</v>
      </c>
      <c r="Z572" s="14">
        <f t="shared" si="157"/>
        <v>475</v>
      </c>
      <c r="AA572" s="15">
        <f t="shared" si="164"/>
        <v>238</v>
      </c>
      <c r="AB572" s="15">
        <f t="shared" si="158"/>
        <v>237</v>
      </c>
      <c r="AC572" s="15">
        <f t="shared" si="159"/>
        <v>0</v>
      </c>
      <c r="AD572" s="14">
        <f t="shared" si="160"/>
        <v>475</v>
      </c>
      <c r="AE572" s="14">
        <f t="shared" si="161"/>
        <v>1425</v>
      </c>
      <c r="AF572" s="16" t="s">
        <v>509</v>
      </c>
      <c r="AG572" s="17" t="s">
        <v>342</v>
      </c>
      <c r="AH572" s="17" t="s">
        <v>286</v>
      </c>
      <c r="AI572" s="17" t="s">
        <v>2940</v>
      </c>
      <c r="AJ572" s="17" t="s">
        <v>2941</v>
      </c>
      <c r="AK572" s="17" t="s">
        <v>290</v>
      </c>
      <c r="AL572" s="17" t="s">
        <v>291</v>
      </c>
      <c r="AM572" s="12" t="s">
        <v>47</v>
      </c>
      <c r="AN572" s="18">
        <v>46752</v>
      </c>
      <c r="AO572" s="19"/>
    </row>
    <row r="573" spans="1:41" ht="20" customHeight="1">
      <c r="A573" s="12">
        <v>79</v>
      </c>
      <c r="B573" s="12" t="s">
        <v>2508</v>
      </c>
      <c r="C573" s="28" t="s">
        <v>2509</v>
      </c>
      <c r="D573" s="12" t="s">
        <v>2510</v>
      </c>
      <c r="E573" s="12" t="s">
        <v>2508</v>
      </c>
      <c r="F573" s="12" t="s">
        <v>2511</v>
      </c>
      <c r="G573" s="12" t="s">
        <v>2177</v>
      </c>
      <c r="H573" s="12" t="s">
        <v>2523</v>
      </c>
      <c r="I573" s="12"/>
      <c r="J573" s="12"/>
      <c r="K573" s="12" t="s">
        <v>2513</v>
      </c>
      <c r="L573" s="12" t="s">
        <v>2514</v>
      </c>
      <c r="M573" s="27" t="s">
        <v>2582</v>
      </c>
      <c r="N573" s="12"/>
      <c r="O573" s="8">
        <v>80757898</v>
      </c>
      <c r="P573" s="8" t="s">
        <v>1373</v>
      </c>
      <c r="Q573" s="8">
        <v>4</v>
      </c>
      <c r="R573" s="12">
        <v>36</v>
      </c>
      <c r="S573" s="23">
        <v>3585</v>
      </c>
      <c r="T573" s="23">
        <v>3584</v>
      </c>
      <c r="U573" s="13"/>
      <c r="V573" s="14">
        <f t="shared" si="162"/>
        <v>7169</v>
      </c>
      <c r="W573" s="15">
        <f t="shared" si="163"/>
        <v>3585</v>
      </c>
      <c r="X573" s="15">
        <f t="shared" si="155"/>
        <v>3584</v>
      </c>
      <c r="Y573" s="15">
        <f t="shared" si="156"/>
        <v>0</v>
      </c>
      <c r="Z573" s="14">
        <f t="shared" si="157"/>
        <v>7169</v>
      </c>
      <c r="AA573" s="15">
        <f t="shared" si="164"/>
        <v>3585</v>
      </c>
      <c r="AB573" s="15">
        <f t="shared" si="158"/>
        <v>3584</v>
      </c>
      <c r="AC573" s="15">
        <f t="shared" si="159"/>
        <v>0</v>
      </c>
      <c r="AD573" s="14">
        <f t="shared" si="160"/>
        <v>7169</v>
      </c>
      <c r="AE573" s="14">
        <f t="shared" si="161"/>
        <v>21507</v>
      </c>
      <c r="AF573" s="16" t="s">
        <v>509</v>
      </c>
      <c r="AG573" s="17" t="s">
        <v>342</v>
      </c>
      <c r="AH573" s="17" t="s">
        <v>286</v>
      </c>
      <c r="AI573" s="17" t="s">
        <v>2940</v>
      </c>
      <c r="AJ573" s="17" t="s">
        <v>2941</v>
      </c>
      <c r="AK573" s="17" t="s">
        <v>290</v>
      </c>
      <c r="AL573" s="17" t="s">
        <v>291</v>
      </c>
      <c r="AM573" s="12" t="s">
        <v>47</v>
      </c>
      <c r="AN573" s="18">
        <v>46752</v>
      </c>
      <c r="AO573" s="19"/>
    </row>
    <row r="574" spans="1:41" ht="20" customHeight="1">
      <c r="A574" s="12">
        <v>80</v>
      </c>
      <c r="B574" s="12" t="s">
        <v>2508</v>
      </c>
      <c r="C574" s="28" t="s">
        <v>2509</v>
      </c>
      <c r="D574" s="12" t="s">
        <v>2510</v>
      </c>
      <c r="E574" s="12" t="s">
        <v>2508</v>
      </c>
      <c r="F574" s="12" t="s">
        <v>2511</v>
      </c>
      <c r="G574" s="12" t="s">
        <v>2177</v>
      </c>
      <c r="H574" s="12" t="s">
        <v>2624</v>
      </c>
      <c r="I574" s="12"/>
      <c r="J574" s="12"/>
      <c r="K574" s="12" t="s">
        <v>2513</v>
      </c>
      <c r="L574" s="12" t="s">
        <v>2514</v>
      </c>
      <c r="M574" s="27" t="s">
        <v>2584</v>
      </c>
      <c r="N574" s="12"/>
      <c r="O574" s="8">
        <v>80757784</v>
      </c>
      <c r="P574" s="8" t="s">
        <v>1373</v>
      </c>
      <c r="Q574" s="8">
        <v>4</v>
      </c>
      <c r="R574" s="12">
        <v>36</v>
      </c>
      <c r="S574" s="23">
        <v>1456</v>
      </c>
      <c r="T574" s="23">
        <v>1455</v>
      </c>
      <c r="U574" s="13"/>
      <c r="V574" s="14">
        <f t="shared" si="162"/>
        <v>2911</v>
      </c>
      <c r="W574" s="15">
        <f t="shared" si="163"/>
        <v>1456</v>
      </c>
      <c r="X574" s="15">
        <f t="shared" si="155"/>
        <v>1455</v>
      </c>
      <c r="Y574" s="15">
        <f t="shared" si="156"/>
        <v>0</v>
      </c>
      <c r="Z574" s="14">
        <f t="shared" si="157"/>
        <v>2911</v>
      </c>
      <c r="AA574" s="15">
        <f t="shared" si="164"/>
        <v>1456</v>
      </c>
      <c r="AB574" s="15">
        <f t="shared" si="158"/>
        <v>1455</v>
      </c>
      <c r="AC574" s="15">
        <f t="shared" si="159"/>
        <v>0</v>
      </c>
      <c r="AD574" s="14">
        <f t="shared" si="160"/>
        <v>2911</v>
      </c>
      <c r="AE574" s="14">
        <f t="shared" si="161"/>
        <v>8733</v>
      </c>
      <c r="AF574" s="16" t="s">
        <v>509</v>
      </c>
      <c r="AG574" s="17" t="s">
        <v>342</v>
      </c>
      <c r="AH574" s="17" t="s">
        <v>286</v>
      </c>
      <c r="AI574" s="17" t="s">
        <v>2940</v>
      </c>
      <c r="AJ574" s="17" t="s">
        <v>2941</v>
      </c>
      <c r="AK574" s="17" t="s">
        <v>290</v>
      </c>
      <c r="AL574" s="17" t="s">
        <v>291</v>
      </c>
      <c r="AM574" s="12" t="s">
        <v>47</v>
      </c>
      <c r="AN574" s="18">
        <v>46752</v>
      </c>
      <c r="AO574" s="19"/>
    </row>
    <row r="575" spans="1:41" ht="20" customHeight="1">
      <c r="A575" s="12">
        <v>81</v>
      </c>
      <c r="B575" s="12" t="s">
        <v>2508</v>
      </c>
      <c r="C575" s="28" t="s">
        <v>2509</v>
      </c>
      <c r="D575" s="12" t="s">
        <v>2510</v>
      </c>
      <c r="E575" s="12" t="s">
        <v>2508</v>
      </c>
      <c r="F575" s="12" t="s">
        <v>2511</v>
      </c>
      <c r="G575" s="12" t="s">
        <v>2177</v>
      </c>
      <c r="H575" s="12" t="s">
        <v>2531</v>
      </c>
      <c r="I575" s="12"/>
      <c r="J575" s="12"/>
      <c r="K575" s="12" t="s">
        <v>2513</v>
      </c>
      <c r="L575" s="12" t="s">
        <v>2514</v>
      </c>
      <c r="M575" s="27" t="s">
        <v>2625</v>
      </c>
      <c r="N575" s="12"/>
      <c r="O575" s="8">
        <v>80757911</v>
      </c>
      <c r="P575" s="8" t="s">
        <v>1373</v>
      </c>
      <c r="Q575" s="8">
        <v>4</v>
      </c>
      <c r="R575" s="12">
        <v>36</v>
      </c>
      <c r="S575" s="23">
        <v>808</v>
      </c>
      <c r="T575" s="23">
        <v>807</v>
      </c>
      <c r="U575" s="13"/>
      <c r="V575" s="14">
        <f t="shared" si="162"/>
        <v>1615</v>
      </c>
      <c r="W575" s="15">
        <f t="shared" si="163"/>
        <v>808</v>
      </c>
      <c r="X575" s="15">
        <f t="shared" si="155"/>
        <v>807</v>
      </c>
      <c r="Y575" s="15">
        <f t="shared" si="156"/>
        <v>0</v>
      </c>
      <c r="Z575" s="14">
        <f t="shared" si="157"/>
        <v>1615</v>
      </c>
      <c r="AA575" s="15">
        <f t="shared" si="164"/>
        <v>808</v>
      </c>
      <c r="AB575" s="15">
        <f t="shared" si="158"/>
        <v>807</v>
      </c>
      <c r="AC575" s="15">
        <f t="shared" si="159"/>
        <v>0</v>
      </c>
      <c r="AD575" s="14">
        <f t="shared" si="160"/>
        <v>1615</v>
      </c>
      <c r="AE575" s="14">
        <f t="shared" si="161"/>
        <v>4845</v>
      </c>
      <c r="AF575" s="16" t="s">
        <v>509</v>
      </c>
      <c r="AG575" s="17" t="s">
        <v>342</v>
      </c>
      <c r="AH575" s="17" t="s">
        <v>286</v>
      </c>
      <c r="AI575" s="17" t="s">
        <v>2940</v>
      </c>
      <c r="AJ575" s="17" t="s">
        <v>2941</v>
      </c>
      <c r="AK575" s="17" t="s">
        <v>290</v>
      </c>
      <c r="AL575" s="17" t="s">
        <v>291</v>
      </c>
      <c r="AM575" s="12" t="s">
        <v>47</v>
      </c>
      <c r="AN575" s="18">
        <v>46752</v>
      </c>
      <c r="AO575" s="19"/>
    </row>
    <row r="576" spans="1:41" ht="20" customHeight="1">
      <c r="A576" s="12">
        <v>82</v>
      </c>
      <c r="B576" s="12" t="s">
        <v>2508</v>
      </c>
      <c r="C576" s="28" t="s">
        <v>2509</v>
      </c>
      <c r="D576" s="12" t="s">
        <v>2510</v>
      </c>
      <c r="E576" s="12" t="s">
        <v>2508</v>
      </c>
      <c r="F576" s="12" t="s">
        <v>2511</v>
      </c>
      <c r="G576" s="12" t="s">
        <v>2177</v>
      </c>
      <c r="H576" s="12" t="s">
        <v>2517</v>
      </c>
      <c r="I576" s="12"/>
      <c r="J576" s="12"/>
      <c r="K576" s="12" t="s">
        <v>2513</v>
      </c>
      <c r="L576" s="12" t="s">
        <v>2514</v>
      </c>
      <c r="M576" s="27" t="s">
        <v>2589</v>
      </c>
      <c r="N576" s="12"/>
      <c r="O576" s="8">
        <v>80757937</v>
      </c>
      <c r="P576" s="8" t="s">
        <v>1373</v>
      </c>
      <c r="Q576" s="8">
        <v>4</v>
      </c>
      <c r="R576" s="12">
        <v>36</v>
      </c>
      <c r="S576" s="23">
        <v>2518</v>
      </c>
      <c r="T576" s="23">
        <v>2518</v>
      </c>
      <c r="U576" s="13"/>
      <c r="V576" s="14">
        <f t="shared" si="162"/>
        <v>5036</v>
      </c>
      <c r="W576" s="15">
        <f t="shared" si="163"/>
        <v>2518</v>
      </c>
      <c r="X576" s="15">
        <f t="shared" si="155"/>
        <v>2518</v>
      </c>
      <c r="Y576" s="15">
        <f t="shared" si="156"/>
        <v>0</v>
      </c>
      <c r="Z576" s="14">
        <f t="shared" si="157"/>
        <v>5036</v>
      </c>
      <c r="AA576" s="15">
        <f t="shared" si="164"/>
        <v>2518</v>
      </c>
      <c r="AB576" s="15">
        <f t="shared" si="158"/>
        <v>2518</v>
      </c>
      <c r="AC576" s="15">
        <f t="shared" si="159"/>
        <v>0</v>
      </c>
      <c r="AD576" s="14">
        <f t="shared" si="160"/>
        <v>5036</v>
      </c>
      <c r="AE576" s="14">
        <f t="shared" si="161"/>
        <v>15108</v>
      </c>
      <c r="AF576" s="16" t="s">
        <v>509</v>
      </c>
      <c r="AG576" s="17" t="s">
        <v>342</v>
      </c>
      <c r="AH576" s="17" t="s">
        <v>286</v>
      </c>
      <c r="AI576" s="17" t="s">
        <v>2940</v>
      </c>
      <c r="AJ576" s="17" t="s">
        <v>2941</v>
      </c>
      <c r="AK576" s="17" t="s">
        <v>290</v>
      </c>
      <c r="AL576" s="17" t="s">
        <v>291</v>
      </c>
      <c r="AM576" s="12" t="s">
        <v>47</v>
      </c>
      <c r="AN576" s="18">
        <v>46752</v>
      </c>
      <c r="AO576" s="19"/>
    </row>
    <row r="577" spans="1:41" ht="20" customHeight="1">
      <c r="A577" s="12">
        <v>83</v>
      </c>
      <c r="B577" s="12" t="s">
        <v>2508</v>
      </c>
      <c r="C577" s="28" t="s">
        <v>2509</v>
      </c>
      <c r="D577" s="12" t="s">
        <v>2510</v>
      </c>
      <c r="E577" s="12" t="s">
        <v>2508</v>
      </c>
      <c r="F577" s="12" t="s">
        <v>2511</v>
      </c>
      <c r="G577" s="12" t="s">
        <v>2177</v>
      </c>
      <c r="H577" s="12" t="s">
        <v>2548</v>
      </c>
      <c r="I577" s="12"/>
      <c r="J577" s="12"/>
      <c r="K577" s="12" t="s">
        <v>2513</v>
      </c>
      <c r="L577" s="12" t="s">
        <v>2514</v>
      </c>
      <c r="M577" s="27" t="s">
        <v>2626</v>
      </c>
      <c r="N577" s="12"/>
      <c r="O577" s="8">
        <v>80758490</v>
      </c>
      <c r="P577" s="8" t="s">
        <v>1373</v>
      </c>
      <c r="Q577" s="8">
        <v>4</v>
      </c>
      <c r="R577" s="12">
        <v>36</v>
      </c>
      <c r="S577" s="23">
        <v>3797</v>
      </c>
      <c r="T577" s="23">
        <v>3797</v>
      </c>
      <c r="U577" s="13"/>
      <c r="V577" s="14">
        <f t="shared" si="162"/>
        <v>7594</v>
      </c>
      <c r="W577" s="15">
        <f t="shared" si="163"/>
        <v>3797</v>
      </c>
      <c r="X577" s="15">
        <f t="shared" si="155"/>
        <v>3797</v>
      </c>
      <c r="Y577" s="15">
        <f t="shared" si="156"/>
        <v>0</v>
      </c>
      <c r="Z577" s="14">
        <f t="shared" si="157"/>
        <v>7594</v>
      </c>
      <c r="AA577" s="15">
        <f t="shared" si="164"/>
        <v>3797</v>
      </c>
      <c r="AB577" s="15">
        <f t="shared" si="158"/>
        <v>3797</v>
      </c>
      <c r="AC577" s="15">
        <f t="shared" si="159"/>
        <v>0</v>
      </c>
      <c r="AD577" s="14">
        <f t="shared" si="160"/>
        <v>7594</v>
      </c>
      <c r="AE577" s="14">
        <f t="shared" si="161"/>
        <v>22782</v>
      </c>
      <c r="AF577" s="16" t="s">
        <v>509</v>
      </c>
      <c r="AG577" s="17" t="s">
        <v>342</v>
      </c>
      <c r="AH577" s="17" t="s">
        <v>286</v>
      </c>
      <c r="AI577" s="17" t="s">
        <v>2940</v>
      </c>
      <c r="AJ577" s="17" t="s">
        <v>2941</v>
      </c>
      <c r="AK577" s="17" t="s">
        <v>290</v>
      </c>
      <c r="AL577" s="17" t="s">
        <v>291</v>
      </c>
      <c r="AM577" s="12" t="s">
        <v>47</v>
      </c>
      <c r="AN577" s="18">
        <v>46752</v>
      </c>
      <c r="AO577" s="19"/>
    </row>
    <row r="578" spans="1:41" ht="20" customHeight="1">
      <c r="A578" s="12">
        <v>84</v>
      </c>
      <c r="B578" s="12" t="s">
        <v>2508</v>
      </c>
      <c r="C578" s="28" t="s">
        <v>2509</v>
      </c>
      <c r="D578" s="12" t="s">
        <v>2510</v>
      </c>
      <c r="E578" s="12" t="s">
        <v>2508</v>
      </c>
      <c r="F578" s="12" t="s">
        <v>2511</v>
      </c>
      <c r="G578" s="12" t="s">
        <v>2177</v>
      </c>
      <c r="H578" s="12" t="s">
        <v>2514</v>
      </c>
      <c r="I578" s="12" t="s">
        <v>2257</v>
      </c>
      <c r="J578" s="12"/>
      <c r="K578" s="12" t="s">
        <v>2513</v>
      </c>
      <c r="L578" s="12" t="s">
        <v>2514</v>
      </c>
      <c r="M578" s="27" t="s">
        <v>2595</v>
      </c>
      <c r="N578" s="12"/>
      <c r="O578" s="8">
        <v>80757921</v>
      </c>
      <c r="P578" s="8" t="s">
        <v>1373</v>
      </c>
      <c r="Q578" s="8">
        <v>4</v>
      </c>
      <c r="R578" s="12">
        <v>36</v>
      </c>
      <c r="S578" s="23">
        <v>1588</v>
      </c>
      <c r="T578" s="23">
        <v>1588</v>
      </c>
      <c r="U578" s="13"/>
      <c r="V578" s="14">
        <f t="shared" si="162"/>
        <v>3176</v>
      </c>
      <c r="W578" s="15">
        <f t="shared" si="163"/>
        <v>1588</v>
      </c>
      <c r="X578" s="15">
        <f t="shared" si="155"/>
        <v>1588</v>
      </c>
      <c r="Y578" s="15">
        <f t="shared" si="156"/>
        <v>0</v>
      </c>
      <c r="Z578" s="14">
        <f t="shared" si="157"/>
        <v>3176</v>
      </c>
      <c r="AA578" s="15">
        <f t="shared" si="164"/>
        <v>1588</v>
      </c>
      <c r="AB578" s="15">
        <f t="shared" si="158"/>
        <v>1588</v>
      </c>
      <c r="AC578" s="15">
        <f t="shared" si="159"/>
        <v>0</v>
      </c>
      <c r="AD578" s="14">
        <f t="shared" si="160"/>
        <v>3176</v>
      </c>
      <c r="AE578" s="14">
        <f t="shared" si="161"/>
        <v>9528</v>
      </c>
      <c r="AF578" s="16" t="s">
        <v>509</v>
      </c>
      <c r="AG578" s="17" t="s">
        <v>342</v>
      </c>
      <c r="AH578" s="17" t="s">
        <v>286</v>
      </c>
      <c r="AI578" s="17" t="s">
        <v>2940</v>
      </c>
      <c r="AJ578" s="17" t="s">
        <v>2941</v>
      </c>
      <c r="AK578" s="17" t="s">
        <v>290</v>
      </c>
      <c r="AL578" s="17" t="s">
        <v>291</v>
      </c>
      <c r="AM578" s="12" t="s">
        <v>47</v>
      </c>
      <c r="AN578" s="18">
        <v>46752</v>
      </c>
      <c r="AO578" s="19"/>
    </row>
    <row r="579" spans="1:41" ht="20" customHeight="1">
      <c r="A579" s="12">
        <v>85</v>
      </c>
      <c r="B579" s="12" t="s">
        <v>2508</v>
      </c>
      <c r="C579" s="28" t="s">
        <v>2509</v>
      </c>
      <c r="D579" s="12" t="s">
        <v>2510</v>
      </c>
      <c r="E579" s="12" t="s">
        <v>2508</v>
      </c>
      <c r="F579" s="12" t="s">
        <v>2511</v>
      </c>
      <c r="G579" s="12" t="s">
        <v>2177</v>
      </c>
      <c r="H579" s="12" t="s">
        <v>2558</v>
      </c>
      <c r="I579" s="12"/>
      <c r="J579" s="12"/>
      <c r="K579" s="12" t="s">
        <v>2513</v>
      </c>
      <c r="L579" s="12" t="s">
        <v>2514</v>
      </c>
      <c r="M579" s="27" t="s">
        <v>2597</v>
      </c>
      <c r="N579" s="12"/>
      <c r="O579" s="8">
        <v>80757967</v>
      </c>
      <c r="P579" s="8" t="s">
        <v>1373</v>
      </c>
      <c r="Q579" s="8">
        <v>4</v>
      </c>
      <c r="R579" s="12">
        <v>36</v>
      </c>
      <c r="S579" s="23">
        <v>3337</v>
      </c>
      <c r="T579" s="23">
        <v>3336</v>
      </c>
      <c r="U579" s="13"/>
      <c r="V579" s="14">
        <f t="shared" si="162"/>
        <v>6673</v>
      </c>
      <c r="W579" s="15">
        <f t="shared" si="163"/>
        <v>3337</v>
      </c>
      <c r="X579" s="15">
        <f t="shared" si="155"/>
        <v>3336</v>
      </c>
      <c r="Y579" s="15">
        <f t="shared" si="156"/>
        <v>0</v>
      </c>
      <c r="Z579" s="14">
        <f t="shared" si="157"/>
        <v>6673</v>
      </c>
      <c r="AA579" s="15">
        <f t="shared" si="164"/>
        <v>3337</v>
      </c>
      <c r="AB579" s="15">
        <f t="shared" si="158"/>
        <v>3336</v>
      </c>
      <c r="AC579" s="15">
        <f t="shared" si="159"/>
        <v>0</v>
      </c>
      <c r="AD579" s="14">
        <f t="shared" si="160"/>
        <v>6673</v>
      </c>
      <c r="AE579" s="14">
        <f t="shared" si="161"/>
        <v>20019</v>
      </c>
      <c r="AF579" s="16" t="s">
        <v>509</v>
      </c>
      <c r="AG579" s="17" t="s">
        <v>342</v>
      </c>
      <c r="AH579" s="17" t="s">
        <v>286</v>
      </c>
      <c r="AI579" s="17" t="s">
        <v>2940</v>
      </c>
      <c r="AJ579" s="17" t="s">
        <v>2941</v>
      </c>
      <c r="AK579" s="17" t="s">
        <v>290</v>
      </c>
      <c r="AL579" s="17" t="s">
        <v>291</v>
      </c>
      <c r="AM579" s="12" t="s">
        <v>47</v>
      </c>
      <c r="AN579" s="18">
        <v>46752</v>
      </c>
      <c r="AO579" s="19"/>
    </row>
    <row r="580" spans="1:41" ht="20" customHeight="1">
      <c r="A580" s="12">
        <v>86</v>
      </c>
      <c r="B580" s="12" t="s">
        <v>2508</v>
      </c>
      <c r="C580" s="28" t="s">
        <v>2509</v>
      </c>
      <c r="D580" s="12" t="s">
        <v>2510</v>
      </c>
      <c r="E580" s="12" t="s">
        <v>2508</v>
      </c>
      <c r="F580" s="12" t="s">
        <v>2511</v>
      </c>
      <c r="G580" s="12" t="s">
        <v>2177</v>
      </c>
      <c r="H580" s="12" t="s">
        <v>2517</v>
      </c>
      <c r="I580" s="12"/>
      <c r="J580" s="12"/>
      <c r="K580" s="12" t="s">
        <v>2513</v>
      </c>
      <c r="L580" s="12" t="s">
        <v>2514</v>
      </c>
      <c r="M580" s="27" t="s">
        <v>2602</v>
      </c>
      <c r="N580" s="12"/>
      <c r="O580" s="8">
        <v>871530316</v>
      </c>
      <c r="P580" s="8" t="s">
        <v>1373</v>
      </c>
      <c r="Q580" s="8">
        <v>12</v>
      </c>
      <c r="R580" s="12">
        <v>36</v>
      </c>
      <c r="S580" s="23">
        <v>2752</v>
      </c>
      <c r="T580" s="23">
        <v>2751</v>
      </c>
      <c r="U580" s="13"/>
      <c r="V580" s="14">
        <f t="shared" si="162"/>
        <v>5503</v>
      </c>
      <c r="W580" s="15">
        <f t="shared" si="163"/>
        <v>2752</v>
      </c>
      <c r="X580" s="15">
        <f t="shared" si="155"/>
        <v>2751</v>
      </c>
      <c r="Y580" s="15">
        <f t="shared" si="156"/>
        <v>0</v>
      </c>
      <c r="Z580" s="14">
        <f t="shared" si="157"/>
        <v>5503</v>
      </c>
      <c r="AA580" s="15">
        <f t="shared" si="164"/>
        <v>2752</v>
      </c>
      <c r="AB580" s="15">
        <f t="shared" si="158"/>
        <v>2751</v>
      </c>
      <c r="AC580" s="15">
        <f t="shared" si="159"/>
        <v>0</v>
      </c>
      <c r="AD580" s="14">
        <f t="shared" si="160"/>
        <v>5503</v>
      </c>
      <c r="AE580" s="14">
        <f t="shared" si="161"/>
        <v>16509</v>
      </c>
      <c r="AF580" s="16" t="s">
        <v>509</v>
      </c>
      <c r="AG580" s="17" t="s">
        <v>342</v>
      </c>
      <c r="AH580" s="17" t="s">
        <v>286</v>
      </c>
      <c r="AI580" s="17" t="s">
        <v>2940</v>
      </c>
      <c r="AJ580" s="17" t="s">
        <v>2941</v>
      </c>
      <c r="AK580" s="17" t="s">
        <v>290</v>
      </c>
      <c r="AL580" s="17" t="s">
        <v>291</v>
      </c>
      <c r="AM580" s="12" t="s">
        <v>47</v>
      </c>
      <c r="AN580" s="18">
        <v>46752</v>
      </c>
      <c r="AO580" s="19"/>
    </row>
    <row r="581" spans="1:41" ht="20" customHeight="1">
      <c r="A581" s="12">
        <v>87</v>
      </c>
      <c r="B581" s="12" t="s">
        <v>2508</v>
      </c>
      <c r="C581" s="28" t="s">
        <v>2509</v>
      </c>
      <c r="D581" s="12" t="s">
        <v>2510</v>
      </c>
      <c r="E581" s="12" t="s">
        <v>2508</v>
      </c>
      <c r="F581" s="12" t="s">
        <v>2511</v>
      </c>
      <c r="G581" s="12" t="s">
        <v>2177</v>
      </c>
      <c r="H581" s="12" t="s">
        <v>2531</v>
      </c>
      <c r="I581" s="12"/>
      <c r="J581" s="12"/>
      <c r="K581" s="12" t="s">
        <v>2513</v>
      </c>
      <c r="L581" s="12" t="s">
        <v>2514</v>
      </c>
      <c r="M581" s="27" t="s">
        <v>2604</v>
      </c>
      <c r="N581" s="12"/>
      <c r="O581" s="8">
        <v>97486832</v>
      </c>
      <c r="P581" s="8" t="s">
        <v>1373</v>
      </c>
      <c r="Q581" s="8">
        <v>0.5</v>
      </c>
      <c r="R581" s="12">
        <v>36</v>
      </c>
      <c r="S581" s="23">
        <v>235</v>
      </c>
      <c r="T581" s="23">
        <v>234</v>
      </c>
      <c r="U581" s="13"/>
      <c r="V581" s="14">
        <f t="shared" si="162"/>
        <v>469</v>
      </c>
      <c r="W581" s="15">
        <f t="shared" si="163"/>
        <v>235</v>
      </c>
      <c r="X581" s="15">
        <f t="shared" si="155"/>
        <v>234</v>
      </c>
      <c r="Y581" s="15">
        <f t="shared" si="156"/>
        <v>0</v>
      </c>
      <c r="Z581" s="14">
        <f t="shared" si="157"/>
        <v>469</v>
      </c>
      <c r="AA581" s="15">
        <f t="shared" si="164"/>
        <v>235</v>
      </c>
      <c r="AB581" s="15">
        <f t="shared" si="158"/>
        <v>234</v>
      </c>
      <c r="AC581" s="15">
        <f t="shared" si="159"/>
        <v>0</v>
      </c>
      <c r="AD581" s="14">
        <f t="shared" si="160"/>
        <v>469</v>
      </c>
      <c r="AE581" s="14">
        <f t="shared" si="161"/>
        <v>1407</v>
      </c>
      <c r="AF581" s="16" t="s">
        <v>509</v>
      </c>
      <c r="AG581" s="17" t="s">
        <v>342</v>
      </c>
      <c r="AH581" s="17" t="s">
        <v>286</v>
      </c>
      <c r="AI581" s="17" t="s">
        <v>2940</v>
      </c>
      <c r="AJ581" s="17" t="s">
        <v>2941</v>
      </c>
      <c r="AK581" s="17" t="s">
        <v>290</v>
      </c>
      <c r="AL581" s="17" t="s">
        <v>291</v>
      </c>
      <c r="AM581" s="12" t="s">
        <v>47</v>
      </c>
      <c r="AN581" s="18">
        <v>46752</v>
      </c>
      <c r="AO581" s="19"/>
    </row>
    <row r="582" spans="1:41" ht="20" customHeight="1">
      <c r="A582" s="12">
        <v>88</v>
      </c>
      <c r="B582" s="12" t="s">
        <v>2508</v>
      </c>
      <c r="C582" s="28" t="s">
        <v>2509</v>
      </c>
      <c r="D582" s="12" t="s">
        <v>2510</v>
      </c>
      <c r="E582" s="12" t="s">
        <v>2508</v>
      </c>
      <c r="F582" s="12" t="s">
        <v>2511</v>
      </c>
      <c r="G582" s="12" t="s">
        <v>2177</v>
      </c>
      <c r="H582" s="12" t="s">
        <v>2512</v>
      </c>
      <c r="I582" s="12"/>
      <c r="J582" s="12"/>
      <c r="K582" s="12" t="s">
        <v>2513</v>
      </c>
      <c r="L582" s="12" t="s">
        <v>2514</v>
      </c>
      <c r="M582" s="27" t="s">
        <v>2515</v>
      </c>
      <c r="N582" s="12"/>
      <c r="O582" s="8">
        <v>80757837</v>
      </c>
      <c r="P582" s="8" t="s">
        <v>1373</v>
      </c>
      <c r="Q582" s="8">
        <v>4</v>
      </c>
      <c r="R582" s="12">
        <v>36</v>
      </c>
      <c r="S582" s="23">
        <v>5</v>
      </c>
      <c r="T582" s="23">
        <v>5</v>
      </c>
      <c r="U582" s="13"/>
      <c r="V582" s="14">
        <f t="shared" si="162"/>
        <v>10</v>
      </c>
      <c r="W582" s="15">
        <f t="shared" si="163"/>
        <v>5</v>
      </c>
      <c r="X582" s="15">
        <f t="shared" si="155"/>
        <v>5</v>
      </c>
      <c r="Y582" s="15">
        <f t="shared" si="156"/>
        <v>0</v>
      </c>
      <c r="Z582" s="14">
        <f t="shared" si="157"/>
        <v>10</v>
      </c>
      <c r="AA582" s="15">
        <f t="shared" si="164"/>
        <v>5</v>
      </c>
      <c r="AB582" s="15">
        <f t="shared" si="158"/>
        <v>5</v>
      </c>
      <c r="AC582" s="15">
        <f t="shared" si="159"/>
        <v>0</v>
      </c>
      <c r="AD582" s="14">
        <f t="shared" si="160"/>
        <v>10</v>
      </c>
      <c r="AE582" s="14">
        <f t="shared" si="161"/>
        <v>30</v>
      </c>
      <c r="AF582" s="16" t="s">
        <v>509</v>
      </c>
      <c r="AG582" s="17" t="s">
        <v>342</v>
      </c>
      <c r="AH582" s="17" t="s">
        <v>286</v>
      </c>
      <c r="AI582" s="17" t="s">
        <v>2940</v>
      </c>
      <c r="AJ582" s="17" t="s">
        <v>2941</v>
      </c>
      <c r="AK582" s="17" t="s">
        <v>290</v>
      </c>
      <c r="AL582" s="17" t="s">
        <v>291</v>
      </c>
      <c r="AM582" s="12" t="s">
        <v>47</v>
      </c>
      <c r="AN582" s="18">
        <v>46752</v>
      </c>
      <c r="AO582" s="19"/>
    </row>
    <row r="583" spans="1:41" ht="20" customHeight="1">
      <c r="A583" s="12">
        <v>89</v>
      </c>
      <c r="B583" s="12" t="s">
        <v>2508</v>
      </c>
      <c r="C583" s="28" t="s">
        <v>2509</v>
      </c>
      <c r="D583" s="12" t="s">
        <v>2510</v>
      </c>
      <c r="E583" s="12" t="s">
        <v>2508</v>
      </c>
      <c r="F583" s="12" t="s">
        <v>2511</v>
      </c>
      <c r="G583" s="12" t="s">
        <v>2177</v>
      </c>
      <c r="H583" s="12" t="s">
        <v>2514</v>
      </c>
      <c r="I583" s="12" t="s">
        <v>2534</v>
      </c>
      <c r="J583" s="12"/>
      <c r="K583" s="12" t="s">
        <v>2513</v>
      </c>
      <c r="L583" s="12" t="s">
        <v>2514</v>
      </c>
      <c r="M583" s="27" t="s">
        <v>2535</v>
      </c>
      <c r="N583" s="12"/>
      <c r="O583" s="8">
        <v>80766656</v>
      </c>
      <c r="P583" s="8" t="s">
        <v>1373</v>
      </c>
      <c r="Q583" s="8">
        <v>3</v>
      </c>
      <c r="R583" s="12">
        <v>36</v>
      </c>
      <c r="S583" s="23">
        <v>1090</v>
      </c>
      <c r="T583" s="23">
        <v>1089</v>
      </c>
      <c r="U583" s="13"/>
      <c r="V583" s="14">
        <f t="shared" si="162"/>
        <v>2179</v>
      </c>
      <c r="W583" s="15">
        <f t="shared" si="163"/>
        <v>1090</v>
      </c>
      <c r="X583" s="15">
        <f t="shared" si="155"/>
        <v>1089</v>
      </c>
      <c r="Y583" s="15">
        <f t="shared" si="156"/>
        <v>0</v>
      </c>
      <c r="Z583" s="14">
        <f t="shared" si="157"/>
        <v>2179</v>
      </c>
      <c r="AA583" s="15">
        <f t="shared" si="164"/>
        <v>1090</v>
      </c>
      <c r="AB583" s="15">
        <f t="shared" si="158"/>
        <v>1089</v>
      </c>
      <c r="AC583" s="15">
        <f t="shared" si="159"/>
        <v>0</v>
      </c>
      <c r="AD583" s="14">
        <f t="shared" si="160"/>
        <v>2179</v>
      </c>
      <c r="AE583" s="14">
        <f t="shared" si="161"/>
        <v>6537</v>
      </c>
      <c r="AF583" s="16" t="s">
        <v>509</v>
      </c>
      <c r="AG583" s="17" t="s">
        <v>342</v>
      </c>
      <c r="AH583" s="17" t="s">
        <v>286</v>
      </c>
      <c r="AI583" s="17" t="s">
        <v>2940</v>
      </c>
      <c r="AJ583" s="17" t="s">
        <v>2941</v>
      </c>
      <c r="AK583" s="17" t="s">
        <v>290</v>
      </c>
      <c r="AL583" s="17" t="s">
        <v>291</v>
      </c>
      <c r="AM583" s="12" t="s">
        <v>47</v>
      </c>
      <c r="AN583" s="18">
        <v>46752</v>
      </c>
      <c r="AO583" s="19"/>
    </row>
    <row r="584" spans="1:41" ht="20" customHeight="1">
      <c r="A584" s="12">
        <v>90</v>
      </c>
      <c r="B584" s="12" t="s">
        <v>2508</v>
      </c>
      <c r="C584" s="28" t="s">
        <v>2509</v>
      </c>
      <c r="D584" s="12" t="s">
        <v>2510</v>
      </c>
      <c r="E584" s="12" t="s">
        <v>2508</v>
      </c>
      <c r="F584" s="12" t="s">
        <v>2511</v>
      </c>
      <c r="G584" s="12" t="s">
        <v>2177</v>
      </c>
      <c r="H584" s="12" t="s">
        <v>2514</v>
      </c>
      <c r="I584" s="12" t="s">
        <v>2542</v>
      </c>
      <c r="J584" s="12">
        <v>3</v>
      </c>
      <c r="K584" s="12" t="s">
        <v>2513</v>
      </c>
      <c r="L584" s="12" t="s">
        <v>2514</v>
      </c>
      <c r="M584" s="27" t="s">
        <v>2543</v>
      </c>
      <c r="N584" s="12"/>
      <c r="O584" s="8">
        <v>80757918</v>
      </c>
      <c r="P584" s="8" t="s">
        <v>1373</v>
      </c>
      <c r="Q584" s="8">
        <v>4</v>
      </c>
      <c r="R584" s="12">
        <v>36</v>
      </c>
      <c r="S584" s="23">
        <v>1745</v>
      </c>
      <c r="T584" s="23">
        <v>1744</v>
      </c>
      <c r="U584" s="13"/>
      <c r="V584" s="14">
        <f t="shared" si="162"/>
        <v>3489</v>
      </c>
      <c r="W584" s="15">
        <f t="shared" si="163"/>
        <v>1745</v>
      </c>
      <c r="X584" s="15">
        <f t="shared" si="155"/>
        <v>1744</v>
      </c>
      <c r="Y584" s="15">
        <f t="shared" si="156"/>
        <v>0</v>
      </c>
      <c r="Z584" s="14">
        <f t="shared" si="157"/>
        <v>3489</v>
      </c>
      <c r="AA584" s="15">
        <f t="shared" si="164"/>
        <v>1745</v>
      </c>
      <c r="AB584" s="15">
        <f t="shared" si="158"/>
        <v>1744</v>
      </c>
      <c r="AC584" s="15">
        <f t="shared" si="159"/>
        <v>0</v>
      </c>
      <c r="AD584" s="14">
        <f t="shared" si="160"/>
        <v>3489</v>
      </c>
      <c r="AE584" s="14">
        <f t="shared" si="161"/>
        <v>10467</v>
      </c>
      <c r="AF584" s="16" t="s">
        <v>509</v>
      </c>
      <c r="AG584" s="17" t="s">
        <v>342</v>
      </c>
      <c r="AH584" s="17" t="s">
        <v>286</v>
      </c>
      <c r="AI584" s="17" t="s">
        <v>2940</v>
      </c>
      <c r="AJ584" s="17" t="s">
        <v>2941</v>
      </c>
      <c r="AK584" s="17" t="s">
        <v>290</v>
      </c>
      <c r="AL584" s="17" t="s">
        <v>291</v>
      </c>
      <c r="AM584" s="12" t="s">
        <v>47</v>
      </c>
      <c r="AN584" s="18">
        <v>46752</v>
      </c>
      <c r="AO584" s="19"/>
    </row>
    <row r="585" spans="1:41" ht="20" customHeight="1">
      <c r="A585" s="12">
        <v>91</v>
      </c>
      <c r="B585" s="12" t="s">
        <v>2508</v>
      </c>
      <c r="C585" s="28" t="s">
        <v>2509</v>
      </c>
      <c r="D585" s="12" t="s">
        <v>2510</v>
      </c>
      <c r="E585" s="12" t="s">
        <v>2508</v>
      </c>
      <c r="F585" s="12" t="s">
        <v>2511</v>
      </c>
      <c r="G585" s="12" t="s">
        <v>2177</v>
      </c>
      <c r="H585" s="12" t="s">
        <v>2558</v>
      </c>
      <c r="I585" s="12"/>
      <c r="J585" s="12"/>
      <c r="K585" s="12" t="s">
        <v>2513</v>
      </c>
      <c r="L585" s="12" t="s">
        <v>2514</v>
      </c>
      <c r="M585" s="27" t="s">
        <v>2627</v>
      </c>
      <c r="N585" s="12"/>
      <c r="O585" s="8">
        <v>89278407</v>
      </c>
      <c r="P585" s="8" t="s">
        <v>1373</v>
      </c>
      <c r="Q585" s="8">
        <v>0.5</v>
      </c>
      <c r="R585" s="12">
        <v>36</v>
      </c>
      <c r="S585" s="23">
        <v>200</v>
      </c>
      <c r="T585" s="23">
        <v>200</v>
      </c>
      <c r="U585" s="13"/>
      <c r="V585" s="14">
        <f t="shared" si="162"/>
        <v>400</v>
      </c>
      <c r="W585" s="15">
        <f t="shared" si="163"/>
        <v>200</v>
      </c>
      <c r="X585" s="15">
        <f t="shared" si="155"/>
        <v>200</v>
      </c>
      <c r="Y585" s="15">
        <f t="shared" si="156"/>
        <v>0</v>
      </c>
      <c r="Z585" s="14">
        <f t="shared" si="157"/>
        <v>400</v>
      </c>
      <c r="AA585" s="15">
        <f t="shared" si="164"/>
        <v>200</v>
      </c>
      <c r="AB585" s="15">
        <f t="shared" si="158"/>
        <v>200</v>
      </c>
      <c r="AC585" s="15">
        <f t="shared" si="159"/>
        <v>0</v>
      </c>
      <c r="AD585" s="14">
        <f t="shared" si="160"/>
        <v>400</v>
      </c>
      <c r="AE585" s="14">
        <f t="shared" si="161"/>
        <v>1200</v>
      </c>
      <c r="AF585" s="16" t="s">
        <v>509</v>
      </c>
      <c r="AG585" s="17" t="s">
        <v>342</v>
      </c>
      <c r="AH585" s="17" t="s">
        <v>286</v>
      </c>
      <c r="AI585" s="17" t="s">
        <v>2940</v>
      </c>
      <c r="AJ585" s="17" t="s">
        <v>2941</v>
      </c>
      <c r="AK585" s="17" t="s">
        <v>290</v>
      </c>
      <c r="AL585" s="17" t="s">
        <v>291</v>
      </c>
      <c r="AM585" s="12" t="s">
        <v>47</v>
      </c>
      <c r="AN585" s="18">
        <v>46752</v>
      </c>
      <c r="AO585" s="19"/>
    </row>
    <row r="586" spans="1:41" ht="20" customHeight="1">
      <c r="A586" s="12">
        <v>92</v>
      </c>
      <c r="B586" s="12" t="s">
        <v>2508</v>
      </c>
      <c r="C586" s="28" t="s">
        <v>2509</v>
      </c>
      <c r="D586" s="12" t="s">
        <v>2510</v>
      </c>
      <c r="E586" s="12" t="s">
        <v>2508</v>
      </c>
      <c r="F586" s="12" t="s">
        <v>2511</v>
      </c>
      <c r="G586" s="12" t="s">
        <v>2177</v>
      </c>
      <c r="H586" s="12" t="s">
        <v>2553</v>
      </c>
      <c r="I586" s="12"/>
      <c r="J586" s="12"/>
      <c r="K586" s="12" t="s">
        <v>2513</v>
      </c>
      <c r="L586" s="12" t="s">
        <v>2514</v>
      </c>
      <c r="M586" s="27" t="s">
        <v>2554</v>
      </c>
      <c r="N586" s="12"/>
      <c r="O586" s="8">
        <v>89270623</v>
      </c>
      <c r="P586" s="8" t="s">
        <v>1373</v>
      </c>
      <c r="Q586" s="8">
        <v>0.5</v>
      </c>
      <c r="R586" s="12">
        <v>36</v>
      </c>
      <c r="S586" s="23">
        <v>242</v>
      </c>
      <c r="T586" s="23">
        <v>242</v>
      </c>
      <c r="U586" s="13"/>
      <c r="V586" s="14">
        <f t="shared" si="162"/>
        <v>484</v>
      </c>
      <c r="W586" s="15">
        <f t="shared" si="163"/>
        <v>242</v>
      </c>
      <c r="X586" s="15">
        <f t="shared" si="155"/>
        <v>242</v>
      </c>
      <c r="Y586" s="15">
        <f t="shared" si="156"/>
        <v>0</v>
      </c>
      <c r="Z586" s="14">
        <f t="shared" si="157"/>
        <v>484</v>
      </c>
      <c r="AA586" s="15">
        <f t="shared" si="164"/>
        <v>242</v>
      </c>
      <c r="AB586" s="15">
        <f t="shared" si="158"/>
        <v>242</v>
      </c>
      <c r="AC586" s="15">
        <f t="shared" si="159"/>
        <v>0</v>
      </c>
      <c r="AD586" s="14">
        <f t="shared" si="160"/>
        <v>484</v>
      </c>
      <c r="AE586" s="14">
        <f t="shared" si="161"/>
        <v>1452</v>
      </c>
      <c r="AF586" s="16" t="s">
        <v>509</v>
      </c>
      <c r="AG586" s="17" t="s">
        <v>342</v>
      </c>
      <c r="AH586" s="17" t="s">
        <v>286</v>
      </c>
      <c r="AI586" s="17" t="s">
        <v>2940</v>
      </c>
      <c r="AJ586" s="17" t="s">
        <v>2941</v>
      </c>
      <c r="AK586" s="17" t="s">
        <v>290</v>
      </c>
      <c r="AL586" s="17" t="s">
        <v>291</v>
      </c>
      <c r="AM586" s="12" t="s">
        <v>47</v>
      </c>
      <c r="AN586" s="18">
        <v>46752</v>
      </c>
      <c r="AO586" s="19"/>
    </row>
    <row r="587" spans="1:41" ht="20" customHeight="1">
      <c r="A587" s="12">
        <v>93</v>
      </c>
      <c r="B587" s="12" t="s">
        <v>2508</v>
      </c>
      <c r="C587" s="28" t="s">
        <v>2509</v>
      </c>
      <c r="D587" s="12" t="s">
        <v>2510</v>
      </c>
      <c r="E587" s="12" t="s">
        <v>2508</v>
      </c>
      <c r="F587" s="12" t="s">
        <v>2511</v>
      </c>
      <c r="G587" s="12" t="s">
        <v>2177</v>
      </c>
      <c r="H587" s="12" t="s">
        <v>2558</v>
      </c>
      <c r="I587" s="12"/>
      <c r="J587" s="12"/>
      <c r="K587" s="12" t="s">
        <v>2513</v>
      </c>
      <c r="L587" s="12" t="s">
        <v>2514</v>
      </c>
      <c r="M587" s="27" t="s">
        <v>2559</v>
      </c>
      <c r="N587" s="12"/>
      <c r="O587" s="8" t="s">
        <v>2628</v>
      </c>
      <c r="P587" s="8" t="s">
        <v>1373</v>
      </c>
      <c r="Q587" s="8">
        <v>4</v>
      </c>
      <c r="R587" s="12">
        <v>36</v>
      </c>
      <c r="S587" s="23">
        <v>2794</v>
      </c>
      <c r="T587" s="23">
        <v>2794</v>
      </c>
      <c r="U587" s="13"/>
      <c r="V587" s="14">
        <f t="shared" si="162"/>
        <v>5588</v>
      </c>
      <c r="W587" s="15">
        <f t="shared" si="163"/>
        <v>2794</v>
      </c>
      <c r="X587" s="15">
        <f t="shared" si="155"/>
        <v>2794</v>
      </c>
      <c r="Y587" s="15">
        <f t="shared" si="156"/>
        <v>0</v>
      </c>
      <c r="Z587" s="14">
        <f t="shared" si="157"/>
        <v>5588</v>
      </c>
      <c r="AA587" s="15">
        <f t="shared" si="164"/>
        <v>2794</v>
      </c>
      <c r="AB587" s="15">
        <f t="shared" si="158"/>
        <v>2794</v>
      </c>
      <c r="AC587" s="15">
        <f t="shared" si="159"/>
        <v>0</v>
      </c>
      <c r="AD587" s="14">
        <f t="shared" si="160"/>
        <v>5588</v>
      </c>
      <c r="AE587" s="14">
        <f t="shared" si="161"/>
        <v>16764</v>
      </c>
      <c r="AF587" s="16" t="s">
        <v>509</v>
      </c>
      <c r="AG587" s="17" t="s">
        <v>342</v>
      </c>
      <c r="AH587" s="17" t="s">
        <v>286</v>
      </c>
      <c r="AI587" s="17" t="s">
        <v>2940</v>
      </c>
      <c r="AJ587" s="17" t="s">
        <v>2941</v>
      </c>
      <c r="AK587" s="17" t="s">
        <v>290</v>
      </c>
      <c r="AL587" s="17" t="s">
        <v>291</v>
      </c>
      <c r="AM587" s="12" t="s">
        <v>47</v>
      </c>
      <c r="AN587" s="18">
        <v>46752</v>
      </c>
      <c r="AO587" s="19"/>
    </row>
    <row r="588" spans="1:41" ht="20" customHeight="1">
      <c r="A588" s="12">
        <v>94</v>
      </c>
      <c r="B588" s="12" t="s">
        <v>2508</v>
      </c>
      <c r="C588" s="28" t="s">
        <v>2509</v>
      </c>
      <c r="D588" s="12" t="s">
        <v>2510</v>
      </c>
      <c r="E588" s="12" t="s">
        <v>2508</v>
      </c>
      <c r="F588" s="12" t="s">
        <v>2511</v>
      </c>
      <c r="G588" s="12" t="s">
        <v>2177</v>
      </c>
      <c r="H588" s="12" t="s">
        <v>2514</v>
      </c>
      <c r="I588" s="12" t="s">
        <v>2257</v>
      </c>
      <c r="J588" s="12"/>
      <c r="K588" s="12" t="s">
        <v>2513</v>
      </c>
      <c r="L588" s="12" t="s">
        <v>2514</v>
      </c>
      <c r="M588" s="27" t="s">
        <v>2561</v>
      </c>
      <c r="N588" s="12"/>
      <c r="O588" s="8">
        <v>71530498</v>
      </c>
      <c r="P588" s="8" t="s">
        <v>1373</v>
      </c>
      <c r="Q588" s="8">
        <v>12</v>
      </c>
      <c r="R588" s="12">
        <v>36</v>
      </c>
      <c r="S588" s="23">
        <v>4550</v>
      </c>
      <c r="T588" s="23">
        <v>4549</v>
      </c>
      <c r="U588" s="13"/>
      <c r="V588" s="14">
        <f t="shared" si="162"/>
        <v>9099</v>
      </c>
      <c r="W588" s="15">
        <f t="shared" si="163"/>
        <v>4550</v>
      </c>
      <c r="X588" s="15">
        <f t="shared" si="155"/>
        <v>4549</v>
      </c>
      <c r="Y588" s="15">
        <f t="shared" si="156"/>
        <v>0</v>
      </c>
      <c r="Z588" s="14">
        <f t="shared" si="157"/>
        <v>9099</v>
      </c>
      <c r="AA588" s="15">
        <f t="shared" si="164"/>
        <v>4550</v>
      </c>
      <c r="AB588" s="15">
        <f t="shared" si="158"/>
        <v>4549</v>
      </c>
      <c r="AC588" s="15">
        <f t="shared" si="159"/>
        <v>0</v>
      </c>
      <c r="AD588" s="14">
        <f t="shared" si="160"/>
        <v>9099</v>
      </c>
      <c r="AE588" s="14">
        <f t="shared" si="161"/>
        <v>27297</v>
      </c>
      <c r="AF588" s="16" t="s">
        <v>509</v>
      </c>
      <c r="AG588" s="17" t="s">
        <v>342</v>
      </c>
      <c r="AH588" s="17" t="s">
        <v>286</v>
      </c>
      <c r="AI588" s="17" t="s">
        <v>2940</v>
      </c>
      <c r="AJ588" s="17" t="s">
        <v>2941</v>
      </c>
      <c r="AK588" s="17" t="s">
        <v>290</v>
      </c>
      <c r="AL588" s="17" t="s">
        <v>291</v>
      </c>
      <c r="AM588" s="12" t="s">
        <v>47</v>
      </c>
      <c r="AN588" s="18">
        <v>46752</v>
      </c>
      <c r="AO588" s="19"/>
    </row>
    <row r="589" spans="1:41" ht="20" customHeight="1">
      <c r="A589" s="12">
        <v>95</v>
      </c>
      <c r="B589" s="12" t="s">
        <v>2508</v>
      </c>
      <c r="C589" s="28" t="s">
        <v>2509</v>
      </c>
      <c r="D589" s="12" t="s">
        <v>2510</v>
      </c>
      <c r="E589" s="12" t="s">
        <v>2508</v>
      </c>
      <c r="F589" s="12" t="s">
        <v>2511</v>
      </c>
      <c r="G589" s="12" t="s">
        <v>2177</v>
      </c>
      <c r="H589" s="12" t="s">
        <v>2523</v>
      </c>
      <c r="I589" s="12"/>
      <c r="J589" s="12"/>
      <c r="K589" s="12" t="s">
        <v>2513</v>
      </c>
      <c r="L589" s="12" t="s">
        <v>2514</v>
      </c>
      <c r="M589" s="27" t="s">
        <v>2563</v>
      </c>
      <c r="N589" s="12"/>
      <c r="O589" s="8">
        <v>80757970</v>
      </c>
      <c r="P589" s="8" t="s">
        <v>1373</v>
      </c>
      <c r="Q589" s="8">
        <v>4</v>
      </c>
      <c r="R589" s="12">
        <v>36</v>
      </c>
      <c r="S589" s="23">
        <v>2124</v>
      </c>
      <c r="T589" s="23">
        <v>2123</v>
      </c>
      <c r="U589" s="13"/>
      <c r="V589" s="14">
        <f t="shared" si="162"/>
        <v>4247</v>
      </c>
      <c r="W589" s="15">
        <f t="shared" si="163"/>
        <v>2124</v>
      </c>
      <c r="X589" s="15">
        <f t="shared" si="155"/>
        <v>2123</v>
      </c>
      <c r="Y589" s="15">
        <f t="shared" si="156"/>
        <v>0</v>
      </c>
      <c r="Z589" s="14">
        <f t="shared" si="157"/>
        <v>4247</v>
      </c>
      <c r="AA589" s="15">
        <f t="shared" si="164"/>
        <v>2124</v>
      </c>
      <c r="AB589" s="15">
        <f t="shared" si="158"/>
        <v>2123</v>
      </c>
      <c r="AC589" s="15">
        <f t="shared" si="159"/>
        <v>0</v>
      </c>
      <c r="AD589" s="14">
        <f t="shared" si="160"/>
        <v>4247</v>
      </c>
      <c r="AE589" s="14">
        <f t="shared" si="161"/>
        <v>12741</v>
      </c>
      <c r="AF589" s="16" t="s">
        <v>509</v>
      </c>
      <c r="AG589" s="17" t="s">
        <v>342</v>
      </c>
      <c r="AH589" s="17" t="s">
        <v>286</v>
      </c>
      <c r="AI589" s="17" t="s">
        <v>2940</v>
      </c>
      <c r="AJ589" s="17" t="s">
        <v>2941</v>
      </c>
      <c r="AK589" s="17" t="s">
        <v>290</v>
      </c>
      <c r="AL589" s="17" t="s">
        <v>291</v>
      </c>
      <c r="AM589" s="12" t="s">
        <v>47</v>
      </c>
      <c r="AN589" s="18">
        <v>46752</v>
      </c>
      <c r="AO589" s="19"/>
    </row>
    <row r="590" spans="1:41" ht="20" customHeight="1">
      <c r="A590" s="12">
        <v>96</v>
      </c>
      <c r="B590" s="12" t="s">
        <v>2508</v>
      </c>
      <c r="C590" s="28" t="s">
        <v>2509</v>
      </c>
      <c r="D590" s="12" t="s">
        <v>2510</v>
      </c>
      <c r="E590" s="12" t="s">
        <v>2508</v>
      </c>
      <c r="F590" s="12" t="s">
        <v>2511</v>
      </c>
      <c r="G590" s="12" t="s">
        <v>2177</v>
      </c>
      <c r="H590" s="12" t="s">
        <v>2514</v>
      </c>
      <c r="I590" s="12" t="s">
        <v>2257</v>
      </c>
      <c r="J590" s="12">
        <v>71</v>
      </c>
      <c r="K590" s="12" t="s">
        <v>2513</v>
      </c>
      <c r="L590" s="12" t="s">
        <v>2514</v>
      </c>
      <c r="M590" s="27" t="s">
        <v>2567</v>
      </c>
      <c r="N590" s="12"/>
      <c r="O590" s="8">
        <v>80757966</v>
      </c>
      <c r="P590" s="8" t="s">
        <v>1373</v>
      </c>
      <c r="Q590" s="8">
        <v>4</v>
      </c>
      <c r="R590" s="12">
        <v>36</v>
      </c>
      <c r="S590" s="23">
        <v>2272</v>
      </c>
      <c r="T590" s="23">
        <v>2271</v>
      </c>
      <c r="U590" s="13"/>
      <c r="V590" s="14">
        <f t="shared" si="162"/>
        <v>4543</v>
      </c>
      <c r="W590" s="15">
        <f t="shared" si="163"/>
        <v>2272</v>
      </c>
      <c r="X590" s="15">
        <f t="shared" si="155"/>
        <v>2271</v>
      </c>
      <c r="Y590" s="15">
        <f t="shared" si="156"/>
        <v>0</v>
      </c>
      <c r="Z590" s="14">
        <f t="shared" si="157"/>
        <v>4543</v>
      </c>
      <c r="AA590" s="15">
        <f t="shared" si="164"/>
        <v>2272</v>
      </c>
      <c r="AB590" s="15">
        <f t="shared" si="158"/>
        <v>2271</v>
      </c>
      <c r="AC590" s="15">
        <f t="shared" si="159"/>
        <v>0</v>
      </c>
      <c r="AD590" s="14">
        <f t="shared" si="160"/>
        <v>4543</v>
      </c>
      <c r="AE590" s="14">
        <f t="shared" si="161"/>
        <v>13629</v>
      </c>
      <c r="AF590" s="16" t="s">
        <v>509</v>
      </c>
      <c r="AG590" s="17" t="s">
        <v>342</v>
      </c>
      <c r="AH590" s="17" t="s">
        <v>286</v>
      </c>
      <c r="AI590" s="17" t="s">
        <v>2940</v>
      </c>
      <c r="AJ590" s="17" t="s">
        <v>2941</v>
      </c>
      <c r="AK590" s="17" t="s">
        <v>290</v>
      </c>
      <c r="AL590" s="17" t="s">
        <v>291</v>
      </c>
      <c r="AM590" s="12" t="s">
        <v>47</v>
      </c>
      <c r="AN590" s="18">
        <v>46752</v>
      </c>
      <c r="AO590" s="19"/>
    </row>
    <row r="591" spans="1:41" ht="20" customHeight="1">
      <c r="A591" s="12">
        <v>97</v>
      </c>
      <c r="B591" s="12" t="s">
        <v>2508</v>
      </c>
      <c r="C591" s="28" t="s">
        <v>2509</v>
      </c>
      <c r="D591" s="12" t="s">
        <v>2510</v>
      </c>
      <c r="E591" s="12" t="s">
        <v>2508</v>
      </c>
      <c r="F591" s="12" t="s">
        <v>2511</v>
      </c>
      <c r="G591" s="12" t="s">
        <v>2177</v>
      </c>
      <c r="H591" s="12" t="s">
        <v>2514</v>
      </c>
      <c r="I591" s="12" t="s">
        <v>2572</v>
      </c>
      <c r="J591" s="12"/>
      <c r="K591" s="12" t="s">
        <v>2513</v>
      </c>
      <c r="L591" s="12" t="s">
        <v>2514</v>
      </c>
      <c r="M591" s="27" t="s">
        <v>2573</v>
      </c>
      <c r="N591" s="12"/>
      <c r="O591" s="8">
        <v>30036468</v>
      </c>
      <c r="P591" s="8" t="s">
        <v>1373</v>
      </c>
      <c r="Q591" s="8">
        <v>20</v>
      </c>
      <c r="R591" s="12">
        <v>36</v>
      </c>
      <c r="S591" s="23">
        <v>1452</v>
      </c>
      <c r="T591" s="23">
        <v>1452</v>
      </c>
      <c r="U591" s="13"/>
      <c r="V591" s="14">
        <f t="shared" si="162"/>
        <v>2904</v>
      </c>
      <c r="W591" s="15">
        <f t="shared" si="163"/>
        <v>1452</v>
      </c>
      <c r="X591" s="15">
        <f t="shared" si="155"/>
        <v>1452</v>
      </c>
      <c r="Y591" s="15">
        <f t="shared" si="156"/>
        <v>0</v>
      </c>
      <c r="Z591" s="14">
        <f t="shared" si="157"/>
        <v>2904</v>
      </c>
      <c r="AA591" s="15">
        <f t="shared" si="164"/>
        <v>1452</v>
      </c>
      <c r="AB591" s="15">
        <f t="shared" si="158"/>
        <v>1452</v>
      </c>
      <c r="AC591" s="15">
        <f t="shared" si="159"/>
        <v>0</v>
      </c>
      <c r="AD591" s="14">
        <f t="shared" si="160"/>
        <v>2904</v>
      </c>
      <c r="AE591" s="14">
        <f t="shared" si="161"/>
        <v>8712</v>
      </c>
      <c r="AF591" s="16" t="s">
        <v>509</v>
      </c>
      <c r="AG591" s="17" t="s">
        <v>342</v>
      </c>
      <c r="AH591" s="17" t="s">
        <v>286</v>
      </c>
      <c r="AI591" s="17" t="s">
        <v>2940</v>
      </c>
      <c r="AJ591" s="17" t="s">
        <v>2941</v>
      </c>
      <c r="AK591" s="17" t="s">
        <v>290</v>
      </c>
      <c r="AL591" s="17" t="s">
        <v>291</v>
      </c>
      <c r="AM591" s="12" t="s">
        <v>47</v>
      </c>
      <c r="AN591" s="18">
        <v>46752</v>
      </c>
      <c r="AO591" s="19"/>
    </row>
    <row r="592" spans="1:41" ht="20" customHeight="1">
      <c r="A592" s="12">
        <v>98</v>
      </c>
      <c r="B592" s="12" t="s">
        <v>2508</v>
      </c>
      <c r="C592" s="28" t="s">
        <v>2509</v>
      </c>
      <c r="D592" s="12" t="s">
        <v>2510</v>
      </c>
      <c r="E592" s="12" t="s">
        <v>2508</v>
      </c>
      <c r="F592" s="12" t="s">
        <v>2511</v>
      </c>
      <c r="G592" s="12" t="s">
        <v>2177</v>
      </c>
      <c r="H592" s="12" t="s">
        <v>2528</v>
      </c>
      <c r="I592" s="12"/>
      <c r="J592" s="12"/>
      <c r="K592" s="12" t="s">
        <v>2513</v>
      </c>
      <c r="L592" s="12" t="s">
        <v>2514</v>
      </c>
      <c r="M592" s="27" t="s">
        <v>2584</v>
      </c>
      <c r="N592" s="12"/>
      <c r="O592" s="8">
        <v>80757784</v>
      </c>
      <c r="P592" s="8" t="s">
        <v>1373</v>
      </c>
      <c r="Q592" s="8">
        <v>4</v>
      </c>
      <c r="R592" s="12">
        <v>36</v>
      </c>
      <c r="S592" s="23">
        <v>1428</v>
      </c>
      <c r="T592" s="23">
        <v>1428</v>
      </c>
      <c r="U592" s="13"/>
      <c r="V592" s="14">
        <f t="shared" si="162"/>
        <v>2856</v>
      </c>
      <c r="W592" s="15">
        <f t="shared" si="163"/>
        <v>1428</v>
      </c>
      <c r="X592" s="15">
        <f t="shared" si="155"/>
        <v>1428</v>
      </c>
      <c r="Y592" s="15">
        <f t="shared" si="156"/>
        <v>0</v>
      </c>
      <c r="Z592" s="14">
        <f t="shared" si="157"/>
        <v>2856</v>
      </c>
      <c r="AA592" s="15">
        <f t="shared" si="164"/>
        <v>1428</v>
      </c>
      <c r="AB592" s="15">
        <f t="shared" si="158"/>
        <v>1428</v>
      </c>
      <c r="AC592" s="15">
        <f t="shared" si="159"/>
        <v>0</v>
      </c>
      <c r="AD592" s="14">
        <f t="shared" si="160"/>
        <v>2856</v>
      </c>
      <c r="AE592" s="14">
        <f t="shared" si="161"/>
        <v>8568</v>
      </c>
      <c r="AF592" s="16" t="s">
        <v>509</v>
      </c>
      <c r="AG592" s="17" t="s">
        <v>342</v>
      </c>
      <c r="AH592" s="17" t="s">
        <v>286</v>
      </c>
      <c r="AI592" s="17" t="s">
        <v>2940</v>
      </c>
      <c r="AJ592" s="17" t="s">
        <v>2941</v>
      </c>
      <c r="AK592" s="17" t="s">
        <v>290</v>
      </c>
      <c r="AL592" s="17" t="s">
        <v>291</v>
      </c>
      <c r="AM592" s="12" t="s">
        <v>47</v>
      </c>
      <c r="AN592" s="18">
        <v>46752</v>
      </c>
      <c r="AO592" s="19"/>
    </row>
    <row r="593" spans="1:41" ht="20" customHeight="1">
      <c r="A593" s="12">
        <v>99</v>
      </c>
      <c r="B593" s="12" t="s">
        <v>2508</v>
      </c>
      <c r="C593" s="28" t="s">
        <v>2509</v>
      </c>
      <c r="D593" s="12" t="s">
        <v>2510</v>
      </c>
      <c r="E593" s="12" t="s">
        <v>2508</v>
      </c>
      <c r="F593" s="12" t="s">
        <v>2511</v>
      </c>
      <c r="G593" s="12" t="s">
        <v>2177</v>
      </c>
      <c r="H593" s="12" t="s">
        <v>2531</v>
      </c>
      <c r="I593" s="12"/>
      <c r="J593" s="12"/>
      <c r="K593" s="12" t="s">
        <v>2513</v>
      </c>
      <c r="L593" s="12" t="s">
        <v>2514</v>
      </c>
      <c r="M593" s="27" t="s">
        <v>2586</v>
      </c>
      <c r="N593" s="12"/>
      <c r="O593" s="8">
        <v>80757911</v>
      </c>
      <c r="P593" s="8" t="s">
        <v>1373</v>
      </c>
      <c r="Q593" s="8">
        <v>4</v>
      </c>
      <c r="R593" s="12">
        <v>36</v>
      </c>
      <c r="S593" s="23">
        <v>775</v>
      </c>
      <c r="T593" s="23">
        <v>774</v>
      </c>
      <c r="U593" s="13"/>
      <c r="V593" s="14">
        <f t="shared" si="162"/>
        <v>1549</v>
      </c>
      <c r="W593" s="15">
        <f t="shared" si="163"/>
        <v>775</v>
      </c>
      <c r="X593" s="15">
        <f t="shared" si="155"/>
        <v>774</v>
      </c>
      <c r="Y593" s="15">
        <f t="shared" si="156"/>
        <v>0</v>
      </c>
      <c r="Z593" s="14">
        <f t="shared" si="157"/>
        <v>1549</v>
      </c>
      <c r="AA593" s="15">
        <f t="shared" si="164"/>
        <v>775</v>
      </c>
      <c r="AB593" s="15">
        <f t="shared" si="158"/>
        <v>774</v>
      </c>
      <c r="AC593" s="15">
        <f t="shared" si="159"/>
        <v>0</v>
      </c>
      <c r="AD593" s="14">
        <f t="shared" si="160"/>
        <v>1549</v>
      </c>
      <c r="AE593" s="14">
        <f t="shared" si="161"/>
        <v>4647</v>
      </c>
      <c r="AF593" s="16" t="s">
        <v>509</v>
      </c>
      <c r="AG593" s="17" t="s">
        <v>342</v>
      </c>
      <c r="AH593" s="17" t="s">
        <v>286</v>
      </c>
      <c r="AI593" s="17" t="s">
        <v>2940</v>
      </c>
      <c r="AJ593" s="17" t="s">
        <v>2941</v>
      </c>
      <c r="AK593" s="17" t="s">
        <v>290</v>
      </c>
      <c r="AL593" s="17" t="s">
        <v>291</v>
      </c>
      <c r="AM593" s="12" t="s">
        <v>47</v>
      </c>
      <c r="AN593" s="18">
        <v>46752</v>
      </c>
      <c r="AO593" s="19"/>
    </row>
    <row r="594" spans="1:41" ht="20" customHeight="1">
      <c r="A594" s="12">
        <v>100</v>
      </c>
      <c r="B594" s="12" t="s">
        <v>2508</v>
      </c>
      <c r="C594" s="28" t="s">
        <v>2509</v>
      </c>
      <c r="D594" s="12" t="s">
        <v>2510</v>
      </c>
      <c r="E594" s="12" t="s">
        <v>2508</v>
      </c>
      <c r="F594" s="12" t="s">
        <v>2511</v>
      </c>
      <c r="G594" s="12" t="s">
        <v>2177</v>
      </c>
      <c r="H594" s="12" t="s">
        <v>2588</v>
      </c>
      <c r="I594" s="12"/>
      <c r="J594" s="12"/>
      <c r="K594" s="12" t="s">
        <v>2513</v>
      </c>
      <c r="L594" s="12" t="s">
        <v>2514</v>
      </c>
      <c r="M594" s="27" t="s">
        <v>2629</v>
      </c>
      <c r="N594" s="12"/>
      <c r="O594" s="8">
        <v>95142614</v>
      </c>
      <c r="P594" s="8" t="s">
        <v>1373</v>
      </c>
      <c r="Q594" s="8">
        <v>0.5</v>
      </c>
      <c r="R594" s="12">
        <v>36</v>
      </c>
      <c r="S594" s="23">
        <v>5</v>
      </c>
      <c r="T594" s="23">
        <v>5</v>
      </c>
      <c r="U594" s="13"/>
      <c r="V594" s="14">
        <f t="shared" si="162"/>
        <v>10</v>
      </c>
      <c r="W594" s="15">
        <f t="shared" si="163"/>
        <v>5</v>
      </c>
      <c r="X594" s="15">
        <f t="shared" si="155"/>
        <v>5</v>
      </c>
      <c r="Y594" s="15">
        <f t="shared" si="156"/>
        <v>0</v>
      </c>
      <c r="Z594" s="14">
        <f t="shared" si="157"/>
        <v>10</v>
      </c>
      <c r="AA594" s="15">
        <f t="shared" si="164"/>
        <v>5</v>
      </c>
      <c r="AB594" s="15">
        <f t="shared" si="158"/>
        <v>5</v>
      </c>
      <c r="AC594" s="15">
        <f t="shared" si="159"/>
        <v>0</v>
      </c>
      <c r="AD594" s="14">
        <f t="shared" si="160"/>
        <v>10</v>
      </c>
      <c r="AE594" s="14">
        <f t="shared" si="161"/>
        <v>30</v>
      </c>
      <c r="AF594" s="16" t="s">
        <v>509</v>
      </c>
      <c r="AG594" s="17" t="s">
        <v>342</v>
      </c>
      <c r="AH594" s="17" t="s">
        <v>286</v>
      </c>
      <c r="AI594" s="17" t="s">
        <v>2940</v>
      </c>
      <c r="AJ594" s="17" t="s">
        <v>2941</v>
      </c>
      <c r="AK594" s="17" t="s">
        <v>290</v>
      </c>
      <c r="AL594" s="17" t="s">
        <v>291</v>
      </c>
      <c r="AM594" s="12" t="s">
        <v>47</v>
      </c>
      <c r="AN594" s="18">
        <v>46752</v>
      </c>
      <c r="AO594" s="19"/>
    </row>
    <row r="595" spans="1:41" ht="20" customHeight="1">
      <c r="A595" s="12">
        <v>101</v>
      </c>
      <c r="B595" s="12" t="s">
        <v>2508</v>
      </c>
      <c r="C595" s="28" t="s">
        <v>2509</v>
      </c>
      <c r="D595" s="12" t="s">
        <v>2510</v>
      </c>
      <c r="E595" s="12" t="s">
        <v>2508</v>
      </c>
      <c r="F595" s="12" t="s">
        <v>2511</v>
      </c>
      <c r="G595" s="12" t="s">
        <v>2177</v>
      </c>
      <c r="H595" s="12" t="s">
        <v>2517</v>
      </c>
      <c r="I595" s="12"/>
      <c r="J595" s="12"/>
      <c r="K595" s="12" t="s">
        <v>2513</v>
      </c>
      <c r="L595" s="12" t="s">
        <v>2514</v>
      </c>
      <c r="M595" s="27" t="s">
        <v>2593</v>
      </c>
      <c r="N595" s="12"/>
      <c r="O595" s="8">
        <v>80757871</v>
      </c>
      <c r="P595" s="8" t="s">
        <v>1373</v>
      </c>
      <c r="Q595" s="8">
        <v>4</v>
      </c>
      <c r="R595" s="12">
        <v>36</v>
      </c>
      <c r="S595" s="23">
        <v>1445</v>
      </c>
      <c r="T595" s="23">
        <v>1445</v>
      </c>
      <c r="U595" s="13"/>
      <c r="V595" s="14">
        <f t="shared" si="162"/>
        <v>2890</v>
      </c>
      <c r="W595" s="15">
        <f t="shared" si="163"/>
        <v>1445</v>
      </c>
      <c r="X595" s="15">
        <f t="shared" si="155"/>
        <v>1445</v>
      </c>
      <c r="Y595" s="15">
        <f t="shared" si="156"/>
        <v>0</v>
      </c>
      <c r="Z595" s="14">
        <f t="shared" si="157"/>
        <v>2890</v>
      </c>
      <c r="AA595" s="15">
        <f t="shared" si="164"/>
        <v>1445</v>
      </c>
      <c r="AB595" s="15">
        <f t="shared" si="158"/>
        <v>1445</v>
      </c>
      <c r="AC595" s="15">
        <f t="shared" si="159"/>
        <v>0</v>
      </c>
      <c r="AD595" s="14">
        <f t="shared" si="160"/>
        <v>2890</v>
      </c>
      <c r="AE595" s="14">
        <f t="shared" si="161"/>
        <v>8670</v>
      </c>
      <c r="AF595" s="16" t="s">
        <v>509</v>
      </c>
      <c r="AG595" s="17" t="s">
        <v>342</v>
      </c>
      <c r="AH595" s="17" t="s">
        <v>286</v>
      </c>
      <c r="AI595" s="17" t="s">
        <v>2940</v>
      </c>
      <c r="AJ595" s="17" t="s">
        <v>2941</v>
      </c>
      <c r="AK595" s="17" t="s">
        <v>290</v>
      </c>
      <c r="AL595" s="17" t="s">
        <v>291</v>
      </c>
      <c r="AM595" s="12" t="s">
        <v>47</v>
      </c>
      <c r="AN595" s="18">
        <v>46752</v>
      </c>
      <c r="AO595" s="19"/>
    </row>
    <row r="596" spans="1:41" ht="20" customHeight="1">
      <c r="A596" s="12">
        <v>102</v>
      </c>
      <c r="B596" s="12" t="s">
        <v>2508</v>
      </c>
      <c r="C596" s="28" t="s">
        <v>2509</v>
      </c>
      <c r="D596" s="12" t="s">
        <v>2510</v>
      </c>
      <c r="E596" s="12" t="s">
        <v>2508</v>
      </c>
      <c r="F596" s="12" t="s">
        <v>2511</v>
      </c>
      <c r="G596" s="12" t="s">
        <v>2177</v>
      </c>
      <c r="H596" s="12" t="s">
        <v>2514</v>
      </c>
      <c r="I596" s="12" t="s">
        <v>2599</v>
      </c>
      <c r="J596" s="12">
        <v>31</v>
      </c>
      <c r="K596" s="12" t="s">
        <v>2513</v>
      </c>
      <c r="L596" s="12" t="s">
        <v>2514</v>
      </c>
      <c r="M596" s="27" t="s">
        <v>2600</v>
      </c>
      <c r="N596" s="12"/>
      <c r="O596" s="8">
        <v>80767024</v>
      </c>
      <c r="P596" s="8" t="s">
        <v>1373</v>
      </c>
      <c r="Q596" s="8">
        <v>3</v>
      </c>
      <c r="R596" s="12">
        <v>36</v>
      </c>
      <c r="S596" s="23">
        <v>17</v>
      </c>
      <c r="T596" s="23">
        <v>17</v>
      </c>
      <c r="U596" s="13"/>
      <c r="V596" s="14">
        <f t="shared" si="162"/>
        <v>34</v>
      </c>
      <c r="W596" s="15">
        <f t="shared" si="163"/>
        <v>17</v>
      </c>
      <c r="X596" s="15">
        <f t="shared" si="155"/>
        <v>17</v>
      </c>
      <c r="Y596" s="15">
        <f t="shared" si="156"/>
        <v>0</v>
      </c>
      <c r="Z596" s="14">
        <f t="shared" si="157"/>
        <v>34</v>
      </c>
      <c r="AA596" s="15">
        <f t="shared" si="164"/>
        <v>17</v>
      </c>
      <c r="AB596" s="15">
        <f t="shared" si="158"/>
        <v>17</v>
      </c>
      <c r="AC596" s="15">
        <f t="shared" si="159"/>
        <v>0</v>
      </c>
      <c r="AD596" s="14">
        <f t="shared" si="160"/>
        <v>34</v>
      </c>
      <c r="AE596" s="14">
        <f t="shared" si="161"/>
        <v>102</v>
      </c>
      <c r="AF596" s="16" t="s">
        <v>509</v>
      </c>
      <c r="AG596" s="17" t="s">
        <v>342</v>
      </c>
      <c r="AH596" s="17" t="s">
        <v>286</v>
      </c>
      <c r="AI596" s="17" t="s">
        <v>2940</v>
      </c>
      <c r="AJ596" s="17" t="s">
        <v>2941</v>
      </c>
      <c r="AK596" s="17" t="s">
        <v>290</v>
      </c>
      <c r="AL596" s="17" t="s">
        <v>291</v>
      </c>
      <c r="AM596" s="12" t="s">
        <v>47</v>
      </c>
      <c r="AN596" s="18">
        <v>46752</v>
      </c>
      <c r="AO596" s="19"/>
    </row>
    <row r="597" spans="1:41" ht="20" customHeight="1">
      <c r="A597" s="12">
        <v>103</v>
      </c>
      <c r="B597" s="12" t="s">
        <v>2508</v>
      </c>
      <c r="C597" s="28" t="s">
        <v>2509</v>
      </c>
      <c r="D597" s="12" t="s">
        <v>2510</v>
      </c>
      <c r="E597" s="12" t="s">
        <v>2508</v>
      </c>
      <c r="F597" s="12" t="s">
        <v>2511</v>
      </c>
      <c r="G597" s="12" t="s">
        <v>2177</v>
      </c>
      <c r="H597" s="12" t="s">
        <v>2517</v>
      </c>
      <c r="I597" s="12"/>
      <c r="J597" s="12"/>
      <c r="K597" s="12" t="s">
        <v>2513</v>
      </c>
      <c r="L597" s="12" t="s">
        <v>2514</v>
      </c>
      <c r="M597" s="27" t="s">
        <v>2602</v>
      </c>
      <c r="N597" s="12"/>
      <c r="O597" s="8">
        <v>571530316</v>
      </c>
      <c r="P597" s="8" t="s">
        <v>1373</v>
      </c>
      <c r="Q597" s="8">
        <v>12</v>
      </c>
      <c r="R597" s="12">
        <v>36</v>
      </c>
      <c r="S597" s="23">
        <v>2662</v>
      </c>
      <c r="T597" s="23">
        <v>2662</v>
      </c>
      <c r="U597" s="13"/>
      <c r="V597" s="14">
        <f t="shared" si="162"/>
        <v>5324</v>
      </c>
      <c r="W597" s="15">
        <f t="shared" si="163"/>
        <v>2662</v>
      </c>
      <c r="X597" s="15">
        <f t="shared" si="155"/>
        <v>2662</v>
      </c>
      <c r="Y597" s="15">
        <f t="shared" si="156"/>
        <v>0</v>
      </c>
      <c r="Z597" s="14">
        <f t="shared" si="157"/>
        <v>5324</v>
      </c>
      <c r="AA597" s="15">
        <f t="shared" si="164"/>
        <v>2662</v>
      </c>
      <c r="AB597" s="15">
        <f t="shared" si="158"/>
        <v>2662</v>
      </c>
      <c r="AC597" s="15">
        <f t="shared" si="159"/>
        <v>0</v>
      </c>
      <c r="AD597" s="14">
        <f t="shared" si="160"/>
        <v>5324</v>
      </c>
      <c r="AE597" s="14">
        <f t="shared" si="161"/>
        <v>15972</v>
      </c>
      <c r="AF597" s="16" t="s">
        <v>509</v>
      </c>
      <c r="AG597" s="17" t="s">
        <v>342</v>
      </c>
      <c r="AH597" s="17" t="s">
        <v>286</v>
      </c>
      <c r="AI597" s="17" t="s">
        <v>2940</v>
      </c>
      <c r="AJ597" s="17" t="s">
        <v>2941</v>
      </c>
      <c r="AK597" s="17" t="s">
        <v>290</v>
      </c>
      <c r="AL597" s="17" t="s">
        <v>291</v>
      </c>
      <c r="AM597" s="12" t="s">
        <v>47</v>
      </c>
      <c r="AN597" s="18">
        <v>46752</v>
      </c>
      <c r="AO597" s="19"/>
    </row>
    <row r="598" spans="1:41" ht="20" customHeight="1">
      <c r="A598" s="12">
        <v>104</v>
      </c>
      <c r="B598" s="12" t="s">
        <v>2508</v>
      </c>
      <c r="C598" s="28" t="s">
        <v>2509</v>
      </c>
      <c r="D598" s="12" t="s">
        <v>2510</v>
      </c>
      <c r="E598" s="12" t="s">
        <v>2508</v>
      </c>
      <c r="F598" s="12" t="s">
        <v>2511</v>
      </c>
      <c r="G598" s="12" t="s">
        <v>2177</v>
      </c>
      <c r="H598" s="12" t="s">
        <v>2553</v>
      </c>
      <c r="I598" s="12"/>
      <c r="J598" s="12"/>
      <c r="K598" s="12" t="s">
        <v>2513</v>
      </c>
      <c r="L598" s="12" t="s">
        <v>2514</v>
      </c>
      <c r="M598" s="27" t="s">
        <v>2630</v>
      </c>
      <c r="N598" s="12"/>
      <c r="O598" s="8">
        <v>97510881</v>
      </c>
      <c r="P598" s="8" t="s">
        <v>1373</v>
      </c>
      <c r="Q598" s="8">
        <v>4</v>
      </c>
      <c r="R598" s="12">
        <v>36</v>
      </c>
      <c r="S598" s="23">
        <v>1154</v>
      </c>
      <c r="T598" s="23">
        <v>1154</v>
      </c>
      <c r="U598" s="13"/>
      <c r="V598" s="14">
        <f t="shared" si="162"/>
        <v>2308</v>
      </c>
      <c r="W598" s="15">
        <f t="shared" si="163"/>
        <v>1154</v>
      </c>
      <c r="X598" s="15">
        <f t="shared" si="155"/>
        <v>1154</v>
      </c>
      <c r="Y598" s="15">
        <f t="shared" si="156"/>
        <v>0</v>
      </c>
      <c r="Z598" s="14">
        <f t="shared" si="157"/>
        <v>2308</v>
      </c>
      <c r="AA598" s="15">
        <f t="shared" si="164"/>
        <v>1154</v>
      </c>
      <c r="AB598" s="15">
        <f t="shared" si="158"/>
        <v>1154</v>
      </c>
      <c r="AC598" s="15">
        <f t="shared" si="159"/>
        <v>0</v>
      </c>
      <c r="AD598" s="14">
        <f t="shared" si="160"/>
        <v>2308</v>
      </c>
      <c r="AE598" s="14">
        <f t="shared" si="161"/>
        <v>6924</v>
      </c>
      <c r="AF598" s="16" t="s">
        <v>509</v>
      </c>
      <c r="AG598" s="17" t="s">
        <v>342</v>
      </c>
      <c r="AH598" s="17" t="s">
        <v>286</v>
      </c>
      <c r="AI598" s="17" t="s">
        <v>2940</v>
      </c>
      <c r="AJ598" s="17" t="s">
        <v>2941</v>
      </c>
      <c r="AK598" s="17" t="s">
        <v>290</v>
      </c>
      <c r="AL598" s="17" t="s">
        <v>291</v>
      </c>
      <c r="AM598" s="12" t="s">
        <v>47</v>
      </c>
      <c r="AN598" s="18">
        <v>46752</v>
      </c>
      <c r="AO598" s="19"/>
    </row>
    <row r="599" spans="1:41" ht="20" customHeight="1">
      <c r="A599" s="12">
        <v>105</v>
      </c>
      <c r="B599" s="12" t="s">
        <v>2508</v>
      </c>
      <c r="C599" s="28" t="s">
        <v>2509</v>
      </c>
      <c r="D599" s="12" t="s">
        <v>2510</v>
      </c>
      <c r="E599" s="12" t="s">
        <v>2508</v>
      </c>
      <c r="F599" s="12" t="s">
        <v>2511</v>
      </c>
      <c r="G599" s="12" t="s">
        <v>2177</v>
      </c>
      <c r="H599" s="12" t="s">
        <v>2512</v>
      </c>
      <c r="I599" s="12"/>
      <c r="J599" s="12"/>
      <c r="K599" s="12" t="s">
        <v>2513</v>
      </c>
      <c r="L599" s="12" t="s">
        <v>2514</v>
      </c>
      <c r="M599" s="27" t="s">
        <v>2631</v>
      </c>
      <c r="N599" s="12"/>
      <c r="O599" s="8">
        <v>30050878</v>
      </c>
      <c r="P599" s="8" t="s">
        <v>1373</v>
      </c>
      <c r="Q599" s="8">
        <v>20</v>
      </c>
      <c r="R599" s="12">
        <v>36</v>
      </c>
      <c r="S599" s="23">
        <v>301</v>
      </c>
      <c r="T599" s="23">
        <v>301</v>
      </c>
      <c r="U599" s="13"/>
      <c r="V599" s="14">
        <f t="shared" si="162"/>
        <v>602</v>
      </c>
      <c r="W599" s="15">
        <f t="shared" si="163"/>
        <v>301</v>
      </c>
      <c r="X599" s="15">
        <f t="shared" si="155"/>
        <v>301</v>
      </c>
      <c r="Y599" s="15">
        <f t="shared" si="156"/>
        <v>0</v>
      </c>
      <c r="Z599" s="14">
        <f t="shared" si="157"/>
        <v>602</v>
      </c>
      <c r="AA599" s="15">
        <f t="shared" si="164"/>
        <v>301</v>
      </c>
      <c r="AB599" s="15">
        <f t="shared" si="158"/>
        <v>301</v>
      </c>
      <c r="AC599" s="15">
        <f t="shared" si="159"/>
        <v>0</v>
      </c>
      <c r="AD599" s="14">
        <f t="shared" si="160"/>
        <v>602</v>
      </c>
      <c r="AE599" s="14">
        <f t="shared" si="161"/>
        <v>1806</v>
      </c>
      <c r="AF599" s="16" t="s">
        <v>509</v>
      </c>
      <c r="AG599" s="17" t="s">
        <v>342</v>
      </c>
      <c r="AH599" s="17" t="s">
        <v>286</v>
      </c>
      <c r="AI599" s="17" t="s">
        <v>2940</v>
      </c>
      <c r="AJ599" s="17" t="s">
        <v>2941</v>
      </c>
      <c r="AK599" s="17" t="s">
        <v>290</v>
      </c>
      <c r="AL599" s="17" t="s">
        <v>291</v>
      </c>
      <c r="AM599" s="12" t="s">
        <v>47</v>
      </c>
      <c r="AN599" s="18">
        <v>46752</v>
      </c>
      <c r="AO599" s="19"/>
    </row>
    <row r="600" spans="1:41" ht="20" customHeight="1">
      <c r="A600" s="12">
        <v>106</v>
      </c>
      <c r="B600" s="12" t="s">
        <v>2508</v>
      </c>
      <c r="C600" s="28" t="s">
        <v>2509</v>
      </c>
      <c r="D600" s="12" t="s">
        <v>2510</v>
      </c>
      <c r="E600" s="12" t="s">
        <v>2508</v>
      </c>
      <c r="F600" s="12" t="s">
        <v>2511</v>
      </c>
      <c r="G600" s="12" t="s">
        <v>2177</v>
      </c>
      <c r="H600" s="12" t="s">
        <v>2553</v>
      </c>
      <c r="I600" s="12"/>
      <c r="J600" s="12"/>
      <c r="K600" s="12" t="s">
        <v>2513</v>
      </c>
      <c r="L600" s="12" t="s">
        <v>2514</v>
      </c>
      <c r="M600" s="27" t="s">
        <v>2632</v>
      </c>
      <c r="N600" s="12"/>
      <c r="O600" s="8">
        <v>30050890</v>
      </c>
      <c r="P600" s="8" t="s">
        <v>1373</v>
      </c>
      <c r="Q600" s="8">
        <v>20</v>
      </c>
      <c r="R600" s="12">
        <v>36</v>
      </c>
      <c r="S600" s="23">
        <v>317</v>
      </c>
      <c r="T600" s="23">
        <v>316</v>
      </c>
      <c r="U600" s="13"/>
      <c r="V600" s="14">
        <f t="shared" si="162"/>
        <v>633</v>
      </c>
      <c r="W600" s="15">
        <f t="shared" si="163"/>
        <v>317</v>
      </c>
      <c r="X600" s="15">
        <f t="shared" si="155"/>
        <v>316</v>
      </c>
      <c r="Y600" s="15">
        <f t="shared" si="156"/>
        <v>0</v>
      </c>
      <c r="Z600" s="14">
        <f t="shared" si="157"/>
        <v>633</v>
      </c>
      <c r="AA600" s="15">
        <f t="shared" si="164"/>
        <v>317</v>
      </c>
      <c r="AB600" s="15">
        <f t="shared" si="158"/>
        <v>316</v>
      </c>
      <c r="AC600" s="15">
        <f t="shared" si="159"/>
        <v>0</v>
      </c>
      <c r="AD600" s="14">
        <f t="shared" si="160"/>
        <v>633</v>
      </c>
      <c r="AE600" s="14">
        <f t="shared" si="161"/>
        <v>1899</v>
      </c>
      <c r="AF600" s="16" t="s">
        <v>509</v>
      </c>
      <c r="AG600" s="17" t="s">
        <v>342</v>
      </c>
      <c r="AH600" s="17" t="s">
        <v>286</v>
      </c>
      <c r="AI600" s="17" t="s">
        <v>2940</v>
      </c>
      <c r="AJ600" s="17" t="s">
        <v>2941</v>
      </c>
      <c r="AK600" s="17" t="s">
        <v>290</v>
      </c>
      <c r="AL600" s="17" t="s">
        <v>291</v>
      </c>
      <c r="AM600" s="12" t="s">
        <v>47</v>
      </c>
      <c r="AN600" s="18">
        <v>46752</v>
      </c>
      <c r="AO600" s="19"/>
    </row>
    <row r="601" spans="1:41" ht="20" customHeight="1">
      <c r="A601" s="20"/>
      <c r="B601" s="21" t="s">
        <v>2508</v>
      </c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2">
        <f>SUM(S495:S600)</f>
        <v>214940</v>
      </c>
      <c r="T601" s="22">
        <f t="shared" ref="T601:AE601" si="165">SUM(T495:T600)</f>
        <v>214895</v>
      </c>
      <c r="U601" s="22">
        <f t="shared" si="165"/>
        <v>0</v>
      </c>
      <c r="V601" s="22">
        <f t="shared" si="165"/>
        <v>429835</v>
      </c>
      <c r="W601" s="22">
        <f t="shared" si="165"/>
        <v>214940</v>
      </c>
      <c r="X601" s="22">
        <f t="shared" si="165"/>
        <v>214895</v>
      </c>
      <c r="Y601" s="22">
        <f t="shared" si="165"/>
        <v>0</v>
      </c>
      <c r="Z601" s="22">
        <f t="shared" si="165"/>
        <v>429835</v>
      </c>
      <c r="AA601" s="22">
        <f t="shared" si="165"/>
        <v>214940</v>
      </c>
      <c r="AB601" s="22">
        <f t="shared" si="165"/>
        <v>214895</v>
      </c>
      <c r="AC601" s="22">
        <f t="shared" si="165"/>
        <v>0</v>
      </c>
      <c r="AD601" s="22">
        <f t="shared" si="165"/>
        <v>429835</v>
      </c>
      <c r="AE601" s="22">
        <f t="shared" si="165"/>
        <v>1289505</v>
      </c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ht="20" customHeight="1">
      <c r="A602" s="12">
        <v>1</v>
      </c>
      <c r="B602" s="12" t="s">
        <v>2642</v>
      </c>
      <c r="C602" s="28" t="s">
        <v>2643</v>
      </c>
      <c r="D602" s="12" t="s">
        <v>2644</v>
      </c>
      <c r="E602" s="12" t="s">
        <v>2642</v>
      </c>
      <c r="F602" s="12" t="s">
        <v>2644</v>
      </c>
      <c r="G602" s="12" t="s">
        <v>2752</v>
      </c>
      <c r="H602" s="12" t="s">
        <v>2660</v>
      </c>
      <c r="I602" s="1"/>
      <c r="J602" s="12"/>
      <c r="K602" s="12" t="s">
        <v>2665</v>
      </c>
      <c r="L602" s="12" t="s">
        <v>2660</v>
      </c>
      <c r="M602" s="27" t="s">
        <v>2806</v>
      </c>
      <c r="N602" s="12"/>
      <c r="O602" s="8" t="s">
        <v>3235</v>
      </c>
      <c r="P602" s="8" t="s">
        <v>2180</v>
      </c>
      <c r="Q602" s="30"/>
      <c r="R602" s="12">
        <v>36</v>
      </c>
      <c r="S602" s="23">
        <v>570</v>
      </c>
      <c r="T602" s="23"/>
      <c r="U602" s="13"/>
      <c r="V602" s="14">
        <f t="shared" ref="V602" si="166">SUM(S602:U602)</f>
        <v>570</v>
      </c>
      <c r="W602" s="15">
        <f>S602</f>
        <v>570</v>
      </c>
      <c r="X602" s="15">
        <f t="shared" ref="X602:Y602" si="167">T602</f>
        <v>0</v>
      </c>
      <c r="Y602" s="15">
        <f t="shared" si="167"/>
        <v>0</v>
      </c>
      <c r="Z602" s="14">
        <f t="shared" ref="Z602" si="168">SUM(W602:Y602)</f>
        <v>570</v>
      </c>
      <c r="AA602" s="15">
        <f>S602</f>
        <v>570</v>
      </c>
      <c r="AB602" s="15">
        <f t="shared" ref="AB602:AC602" si="169">T602</f>
        <v>0</v>
      </c>
      <c r="AC602" s="15">
        <f t="shared" si="169"/>
        <v>0</v>
      </c>
      <c r="AD602" s="14">
        <f t="shared" ref="AD602" si="170">SUM(AA602:AC602)</f>
        <v>570</v>
      </c>
      <c r="AE602" s="14">
        <f t="shared" ref="AE602" si="171">V602+Z602+AD602</f>
        <v>1710</v>
      </c>
      <c r="AF602" s="17" t="s">
        <v>53</v>
      </c>
      <c r="AG602" s="17" t="s">
        <v>909</v>
      </c>
      <c r="AH602" s="17" t="s">
        <v>906</v>
      </c>
      <c r="AI602" s="17" t="s">
        <v>343</v>
      </c>
      <c r="AJ602" s="29" t="s">
        <v>345</v>
      </c>
      <c r="AK602" s="29">
        <v>45657</v>
      </c>
      <c r="AL602" s="29" t="s">
        <v>345</v>
      </c>
      <c r="AM602" s="25" t="s">
        <v>47</v>
      </c>
      <c r="AN602" s="25">
        <v>46752</v>
      </c>
      <c r="AO602" s="12"/>
    </row>
    <row r="603" spans="1:41" ht="20" customHeight="1">
      <c r="A603" s="12">
        <v>2</v>
      </c>
      <c r="B603" s="12" t="s">
        <v>2642</v>
      </c>
      <c r="C603" s="28" t="s">
        <v>2643</v>
      </c>
      <c r="D603" s="12" t="s">
        <v>2644</v>
      </c>
      <c r="E603" s="12" t="s">
        <v>2642</v>
      </c>
      <c r="F603" s="12" t="s">
        <v>2644</v>
      </c>
      <c r="G603" s="12" t="s">
        <v>2753</v>
      </c>
      <c r="H603" s="12" t="s">
        <v>2647</v>
      </c>
      <c r="I603" s="1" t="s">
        <v>920</v>
      </c>
      <c r="J603" s="12"/>
      <c r="K603" s="12" t="s">
        <v>2665</v>
      </c>
      <c r="L603" s="12" t="s">
        <v>2647</v>
      </c>
      <c r="M603" s="27" t="s">
        <v>2807</v>
      </c>
      <c r="N603" s="12"/>
      <c r="O603" s="8" t="s">
        <v>3236</v>
      </c>
      <c r="P603" s="8" t="s">
        <v>2180</v>
      </c>
      <c r="Q603" s="30"/>
      <c r="R603" s="12">
        <v>36</v>
      </c>
      <c r="S603" s="23">
        <v>6952</v>
      </c>
      <c r="T603" s="23"/>
      <c r="U603" s="13"/>
      <c r="V603" s="14">
        <f t="shared" ref="V603:V666" si="172">SUM(S603:U603)</f>
        <v>6952</v>
      </c>
      <c r="W603" s="15">
        <f t="shared" ref="W603:W666" si="173">S603</f>
        <v>6952</v>
      </c>
      <c r="X603" s="15">
        <f t="shared" ref="X603:X666" si="174">T603</f>
        <v>0</v>
      </c>
      <c r="Y603" s="15">
        <f t="shared" ref="Y603:Y666" si="175">U603</f>
        <v>0</v>
      </c>
      <c r="Z603" s="14">
        <f t="shared" ref="Z603:Z666" si="176">SUM(W603:Y603)</f>
        <v>6952</v>
      </c>
      <c r="AA603" s="15">
        <f t="shared" ref="AA603:AA666" si="177">S603</f>
        <v>6952</v>
      </c>
      <c r="AB603" s="15">
        <f t="shared" ref="AB603:AB666" si="178">T603</f>
        <v>0</v>
      </c>
      <c r="AC603" s="15">
        <f t="shared" ref="AC603:AC666" si="179">U603</f>
        <v>0</v>
      </c>
      <c r="AD603" s="14">
        <f t="shared" ref="AD603:AD666" si="180">SUM(AA603:AC603)</f>
        <v>6952</v>
      </c>
      <c r="AE603" s="14">
        <f t="shared" ref="AE603:AE666" si="181">V603+Z603+AD603</f>
        <v>20856</v>
      </c>
      <c r="AF603" s="17" t="s">
        <v>53</v>
      </c>
      <c r="AG603" s="17" t="s">
        <v>909</v>
      </c>
      <c r="AH603" s="17" t="s">
        <v>906</v>
      </c>
      <c r="AI603" s="17" t="s">
        <v>343</v>
      </c>
      <c r="AJ603" s="29" t="s">
        <v>345</v>
      </c>
      <c r="AK603" s="29">
        <v>45657</v>
      </c>
      <c r="AL603" s="29" t="s">
        <v>345</v>
      </c>
      <c r="AM603" s="25" t="s">
        <v>47</v>
      </c>
      <c r="AN603" s="25">
        <v>46752</v>
      </c>
      <c r="AO603" s="12"/>
    </row>
    <row r="604" spans="1:41" ht="20" customHeight="1">
      <c r="A604" s="12">
        <v>3</v>
      </c>
      <c r="B604" s="12" t="s">
        <v>2642</v>
      </c>
      <c r="C604" s="28" t="s">
        <v>2643</v>
      </c>
      <c r="D604" s="12" t="s">
        <v>2644</v>
      </c>
      <c r="E604" s="12" t="s">
        <v>2642</v>
      </c>
      <c r="F604" s="12" t="s">
        <v>2644</v>
      </c>
      <c r="G604" s="12" t="s">
        <v>2754</v>
      </c>
      <c r="H604" s="12" t="s">
        <v>2769</v>
      </c>
      <c r="I604" s="1"/>
      <c r="J604" s="12"/>
      <c r="K604" s="12" t="s">
        <v>2665</v>
      </c>
      <c r="L604" s="12" t="s">
        <v>2769</v>
      </c>
      <c r="M604" s="27" t="s">
        <v>2808</v>
      </c>
      <c r="N604" s="12"/>
      <c r="O604" s="8" t="s">
        <v>3237</v>
      </c>
      <c r="P604" s="8" t="s">
        <v>50</v>
      </c>
      <c r="Q604" s="30"/>
      <c r="R604" s="12">
        <v>36</v>
      </c>
      <c r="S604" s="23">
        <v>1734</v>
      </c>
      <c r="T604" s="23">
        <v>1733</v>
      </c>
      <c r="U604" s="13"/>
      <c r="V604" s="14">
        <f t="shared" si="172"/>
        <v>3467</v>
      </c>
      <c r="W604" s="15">
        <f t="shared" si="173"/>
        <v>1734</v>
      </c>
      <c r="X604" s="15">
        <f t="shared" si="174"/>
        <v>1733</v>
      </c>
      <c r="Y604" s="15">
        <f t="shared" si="175"/>
        <v>0</v>
      </c>
      <c r="Z604" s="14">
        <f t="shared" si="176"/>
        <v>3467</v>
      </c>
      <c r="AA604" s="15">
        <f t="shared" si="177"/>
        <v>1734</v>
      </c>
      <c r="AB604" s="15">
        <f t="shared" si="178"/>
        <v>1733</v>
      </c>
      <c r="AC604" s="15">
        <f t="shared" si="179"/>
        <v>0</v>
      </c>
      <c r="AD604" s="14">
        <f t="shared" si="180"/>
        <v>3467</v>
      </c>
      <c r="AE604" s="14">
        <f t="shared" si="181"/>
        <v>10401</v>
      </c>
      <c r="AF604" s="17" t="s">
        <v>53</v>
      </c>
      <c r="AG604" s="17" t="s">
        <v>909</v>
      </c>
      <c r="AH604" s="17" t="s">
        <v>906</v>
      </c>
      <c r="AI604" s="17" t="s">
        <v>343</v>
      </c>
      <c r="AJ604" s="29" t="s">
        <v>345</v>
      </c>
      <c r="AK604" s="29">
        <v>45657</v>
      </c>
      <c r="AL604" s="29" t="s">
        <v>345</v>
      </c>
      <c r="AM604" s="25" t="s">
        <v>47</v>
      </c>
      <c r="AN604" s="25">
        <v>46752</v>
      </c>
      <c r="AO604" s="12"/>
    </row>
    <row r="605" spans="1:41" ht="20" customHeight="1">
      <c r="A605" s="12">
        <v>4</v>
      </c>
      <c r="B605" s="12" t="s">
        <v>2642</v>
      </c>
      <c r="C605" s="28" t="s">
        <v>2643</v>
      </c>
      <c r="D605" s="12" t="s">
        <v>2644</v>
      </c>
      <c r="E605" s="12" t="s">
        <v>2642</v>
      </c>
      <c r="F605" s="12" t="s">
        <v>2644</v>
      </c>
      <c r="G605" s="12" t="s">
        <v>2755</v>
      </c>
      <c r="H605" s="12" t="s">
        <v>2651</v>
      </c>
      <c r="I605" s="1"/>
      <c r="J605" s="12" t="s">
        <v>104</v>
      </c>
      <c r="K605" s="12" t="s">
        <v>2665</v>
      </c>
      <c r="L605" s="12" t="s">
        <v>2651</v>
      </c>
      <c r="M605" s="27" t="s">
        <v>2809</v>
      </c>
      <c r="N605" s="12"/>
      <c r="O605" s="8" t="s">
        <v>3238</v>
      </c>
      <c r="P605" s="8" t="s">
        <v>51</v>
      </c>
      <c r="Q605" s="30"/>
      <c r="R605" s="12">
        <v>36</v>
      </c>
      <c r="S605" s="23">
        <v>1138</v>
      </c>
      <c r="T605" s="23">
        <v>1138</v>
      </c>
      <c r="U605" s="13"/>
      <c r="V605" s="14">
        <f t="shared" si="172"/>
        <v>2276</v>
      </c>
      <c r="W605" s="15">
        <f t="shared" si="173"/>
        <v>1138</v>
      </c>
      <c r="X605" s="15">
        <f t="shared" si="174"/>
        <v>1138</v>
      </c>
      <c r="Y605" s="15">
        <f t="shared" si="175"/>
        <v>0</v>
      </c>
      <c r="Z605" s="14">
        <f t="shared" si="176"/>
        <v>2276</v>
      </c>
      <c r="AA605" s="15">
        <f t="shared" si="177"/>
        <v>1138</v>
      </c>
      <c r="AB605" s="15">
        <f t="shared" si="178"/>
        <v>1138</v>
      </c>
      <c r="AC605" s="15">
        <f t="shared" si="179"/>
        <v>0</v>
      </c>
      <c r="AD605" s="14">
        <f t="shared" si="180"/>
        <v>2276</v>
      </c>
      <c r="AE605" s="14">
        <f t="shared" si="181"/>
        <v>6828</v>
      </c>
      <c r="AF605" s="17" t="s">
        <v>53</v>
      </c>
      <c r="AG605" s="17" t="s">
        <v>909</v>
      </c>
      <c r="AH605" s="17" t="s">
        <v>906</v>
      </c>
      <c r="AI605" s="17" t="s">
        <v>343</v>
      </c>
      <c r="AJ605" s="29" t="s">
        <v>345</v>
      </c>
      <c r="AK605" s="29">
        <v>45657</v>
      </c>
      <c r="AL605" s="29" t="s">
        <v>345</v>
      </c>
      <c r="AM605" s="25" t="s">
        <v>47</v>
      </c>
      <c r="AN605" s="25">
        <v>46752</v>
      </c>
      <c r="AO605" s="12"/>
    </row>
    <row r="606" spans="1:41" ht="20" customHeight="1">
      <c r="A606" s="12">
        <v>5</v>
      </c>
      <c r="B606" s="12" t="s">
        <v>2642</v>
      </c>
      <c r="C606" s="28" t="s">
        <v>2643</v>
      </c>
      <c r="D606" s="12" t="s">
        <v>2644</v>
      </c>
      <c r="E606" s="12" t="s">
        <v>2642</v>
      </c>
      <c r="F606" s="12" t="s">
        <v>2644</v>
      </c>
      <c r="G606" s="12" t="s">
        <v>2756</v>
      </c>
      <c r="H606" s="12" t="s">
        <v>2651</v>
      </c>
      <c r="I606" s="1"/>
      <c r="J606" s="12">
        <v>2</v>
      </c>
      <c r="K606" s="12" t="s">
        <v>2665</v>
      </c>
      <c r="L606" s="12" t="s">
        <v>2651</v>
      </c>
      <c r="M606" s="27" t="s">
        <v>2810</v>
      </c>
      <c r="N606" s="12"/>
      <c r="O606" s="8" t="s">
        <v>3239</v>
      </c>
      <c r="P606" s="8" t="s">
        <v>51</v>
      </c>
      <c r="Q606" s="30"/>
      <c r="R606" s="12">
        <v>36</v>
      </c>
      <c r="S606" s="23">
        <v>994</v>
      </c>
      <c r="T606" s="23">
        <v>994</v>
      </c>
      <c r="U606" s="13"/>
      <c r="V606" s="14">
        <f t="shared" si="172"/>
        <v>1988</v>
      </c>
      <c r="W606" s="15">
        <f t="shared" si="173"/>
        <v>994</v>
      </c>
      <c r="X606" s="15">
        <f t="shared" si="174"/>
        <v>994</v>
      </c>
      <c r="Y606" s="15">
        <f t="shared" si="175"/>
        <v>0</v>
      </c>
      <c r="Z606" s="14">
        <f t="shared" si="176"/>
        <v>1988</v>
      </c>
      <c r="AA606" s="15">
        <f t="shared" si="177"/>
        <v>994</v>
      </c>
      <c r="AB606" s="15">
        <f t="shared" si="178"/>
        <v>994</v>
      </c>
      <c r="AC606" s="15">
        <f t="shared" si="179"/>
        <v>0</v>
      </c>
      <c r="AD606" s="14">
        <f t="shared" si="180"/>
        <v>1988</v>
      </c>
      <c r="AE606" s="14">
        <f t="shared" si="181"/>
        <v>5964</v>
      </c>
      <c r="AF606" s="17" t="s">
        <v>53</v>
      </c>
      <c r="AG606" s="17" t="s">
        <v>909</v>
      </c>
      <c r="AH606" s="17" t="s">
        <v>906</v>
      </c>
      <c r="AI606" s="17" t="s">
        <v>343</v>
      </c>
      <c r="AJ606" s="29" t="s">
        <v>345</v>
      </c>
      <c r="AK606" s="29">
        <v>45657</v>
      </c>
      <c r="AL606" s="29" t="s">
        <v>345</v>
      </c>
      <c r="AM606" s="25" t="s">
        <v>47</v>
      </c>
      <c r="AN606" s="25">
        <v>46752</v>
      </c>
      <c r="AO606" s="12"/>
    </row>
    <row r="607" spans="1:41" ht="20" customHeight="1">
      <c r="A607" s="12">
        <v>6</v>
      </c>
      <c r="B607" s="12" t="s">
        <v>2642</v>
      </c>
      <c r="C607" s="28" t="s">
        <v>2643</v>
      </c>
      <c r="D607" s="12" t="s">
        <v>2644</v>
      </c>
      <c r="E607" s="12" t="s">
        <v>2642</v>
      </c>
      <c r="F607" s="12" t="s">
        <v>2644</v>
      </c>
      <c r="G607" s="12" t="s">
        <v>2757</v>
      </c>
      <c r="H607" s="12" t="s">
        <v>2662</v>
      </c>
      <c r="I607" s="1"/>
      <c r="J607" s="12" t="s">
        <v>2775</v>
      </c>
      <c r="K607" s="12" t="s">
        <v>2665</v>
      </c>
      <c r="L607" s="12" t="s">
        <v>2662</v>
      </c>
      <c r="M607" s="27" t="s">
        <v>2811</v>
      </c>
      <c r="N607" s="12"/>
      <c r="O607" s="8" t="s">
        <v>3240</v>
      </c>
      <c r="P607" s="8" t="s">
        <v>51</v>
      </c>
      <c r="Q607" s="30"/>
      <c r="R607" s="12">
        <v>36</v>
      </c>
      <c r="S607" s="23">
        <v>953</v>
      </c>
      <c r="T607" s="23">
        <v>953</v>
      </c>
      <c r="U607" s="13"/>
      <c r="V607" s="14">
        <f t="shared" si="172"/>
        <v>1906</v>
      </c>
      <c r="W607" s="15">
        <f t="shared" si="173"/>
        <v>953</v>
      </c>
      <c r="X607" s="15">
        <f t="shared" si="174"/>
        <v>953</v>
      </c>
      <c r="Y607" s="15">
        <f t="shared" si="175"/>
        <v>0</v>
      </c>
      <c r="Z607" s="14">
        <f t="shared" si="176"/>
        <v>1906</v>
      </c>
      <c r="AA607" s="15">
        <f t="shared" si="177"/>
        <v>953</v>
      </c>
      <c r="AB607" s="15">
        <f t="shared" si="178"/>
        <v>953</v>
      </c>
      <c r="AC607" s="15">
        <f t="shared" si="179"/>
        <v>0</v>
      </c>
      <c r="AD607" s="14">
        <f t="shared" si="180"/>
        <v>1906</v>
      </c>
      <c r="AE607" s="14">
        <f t="shared" si="181"/>
        <v>5718</v>
      </c>
      <c r="AF607" s="17" t="s">
        <v>53</v>
      </c>
      <c r="AG607" s="17" t="s">
        <v>909</v>
      </c>
      <c r="AH607" s="17" t="s">
        <v>906</v>
      </c>
      <c r="AI607" s="17" t="s">
        <v>343</v>
      </c>
      <c r="AJ607" s="29" t="s">
        <v>345</v>
      </c>
      <c r="AK607" s="29">
        <v>45657</v>
      </c>
      <c r="AL607" s="29" t="s">
        <v>345</v>
      </c>
      <c r="AM607" s="25" t="s">
        <v>47</v>
      </c>
      <c r="AN607" s="25">
        <v>46752</v>
      </c>
      <c r="AO607" s="12"/>
    </row>
    <row r="608" spans="1:41" ht="20" customHeight="1">
      <c r="A608" s="12">
        <v>7</v>
      </c>
      <c r="B608" s="12" t="s">
        <v>2642</v>
      </c>
      <c r="C608" s="28" t="s">
        <v>2643</v>
      </c>
      <c r="D608" s="12" t="s">
        <v>2644</v>
      </c>
      <c r="E608" s="12" t="s">
        <v>2642</v>
      </c>
      <c r="F608" s="12" t="s">
        <v>2644</v>
      </c>
      <c r="G608" s="12" t="s">
        <v>2758</v>
      </c>
      <c r="H608" s="12" t="s">
        <v>2662</v>
      </c>
      <c r="I608" s="1"/>
      <c r="J608" s="12" t="s">
        <v>2776</v>
      </c>
      <c r="K608" s="12" t="s">
        <v>2665</v>
      </c>
      <c r="L608" s="12" t="s">
        <v>2662</v>
      </c>
      <c r="M608" s="27" t="s">
        <v>2812</v>
      </c>
      <c r="N608" s="12"/>
      <c r="O608" s="8" t="s">
        <v>3241</v>
      </c>
      <c r="P608" s="8" t="s">
        <v>51</v>
      </c>
      <c r="Q608" s="30"/>
      <c r="R608" s="12">
        <v>36</v>
      </c>
      <c r="S608" s="23">
        <v>2086</v>
      </c>
      <c r="T608" s="23">
        <v>2086</v>
      </c>
      <c r="U608" s="13"/>
      <c r="V608" s="14">
        <f t="shared" si="172"/>
        <v>4172</v>
      </c>
      <c r="W608" s="15">
        <f t="shared" si="173"/>
        <v>2086</v>
      </c>
      <c r="X608" s="15">
        <f t="shared" si="174"/>
        <v>2086</v>
      </c>
      <c r="Y608" s="15">
        <f t="shared" si="175"/>
        <v>0</v>
      </c>
      <c r="Z608" s="14">
        <f t="shared" si="176"/>
        <v>4172</v>
      </c>
      <c r="AA608" s="15">
        <f t="shared" si="177"/>
        <v>2086</v>
      </c>
      <c r="AB608" s="15">
        <f t="shared" si="178"/>
        <v>2086</v>
      </c>
      <c r="AC608" s="15">
        <f t="shared" si="179"/>
        <v>0</v>
      </c>
      <c r="AD608" s="14">
        <f t="shared" si="180"/>
        <v>4172</v>
      </c>
      <c r="AE608" s="14">
        <f t="shared" si="181"/>
        <v>12516</v>
      </c>
      <c r="AF608" s="17" t="s">
        <v>53</v>
      </c>
      <c r="AG608" s="17" t="s">
        <v>909</v>
      </c>
      <c r="AH608" s="17" t="s">
        <v>906</v>
      </c>
      <c r="AI608" s="17" t="s">
        <v>343</v>
      </c>
      <c r="AJ608" s="29" t="s">
        <v>345</v>
      </c>
      <c r="AK608" s="29">
        <v>45657</v>
      </c>
      <c r="AL608" s="29" t="s">
        <v>345</v>
      </c>
      <c r="AM608" s="25" t="s">
        <v>47</v>
      </c>
      <c r="AN608" s="25">
        <v>46752</v>
      </c>
      <c r="AO608" s="12"/>
    </row>
    <row r="609" spans="1:41" ht="20" customHeight="1">
      <c r="A609" s="12">
        <v>8</v>
      </c>
      <c r="B609" s="12" t="s">
        <v>2642</v>
      </c>
      <c r="C609" s="28" t="s">
        <v>2643</v>
      </c>
      <c r="D609" s="12" t="s">
        <v>2644</v>
      </c>
      <c r="E609" s="12" t="s">
        <v>2642</v>
      </c>
      <c r="F609" s="12" t="s">
        <v>2644</v>
      </c>
      <c r="G609" s="12" t="s">
        <v>2759</v>
      </c>
      <c r="H609" s="12" t="s">
        <v>2647</v>
      </c>
      <c r="I609" s="1" t="s">
        <v>2269</v>
      </c>
      <c r="J609" s="12" t="s">
        <v>1078</v>
      </c>
      <c r="K609" s="12" t="s">
        <v>2665</v>
      </c>
      <c r="L609" s="12" t="s">
        <v>2647</v>
      </c>
      <c r="M609" s="27" t="s">
        <v>2813</v>
      </c>
      <c r="N609" s="12"/>
      <c r="O609" s="8" t="s">
        <v>3242</v>
      </c>
      <c r="P609" s="8" t="s">
        <v>51</v>
      </c>
      <c r="Q609" s="30"/>
      <c r="R609" s="12">
        <v>36</v>
      </c>
      <c r="S609" s="23">
        <v>6874</v>
      </c>
      <c r="T609" s="23">
        <v>6873</v>
      </c>
      <c r="U609" s="13"/>
      <c r="V609" s="14">
        <f t="shared" si="172"/>
        <v>13747</v>
      </c>
      <c r="W609" s="15">
        <f t="shared" si="173"/>
        <v>6874</v>
      </c>
      <c r="X609" s="15">
        <f t="shared" si="174"/>
        <v>6873</v>
      </c>
      <c r="Y609" s="15">
        <f t="shared" si="175"/>
        <v>0</v>
      </c>
      <c r="Z609" s="14">
        <f t="shared" si="176"/>
        <v>13747</v>
      </c>
      <c r="AA609" s="15">
        <f t="shared" si="177"/>
        <v>6874</v>
      </c>
      <c r="AB609" s="15">
        <f t="shared" si="178"/>
        <v>6873</v>
      </c>
      <c r="AC609" s="15">
        <f t="shared" si="179"/>
        <v>0</v>
      </c>
      <c r="AD609" s="14">
        <f t="shared" si="180"/>
        <v>13747</v>
      </c>
      <c r="AE609" s="14">
        <f t="shared" si="181"/>
        <v>41241</v>
      </c>
      <c r="AF609" s="17" t="s">
        <v>53</v>
      </c>
      <c r="AG609" s="17" t="s">
        <v>909</v>
      </c>
      <c r="AH609" s="17" t="s">
        <v>906</v>
      </c>
      <c r="AI609" s="17" t="s">
        <v>343</v>
      </c>
      <c r="AJ609" s="29" t="s">
        <v>345</v>
      </c>
      <c r="AK609" s="29">
        <v>45657</v>
      </c>
      <c r="AL609" s="29" t="s">
        <v>345</v>
      </c>
      <c r="AM609" s="25" t="s">
        <v>47</v>
      </c>
      <c r="AN609" s="25">
        <v>46752</v>
      </c>
      <c r="AO609" s="12"/>
    </row>
    <row r="610" spans="1:41" ht="20" customHeight="1">
      <c r="A610" s="12">
        <v>9</v>
      </c>
      <c r="B610" s="12" t="s">
        <v>2642</v>
      </c>
      <c r="C610" s="28" t="s">
        <v>2643</v>
      </c>
      <c r="D610" s="12" t="s">
        <v>2644</v>
      </c>
      <c r="E610" s="12" t="s">
        <v>2642</v>
      </c>
      <c r="F610" s="12" t="s">
        <v>2644</v>
      </c>
      <c r="G610" s="12" t="s">
        <v>2760</v>
      </c>
      <c r="H610" s="12" t="s">
        <v>2647</v>
      </c>
      <c r="I610" s="1" t="s">
        <v>2269</v>
      </c>
      <c r="J610" s="12" t="s">
        <v>2777</v>
      </c>
      <c r="K610" s="12" t="s">
        <v>2665</v>
      </c>
      <c r="L610" s="12" t="s">
        <v>2647</v>
      </c>
      <c r="M610" s="27" t="s">
        <v>2814</v>
      </c>
      <c r="N610" s="12"/>
      <c r="O610" s="8" t="s">
        <v>3243</v>
      </c>
      <c r="P610" s="8" t="s">
        <v>51</v>
      </c>
      <c r="Q610" s="30"/>
      <c r="R610" s="12">
        <v>36</v>
      </c>
      <c r="S610" s="23">
        <v>3072</v>
      </c>
      <c r="T610" s="23">
        <v>3071</v>
      </c>
      <c r="U610" s="13"/>
      <c r="V610" s="14">
        <f t="shared" si="172"/>
        <v>6143</v>
      </c>
      <c r="W610" s="15">
        <f t="shared" si="173"/>
        <v>3072</v>
      </c>
      <c r="X610" s="15">
        <f t="shared" si="174"/>
        <v>3071</v>
      </c>
      <c r="Y610" s="15">
        <f t="shared" si="175"/>
        <v>0</v>
      </c>
      <c r="Z610" s="14">
        <f t="shared" si="176"/>
        <v>6143</v>
      </c>
      <c r="AA610" s="15">
        <f t="shared" si="177"/>
        <v>3072</v>
      </c>
      <c r="AB610" s="15">
        <f t="shared" si="178"/>
        <v>3071</v>
      </c>
      <c r="AC610" s="15">
        <f t="shared" si="179"/>
        <v>0</v>
      </c>
      <c r="AD610" s="14">
        <f t="shared" si="180"/>
        <v>6143</v>
      </c>
      <c r="AE610" s="14">
        <f t="shared" si="181"/>
        <v>18429</v>
      </c>
      <c r="AF610" s="17" t="s">
        <v>53</v>
      </c>
      <c r="AG610" s="17" t="s">
        <v>909</v>
      </c>
      <c r="AH610" s="17" t="s">
        <v>906</v>
      </c>
      <c r="AI610" s="17" t="s">
        <v>343</v>
      </c>
      <c r="AJ610" s="29" t="s">
        <v>345</v>
      </c>
      <c r="AK610" s="29">
        <v>45657</v>
      </c>
      <c r="AL610" s="29" t="s">
        <v>345</v>
      </c>
      <c r="AM610" s="25" t="s">
        <v>47</v>
      </c>
      <c r="AN610" s="25">
        <v>46752</v>
      </c>
      <c r="AO610" s="12"/>
    </row>
    <row r="611" spans="1:41" ht="20" customHeight="1">
      <c r="A611" s="12">
        <v>10</v>
      </c>
      <c r="B611" s="12" t="s">
        <v>2642</v>
      </c>
      <c r="C611" s="28" t="s">
        <v>2643</v>
      </c>
      <c r="D611" s="12" t="s">
        <v>2644</v>
      </c>
      <c r="E611" s="12" t="s">
        <v>2642</v>
      </c>
      <c r="F611" s="12" t="s">
        <v>2644</v>
      </c>
      <c r="G611" s="12" t="s">
        <v>2761</v>
      </c>
      <c r="H611" s="12" t="s">
        <v>2647</v>
      </c>
      <c r="I611" s="1"/>
      <c r="J611" s="12" t="s">
        <v>103</v>
      </c>
      <c r="K611" s="12" t="s">
        <v>2665</v>
      </c>
      <c r="L611" s="12" t="s">
        <v>2647</v>
      </c>
      <c r="M611" s="27" t="s">
        <v>2815</v>
      </c>
      <c r="N611" s="12"/>
      <c r="O611" s="8" t="s">
        <v>3244</v>
      </c>
      <c r="P611" s="8" t="s">
        <v>51</v>
      </c>
      <c r="Q611" s="30"/>
      <c r="R611" s="12">
        <v>36</v>
      </c>
      <c r="S611" s="23">
        <v>1197</v>
      </c>
      <c r="T611" s="23">
        <v>1196</v>
      </c>
      <c r="U611" s="13"/>
      <c r="V611" s="14">
        <f t="shared" si="172"/>
        <v>2393</v>
      </c>
      <c r="W611" s="15">
        <f t="shared" si="173"/>
        <v>1197</v>
      </c>
      <c r="X611" s="15">
        <f t="shared" si="174"/>
        <v>1196</v>
      </c>
      <c r="Y611" s="15">
        <f t="shared" si="175"/>
        <v>0</v>
      </c>
      <c r="Z611" s="14">
        <f t="shared" si="176"/>
        <v>2393</v>
      </c>
      <c r="AA611" s="15">
        <f t="shared" si="177"/>
        <v>1197</v>
      </c>
      <c r="AB611" s="15">
        <f t="shared" si="178"/>
        <v>1196</v>
      </c>
      <c r="AC611" s="15">
        <f t="shared" si="179"/>
        <v>0</v>
      </c>
      <c r="AD611" s="14">
        <f t="shared" si="180"/>
        <v>2393</v>
      </c>
      <c r="AE611" s="14">
        <f t="shared" si="181"/>
        <v>7179</v>
      </c>
      <c r="AF611" s="17" t="s">
        <v>53</v>
      </c>
      <c r="AG611" s="17" t="s">
        <v>909</v>
      </c>
      <c r="AH611" s="17" t="s">
        <v>906</v>
      </c>
      <c r="AI611" s="17" t="s">
        <v>343</v>
      </c>
      <c r="AJ611" s="29" t="s">
        <v>345</v>
      </c>
      <c r="AK611" s="29">
        <v>45657</v>
      </c>
      <c r="AL611" s="29" t="s">
        <v>345</v>
      </c>
      <c r="AM611" s="25" t="s">
        <v>47</v>
      </c>
      <c r="AN611" s="25">
        <v>46752</v>
      </c>
      <c r="AO611" s="12"/>
    </row>
    <row r="612" spans="1:41" ht="20" customHeight="1">
      <c r="A612" s="12">
        <v>11</v>
      </c>
      <c r="B612" s="12" t="s">
        <v>2642</v>
      </c>
      <c r="C612" s="28" t="s">
        <v>2643</v>
      </c>
      <c r="D612" s="12" t="s">
        <v>2644</v>
      </c>
      <c r="E612" s="12" t="s">
        <v>2642</v>
      </c>
      <c r="F612" s="12" t="s">
        <v>2644</v>
      </c>
      <c r="G612" s="12" t="s">
        <v>2757</v>
      </c>
      <c r="H612" s="12" t="s">
        <v>2647</v>
      </c>
      <c r="I612" s="1" t="s">
        <v>2778</v>
      </c>
      <c r="J612" s="12">
        <v>1</v>
      </c>
      <c r="K612" s="12" t="s">
        <v>2665</v>
      </c>
      <c r="L612" s="12" t="s">
        <v>2647</v>
      </c>
      <c r="M612" s="27" t="s">
        <v>2816</v>
      </c>
      <c r="N612" s="12"/>
      <c r="O612" s="8" t="s">
        <v>3245</v>
      </c>
      <c r="P612" s="8" t="s">
        <v>51</v>
      </c>
      <c r="Q612" s="30"/>
      <c r="R612" s="12">
        <v>36</v>
      </c>
      <c r="S612" s="23">
        <v>4496</v>
      </c>
      <c r="T612" s="23">
        <v>4496</v>
      </c>
      <c r="U612" s="13"/>
      <c r="V612" s="14">
        <f t="shared" si="172"/>
        <v>8992</v>
      </c>
      <c r="W612" s="15">
        <f t="shared" si="173"/>
        <v>4496</v>
      </c>
      <c r="X612" s="15">
        <f t="shared" si="174"/>
        <v>4496</v>
      </c>
      <c r="Y612" s="15">
        <f t="shared" si="175"/>
        <v>0</v>
      </c>
      <c r="Z612" s="14">
        <f t="shared" si="176"/>
        <v>8992</v>
      </c>
      <c r="AA612" s="15">
        <f t="shared" si="177"/>
        <v>4496</v>
      </c>
      <c r="AB612" s="15">
        <f t="shared" si="178"/>
        <v>4496</v>
      </c>
      <c r="AC612" s="15">
        <f t="shared" si="179"/>
        <v>0</v>
      </c>
      <c r="AD612" s="14">
        <f t="shared" si="180"/>
        <v>8992</v>
      </c>
      <c r="AE612" s="14">
        <f t="shared" si="181"/>
        <v>26976</v>
      </c>
      <c r="AF612" s="17" t="s">
        <v>53</v>
      </c>
      <c r="AG612" s="17" t="s">
        <v>909</v>
      </c>
      <c r="AH612" s="17" t="s">
        <v>906</v>
      </c>
      <c r="AI612" s="17" t="s">
        <v>343</v>
      </c>
      <c r="AJ612" s="29" t="s">
        <v>345</v>
      </c>
      <c r="AK612" s="29">
        <v>45657</v>
      </c>
      <c r="AL612" s="29" t="s">
        <v>345</v>
      </c>
      <c r="AM612" s="25" t="s">
        <v>47</v>
      </c>
      <c r="AN612" s="25">
        <v>46752</v>
      </c>
      <c r="AO612" s="12"/>
    </row>
    <row r="613" spans="1:41" ht="20" customHeight="1">
      <c r="A613" s="12">
        <v>12</v>
      </c>
      <c r="B613" s="12" t="s">
        <v>2642</v>
      </c>
      <c r="C613" s="28" t="s">
        <v>2643</v>
      </c>
      <c r="D613" s="12" t="s">
        <v>2644</v>
      </c>
      <c r="E613" s="12" t="s">
        <v>2642</v>
      </c>
      <c r="F613" s="12" t="s">
        <v>2644</v>
      </c>
      <c r="G613" s="12" t="s">
        <v>1030</v>
      </c>
      <c r="H613" s="12" t="s">
        <v>2647</v>
      </c>
      <c r="I613" s="1"/>
      <c r="J613" s="12">
        <v>4</v>
      </c>
      <c r="K613" s="12" t="s">
        <v>2665</v>
      </c>
      <c r="L613" s="12" t="s">
        <v>2647</v>
      </c>
      <c r="M613" s="27" t="s">
        <v>2817</v>
      </c>
      <c r="N613" s="12"/>
      <c r="O613" s="8" t="s">
        <v>3246</v>
      </c>
      <c r="P613" s="8" t="s">
        <v>51</v>
      </c>
      <c r="Q613" s="30"/>
      <c r="R613" s="12">
        <v>36</v>
      </c>
      <c r="S613" s="23">
        <v>2971</v>
      </c>
      <c r="T613" s="23">
        <v>2970</v>
      </c>
      <c r="U613" s="13"/>
      <c r="V613" s="14">
        <f t="shared" si="172"/>
        <v>5941</v>
      </c>
      <c r="W613" s="15">
        <f t="shared" si="173"/>
        <v>2971</v>
      </c>
      <c r="X613" s="15">
        <f t="shared" si="174"/>
        <v>2970</v>
      </c>
      <c r="Y613" s="15">
        <f t="shared" si="175"/>
        <v>0</v>
      </c>
      <c r="Z613" s="14">
        <f t="shared" si="176"/>
        <v>5941</v>
      </c>
      <c r="AA613" s="15">
        <f t="shared" si="177"/>
        <v>2971</v>
      </c>
      <c r="AB613" s="15">
        <f t="shared" si="178"/>
        <v>2970</v>
      </c>
      <c r="AC613" s="15">
        <f t="shared" si="179"/>
        <v>0</v>
      </c>
      <c r="AD613" s="14">
        <f t="shared" si="180"/>
        <v>5941</v>
      </c>
      <c r="AE613" s="14">
        <f t="shared" si="181"/>
        <v>17823</v>
      </c>
      <c r="AF613" s="17" t="s">
        <v>53</v>
      </c>
      <c r="AG613" s="17" t="s">
        <v>909</v>
      </c>
      <c r="AH613" s="17" t="s">
        <v>906</v>
      </c>
      <c r="AI613" s="17" t="s">
        <v>343</v>
      </c>
      <c r="AJ613" s="29" t="s">
        <v>345</v>
      </c>
      <c r="AK613" s="29">
        <v>45657</v>
      </c>
      <c r="AL613" s="29" t="s">
        <v>345</v>
      </c>
      <c r="AM613" s="25" t="s">
        <v>47</v>
      </c>
      <c r="AN613" s="25">
        <v>46752</v>
      </c>
      <c r="AO613" s="12"/>
    </row>
    <row r="614" spans="1:41" ht="20" customHeight="1">
      <c r="A614" s="12">
        <v>13</v>
      </c>
      <c r="B614" s="12" t="s">
        <v>2642</v>
      </c>
      <c r="C614" s="28" t="s">
        <v>2643</v>
      </c>
      <c r="D614" s="12" t="s">
        <v>2644</v>
      </c>
      <c r="E614" s="12" t="s">
        <v>2642</v>
      </c>
      <c r="F614" s="12" t="s">
        <v>2644</v>
      </c>
      <c r="G614" s="12" t="s">
        <v>2758</v>
      </c>
      <c r="H614" s="12" t="s">
        <v>2647</v>
      </c>
      <c r="I614" s="1"/>
      <c r="J614" s="12">
        <v>3</v>
      </c>
      <c r="K614" s="12" t="s">
        <v>2665</v>
      </c>
      <c r="L614" s="12" t="s">
        <v>2647</v>
      </c>
      <c r="M614" s="27" t="s">
        <v>2818</v>
      </c>
      <c r="N614" s="12"/>
      <c r="O614" s="8" t="s">
        <v>3247</v>
      </c>
      <c r="P614" s="8" t="s">
        <v>51</v>
      </c>
      <c r="Q614" s="30"/>
      <c r="R614" s="12">
        <v>36</v>
      </c>
      <c r="S614" s="23">
        <v>1527</v>
      </c>
      <c r="T614" s="23">
        <v>1527</v>
      </c>
      <c r="U614" s="13"/>
      <c r="V614" s="14">
        <f t="shared" si="172"/>
        <v>3054</v>
      </c>
      <c r="W614" s="15">
        <f t="shared" si="173"/>
        <v>1527</v>
      </c>
      <c r="X614" s="15">
        <f t="shared" si="174"/>
        <v>1527</v>
      </c>
      <c r="Y614" s="15">
        <f t="shared" si="175"/>
        <v>0</v>
      </c>
      <c r="Z614" s="14">
        <f t="shared" si="176"/>
        <v>3054</v>
      </c>
      <c r="AA614" s="15">
        <f t="shared" si="177"/>
        <v>1527</v>
      </c>
      <c r="AB614" s="15">
        <f t="shared" si="178"/>
        <v>1527</v>
      </c>
      <c r="AC614" s="15">
        <f t="shared" si="179"/>
        <v>0</v>
      </c>
      <c r="AD614" s="14">
        <f t="shared" si="180"/>
        <v>3054</v>
      </c>
      <c r="AE614" s="14">
        <f t="shared" si="181"/>
        <v>9162</v>
      </c>
      <c r="AF614" s="17" t="s">
        <v>53</v>
      </c>
      <c r="AG614" s="17" t="s">
        <v>909</v>
      </c>
      <c r="AH614" s="17" t="s">
        <v>906</v>
      </c>
      <c r="AI614" s="17" t="s">
        <v>343</v>
      </c>
      <c r="AJ614" s="29" t="s">
        <v>345</v>
      </c>
      <c r="AK614" s="29">
        <v>45657</v>
      </c>
      <c r="AL614" s="29" t="s">
        <v>345</v>
      </c>
      <c r="AM614" s="25" t="s">
        <v>47</v>
      </c>
      <c r="AN614" s="25">
        <v>46752</v>
      </c>
      <c r="AO614" s="12"/>
    </row>
    <row r="615" spans="1:41" ht="20" customHeight="1">
      <c r="A615" s="12">
        <v>14</v>
      </c>
      <c r="B615" s="12" t="s">
        <v>2642</v>
      </c>
      <c r="C615" s="28" t="s">
        <v>2643</v>
      </c>
      <c r="D615" s="12" t="s">
        <v>2644</v>
      </c>
      <c r="E615" s="12" t="s">
        <v>2642</v>
      </c>
      <c r="F615" s="12" t="s">
        <v>2644</v>
      </c>
      <c r="G615" s="12" t="s">
        <v>2757</v>
      </c>
      <c r="H615" s="12" t="s">
        <v>2654</v>
      </c>
      <c r="I615" s="1"/>
      <c r="J615" s="12" t="s">
        <v>2779</v>
      </c>
      <c r="K615" s="12" t="s">
        <v>2665</v>
      </c>
      <c r="L615" s="12" t="s">
        <v>2654</v>
      </c>
      <c r="M615" s="27" t="s">
        <v>2819</v>
      </c>
      <c r="N615" s="12"/>
      <c r="O615" s="8" t="s">
        <v>3248</v>
      </c>
      <c r="P615" s="8" t="s">
        <v>51</v>
      </c>
      <c r="Q615" s="30"/>
      <c r="R615" s="12">
        <v>36</v>
      </c>
      <c r="S615" s="23">
        <v>1124</v>
      </c>
      <c r="T615" s="23">
        <v>1124</v>
      </c>
      <c r="U615" s="13"/>
      <c r="V615" s="14">
        <f t="shared" si="172"/>
        <v>2248</v>
      </c>
      <c r="W615" s="15">
        <f t="shared" si="173"/>
        <v>1124</v>
      </c>
      <c r="X615" s="15">
        <f t="shared" si="174"/>
        <v>1124</v>
      </c>
      <c r="Y615" s="15">
        <f t="shared" si="175"/>
        <v>0</v>
      </c>
      <c r="Z615" s="14">
        <f t="shared" si="176"/>
        <v>2248</v>
      </c>
      <c r="AA615" s="15">
        <f t="shared" si="177"/>
        <v>1124</v>
      </c>
      <c r="AB615" s="15">
        <f t="shared" si="178"/>
        <v>1124</v>
      </c>
      <c r="AC615" s="15">
        <f t="shared" si="179"/>
        <v>0</v>
      </c>
      <c r="AD615" s="14">
        <f t="shared" si="180"/>
        <v>2248</v>
      </c>
      <c r="AE615" s="14">
        <f t="shared" si="181"/>
        <v>6744</v>
      </c>
      <c r="AF615" s="17" t="s">
        <v>53</v>
      </c>
      <c r="AG615" s="17" t="s">
        <v>909</v>
      </c>
      <c r="AH615" s="17" t="s">
        <v>906</v>
      </c>
      <c r="AI615" s="17" t="s">
        <v>343</v>
      </c>
      <c r="AJ615" s="29" t="s">
        <v>345</v>
      </c>
      <c r="AK615" s="29">
        <v>45657</v>
      </c>
      <c r="AL615" s="29" t="s">
        <v>345</v>
      </c>
      <c r="AM615" s="25" t="s">
        <v>47</v>
      </c>
      <c r="AN615" s="25">
        <v>46752</v>
      </c>
      <c r="AO615" s="12"/>
    </row>
    <row r="616" spans="1:41" ht="20" customHeight="1">
      <c r="A616" s="12">
        <v>15</v>
      </c>
      <c r="B616" s="12" t="s">
        <v>2642</v>
      </c>
      <c r="C616" s="28" t="s">
        <v>2643</v>
      </c>
      <c r="D616" s="12" t="s">
        <v>2644</v>
      </c>
      <c r="E616" s="12" t="s">
        <v>2642</v>
      </c>
      <c r="F616" s="12" t="s">
        <v>2644</v>
      </c>
      <c r="G616" s="12" t="s">
        <v>2757</v>
      </c>
      <c r="H616" s="12" t="s">
        <v>2654</v>
      </c>
      <c r="I616" s="1"/>
      <c r="J616" s="12" t="s">
        <v>2780</v>
      </c>
      <c r="K616" s="12" t="s">
        <v>2665</v>
      </c>
      <c r="L616" s="12" t="s">
        <v>2654</v>
      </c>
      <c r="M616" s="27" t="s">
        <v>2820</v>
      </c>
      <c r="N616" s="12"/>
      <c r="O616" s="8" t="s">
        <v>3249</v>
      </c>
      <c r="P616" s="8" t="s">
        <v>51</v>
      </c>
      <c r="Q616" s="30"/>
      <c r="R616" s="12">
        <v>36</v>
      </c>
      <c r="S616" s="23">
        <v>1169</v>
      </c>
      <c r="T616" s="23">
        <v>1169</v>
      </c>
      <c r="U616" s="13"/>
      <c r="V616" s="14">
        <f t="shared" si="172"/>
        <v>2338</v>
      </c>
      <c r="W616" s="15">
        <f t="shared" si="173"/>
        <v>1169</v>
      </c>
      <c r="X616" s="15">
        <f t="shared" si="174"/>
        <v>1169</v>
      </c>
      <c r="Y616" s="15">
        <f t="shared" si="175"/>
        <v>0</v>
      </c>
      <c r="Z616" s="14">
        <f t="shared" si="176"/>
        <v>2338</v>
      </c>
      <c r="AA616" s="15">
        <f t="shared" si="177"/>
        <v>1169</v>
      </c>
      <c r="AB616" s="15">
        <f t="shared" si="178"/>
        <v>1169</v>
      </c>
      <c r="AC616" s="15">
        <f t="shared" si="179"/>
        <v>0</v>
      </c>
      <c r="AD616" s="14">
        <f t="shared" si="180"/>
        <v>2338</v>
      </c>
      <c r="AE616" s="14">
        <f t="shared" si="181"/>
        <v>7014</v>
      </c>
      <c r="AF616" s="17" t="s">
        <v>53</v>
      </c>
      <c r="AG616" s="17" t="s">
        <v>909</v>
      </c>
      <c r="AH616" s="17" t="s">
        <v>906</v>
      </c>
      <c r="AI616" s="17" t="s">
        <v>343</v>
      </c>
      <c r="AJ616" s="29" t="s">
        <v>345</v>
      </c>
      <c r="AK616" s="29">
        <v>45657</v>
      </c>
      <c r="AL616" s="29" t="s">
        <v>345</v>
      </c>
      <c r="AM616" s="25" t="s">
        <v>47</v>
      </c>
      <c r="AN616" s="25">
        <v>46752</v>
      </c>
      <c r="AO616" s="12"/>
    </row>
    <row r="617" spans="1:41" ht="20" customHeight="1">
      <c r="A617" s="12">
        <v>16</v>
      </c>
      <c r="B617" s="12" t="s">
        <v>2642</v>
      </c>
      <c r="C617" s="28" t="s">
        <v>2643</v>
      </c>
      <c r="D617" s="12" t="s">
        <v>2644</v>
      </c>
      <c r="E617" s="12" t="s">
        <v>2642</v>
      </c>
      <c r="F617" s="12" t="s">
        <v>2644</v>
      </c>
      <c r="G617" s="12" t="s">
        <v>2177</v>
      </c>
      <c r="H617" s="12" t="s">
        <v>2647</v>
      </c>
      <c r="I617" s="1" t="s">
        <v>2669</v>
      </c>
      <c r="J617" s="12">
        <v>1</v>
      </c>
      <c r="K617" s="12" t="s">
        <v>2665</v>
      </c>
      <c r="L617" s="12" t="s">
        <v>2647</v>
      </c>
      <c r="M617" s="27" t="s">
        <v>2821</v>
      </c>
      <c r="N617" s="12"/>
      <c r="O617" s="8" t="s">
        <v>3250</v>
      </c>
      <c r="P617" s="8" t="s">
        <v>51</v>
      </c>
      <c r="Q617" s="30"/>
      <c r="R617" s="12">
        <v>36</v>
      </c>
      <c r="S617" s="23">
        <v>1297</v>
      </c>
      <c r="T617" s="23">
        <v>1296</v>
      </c>
      <c r="U617" s="13"/>
      <c r="V617" s="14">
        <f t="shared" si="172"/>
        <v>2593</v>
      </c>
      <c r="W617" s="15">
        <f t="shared" si="173"/>
        <v>1297</v>
      </c>
      <c r="X617" s="15">
        <f t="shared" si="174"/>
        <v>1296</v>
      </c>
      <c r="Y617" s="15">
        <f t="shared" si="175"/>
        <v>0</v>
      </c>
      <c r="Z617" s="14">
        <f t="shared" si="176"/>
        <v>2593</v>
      </c>
      <c r="AA617" s="15">
        <f t="shared" si="177"/>
        <v>1297</v>
      </c>
      <c r="AB617" s="15">
        <f t="shared" si="178"/>
        <v>1296</v>
      </c>
      <c r="AC617" s="15">
        <f t="shared" si="179"/>
        <v>0</v>
      </c>
      <c r="AD617" s="14">
        <f t="shared" si="180"/>
        <v>2593</v>
      </c>
      <c r="AE617" s="14">
        <f t="shared" si="181"/>
        <v>7779</v>
      </c>
      <c r="AF617" s="17" t="s">
        <v>53</v>
      </c>
      <c r="AG617" s="17" t="s">
        <v>909</v>
      </c>
      <c r="AH617" s="17" t="s">
        <v>906</v>
      </c>
      <c r="AI617" s="17" t="s">
        <v>343</v>
      </c>
      <c r="AJ617" s="29" t="s">
        <v>345</v>
      </c>
      <c r="AK617" s="29">
        <v>45657</v>
      </c>
      <c r="AL617" s="29" t="s">
        <v>345</v>
      </c>
      <c r="AM617" s="25" t="s">
        <v>47</v>
      </c>
      <c r="AN617" s="25">
        <v>46752</v>
      </c>
      <c r="AO617" s="12"/>
    </row>
    <row r="618" spans="1:41" ht="20" customHeight="1">
      <c r="A618" s="12">
        <v>17</v>
      </c>
      <c r="B618" s="12" t="s">
        <v>2642</v>
      </c>
      <c r="C618" s="28" t="s">
        <v>2643</v>
      </c>
      <c r="D618" s="12" t="s">
        <v>2644</v>
      </c>
      <c r="E618" s="12" t="s">
        <v>2642</v>
      </c>
      <c r="F618" s="12" t="s">
        <v>2644</v>
      </c>
      <c r="G618" s="12" t="s">
        <v>2177</v>
      </c>
      <c r="H618" s="12" t="s">
        <v>2647</v>
      </c>
      <c r="I618" s="1" t="s">
        <v>2781</v>
      </c>
      <c r="J618" s="12" t="s">
        <v>2782</v>
      </c>
      <c r="K618" s="12" t="s">
        <v>2665</v>
      </c>
      <c r="L618" s="12" t="s">
        <v>2647</v>
      </c>
      <c r="M618" s="27" t="s">
        <v>2822</v>
      </c>
      <c r="N618" s="12"/>
      <c r="O618" s="8" t="s">
        <v>3251</v>
      </c>
      <c r="P618" s="8" t="s">
        <v>51</v>
      </c>
      <c r="Q618" s="30"/>
      <c r="R618" s="12">
        <v>36</v>
      </c>
      <c r="S618" s="23">
        <v>996</v>
      </c>
      <c r="T618" s="23">
        <v>995</v>
      </c>
      <c r="U618" s="13"/>
      <c r="V618" s="14">
        <f t="shared" si="172"/>
        <v>1991</v>
      </c>
      <c r="W618" s="15">
        <f t="shared" si="173"/>
        <v>996</v>
      </c>
      <c r="X618" s="15">
        <f t="shared" si="174"/>
        <v>995</v>
      </c>
      <c r="Y618" s="15">
        <f t="shared" si="175"/>
        <v>0</v>
      </c>
      <c r="Z618" s="14">
        <f t="shared" si="176"/>
        <v>1991</v>
      </c>
      <c r="AA618" s="15">
        <f t="shared" si="177"/>
        <v>996</v>
      </c>
      <c r="AB618" s="15">
        <f t="shared" si="178"/>
        <v>995</v>
      </c>
      <c r="AC618" s="15">
        <f t="shared" si="179"/>
        <v>0</v>
      </c>
      <c r="AD618" s="14">
        <f t="shared" si="180"/>
        <v>1991</v>
      </c>
      <c r="AE618" s="14">
        <f t="shared" si="181"/>
        <v>5973</v>
      </c>
      <c r="AF618" s="17" t="s">
        <v>53</v>
      </c>
      <c r="AG618" s="17" t="s">
        <v>909</v>
      </c>
      <c r="AH618" s="17" t="s">
        <v>906</v>
      </c>
      <c r="AI618" s="17" t="s">
        <v>343</v>
      </c>
      <c r="AJ618" s="29" t="s">
        <v>345</v>
      </c>
      <c r="AK618" s="29">
        <v>45657</v>
      </c>
      <c r="AL618" s="29" t="s">
        <v>345</v>
      </c>
      <c r="AM618" s="25" t="s">
        <v>47</v>
      </c>
      <c r="AN618" s="25">
        <v>46752</v>
      </c>
      <c r="AO618" s="12"/>
    </row>
    <row r="619" spans="1:41" ht="20" customHeight="1">
      <c r="A619" s="12">
        <v>18</v>
      </c>
      <c r="B619" s="12" t="s">
        <v>2642</v>
      </c>
      <c r="C619" s="28" t="s">
        <v>2643</v>
      </c>
      <c r="D619" s="12" t="s">
        <v>2644</v>
      </c>
      <c r="E619" s="12" t="s">
        <v>2642</v>
      </c>
      <c r="F619" s="12" t="s">
        <v>2644</v>
      </c>
      <c r="G619" s="12" t="s">
        <v>2758</v>
      </c>
      <c r="H619" s="12" t="s">
        <v>2647</v>
      </c>
      <c r="I619" s="1" t="s">
        <v>2783</v>
      </c>
      <c r="J619" s="12" t="s">
        <v>2784</v>
      </c>
      <c r="K619" s="12" t="s">
        <v>2665</v>
      </c>
      <c r="L619" s="12" t="s">
        <v>2647</v>
      </c>
      <c r="M619" s="27" t="s">
        <v>2823</v>
      </c>
      <c r="N619" s="12"/>
      <c r="O619" s="8" t="s">
        <v>3252</v>
      </c>
      <c r="P619" s="8" t="s">
        <v>51</v>
      </c>
      <c r="Q619" s="30"/>
      <c r="R619" s="12">
        <v>36</v>
      </c>
      <c r="S619" s="23">
        <v>1270</v>
      </c>
      <c r="T619" s="23">
        <v>1269</v>
      </c>
      <c r="U619" s="13"/>
      <c r="V619" s="14">
        <f t="shared" si="172"/>
        <v>2539</v>
      </c>
      <c r="W619" s="15">
        <f t="shared" si="173"/>
        <v>1270</v>
      </c>
      <c r="X619" s="15">
        <f t="shared" si="174"/>
        <v>1269</v>
      </c>
      <c r="Y619" s="15">
        <f t="shared" si="175"/>
        <v>0</v>
      </c>
      <c r="Z619" s="14">
        <f t="shared" si="176"/>
        <v>2539</v>
      </c>
      <c r="AA619" s="15">
        <f t="shared" si="177"/>
        <v>1270</v>
      </c>
      <c r="AB619" s="15">
        <f t="shared" si="178"/>
        <v>1269</v>
      </c>
      <c r="AC619" s="15">
        <f t="shared" si="179"/>
        <v>0</v>
      </c>
      <c r="AD619" s="14">
        <f t="shared" si="180"/>
        <v>2539</v>
      </c>
      <c r="AE619" s="14">
        <f t="shared" si="181"/>
        <v>7617</v>
      </c>
      <c r="AF619" s="17" t="s">
        <v>53</v>
      </c>
      <c r="AG619" s="17" t="s">
        <v>909</v>
      </c>
      <c r="AH619" s="17" t="s">
        <v>906</v>
      </c>
      <c r="AI619" s="17" t="s">
        <v>343</v>
      </c>
      <c r="AJ619" s="29" t="s">
        <v>345</v>
      </c>
      <c r="AK619" s="29">
        <v>45657</v>
      </c>
      <c r="AL619" s="29" t="s">
        <v>345</v>
      </c>
      <c r="AM619" s="25" t="s">
        <v>47</v>
      </c>
      <c r="AN619" s="25">
        <v>46752</v>
      </c>
      <c r="AO619" s="12"/>
    </row>
    <row r="620" spans="1:41" ht="20" customHeight="1">
      <c r="A620" s="12">
        <v>19</v>
      </c>
      <c r="B620" s="12" t="s">
        <v>2642</v>
      </c>
      <c r="C620" s="28" t="s">
        <v>2643</v>
      </c>
      <c r="D620" s="12" t="s">
        <v>2644</v>
      </c>
      <c r="E620" s="12" t="s">
        <v>2642</v>
      </c>
      <c r="F620" s="12" t="s">
        <v>2644</v>
      </c>
      <c r="G620" s="12" t="s">
        <v>2758</v>
      </c>
      <c r="H620" s="12" t="s">
        <v>2647</v>
      </c>
      <c r="I620" s="1" t="s">
        <v>2785</v>
      </c>
      <c r="J620" s="12">
        <v>3</v>
      </c>
      <c r="K620" s="12" t="s">
        <v>2665</v>
      </c>
      <c r="L620" s="12" t="s">
        <v>2647</v>
      </c>
      <c r="M620" s="27" t="s">
        <v>2824</v>
      </c>
      <c r="N620" s="12"/>
      <c r="O620" s="8" t="s">
        <v>3253</v>
      </c>
      <c r="P620" s="8" t="s">
        <v>51</v>
      </c>
      <c r="Q620" s="30"/>
      <c r="R620" s="12">
        <v>36</v>
      </c>
      <c r="S620" s="23">
        <v>1492</v>
      </c>
      <c r="T620" s="23">
        <v>1492</v>
      </c>
      <c r="U620" s="13"/>
      <c r="V620" s="14">
        <f t="shared" si="172"/>
        <v>2984</v>
      </c>
      <c r="W620" s="15">
        <f t="shared" si="173"/>
        <v>1492</v>
      </c>
      <c r="X620" s="15">
        <f t="shared" si="174"/>
        <v>1492</v>
      </c>
      <c r="Y620" s="15">
        <f t="shared" si="175"/>
        <v>0</v>
      </c>
      <c r="Z620" s="14">
        <f t="shared" si="176"/>
        <v>2984</v>
      </c>
      <c r="AA620" s="15">
        <f t="shared" si="177"/>
        <v>1492</v>
      </c>
      <c r="AB620" s="15">
        <f t="shared" si="178"/>
        <v>1492</v>
      </c>
      <c r="AC620" s="15">
        <f t="shared" si="179"/>
        <v>0</v>
      </c>
      <c r="AD620" s="14">
        <f t="shared" si="180"/>
        <v>2984</v>
      </c>
      <c r="AE620" s="14">
        <f t="shared" si="181"/>
        <v>8952</v>
      </c>
      <c r="AF620" s="17" t="s">
        <v>53</v>
      </c>
      <c r="AG620" s="17" t="s">
        <v>909</v>
      </c>
      <c r="AH620" s="17" t="s">
        <v>906</v>
      </c>
      <c r="AI620" s="17" t="s">
        <v>343</v>
      </c>
      <c r="AJ620" s="29" t="s">
        <v>345</v>
      </c>
      <c r="AK620" s="29">
        <v>45657</v>
      </c>
      <c r="AL620" s="29" t="s">
        <v>345</v>
      </c>
      <c r="AM620" s="25" t="s">
        <v>47</v>
      </c>
      <c r="AN620" s="25">
        <v>46752</v>
      </c>
      <c r="AO620" s="12"/>
    </row>
    <row r="621" spans="1:41" ht="20" customHeight="1">
      <c r="A621" s="12">
        <v>20</v>
      </c>
      <c r="B621" s="12" t="s">
        <v>2642</v>
      </c>
      <c r="C621" s="28" t="s">
        <v>2643</v>
      </c>
      <c r="D621" s="12" t="s">
        <v>2644</v>
      </c>
      <c r="E621" s="12" t="s">
        <v>2642</v>
      </c>
      <c r="F621" s="12" t="s">
        <v>2644</v>
      </c>
      <c r="G621" s="12" t="s">
        <v>2177</v>
      </c>
      <c r="H621" s="12" t="s">
        <v>2663</v>
      </c>
      <c r="I621" s="1"/>
      <c r="J621" s="12"/>
      <c r="K621" s="12" t="s">
        <v>2665</v>
      </c>
      <c r="L621" s="12" t="s">
        <v>2663</v>
      </c>
      <c r="M621" s="27" t="s">
        <v>2825</v>
      </c>
      <c r="N621" s="12"/>
      <c r="O621" s="8" t="s">
        <v>3254</v>
      </c>
      <c r="P621" s="8" t="s">
        <v>51</v>
      </c>
      <c r="Q621" s="30"/>
      <c r="R621" s="12">
        <v>36</v>
      </c>
      <c r="S621" s="23">
        <v>2195</v>
      </c>
      <c r="T621" s="23">
        <v>2195</v>
      </c>
      <c r="U621" s="13"/>
      <c r="V621" s="14">
        <f t="shared" si="172"/>
        <v>4390</v>
      </c>
      <c r="W621" s="15">
        <f t="shared" si="173"/>
        <v>2195</v>
      </c>
      <c r="X621" s="15">
        <f t="shared" si="174"/>
        <v>2195</v>
      </c>
      <c r="Y621" s="15">
        <f t="shared" si="175"/>
        <v>0</v>
      </c>
      <c r="Z621" s="14">
        <f t="shared" si="176"/>
        <v>4390</v>
      </c>
      <c r="AA621" s="15">
        <f t="shared" si="177"/>
        <v>2195</v>
      </c>
      <c r="AB621" s="15">
        <f t="shared" si="178"/>
        <v>2195</v>
      </c>
      <c r="AC621" s="15">
        <f t="shared" si="179"/>
        <v>0</v>
      </c>
      <c r="AD621" s="14">
        <f t="shared" si="180"/>
        <v>4390</v>
      </c>
      <c r="AE621" s="14">
        <f t="shared" si="181"/>
        <v>13170</v>
      </c>
      <c r="AF621" s="17" t="s">
        <v>53</v>
      </c>
      <c r="AG621" s="17" t="s">
        <v>909</v>
      </c>
      <c r="AH621" s="17" t="s">
        <v>906</v>
      </c>
      <c r="AI621" s="17" t="s">
        <v>343</v>
      </c>
      <c r="AJ621" s="29" t="s">
        <v>345</v>
      </c>
      <c r="AK621" s="29">
        <v>45657</v>
      </c>
      <c r="AL621" s="29" t="s">
        <v>345</v>
      </c>
      <c r="AM621" s="25" t="s">
        <v>47</v>
      </c>
      <c r="AN621" s="25">
        <v>46752</v>
      </c>
      <c r="AO621" s="12"/>
    </row>
    <row r="622" spans="1:41" ht="20" customHeight="1">
      <c r="A622" s="12">
        <v>21</v>
      </c>
      <c r="B622" s="12" t="s">
        <v>2642</v>
      </c>
      <c r="C622" s="28" t="s">
        <v>2643</v>
      </c>
      <c r="D622" s="12" t="s">
        <v>2644</v>
      </c>
      <c r="E622" s="12" t="s">
        <v>2642</v>
      </c>
      <c r="F622" s="12" t="s">
        <v>2644</v>
      </c>
      <c r="G622" s="12" t="s">
        <v>2177</v>
      </c>
      <c r="H622" s="12" t="s">
        <v>2664</v>
      </c>
      <c r="I622" s="1"/>
      <c r="J622" s="12"/>
      <c r="K622" s="12" t="s">
        <v>2665</v>
      </c>
      <c r="L622" s="12" t="s">
        <v>2664</v>
      </c>
      <c r="M622" s="27" t="s">
        <v>2826</v>
      </c>
      <c r="N622" s="12"/>
      <c r="O622" s="8" t="s">
        <v>3255</v>
      </c>
      <c r="P622" s="8" t="s">
        <v>51</v>
      </c>
      <c r="Q622" s="30"/>
      <c r="R622" s="12">
        <v>36</v>
      </c>
      <c r="S622" s="23">
        <v>1786</v>
      </c>
      <c r="T622" s="23">
        <v>1785</v>
      </c>
      <c r="U622" s="13"/>
      <c r="V622" s="14">
        <f t="shared" si="172"/>
        <v>3571</v>
      </c>
      <c r="W622" s="15">
        <f t="shared" si="173"/>
        <v>1786</v>
      </c>
      <c r="X622" s="15">
        <f t="shared" si="174"/>
        <v>1785</v>
      </c>
      <c r="Y622" s="15">
        <f t="shared" si="175"/>
        <v>0</v>
      </c>
      <c r="Z622" s="14">
        <f t="shared" si="176"/>
        <v>3571</v>
      </c>
      <c r="AA622" s="15">
        <f t="shared" si="177"/>
        <v>1786</v>
      </c>
      <c r="AB622" s="15">
        <f t="shared" si="178"/>
        <v>1785</v>
      </c>
      <c r="AC622" s="15">
        <f t="shared" si="179"/>
        <v>0</v>
      </c>
      <c r="AD622" s="14">
        <f t="shared" si="180"/>
        <v>3571</v>
      </c>
      <c r="AE622" s="14">
        <f t="shared" si="181"/>
        <v>10713</v>
      </c>
      <c r="AF622" s="17" t="s">
        <v>53</v>
      </c>
      <c r="AG622" s="17" t="s">
        <v>909</v>
      </c>
      <c r="AH622" s="17" t="s">
        <v>906</v>
      </c>
      <c r="AI622" s="17" t="s">
        <v>343</v>
      </c>
      <c r="AJ622" s="29" t="s">
        <v>345</v>
      </c>
      <c r="AK622" s="29">
        <v>45657</v>
      </c>
      <c r="AL622" s="29" t="s">
        <v>345</v>
      </c>
      <c r="AM622" s="25" t="s">
        <v>47</v>
      </c>
      <c r="AN622" s="25">
        <v>46752</v>
      </c>
      <c r="AO622" s="12"/>
    </row>
    <row r="623" spans="1:41" ht="20" customHeight="1">
      <c r="A623" s="12">
        <v>22</v>
      </c>
      <c r="B623" s="12" t="s">
        <v>2642</v>
      </c>
      <c r="C623" s="28" t="s">
        <v>2643</v>
      </c>
      <c r="D623" s="12" t="s">
        <v>2644</v>
      </c>
      <c r="E623" s="12" t="s">
        <v>2642</v>
      </c>
      <c r="F623" s="12" t="s">
        <v>2644</v>
      </c>
      <c r="G623" s="12" t="s">
        <v>2762</v>
      </c>
      <c r="H623" s="12" t="s">
        <v>2647</v>
      </c>
      <c r="I623" s="1" t="s">
        <v>2786</v>
      </c>
      <c r="J623" s="12"/>
      <c r="K623" s="12" t="s">
        <v>2665</v>
      </c>
      <c r="L623" s="12" t="s">
        <v>2647</v>
      </c>
      <c r="M623" s="27" t="s">
        <v>2827</v>
      </c>
      <c r="N623" s="12"/>
      <c r="O623" s="8" t="s">
        <v>3256</v>
      </c>
      <c r="P623" s="8" t="s">
        <v>51</v>
      </c>
      <c r="Q623" s="30"/>
      <c r="R623" s="12">
        <v>36</v>
      </c>
      <c r="S623" s="23">
        <v>650</v>
      </c>
      <c r="T623" s="23">
        <v>649</v>
      </c>
      <c r="U623" s="13"/>
      <c r="V623" s="14">
        <f t="shared" si="172"/>
        <v>1299</v>
      </c>
      <c r="W623" s="15">
        <f t="shared" si="173"/>
        <v>650</v>
      </c>
      <c r="X623" s="15">
        <f t="shared" si="174"/>
        <v>649</v>
      </c>
      <c r="Y623" s="15">
        <f t="shared" si="175"/>
        <v>0</v>
      </c>
      <c r="Z623" s="14">
        <f t="shared" si="176"/>
        <v>1299</v>
      </c>
      <c r="AA623" s="15">
        <f t="shared" si="177"/>
        <v>650</v>
      </c>
      <c r="AB623" s="15">
        <f t="shared" si="178"/>
        <v>649</v>
      </c>
      <c r="AC623" s="15">
        <f t="shared" si="179"/>
        <v>0</v>
      </c>
      <c r="AD623" s="14">
        <f t="shared" si="180"/>
        <v>1299</v>
      </c>
      <c r="AE623" s="14">
        <f t="shared" si="181"/>
        <v>3897</v>
      </c>
      <c r="AF623" s="17" t="s">
        <v>53</v>
      </c>
      <c r="AG623" s="17" t="s">
        <v>909</v>
      </c>
      <c r="AH623" s="17" t="s">
        <v>906</v>
      </c>
      <c r="AI623" s="17" t="s">
        <v>343</v>
      </c>
      <c r="AJ623" s="29" t="s">
        <v>345</v>
      </c>
      <c r="AK623" s="29">
        <v>45657</v>
      </c>
      <c r="AL623" s="29" t="s">
        <v>345</v>
      </c>
      <c r="AM623" s="25" t="s">
        <v>47</v>
      </c>
      <c r="AN623" s="25">
        <v>46752</v>
      </c>
      <c r="AO623" s="12"/>
    </row>
    <row r="624" spans="1:41" ht="20" customHeight="1">
      <c r="A624" s="12">
        <v>23</v>
      </c>
      <c r="B624" s="12" t="s">
        <v>2642</v>
      </c>
      <c r="C624" s="28" t="s">
        <v>2643</v>
      </c>
      <c r="D624" s="12" t="s">
        <v>2644</v>
      </c>
      <c r="E624" s="12" t="s">
        <v>2642</v>
      </c>
      <c r="F624" s="12" t="s">
        <v>2644</v>
      </c>
      <c r="G624" s="12" t="s">
        <v>2757</v>
      </c>
      <c r="H624" s="12" t="s">
        <v>2647</v>
      </c>
      <c r="I624" s="1" t="s">
        <v>2786</v>
      </c>
      <c r="J624" s="12"/>
      <c r="K624" s="12" t="s">
        <v>2665</v>
      </c>
      <c r="L624" s="12" t="s">
        <v>2647</v>
      </c>
      <c r="M624" s="27" t="s">
        <v>2828</v>
      </c>
      <c r="N624" s="12"/>
      <c r="O624" s="8" t="s">
        <v>3257</v>
      </c>
      <c r="P624" s="8" t="s">
        <v>51</v>
      </c>
      <c r="Q624" s="30"/>
      <c r="R624" s="12">
        <v>36</v>
      </c>
      <c r="S624" s="23">
        <v>408</v>
      </c>
      <c r="T624" s="23">
        <v>407</v>
      </c>
      <c r="U624" s="13"/>
      <c r="V624" s="14">
        <f t="shared" si="172"/>
        <v>815</v>
      </c>
      <c r="W624" s="15">
        <f t="shared" si="173"/>
        <v>408</v>
      </c>
      <c r="X624" s="15">
        <f t="shared" si="174"/>
        <v>407</v>
      </c>
      <c r="Y624" s="15">
        <f t="shared" si="175"/>
        <v>0</v>
      </c>
      <c r="Z624" s="14">
        <f t="shared" si="176"/>
        <v>815</v>
      </c>
      <c r="AA624" s="15">
        <f t="shared" si="177"/>
        <v>408</v>
      </c>
      <c r="AB624" s="15">
        <f t="shared" si="178"/>
        <v>407</v>
      </c>
      <c r="AC624" s="15">
        <f t="shared" si="179"/>
        <v>0</v>
      </c>
      <c r="AD624" s="14">
        <f t="shared" si="180"/>
        <v>815</v>
      </c>
      <c r="AE624" s="14">
        <f t="shared" si="181"/>
        <v>2445</v>
      </c>
      <c r="AF624" s="17" t="s">
        <v>53</v>
      </c>
      <c r="AG624" s="17" t="s">
        <v>909</v>
      </c>
      <c r="AH624" s="17" t="s">
        <v>906</v>
      </c>
      <c r="AI624" s="17" t="s">
        <v>343</v>
      </c>
      <c r="AJ624" s="29" t="s">
        <v>345</v>
      </c>
      <c r="AK624" s="29">
        <v>45657</v>
      </c>
      <c r="AL624" s="29" t="s">
        <v>345</v>
      </c>
      <c r="AM624" s="25" t="s">
        <v>47</v>
      </c>
      <c r="AN624" s="25">
        <v>46752</v>
      </c>
      <c r="AO624" s="12"/>
    </row>
    <row r="625" spans="1:41" ht="20" customHeight="1">
      <c r="A625" s="12">
        <v>24</v>
      </c>
      <c r="B625" s="12" t="s">
        <v>2642</v>
      </c>
      <c r="C625" s="28" t="s">
        <v>2643</v>
      </c>
      <c r="D625" s="12" t="s">
        <v>2644</v>
      </c>
      <c r="E625" s="12" t="s">
        <v>2642</v>
      </c>
      <c r="F625" s="12" t="s">
        <v>2644</v>
      </c>
      <c r="G625" s="12" t="s">
        <v>2177</v>
      </c>
      <c r="H625" s="12" t="s">
        <v>2653</v>
      </c>
      <c r="I625" s="1"/>
      <c r="J625" s="12" t="s">
        <v>2787</v>
      </c>
      <c r="K625" s="12" t="s">
        <v>2665</v>
      </c>
      <c r="L625" s="12" t="s">
        <v>2653</v>
      </c>
      <c r="M625" s="27" t="s">
        <v>2829</v>
      </c>
      <c r="N625" s="12"/>
      <c r="O625" s="8" t="s">
        <v>3258</v>
      </c>
      <c r="P625" s="8" t="s">
        <v>51</v>
      </c>
      <c r="Q625" s="30"/>
      <c r="R625" s="12">
        <v>36</v>
      </c>
      <c r="S625" s="23">
        <v>1473</v>
      </c>
      <c r="T625" s="23">
        <v>1473</v>
      </c>
      <c r="U625" s="13"/>
      <c r="V625" s="14">
        <f t="shared" si="172"/>
        <v>2946</v>
      </c>
      <c r="W625" s="15">
        <f t="shared" si="173"/>
        <v>1473</v>
      </c>
      <c r="X625" s="15">
        <f t="shared" si="174"/>
        <v>1473</v>
      </c>
      <c r="Y625" s="15">
        <f t="shared" si="175"/>
        <v>0</v>
      </c>
      <c r="Z625" s="14">
        <f t="shared" si="176"/>
        <v>2946</v>
      </c>
      <c r="AA625" s="15">
        <f t="shared" si="177"/>
        <v>1473</v>
      </c>
      <c r="AB625" s="15">
        <f t="shared" si="178"/>
        <v>1473</v>
      </c>
      <c r="AC625" s="15">
        <f t="shared" si="179"/>
        <v>0</v>
      </c>
      <c r="AD625" s="14">
        <f t="shared" si="180"/>
        <v>2946</v>
      </c>
      <c r="AE625" s="14">
        <f t="shared" si="181"/>
        <v>8838</v>
      </c>
      <c r="AF625" s="17" t="s">
        <v>53</v>
      </c>
      <c r="AG625" s="17" t="s">
        <v>909</v>
      </c>
      <c r="AH625" s="17" t="s">
        <v>906</v>
      </c>
      <c r="AI625" s="17" t="s">
        <v>343</v>
      </c>
      <c r="AJ625" s="29" t="s">
        <v>345</v>
      </c>
      <c r="AK625" s="29">
        <v>45657</v>
      </c>
      <c r="AL625" s="29" t="s">
        <v>345</v>
      </c>
      <c r="AM625" s="25" t="s">
        <v>47</v>
      </c>
      <c r="AN625" s="25">
        <v>46752</v>
      </c>
      <c r="AO625" s="12"/>
    </row>
    <row r="626" spans="1:41" ht="20" customHeight="1">
      <c r="A626" s="12">
        <v>25</v>
      </c>
      <c r="B626" s="12" t="s">
        <v>2642</v>
      </c>
      <c r="C626" s="28" t="s">
        <v>2643</v>
      </c>
      <c r="D626" s="12" t="s">
        <v>2644</v>
      </c>
      <c r="E626" s="12" t="s">
        <v>2642</v>
      </c>
      <c r="F626" s="12" t="s">
        <v>2644</v>
      </c>
      <c r="G626" s="12" t="s">
        <v>2757</v>
      </c>
      <c r="H626" s="12" t="s">
        <v>2653</v>
      </c>
      <c r="I626" s="1"/>
      <c r="J626" s="12" t="s">
        <v>2788</v>
      </c>
      <c r="K626" s="12" t="s">
        <v>2665</v>
      </c>
      <c r="L626" s="12" t="s">
        <v>2653</v>
      </c>
      <c r="M626" s="27" t="s">
        <v>2830</v>
      </c>
      <c r="N626" s="12"/>
      <c r="O626" s="8" t="s">
        <v>3259</v>
      </c>
      <c r="P626" s="8" t="s">
        <v>51</v>
      </c>
      <c r="Q626" s="30"/>
      <c r="R626" s="12">
        <v>36</v>
      </c>
      <c r="S626" s="23">
        <v>269</v>
      </c>
      <c r="T626" s="23">
        <v>269</v>
      </c>
      <c r="U626" s="13"/>
      <c r="V626" s="14">
        <f t="shared" si="172"/>
        <v>538</v>
      </c>
      <c r="W626" s="15">
        <f t="shared" si="173"/>
        <v>269</v>
      </c>
      <c r="X626" s="15">
        <f t="shared" si="174"/>
        <v>269</v>
      </c>
      <c r="Y626" s="15">
        <f t="shared" si="175"/>
        <v>0</v>
      </c>
      <c r="Z626" s="14">
        <f t="shared" si="176"/>
        <v>538</v>
      </c>
      <c r="AA626" s="15">
        <f t="shared" si="177"/>
        <v>269</v>
      </c>
      <c r="AB626" s="15">
        <f t="shared" si="178"/>
        <v>269</v>
      </c>
      <c r="AC626" s="15">
        <f t="shared" si="179"/>
        <v>0</v>
      </c>
      <c r="AD626" s="14">
        <f t="shared" si="180"/>
        <v>538</v>
      </c>
      <c r="AE626" s="14">
        <f t="shared" si="181"/>
        <v>1614</v>
      </c>
      <c r="AF626" s="17" t="s">
        <v>53</v>
      </c>
      <c r="AG626" s="17" t="s">
        <v>909</v>
      </c>
      <c r="AH626" s="17" t="s">
        <v>906</v>
      </c>
      <c r="AI626" s="17" t="s">
        <v>343</v>
      </c>
      <c r="AJ626" s="29" t="s">
        <v>345</v>
      </c>
      <c r="AK626" s="29">
        <v>45657</v>
      </c>
      <c r="AL626" s="29" t="s">
        <v>345</v>
      </c>
      <c r="AM626" s="25" t="s">
        <v>47</v>
      </c>
      <c r="AN626" s="25">
        <v>46752</v>
      </c>
      <c r="AO626" s="12"/>
    </row>
    <row r="627" spans="1:41" ht="20" customHeight="1">
      <c r="A627" s="12">
        <v>26</v>
      </c>
      <c r="B627" s="12" t="s">
        <v>2642</v>
      </c>
      <c r="C627" s="28" t="s">
        <v>2643</v>
      </c>
      <c r="D627" s="12" t="s">
        <v>2644</v>
      </c>
      <c r="E627" s="12" t="s">
        <v>2642</v>
      </c>
      <c r="F627" s="12" t="s">
        <v>2644</v>
      </c>
      <c r="G627" s="12" t="s">
        <v>2758</v>
      </c>
      <c r="H627" s="12" t="s">
        <v>2653</v>
      </c>
      <c r="I627" s="1"/>
      <c r="J627" s="12" t="s">
        <v>104</v>
      </c>
      <c r="K627" s="12" t="s">
        <v>2665</v>
      </c>
      <c r="L627" s="12" t="s">
        <v>2653</v>
      </c>
      <c r="M627" s="27" t="s">
        <v>2831</v>
      </c>
      <c r="N627" s="12"/>
      <c r="O627" s="8" t="s">
        <v>3260</v>
      </c>
      <c r="P627" s="8" t="s">
        <v>51</v>
      </c>
      <c r="Q627" s="30"/>
      <c r="R627" s="12">
        <v>36</v>
      </c>
      <c r="S627" s="23">
        <v>1614</v>
      </c>
      <c r="T627" s="23">
        <v>1614</v>
      </c>
      <c r="U627" s="13"/>
      <c r="V627" s="14">
        <f t="shared" si="172"/>
        <v>3228</v>
      </c>
      <c r="W627" s="15">
        <f t="shared" si="173"/>
        <v>1614</v>
      </c>
      <c r="X627" s="15">
        <f t="shared" si="174"/>
        <v>1614</v>
      </c>
      <c r="Y627" s="15">
        <f t="shared" si="175"/>
        <v>0</v>
      </c>
      <c r="Z627" s="14">
        <f t="shared" si="176"/>
        <v>3228</v>
      </c>
      <c r="AA627" s="15">
        <f t="shared" si="177"/>
        <v>1614</v>
      </c>
      <c r="AB627" s="15">
        <f t="shared" si="178"/>
        <v>1614</v>
      </c>
      <c r="AC627" s="15">
        <f t="shared" si="179"/>
        <v>0</v>
      </c>
      <c r="AD627" s="14">
        <f t="shared" si="180"/>
        <v>3228</v>
      </c>
      <c r="AE627" s="14">
        <f t="shared" si="181"/>
        <v>9684</v>
      </c>
      <c r="AF627" s="17" t="s">
        <v>53</v>
      </c>
      <c r="AG627" s="17" t="s">
        <v>909</v>
      </c>
      <c r="AH627" s="17" t="s">
        <v>906</v>
      </c>
      <c r="AI627" s="17" t="s">
        <v>343</v>
      </c>
      <c r="AJ627" s="29" t="s">
        <v>345</v>
      </c>
      <c r="AK627" s="29">
        <v>45657</v>
      </c>
      <c r="AL627" s="29" t="s">
        <v>345</v>
      </c>
      <c r="AM627" s="25" t="s">
        <v>47</v>
      </c>
      <c r="AN627" s="25">
        <v>46752</v>
      </c>
      <c r="AO627" s="12"/>
    </row>
    <row r="628" spans="1:41" ht="20" customHeight="1">
      <c r="A628" s="12">
        <v>27</v>
      </c>
      <c r="B628" s="12" t="s">
        <v>2642</v>
      </c>
      <c r="C628" s="28" t="s">
        <v>2643</v>
      </c>
      <c r="D628" s="12" t="s">
        <v>2644</v>
      </c>
      <c r="E628" s="12" t="s">
        <v>2642</v>
      </c>
      <c r="F628" s="12" t="s">
        <v>2644</v>
      </c>
      <c r="G628" s="12" t="s">
        <v>2758</v>
      </c>
      <c r="H628" s="12" t="s">
        <v>2653</v>
      </c>
      <c r="I628" s="1"/>
      <c r="J628" s="12" t="s">
        <v>2789</v>
      </c>
      <c r="K628" s="12" t="s">
        <v>2665</v>
      </c>
      <c r="L628" s="12" t="s">
        <v>2653</v>
      </c>
      <c r="M628" s="27" t="s">
        <v>2832</v>
      </c>
      <c r="N628" s="12"/>
      <c r="O628" s="8" t="s">
        <v>3261</v>
      </c>
      <c r="P628" s="8" t="s">
        <v>51</v>
      </c>
      <c r="Q628" s="30"/>
      <c r="R628" s="12">
        <v>36</v>
      </c>
      <c r="S628" s="23">
        <v>2121</v>
      </c>
      <c r="T628" s="23">
        <v>2121</v>
      </c>
      <c r="U628" s="13"/>
      <c r="V628" s="14">
        <f t="shared" si="172"/>
        <v>4242</v>
      </c>
      <c r="W628" s="15">
        <f t="shared" si="173"/>
        <v>2121</v>
      </c>
      <c r="X628" s="15">
        <f t="shared" si="174"/>
        <v>2121</v>
      </c>
      <c r="Y628" s="15">
        <f t="shared" si="175"/>
        <v>0</v>
      </c>
      <c r="Z628" s="14">
        <f t="shared" si="176"/>
        <v>4242</v>
      </c>
      <c r="AA628" s="15">
        <f t="shared" si="177"/>
        <v>2121</v>
      </c>
      <c r="AB628" s="15">
        <f t="shared" si="178"/>
        <v>2121</v>
      </c>
      <c r="AC628" s="15">
        <f t="shared" si="179"/>
        <v>0</v>
      </c>
      <c r="AD628" s="14">
        <f t="shared" si="180"/>
        <v>4242</v>
      </c>
      <c r="AE628" s="14">
        <f t="shared" si="181"/>
        <v>12726</v>
      </c>
      <c r="AF628" s="17" t="s">
        <v>53</v>
      </c>
      <c r="AG628" s="17" t="s">
        <v>909</v>
      </c>
      <c r="AH628" s="17" t="s">
        <v>906</v>
      </c>
      <c r="AI628" s="17" t="s">
        <v>343</v>
      </c>
      <c r="AJ628" s="29" t="s">
        <v>345</v>
      </c>
      <c r="AK628" s="29">
        <v>45657</v>
      </c>
      <c r="AL628" s="29" t="s">
        <v>345</v>
      </c>
      <c r="AM628" s="25" t="s">
        <v>47</v>
      </c>
      <c r="AN628" s="25">
        <v>46752</v>
      </c>
      <c r="AO628" s="12"/>
    </row>
    <row r="629" spans="1:41" ht="20" customHeight="1">
      <c r="A629" s="12">
        <v>28</v>
      </c>
      <c r="B629" s="12" t="s">
        <v>2642</v>
      </c>
      <c r="C629" s="28" t="s">
        <v>2643</v>
      </c>
      <c r="D629" s="12" t="s">
        <v>2644</v>
      </c>
      <c r="E629" s="12" t="s">
        <v>2642</v>
      </c>
      <c r="F629" s="12" t="s">
        <v>2644</v>
      </c>
      <c r="G629" s="12" t="s">
        <v>2757</v>
      </c>
      <c r="H629" s="12" t="s">
        <v>2652</v>
      </c>
      <c r="I629" s="1"/>
      <c r="J629" s="12" t="s">
        <v>106</v>
      </c>
      <c r="K629" s="12" t="s">
        <v>2665</v>
      </c>
      <c r="L629" s="12" t="s">
        <v>2652</v>
      </c>
      <c r="M629" s="27" t="s">
        <v>2833</v>
      </c>
      <c r="N629" s="12"/>
      <c r="O629" s="8" t="s">
        <v>3262</v>
      </c>
      <c r="P629" s="8" t="s">
        <v>51</v>
      </c>
      <c r="Q629" s="30"/>
      <c r="R629" s="12">
        <v>36</v>
      </c>
      <c r="S629" s="23">
        <v>1939</v>
      </c>
      <c r="T629" s="23">
        <v>1939</v>
      </c>
      <c r="U629" s="13"/>
      <c r="V629" s="14">
        <f t="shared" si="172"/>
        <v>3878</v>
      </c>
      <c r="W629" s="15">
        <f t="shared" si="173"/>
        <v>1939</v>
      </c>
      <c r="X629" s="15">
        <f t="shared" si="174"/>
        <v>1939</v>
      </c>
      <c r="Y629" s="15">
        <f t="shared" si="175"/>
        <v>0</v>
      </c>
      <c r="Z629" s="14">
        <f t="shared" si="176"/>
        <v>3878</v>
      </c>
      <c r="AA629" s="15">
        <f t="shared" si="177"/>
        <v>1939</v>
      </c>
      <c r="AB629" s="15">
        <f t="shared" si="178"/>
        <v>1939</v>
      </c>
      <c r="AC629" s="15">
        <f t="shared" si="179"/>
        <v>0</v>
      </c>
      <c r="AD629" s="14">
        <f t="shared" si="180"/>
        <v>3878</v>
      </c>
      <c r="AE629" s="14">
        <f t="shared" si="181"/>
        <v>11634</v>
      </c>
      <c r="AF629" s="17" t="s">
        <v>53</v>
      </c>
      <c r="AG629" s="17" t="s">
        <v>909</v>
      </c>
      <c r="AH629" s="17" t="s">
        <v>906</v>
      </c>
      <c r="AI629" s="17" t="s">
        <v>343</v>
      </c>
      <c r="AJ629" s="29" t="s">
        <v>345</v>
      </c>
      <c r="AK629" s="29">
        <v>45657</v>
      </c>
      <c r="AL629" s="29" t="s">
        <v>345</v>
      </c>
      <c r="AM629" s="25" t="s">
        <v>47</v>
      </c>
      <c r="AN629" s="25">
        <v>46752</v>
      </c>
      <c r="AO629" s="12"/>
    </row>
    <row r="630" spans="1:41" ht="20" customHeight="1">
      <c r="A630" s="12">
        <v>29</v>
      </c>
      <c r="B630" s="12" t="s">
        <v>2642</v>
      </c>
      <c r="C630" s="28" t="s">
        <v>2643</v>
      </c>
      <c r="D630" s="12" t="s">
        <v>2644</v>
      </c>
      <c r="E630" s="12" t="s">
        <v>2642</v>
      </c>
      <c r="F630" s="12" t="s">
        <v>2644</v>
      </c>
      <c r="G630" s="12" t="s">
        <v>2757</v>
      </c>
      <c r="H630" s="12" t="s">
        <v>2652</v>
      </c>
      <c r="I630" s="1"/>
      <c r="J630" s="12" t="s">
        <v>103</v>
      </c>
      <c r="K630" s="12" t="s">
        <v>2665</v>
      </c>
      <c r="L630" s="12" t="s">
        <v>2652</v>
      </c>
      <c r="M630" s="27" t="s">
        <v>2834</v>
      </c>
      <c r="N630" s="12"/>
      <c r="O630" s="8" t="s">
        <v>3263</v>
      </c>
      <c r="P630" s="8" t="s">
        <v>51</v>
      </c>
      <c r="Q630" s="30"/>
      <c r="R630" s="12">
        <v>36</v>
      </c>
      <c r="S630" s="23">
        <v>1671</v>
      </c>
      <c r="T630" s="23">
        <v>1670</v>
      </c>
      <c r="U630" s="13"/>
      <c r="V630" s="14">
        <f t="shared" si="172"/>
        <v>3341</v>
      </c>
      <c r="W630" s="15">
        <f t="shared" si="173"/>
        <v>1671</v>
      </c>
      <c r="X630" s="15">
        <f t="shared" si="174"/>
        <v>1670</v>
      </c>
      <c r="Y630" s="15">
        <f t="shared" si="175"/>
        <v>0</v>
      </c>
      <c r="Z630" s="14">
        <f t="shared" si="176"/>
        <v>3341</v>
      </c>
      <c r="AA630" s="15">
        <f t="shared" si="177"/>
        <v>1671</v>
      </c>
      <c r="AB630" s="15">
        <f t="shared" si="178"/>
        <v>1670</v>
      </c>
      <c r="AC630" s="15">
        <f t="shared" si="179"/>
        <v>0</v>
      </c>
      <c r="AD630" s="14">
        <f t="shared" si="180"/>
        <v>3341</v>
      </c>
      <c r="AE630" s="14">
        <f t="shared" si="181"/>
        <v>10023</v>
      </c>
      <c r="AF630" s="17" t="s">
        <v>53</v>
      </c>
      <c r="AG630" s="17" t="s">
        <v>909</v>
      </c>
      <c r="AH630" s="17" t="s">
        <v>906</v>
      </c>
      <c r="AI630" s="17" t="s">
        <v>343</v>
      </c>
      <c r="AJ630" s="29" t="s">
        <v>345</v>
      </c>
      <c r="AK630" s="29">
        <v>45657</v>
      </c>
      <c r="AL630" s="29" t="s">
        <v>345</v>
      </c>
      <c r="AM630" s="25" t="s">
        <v>47</v>
      </c>
      <c r="AN630" s="25">
        <v>46752</v>
      </c>
      <c r="AO630" s="12"/>
    </row>
    <row r="631" spans="1:41" ht="20" customHeight="1">
      <c r="A631" s="12">
        <v>30</v>
      </c>
      <c r="B631" s="12" t="s">
        <v>2642</v>
      </c>
      <c r="C631" s="28" t="s">
        <v>2643</v>
      </c>
      <c r="D631" s="12" t="s">
        <v>2644</v>
      </c>
      <c r="E631" s="12" t="s">
        <v>2642</v>
      </c>
      <c r="F631" s="12" t="s">
        <v>2644</v>
      </c>
      <c r="G631" s="12" t="s">
        <v>2757</v>
      </c>
      <c r="H631" s="12" t="s">
        <v>2652</v>
      </c>
      <c r="I631" s="1"/>
      <c r="J631" s="12" t="s">
        <v>104</v>
      </c>
      <c r="K631" s="12" t="s">
        <v>2665</v>
      </c>
      <c r="L631" s="12" t="s">
        <v>2652</v>
      </c>
      <c r="M631" s="27" t="s">
        <v>2835</v>
      </c>
      <c r="N631" s="12"/>
      <c r="O631" s="8" t="s">
        <v>3264</v>
      </c>
      <c r="P631" s="8" t="s">
        <v>51</v>
      </c>
      <c r="Q631" s="30"/>
      <c r="R631" s="12">
        <v>36</v>
      </c>
      <c r="S631" s="23">
        <v>909</v>
      </c>
      <c r="T631" s="23">
        <v>909</v>
      </c>
      <c r="U631" s="13"/>
      <c r="V631" s="14">
        <f t="shared" si="172"/>
        <v>1818</v>
      </c>
      <c r="W631" s="15">
        <f t="shared" si="173"/>
        <v>909</v>
      </c>
      <c r="X631" s="15">
        <f t="shared" si="174"/>
        <v>909</v>
      </c>
      <c r="Y631" s="15">
        <f t="shared" si="175"/>
        <v>0</v>
      </c>
      <c r="Z631" s="14">
        <f t="shared" si="176"/>
        <v>1818</v>
      </c>
      <c r="AA631" s="15">
        <f t="shared" si="177"/>
        <v>909</v>
      </c>
      <c r="AB631" s="15">
        <f t="shared" si="178"/>
        <v>909</v>
      </c>
      <c r="AC631" s="15">
        <f t="shared" si="179"/>
        <v>0</v>
      </c>
      <c r="AD631" s="14">
        <f t="shared" si="180"/>
        <v>1818</v>
      </c>
      <c r="AE631" s="14">
        <f t="shared" si="181"/>
        <v>5454</v>
      </c>
      <c r="AF631" s="17" t="s">
        <v>53</v>
      </c>
      <c r="AG631" s="17" t="s">
        <v>909</v>
      </c>
      <c r="AH631" s="17" t="s">
        <v>906</v>
      </c>
      <c r="AI631" s="17" t="s">
        <v>343</v>
      </c>
      <c r="AJ631" s="29" t="s">
        <v>345</v>
      </c>
      <c r="AK631" s="29">
        <v>45657</v>
      </c>
      <c r="AL631" s="29" t="s">
        <v>345</v>
      </c>
      <c r="AM631" s="25" t="s">
        <v>47</v>
      </c>
      <c r="AN631" s="25">
        <v>46752</v>
      </c>
      <c r="AO631" s="12"/>
    </row>
    <row r="632" spans="1:41" ht="20" customHeight="1">
      <c r="A632" s="12">
        <v>31</v>
      </c>
      <c r="B632" s="12" t="s">
        <v>2642</v>
      </c>
      <c r="C632" s="28" t="s">
        <v>2643</v>
      </c>
      <c r="D632" s="12" t="s">
        <v>2644</v>
      </c>
      <c r="E632" s="12" t="s">
        <v>2642</v>
      </c>
      <c r="F632" s="12" t="s">
        <v>2644</v>
      </c>
      <c r="G632" s="12" t="s">
        <v>2757</v>
      </c>
      <c r="H632" s="12" t="s">
        <v>2652</v>
      </c>
      <c r="I632" s="1"/>
      <c r="J632" s="12" t="s">
        <v>107</v>
      </c>
      <c r="K632" s="12" t="s">
        <v>2665</v>
      </c>
      <c r="L632" s="12" t="s">
        <v>2652</v>
      </c>
      <c r="M632" s="27" t="s">
        <v>2836</v>
      </c>
      <c r="N632" s="12"/>
      <c r="O632" s="8" t="s">
        <v>3265</v>
      </c>
      <c r="P632" s="8" t="s">
        <v>51</v>
      </c>
      <c r="Q632" s="30"/>
      <c r="R632" s="12">
        <v>36</v>
      </c>
      <c r="S632" s="23">
        <v>592</v>
      </c>
      <c r="T632" s="23">
        <v>592</v>
      </c>
      <c r="U632" s="13"/>
      <c r="V632" s="14">
        <f t="shared" si="172"/>
        <v>1184</v>
      </c>
      <c r="W632" s="15">
        <f t="shared" si="173"/>
        <v>592</v>
      </c>
      <c r="X632" s="15">
        <f t="shared" si="174"/>
        <v>592</v>
      </c>
      <c r="Y632" s="15">
        <f t="shared" si="175"/>
        <v>0</v>
      </c>
      <c r="Z632" s="14">
        <f t="shared" si="176"/>
        <v>1184</v>
      </c>
      <c r="AA632" s="15">
        <f t="shared" si="177"/>
        <v>592</v>
      </c>
      <c r="AB632" s="15">
        <f t="shared" si="178"/>
        <v>592</v>
      </c>
      <c r="AC632" s="15">
        <f t="shared" si="179"/>
        <v>0</v>
      </c>
      <c r="AD632" s="14">
        <f t="shared" si="180"/>
        <v>1184</v>
      </c>
      <c r="AE632" s="14">
        <f t="shared" si="181"/>
        <v>3552</v>
      </c>
      <c r="AF632" s="17" t="s">
        <v>53</v>
      </c>
      <c r="AG632" s="17" t="s">
        <v>909</v>
      </c>
      <c r="AH632" s="17" t="s">
        <v>906</v>
      </c>
      <c r="AI632" s="17" t="s">
        <v>343</v>
      </c>
      <c r="AJ632" s="29" t="s">
        <v>345</v>
      </c>
      <c r="AK632" s="29">
        <v>45657</v>
      </c>
      <c r="AL632" s="29" t="s">
        <v>345</v>
      </c>
      <c r="AM632" s="25" t="s">
        <v>47</v>
      </c>
      <c r="AN632" s="25">
        <v>46752</v>
      </c>
      <c r="AO632" s="12"/>
    </row>
    <row r="633" spans="1:41" ht="20" customHeight="1">
      <c r="A633" s="12">
        <v>32</v>
      </c>
      <c r="B633" s="12" t="s">
        <v>2642</v>
      </c>
      <c r="C633" s="28" t="s">
        <v>2643</v>
      </c>
      <c r="D633" s="12" t="s">
        <v>2644</v>
      </c>
      <c r="E633" s="12" t="s">
        <v>2642</v>
      </c>
      <c r="F633" s="12" t="s">
        <v>2644</v>
      </c>
      <c r="G633" s="12" t="s">
        <v>2758</v>
      </c>
      <c r="H633" s="12" t="s">
        <v>2652</v>
      </c>
      <c r="I633" s="1"/>
      <c r="J633" s="12" t="s">
        <v>105</v>
      </c>
      <c r="K633" s="12" t="s">
        <v>2665</v>
      </c>
      <c r="L633" s="12" t="s">
        <v>2652</v>
      </c>
      <c r="M633" s="27" t="s">
        <v>2837</v>
      </c>
      <c r="N633" s="12"/>
      <c r="O633" s="8" t="s">
        <v>3266</v>
      </c>
      <c r="P633" s="8" t="s">
        <v>51</v>
      </c>
      <c r="Q633" s="30"/>
      <c r="R633" s="12">
        <v>36</v>
      </c>
      <c r="S633" s="23">
        <v>606</v>
      </c>
      <c r="T633" s="23">
        <v>605</v>
      </c>
      <c r="U633" s="13"/>
      <c r="V633" s="14">
        <f t="shared" si="172"/>
        <v>1211</v>
      </c>
      <c r="W633" s="15">
        <f t="shared" si="173"/>
        <v>606</v>
      </c>
      <c r="X633" s="15">
        <f t="shared" si="174"/>
        <v>605</v>
      </c>
      <c r="Y633" s="15">
        <f t="shared" si="175"/>
        <v>0</v>
      </c>
      <c r="Z633" s="14">
        <f t="shared" si="176"/>
        <v>1211</v>
      </c>
      <c r="AA633" s="15">
        <f t="shared" si="177"/>
        <v>606</v>
      </c>
      <c r="AB633" s="15">
        <f t="shared" si="178"/>
        <v>605</v>
      </c>
      <c r="AC633" s="15">
        <f t="shared" si="179"/>
        <v>0</v>
      </c>
      <c r="AD633" s="14">
        <f t="shared" si="180"/>
        <v>1211</v>
      </c>
      <c r="AE633" s="14">
        <f t="shared" si="181"/>
        <v>3633</v>
      </c>
      <c r="AF633" s="17" t="s">
        <v>53</v>
      </c>
      <c r="AG633" s="17" t="s">
        <v>909</v>
      </c>
      <c r="AH633" s="17" t="s">
        <v>906</v>
      </c>
      <c r="AI633" s="17" t="s">
        <v>343</v>
      </c>
      <c r="AJ633" s="29" t="s">
        <v>345</v>
      </c>
      <c r="AK633" s="29">
        <v>45657</v>
      </c>
      <c r="AL633" s="29" t="s">
        <v>345</v>
      </c>
      <c r="AM633" s="25" t="s">
        <v>47</v>
      </c>
      <c r="AN633" s="25">
        <v>46752</v>
      </c>
      <c r="AO633" s="12"/>
    </row>
    <row r="634" spans="1:41" ht="20" customHeight="1">
      <c r="A634" s="12">
        <v>33</v>
      </c>
      <c r="B634" s="12" t="s">
        <v>2642</v>
      </c>
      <c r="C634" s="28" t="s">
        <v>2643</v>
      </c>
      <c r="D634" s="12" t="s">
        <v>2644</v>
      </c>
      <c r="E634" s="12" t="s">
        <v>2642</v>
      </c>
      <c r="F634" s="12" t="s">
        <v>2644</v>
      </c>
      <c r="G634" s="12" t="s">
        <v>2758</v>
      </c>
      <c r="H634" s="12" t="s">
        <v>2647</v>
      </c>
      <c r="I634" s="1" t="s">
        <v>2790</v>
      </c>
      <c r="J634" s="12"/>
      <c r="K634" s="12" t="s">
        <v>2665</v>
      </c>
      <c r="L634" s="12" t="s">
        <v>2647</v>
      </c>
      <c r="M634" s="27" t="s">
        <v>2838</v>
      </c>
      <c r="N634" s="12"/>
      <c r="O634" s="8" t="s">
        <v>3267</v>
      </c>
      <c r="P634" s="8" t="s">
        <v>51</v>
      </c>
      <c r="Q634" s="30"/>
      <c r="R634" s="12">
        <v>36</v>
      </c>
      <c r="S634" s="23">
        <v>653</v>
      </c>
      <c r="T634" s="23">
        <v>653</v>
      </c>
      <c r="U634" s="13"/>
      <c r="V634" s="14">
        <f t="shared" si="172"/>
        <v>1306</v>
      </c>
      <c r="W634" s="15">
        <f t="shared" si="173"/>
        <v>653</v>
      </c>
      <c r="X634" s="15">
        <f t="shared" si="174"/>
        <v>653</v>
      </c>
      <c r="Y634" s="15">
        <f t="shared" si="175"/>
        <v>0</v>
      </c>
      <c r="Z634" s="14">
        <f t="shared" si="176"/>
        <v>1306</v>
      </c>
      <c r="AA634" s="15">
        <f t="shared" si="177"/>
        <v>653</v>
      </c>
      <c r="AB634" s="15">
        <f t="shared" si="178"/>
        <v>653</v>
      </c>
      <c r="AC634" s="15">
        <f t="shared" si="179"/>
        <v>0</v>
      </c>
      <c r="AD634" s="14">
        <f t="shared" si="180"/>
        <v>1306</v>
      </c>
      <c r="AE634" s="14">
        <f t="shared" si="181"/>
        <v>3918</v>
      </c>
      <c r="AF634" s="17" t="s">
        <v>53</v>
      </c>
      <c r="AG634" s="17" t="s">
        <v>909</v>
      </c>
      <c r="AH634" s="17" t="s">
        <v>906</v>
      </c>
      <c r="AI634" s="17" t="s">
        <v>343</v>
      </c>
      <c r="AJ634" s="29" t="s">
        <v>345</v>
      </c>
      <c r="AK634" s="29">
        <v>45657</v>
      </c>
      <c r="AL634" s="29" t="s">
        <v>345</v>
      </c>
      <c r="AM634" s="25" t="s">
        <v>47</v>
      </c>
      <c r="AN634" s="25">
        <v>46752</v>
      </c>
      <c r="AO634" s="12"/>
    </row>
    <row r="635" spans="1:41" ht="20" customHeight="1">
      <c r="A635" s="12">
        <v>34</v>
      </c>
      <c r="B635" s="12" t="s">
        <v>2642</v>
      </c>
      <c r="C635" s="28" t="s">
        <v>2643</v>
      </c>
      <c r="D635" s="12" t="s">
        <v>2644</v>
      </c>
      <c r="E635" s="12" t="s">
        <v>2642</v>
      </c>
      <c r="F635" s="12" t="s">
        <v>2644</v>
      </c>
      <c r="G635" s="12" t="s">
        <v>2177</v>
      </c>
      <c r="H635" s="12" t="s">
        <v>2652</v>
      </c>
      <c r="I635" s="1" t="s">
        <v>2791</v>
      </c>
      <c r="J635" s="12"/>
      <c r="K635" s="12" t="s">
        <v>2665</v>
      </c>
      <c r="L635" s="12" t="s">
        <v>2652</v>
      </c>
      <c r="M635" s="27" t="s">
        <v>2839</v>
      </c>
      <c r="N635" s="12"/>
      <c r="O635" s="8" t="s">
        <v>3268</v>
      </c>
      <c r="P635" s="8" t="s">
        <v>51</v>
      </c>
      <c r="Q635" s="30"/>
      <c r="R635" s="12">
        <v>36</v>
      </c>
      <c r="S635" s="23">
        <v>514</v>
      </c>
      <c r="T635" s="23">
        <v>514</v>
      </c>
      <c r="U635" s="13"/>
      <c r="V635" s="14">
        <f t="shared" si="172"/>
        <v>1028</v>
      </c>
      <c r="W635" s="15">
        <f t="shared" si="173"/>
        <v>514</v>
      </c>
      <c r="X635" s="15">
        <f t="shared" si="174"/>
        <v>514</v>
      </c>
      <c r="Y635" s="15">
        <f t="shared" si="175"/>
        <v>0</v>
      </c>
      <c r="Z635" s="14">
        <f t="shared" si="176"/>
        <v>1028</v>
      </c>
      <c r="AA635" s="15">
        <f t="shared" si="177"/>
        <v>514</v>
      </c>
      <c r="AB635" s="15">
        <f t="shared" si="178"/>
        <v>514</v>
      </c>
      <c r="AC635" s="15">
        <f t="shared" si="179"/>
        <v>0</v>
      </c>
      <c r="AD635" s="14">
        <f t="shared" si="180"/>
        <v>1028</v>
      </c>
      <c r="AE635" s="14">
        <f t="shared" si="181"/>
        <v>3084</v>
      </c>
      <c r="AF635" s="17" t="s">
        <v>53</v>
      </c>
      <c r="AG635" s="17" t="s">
        <v>909</v>
      </c>
      <c r="AH635" s="17" t="s">
        <v>906</v>
      </c>
      <c r="AI635" s="17" t="s">
        <v>343</v>
      </c>
      <c r="AJ635" s="29" t="s">
        <v>345</v>
      </c>
      <c r="AK635" s="29">
        <v>45657</v>
      </c>
      <c r="AL635" s="29" t="s">
        <v>345</v>
      </c>
      <c r="AM635" s="25" t="s">
        <v>47</v>
      </c>
      <c r="AN635" s="25">
        <v>46752</v>
      </c>
      <c r="AO635" s="12"/>
    </row>
    <row r="636" spans="1:41" ht="20" customHeight="1">
      <c r="A636" s="12">
        <v>35</v>
      </c>
      <c r="B636" s="12" t="s">
        <v>2642</v>
      </c>
      <c r="C636" s="28" t="s">
        <v>2643</v>
      </c>
      <c r="D636" s="12" t="s">
        <v>2644</v>
      </c>
      <c r="E636" s="12" t="s">
        <v>2642</v>
      </c>
      <c r="F636" s="12" t="s">
        <v>2644</v>
      </c>
      <c r="G636" s="12" t="s">
        <v>2758</v>
      </c>
      <c r="H636" s="12" t="s">
        <v>2770</v>
      </c>
      <c r="I636" s="1"/>
      <c r="J636" s="12" t="s">
        <v>2780</v>
      </c>
      <c r="K636" s="12" t="s">
        <v>2665</v>
      </c>
      <c r="L636" s="12" t="s">
        <v>2770</v>
      </c>
      <c r="M636" s="27" t="s">
        <v>2840</v>
      </c>
      <c r="N636" s="12"/>
      <c r="O636" s="8" t="s">
        <v>3269</v>
      </c>
      <c r="P636" s="8" t="s">
        <v>51</v>
      </c>
      <c r="Q636" s="30"/>
      <c r="R636" s="12">
        <v>36</v>
      </c>
      <c r="S636" s="23">
        <v>1164</v>
      </c>
      <c r="T636" s="23">
        <v>1163</v>
      </c>
      <c r="U636" s="13"/>
      <c r="V636" s="14">
        <f t="shared" si="172"/>
        <v>2327</v>
      </c>
      <c r="W636" s="15">
        <f t="shared" si="173"/>
        <v>1164</v>
      </c>
      <c r="X636" s="15">
        <f t="shared" si="174"/>
        <v>1163</v>
      </c>
      <c r="Y636" s="15">
        <f t="shared" si="175"/>
        <v>0</v>
      </c>
      <c r="Z636" s="14">
        <f t="shared" si="176"/>
        <v>2327</v>
      </c>
      <c r="AA636" s="15">
        <f t="shared" si="177"/>
        <v>1164</v>
      </c>
      <c r="AB636" s="15">
        <f t="shared" si="178"/>
        <v>1163</v>
      </c>
      <c r="AC636" s="15">
        <f t="shared" si="179"/>
        <v>0</v>
      </c>
      <c r="AD636" s="14">
        <f t="shared" si="180"/>
        <v>2327</v>
      </c>
      <c r="AE636" s="14">
        <f t="shared" si="181"/>
        <v>6981</v>
      </c>
      <c r="AF636" s="17" t="s">
        <v>53</v>
      </c>
      <c r="AG636" s="17" t="s">
        <v>909</v>
      </c>
      <c r="AH636" s="17" t="s">
        <v>906</v>
      </c>
      <c r="AI636" s="17" t="s">
        <v>343</v>
      </c>
      <c r="AJ636" s="29" t="s">
        <v>345</v>
      </c>
      <c r="AK636" s="29">
        <v>45657</v>
      </c>
      <c r="AL636" s="29" t="s">
        <v>345</v>
      </c>
      <c r="AM636" s="25" t="s">
        <v>47</v>
      </c>
      <c r="AN636" s="25">
        <v>46752</v>
      </c>
      <c r="AO636" s="12"/>
    </row>
    <row r="637" spans="1:41" ht="20" customHeight="1">
      <c r="A637" s="12">
        <v>36</v>
      </c>
      <c r="B637" s="12" t="s">
        <v>2642</v>
      </c>
      <c r="C637" s="28" t="s">
        <v>2643</v>
      </c>
      <c r="D637" s="12" t="s">
        <v>2644</v>
      </c>
      <c r="E637" s="12" t="s">
        <v>2642</v>
      </c>
      <c r="F637" s="12" t="s">
        <v>2644</v>
      </c>
      <c r="G637" s="12" t="s">
        <v>2758</v>
      </c>
      <c r="H637" s="12" t="s">
        <v>2661</v>
      </c>
      <c r="I637" s="1"/>
      <c r="J637" s="12">
        <v>1</v>
      </c>
      <c r="K637" s="12" t="s">
        <v>2665</v>
      </c>
      <c r="L637" s="12" t="s">
        <v>2661</v>
      </c>
      <c r="M637" s="27" t="s">
        <v>2841</v>
      </c>
      <c r="N637" s="12"/>
      <c r="O637" s="8" t="s">
        <v>3270</v>
      </c>
      <c r="P637" s="8" t="s">
        <v>51</v>
      </c>
      <c r="Q637" s="30"/>
      <c r="R637" s="12">
        <v>36</v>
      </c>
      <c r="S637" s="23">
        <v>2049</v>
      </c>
      <c r="T637" s="23">
        <v>2048</v>
      </c>
      <c r="U637" s="13"/>
      <c r="V637" s="14">
        <f t="shared" si="172"/>
        <v>4097</v>
      </c>
      <c r="W637" s="15">
        <f t="shared" si="173"/>
        <v>2049</v>
      </c>
      <c r="X637" s="15">
        <f t="shared" si="174"/>
        <v>2048</v>
      </c>
      <c r="Y637" s="15">
        <f t="shared" si="175"/>
        <v>0</v>
      </c>
      <c r="Z637" s="14">
        <f t="shared" si="176"/>
        <v>4097</v>
      </c>
      <c r="AA637" s="15">
        <f t="shared" si="177"/>
        <v>2049</v>
      </c>
      <c r="AB637" s="15">
        <f t="shared" si="178"/>
        <v>2048</v>
      </c>
      <c r="AC637" s="15">
        <f t="shared" si="179"/>
        <v>0</v>
      </c>
      <c r="AD637" s="14">
        <f t="shared" si="180"/>
        <v>4097</v>
      </c>
      <c r="AE637" s="14">
        <f t="shared" si="181"/>
        <v>12291</v>
      </c>
      <c r="AF637" s="17" t="s">
        <v>53</v>
      </c>
      <c r="AG637" s="17" t="s">
        <v>909</v>
      </c>
      <c r="AH637" s="17" t="s">
        <v>906</v>
      </c>
      <c r="AI637" s="17" t="s">
        <v>343</v>
      </c>
      <c r="AJ637" s="29" t="s">
        <v>345</v>
      </c>
      <c r="AK637" s="29">
        <v>45657</v>
      </c>
      <c r="AL637" s="29" t="s">
        <v>345</v>
      </c>
      <c r="AM637" s="25" t="s">
        <v>47</v>
      </c>
      <c r="AN637" s="25">
        <v>46752</v>
      </c>
      <c r="AO637" s="12"/>
    </row>
    <row r="638" spans="1:41" ht="20" customHeight="1">
      <c r="A638" s="12">
        <v>37</v>
      </c>
      <c r="B638" s="12" t="s">
        <v>2642</v>
      </c>
      <c r="C638" s="28" t="s">
        <v>2643</v>
      </c>
      <c r="D638" s="12" t="s">
        <v>2644</v>
      </c>
      <c r="E638" s="12" t="s">
        <v>2642</v>
      </c>
      <c r="F638" s="12" t="s">
        <v>2644</v>
      </c>
      <c r="G638" s="12" t="s">
        <v>2757</v>
      </c>
      <c r="H638" s="12" t="s">
        <v>2661</v>
      </c>
      <c r="I638" s="1"/>
      <c r="J638" s="12">
        <v>2</v>
      </c>
      <c r="K638" s="12" t="s">
        <v>2665</v>
      </c>
      <c r="L638" s="12" t="s">
        <v>2661</v>
      </c>
      <c r="M638" s="27" t="s">
        <v>2842</v>
      </c>
      <c r="N638" s="12"/>
      <c r="O638" s="8" t="s">
        <v>3271</v>
      </c>
      <c r="P638" s="8" t="s">
        <v>51</v>
      </c>
      <c r="Q638" s="30"/>
      <c r="R638" s="12">
        <v>36</v>
      </c>
      <c r="S638" s="23">
        <v>2449</v>
      </c>
      <c r="T638" s="23">
        <v>2448</v>
      </c>
      <c r="U638" s="13"/>
      <c r="V638" s="14">
        <f t="shared" si="172"/>
        <v>4897</v>
      </c>
      <c r="W638" s="15">
        <f t="shared" si="173"/>
        <v>2449</v>
      </c>
      <c r="X638" s="15">
        <f t="shared" si="174"/>
        <v>2448</v>
      </c>
      <c r="Y638" s="15">
        <f t="shared" si="175"/>
        <v>0</v>
      </c>
      <c r="Z638" s="14">
        <f t="shared" si="176"/>
        <v>4897</v>
      </c>
      <c r="AA638" s="15">
        <f t="shared" si="177"/>
        <v>2449</v>
      </c>
      <c r="AB638" s="15">
        <f t="shared" si="178"/>
        <v>2448</v>
      </c>
      <c r="AC638" s="15">
        <f t="shared" si="179"/>
        <v>0</v>
      </c>
      <c r="AD638" s="14">
        <f t="shared" si="180"/>
        <v>4897</v>
      </c>
      <c r="AE638" s="14">
        <f t="shared" si="181"/>
        <v>14691</v>
      </c>
      <c r="AF638" s="17" t="s">
        <v>53</v>
      </c>
      <c r="AG638" s="17" t="s">
        <v>909</v>
      </c>
      <c r="AH638" s="17" t="s">
        <v>906</v>
      </c>
      <c r="AI638" s="17" t="s">
        <v>343</v>
      </c>
      <c r="AJ638" s="29" t="s">
        <v>345</v>
      </c>
      <c r="AK638" s="29">
        <v>45657</v>
      </c>
      <c r="AL638" s="29" t="s">
        <v>345</v>
      </c>
      <c r="AM638" s="25" t="s">
        <v>47</v>
      </c>
      <c r="AN638" s="25">
        <v>46752</v>
      </c>
      <c r="AO638" s="12"/>
    </row>
    <row r="639" spans="1:41" ht="20" customHeight="1">
      <c r="A639" s="12">
        <v>38</v>
      </c>
      <c r="B639" s="12" t="s">
        <v>2642</v>
      </c>
      <c r="C639" s="28" t="s">
        <v>2643</v>
      </c>
      <c r="D639" s="12" t="s">
        <v>2644</v>
      </c>
      <c r="E639" s="12" t="s">
        <v>2642</v>
      </c>
      <c r="F639" s="12" t="s">
        <v>2644</v>
      </c>
      <c r="G639" s="12" t="s">
        <v>2758</v>
      </c>
      <c r="H639" s="12" t="s">
        <v>2658</v>
      </c>
      <c r="I639" s="1"/>
      <c r="J639" s="12"/>
      <c r="K639" s="12" t="s">
        <v>2665</v>
      </c>
      <c r="L639" s="12" t="s">
        <v>2658</v>
      </c>
      <c r="M639" s="27" t="s">
        <v>2843</v>
      </c>
      <c r="N639" s="12"/>
      <c r="O639" s="8" t="s">
        <v>3272</v>
      </c>
      <c r="P639" s="8" t="s">
        <v>51</v>
      </c>
      <c r="Q639" s="30"/>
      <c r="R639" s="12">
        <v>36</v>
      </c>
      <c r="S639" s="23">
        <v>2632</v>
      </c>
      <c r="T639" s="23">
        <v>2631</v>
      </c>
      <c r="U639" s="13"/>
      <c r="V639" s="14">
        <f t="shared" si="172"/>
        <v>5263</v>
      </c>
      <c r="W639" s="15">
        <f t="shared" si="173"/>
        <v>2632</v>
      </c>
      <c r="X639" s="15">
        <f t="shared" si="174"/>
        <v>2631</v>
      </c>
      <c r="Y639" s="15">
        <f t="shared" si="175"/>
        <v>0</v>
      </c>
      <c r="Z639" s="14">
        <f t="shared" si="176"/>
        <v>5263</v>
      </c>
      <c r="AA639" s="15">
        <f t="shared" si="177"/>
        <v>2632</v>
      </c>
      <c r="AB639" s="15">
        <f t="shared" si="178"/>
        <v>2631</v>
      </c>
      <c r="AC639" s="15">
        <f t="shared" si="179"/>
        <v>0</v>
      </c>
      <c r="AD639" s="14">
        <f t="shared" si="180"/>
        <v>5263</v>
      </c>
      <c r="AE639" s="14">
        <f t="shared" si="181"/>
        <v>15789</v>
      </c>
      <c r="AF639" s="17" t="s">
        <v>53</v>
      </c>
      <c r="AG639" s="17" t="s">
        <v>909</v>
      </c>
      <c r="AH639" s="17" t="s">
        <v>906</v>
      </c>
      <c r="AI639" s="17" t="s">
        <v>343</v>
      </c>
      <c r="AJ639" s="29" t="s">
        <v>345</v>
      </c>
      <c r="AK639" s="29">
        <v>45657</v>
      </c>
      <c r="AL639" s="29" t="s">
        <v>345</v>
      </c>
      <c r="AM639" s="25" t="s">
        <v>47</v>
      </c>
      <c r="AN639" s="25">
        <v>46752</v>
      </c>
      <c r="AO639" s="12"/>
    </row>
    <row r="640" spans="1:41" ht="20" customHeight="1">
      <c r="A640" s="12">
        <v>39</v>
      </c>
      <c r="B640" s="12" t="s">
        <v>2642</v>
      </c>
      <c r="C640" s="28" t="s">
        <v>2643</v>
      </c>
      <c r="D640" s="12" t="s">
        <v>2644</v>
      </c>
      <c r="E640" s="12" t="s">
        <v>2642</v>
      </c>
      <c r="F640" s="12" t="s">
        <v>2644</v>
      </c>
      <c r="G640" s="12" t="s">
        <v>2177</v>
      </c>
      <c r="H640" s="12" t="s">
        <v>2659</v>
      </c>
      <c r="I640" s="1"/>
      <c r="J640" s="12"/>
      <c r="K640" s="12" t="s">
        <v>2665</v>
      </c>
      <c r="L640" s="12" t="s">
        <v>2659</v>
      </c>
      <c r="M640" s="27" t="s">
        <v>2844</v>
      </c>
      <c r="N640" s="12"/>
      <c r="O640" s="8" t="s">
        <v>3273</v>
      </c>
      <c r="P640" s="8" t="s">
        <v>51</v>
      </c>
      <c r="Q640" s="30"/>
      <c r="R640" s="12">
        <v>36</v>
      </c>
      <c r="S640" s="23">
        <v>2294</v>
      </c>
      <c r="T640" s="23">
        <v>2294</v>
      </c>
      <c r="U640" s="13"/>
      <c r="V640" s="14">
        <f t="shared" si="172"/>
        <v>4588</v>
      </c>
      <c r="W640" s="15">
        <f t="shared" si="173"/>
        <v>2294</v>
      </c>
      <c r="X640" s="15">
        <f t="shared" si="174"/>
        <v>2294</v>
      </c>
      <c r="Y640" s="15">
        <f t="shared" si="175"/>
        <v>0</v>
      </c>
      <c r="Z640" s="14">
        <f t="shared" si="176"/>
        <v>4588</v>
      </c>
      <c r="AA640" s="15">
        <f t="shared" si="177"/>
        <v>2294</v>
      </c>
      <c r="AB640" s="15">
        <f t="shared" si="178"/>
        <v>2294</v>
      </c>
      <c r="AC640" s="15">
        <f t="shared" si="179"/>
        <v>0</v>
      </c>
      <c r="AD640" s="14">
        <f t="shared" si="180"/>
        <v>4588</v>
      </c>
      <c r="AE640" s="14">
        <f t="shared" si="181"/>
        <v>13764</v>
      </c>
      <c r="AF640" s="17" t="s">
        <v>53</v>
      </c>
      <c r="AG640" s="17" t="s">
        <v>909</v>
      </c>
      <c r="AH640" s="17" t="s">
        <v>906</v>
      </c>
      <c r="AI640" s="17" t="s">
        <v>343</v>
      </c>
      <c r="AJ640" s="29" t="s">
        <v>345</v>
      </c>
      <c r="AK640" s="29">
        <v>45657</v>
      </c>
      <c r="AL640" s="29" t="s">
        <v>345</v>
      </c>
      <c r="AM640" s="25" t="s">
        <v>47</v>
      </c>
      <c r="AN640" s="25">
        <v>46752</v>
      </c>
      <c r="AO640" s="12"/>
    </row>
    <row r="641" spans="1:41" ht="20" customHeight="1">
      <c r="A641" s="12">
        <v>40</v>
      </c>
      <c r="B641" s="12" t="s">
        <v>2642</v>
      </c>
      <c r="C641" s="28" t="s">
        <v>2643</v>
      </c>
      <c r="D641" s="12" t="s">
        <v>2644</v>
      </c>
      <c r="E641" s="12" t="s">
        <v>2642</v>
      </c>
      <c r="F641" s="12" t="s">
        <v>2644</v>
      </c>
      <c r="G641" s="12" t="s">
        <v>2758</v>
      </c>
      <c r="H641" s="12" t="s">
        <v>2771</v>
      </c>
      <c r="I641" s="1"/>
      <c r="J641" s="12">
        <v>1</v>
      </c>
      <c r="K641" s="12" t="s">
        <v>2665</v>
      </c>
      <c r="L641" s="12" t="s">
        <v>2771</v>
      </c>
      <c r="M641" s="27" t="s">
        <v>2845</v>
      </c>
      <c r="N641" s="12"/>
      <c r="O641" s="8" t="s">
        <v>3274</v>
      </c>
      <c r="P641" s="8" t="s">
        <v>51</v>
      </c>
      <c r="Q641" s="30"/>
      <c r="R641" s="12">
        <v>36</v>
      </c>
      <c r="S641" s="23">
        <v>784</v>
      </c>
      <c r="T641" s="23">
        <v>783</v>
      </c>
      <c r="U641" s="13"/>
      <c r="V641" s="14">
        <f t="shared" si="172"/>
        <v>1567</v>
      </c>
      <c r="W641" s="15">
        <f t="shared" si="173"/>
        <v>784</v>
      </c>
      <c r="X641" s="15">
        <f t="shared" si="174"/>
        <v>783</v>
      </c>
      <c r="Y641" s="15">
        <f t="shared" si="175"/>
        <v>0</v>
      </c>
      <c r="Z641" s="14">
        <f t="shared" si="176"/>
        <v>1567</v>
      </c>
      <c r="AA641" s="15">
        <f t="shared" si="177"/>
        <v>784</v>
      </c>
      <c r="AB641" s="15">
        <f t="shared" si="178"/>
        <v>783</v>
      </c>
      <c r="AC641" s="15">
        <f t="shared" si="179"/>
        <v>0</v>
      </c>
      <c r="AD641" s="14">
        <f t="shared" si="180"/>
        <v>1567</v>
      </c>
      <c r="AE641" s="14">
        <f t="shared" si="181"/>
        <v>4701</v>
      </c>
      <c r="AF641" s="17" t="s">
        <v>53</v>
      </c>
      <c r="AG641" s="17" t="s">
        <v>909</v>
      </c>
      <c r="AH641" s="17" t="s">
        <v>906</v>
      </c>
      <c r="AI641" s="17" t="s">
        <v>343</v>
      </c>
      <c r="AJ641" s="29" t="s">
        <v>345</v>
      </c>
      <c r="AK641" s="29">
        <v>45657</v>
      </c>
      <c r="AL641" s="29" t="s">
        <v>345</v>
      </c>
      <c r="AM641" s="25" t="s">
        <v>47</v>
      </c>
      <c r="AN641" s="25">
        <v>46752</v>
      </c>
      <c r="AO641" s="12"/>
    </row>
    <row r="642" spans="1:41" ht="20" customHeight="1">
      <c r="A642" s="12">
        <v>41</v>
      </c>
      <c r="B642" s="12" t="s">
        <v>2642</v>
      </c>
      <c r="C642" s="28" t="s">
        <v>2643</v>
      </c>
      <c r="D642" s="12" t="s">
        <v>2644</v>
      </c>
      <c r="E642" s="12" t="s">
        <v>2642</v>
      </c>
      <c r="F642" s="12" t="s">
        <v>2644</v>
      </c>
      <c r="G642" s="12" t="s">
        <v>2757</v>
      </c>
      <c r="H642" s="12" t="s">
        <v>2771</v>
      </c>
      <c r="I642" s="1"/>
      <c r="J642" s="12" t="s">
        <v>2792</v>
      </c>
      <c r="K642" s="12" t="s">
        <v>2665</v>
      </c>
      <c r="L642" s="12" t="s">
        <v>2771</v>
      </c>
      <c r="M642" s="27" t="s">
        <v>2846</v>
      </c>
      <c r="N642" s="12"/>
      <c r="O642" s="8" t="s">
        <v>3275</v>
      </c>
      <c r="P642" s="8" t="s">
        <v>51</v>
      </c>
      <c r="Q642" s="30"/>
      <c r="R642" s="12">
        <v>36</v>
      </c>
      <c r="S642" s="23">
        <v>776</v>
      </c>
      <c r="T642" s="23">
        <v>776</v>
      </c>
      <c r="U642" s="13"/>
      <c r="V642" s="14">
        <f t="shared" si="172"/>
        <v>1552</v>
      </c>
      <c r="W642" s="15">
        <f t="shared" si="173"/>
        <v>776</v>
      </c>
      <c r="X642" s="15">
        <f t="shared" si="174"/>
        <v>776</v>
      </c>
      <c r="Y642" s="15">
        <f t="shared" si="175"/>
        <v>0</v>
      </c>
      <c r="Z642" s="14">
        <f t="shared" si="176"/>
        <v>1552</v>
      </c>
      <c r="AA642" s="15">
        <f t="shared" si="177"/>
        <v>776</v>
      </c>
      <c r="AB642" s="15">
        <f t="shared" si="178"/>
        <v>776</v>
      </c>
      <c r="AC642" s="15">
        <f t="shared" si="179"/>
        <v>0</v>
      </c>
      <c r="AD642" s="14">
        <f t="shared" si="180"/>
        <v>1552</v>
      </c>
      <c r="AE642" s="14">
        <f t="shared" si="181"/>
        <v>4656</v>
      </c>
      <c r="AF642" s="17" t="s">
        <v>53</v>
      </c>
      <c r="AG642" s="17" t="s">
        <v>909</v>
      </c>
      <c r="AH642" s="17" t="s">
        <v>906</v>
      </c>
      <c r="AI642" s="17" t="s">
        <v>343</v>
      </c>
      <c r="AJ642" s="29" t="s">
        <v>345</v>
      </c>
      <c r="AK642" s="29">
        <v>45657</v>
      </c>
      <c r="AL642" s="29" t="s">
        <v>345</v>
      </c>
      <c r="AM642" s="25" t="s">
        <v>47</v>
      </c>
      <c r="AN642" s="25">
        <v>46752</v>
      </c>
      <c r="AO642" s="12"/>
    </row>
    <row r="643" spans="1:41" ht="20" customHeight="1">
      <c r="A643" s="12">
        <v>42</v>
      </c>
      <c r="B643" s="12" t="s">
        <v>2642</v>
      </c>
      <c r="C643" s="28" t="s">
        <v>2643</v>
      </c>
      <c r="D643" s="12" t="s">
        <v>2644</v>
      </c>
      <c r="E643" s="12" t="s">
        <v>2642</v>
      </c>
      <c r="F643" s="12" t="s">
        <v>2644</v>
      </c>
      <c r="G643" s="12" t="s">
        <v>2177</v>
      </c>
      <c r="H643" s="12" t="s">
        <v>2771</v>
      </c>
      <c r="I643" s="1"/>
      <c r="J643" s="12">
        <v>3</v>
      </c>
      <c r="K643" s="12" t="s">
        <v>2665</v>
      </c>
      <c r="L643" s="12" t="s">
        <v>2771</v>
      </c>
      <c r="M643" s="27" t="s">
        <v>2847</v>
      </c>
      <c r="N643" s="12"/>
      <c r="O643" s="8" t="s">
        <v>3276</v>
      </c>
      <c r="P643" s="8" t="s">
        <v>51</v>
      </c>
      <c r="Q643" s="30"/>
      <c r="R643" s="12">
        <v>36</v>
      </c>
      <c r="S643" s="23">
        <v>675</v>
      </c>
      <c r="T643" s="23">
        <v>674</v>
      </c>
      <c r="U643" s="13"/>
      <c r="V643" s="14">
        <f t="shared" si="172"/>
        <v>1349</v>
      </c>
      <c r="W643" s="15">
        <f t="shared" si="173"/>
        <v>675</v>
      </c>
      <c r="X643" s="15">
        <f t="shared" si="174"/>
        <v>674</v>
      </c>
      <c r="Y643" s="15">
        <f t="shared" si="175"/>
        <v>0</v>
      </c>
      <c r="Z643" s="14">
        <f t="shared" si="176"/>
        <v>1349</v>
      </c>
      <c r="AA643" s="15">
        <f t="shared" si="177"/>
        <v>675</v>
      </c>
      <c r="AB643" s="15">
        <f t="shared" si="178"/>
        <v>674</v>
      </c>
      <c r="AC643" s="15">
        <f t="shared" si="179"/>
        <v>0</v>
      </c>
      <c r="AD643" s="14">
        <f t="shared" si="180"/>
        <v>1349</v>
      </c>
      <c r="AE643" s="14">
        <f t="shared" si="181"/>
        <v>4047</v>
      </c>
      <c r="AF643" s="17" t="s">
        <v>53</v>
      </c>
      <c r="AG643" s="17" t="s">
        <v>909</v>
      </c>
      <c r="AH643" s="17" t="s">
        <v>906</v>
      </c>
      <c r="AI643" s="17" t="s">
        <v>343</v>
      </c>
      <c r="AJ643" s="29" t="s">
        <v>345</v>
      </c>
      <c r="AK643" s="29">
        <v>45657</v>
      </c>
      <c r="AL643" s="29" t="s">
        <v>345</v>
      </c>
      <c r="AM643" s="25" t="s">
        <v>47</v>
      </c>
      <c r="AN643" s="25">
        <v>46752</v>
      </c>
      <c r="AO643" s="12"/>
    </row>
    <row r="644" spans="1:41" ht="20" customHeight="1">
      <c r="A644" s="12">
        <v>43</v>
      </c>
      <c r="B644" s="12" t="s">
        <v>2642</v>
      </c>
      <c r="C644" s="28" t="s">
        <v>2643</v>
      </c>
      <c r="D644" s="12" t="s">
        <v>2644</v>
      </c>
      <c r="E644" s="12" t="s">
        <v>2642</v>
      </c>
      <c r="F644" s="12" t="s">
        <v>2644</v>
      </c>
      <c r="G644" s="12" t="s">
        <v>2758</v>
      </c>
      <c r="H644" s="12" t="s">
        <v>2660</v>
      </c>
      <c r="I644" s="1"/>
      <c r="J644" s="12"/>
      <c r="K644" s="12" t="s">
        <v>2665</v>
      </c>
      <c r="L644" s="12" t="s">
        <v>2660</v>
      </c>
      <c r="M644" s="27" t="s">
        <v>2848</v>
      </c>
      <c r="N644" s="12"/>
      <c r="O644" s="8" t="s">
        <v>3277</v>
      </c>
      <c r="P644" s="8" t="s">
        <v>51</v>
      </c>
      <c r="Q644" s="30"/>
      <c r="R644" s="12">
        <v>36</v>
      </c>
      <c r="S644" s="23">
        <v>1367</v>
      </c>
      <c r="T644" s="23">
        <v>1366</v>
      </c>
      <c r="U644" s="13"/>
      <c r="V644" s="14">
        <f t="shared" si="172"/>
        <v>2733</v>
      </c>
      <c r="W644" s="15">
        <f t="shared" si="173"/>
        <v>1367</v>
      </c>
      <c r="X644" s="15">
        <f t="shared" si="174"/>
        <v>1366</v>
      </c>
      <c r="Y644" s="15">
        <f t="shared" si="175"/>
        <v>0</v>
      </c>
      <c r="Z644" s="14">
        <f t="shared" si="176"/>
        <v>2733</v>
      </c>
      <c r="AA644" s="15">
        <f t="shared" si="177"/>
        <v>1367</v>
      </c>
      <c r="AB644" s="15">
        <f t="shared" si="178"/>
        <v>1366</v>
      </c>
      <c r="AC644" s="15">
        <f t="shared" si="179"/>
        <v>0</v>
      </c>
      <c r="AD644" s="14">
        <f t="shared" si="180"/>
        <v>2733</v>
      </c>
      <c r="AE644" s="14">
        <f t="shared" si="181"/>
        <v>8199</v>
      </c>
      <c r="AF644" s="17" t="s">
        <v>53</v>
      </c>
      <c r="AG644" s="17" t="s">
        <v>909</v>
      </c>
      <c r="AH644" s="17" t="s">
        <v>906</v>
      </c>
      <c r="AI644" s="17" t="s">
        <v>343</v>
      </c>
      <c r="AJ644" s="29" t="s">
        <v>345</v>
      </c>
      <c r="AK644" s="29">
        <v>45657</v>
      </c>
      <c r="AL644" s="29" t="s">
        <v>345</v>
      </c>
      <c r="AM644" s="25" t="s">
        <v>47</v>
      </c>
      <c r="AN644" s="25">
        <v>46752</v>
      </c>
      <c r="AO644" s="12"/>
    </row>
    <row r="645" spans="1:41" ht="20" customHeight="1">
      <c r="A645" s="12">
        <v>44</v>
      </c>
      <c r="B645" s="12" t="s">
        <v>2642</v>
      </c>
      <c r="C645" s="28" t="s">
        <v>2643</v>
      </c>
      <c r="D645" s="12" t="s">
        <v>2644</v>
      </c>
      <c r="E645" s="12" t="s">
        <v>2642</v>
      </c>
      <c r="F645" s="12" t="s">
        <v>2644</v>
      </c>
      <c r="G645" s="12" t="s">
        <v>2758</v>
      </c>
      <c r="H645" s="12" t="s">
        <v>2772</v>
      </c>
      <c r="I645" s="1"/>
      <c r="J645" s="12"/>
      <c r="K645" s="12" t="s">
        <v>2665</v>
      </c>
      <c r="L645" s="12" t="s">
        <v>2772</v>
      </c>
      <c r="M645" s="27" t="s">
        <v>2849</v>
      </c>
      <c r="N645" s="12"/>
      <c r="O645" s="8" t="s">
        <v>3278</v>
      </c>
      <c r="P645" s="8" t="s">
        <v>51</v>
      </c>
      <c r="Q645" s="30"/>
      <c r="R645" s="12">
        <v>36</v>
      </c>
      <c r="S645" s="23">
        <v>291</v>
      </c>
      <c r="T645" s="23">
        <v>291</v>
      </c>
      <c r="U645" s="13"/>
      <c r="V645" s="14">
        <f t="shared" si="172"/>
        <v>582</v>
      </c>
      <c r="W645" s="15">
        <f t="shared" si="173"/>
        <v>291</v>
      </c>
      <c r="X645" s="15">
        <f t="shared" si="174"/>
        <v>291</v>
      </c>
      <c r="Y645" s="15">
        <f t="shared" si="175"/>
        <v>0</v>
      </c>
      <c r="Z645" s="14">
        <f t="shared" si="176"/>
        <v>582</v>
      </c>
      <c r="AA645" s="15">
        <f t="shared" si="177"/>
        <v>291</v>
      </c>
      <c r="AB645" s="15">
        <f t="shared" si="178"/>
        <v>291</v>
      </c>
      <c r="AC645" s="15">
        <f t="shared" si="179"/>
        <v>0</v>
      </c>
      <c r="AD645" s="14">
        <f t="shared" si="180"/>
        <v>582</v>
      </c>
      <c r="AE645" s="14">
        <f t="shared" si="181"/>
        <v>1746</v>
      </c>
      <c r="AF645" s="17" t="s">
        <v>53</v>
      </c>
      <c r="AG645" s="17" t="s">
        <v>909</v>
      </c>
      <c r="AH645" s="17" t="s">
        <v>906</v>
      </c>
      <c r="AI645" s="17" t="s">
        <v>343</v>
      </c>
      <c r="AJ645" s="29" t="s">
        <v>345</v>
      </c>
      <c r="AK645" s="29">
        <v>45657</v>
      </c>
      <c r="AL645" s="29" t="s">
        <v>345</v>
      </c>
      <c r="AM645" s="25" t="s">
        <v>47</v>
      </c>
      <c r="AN645" s="25">
        <v>46752</v>
      </c>
      <c r="AO645" s="12"/>
    </row>
    <row r="646" spans="1:41" ht="20" customHeight="1">
      <c r="A646" s="12">
        <v>45</v>
      </c>
      <c r="B646" s="12" t="s">
        <v>2642</v>
      </c>
      <c r="C646" s="28" t="s">
        <v>2643</v>
      </c>
      <c r="D646" s="12" t="s">
        <v>2644</v>
      </c>
      <c r="E646" s="12" t="s">
        <v>2642</v>
      </c>
      <c r="F646" s="12" t="s">
        <v>2644</v>
      </c>
      <c r="G646" s="12" t="s">
        <v>2757</v>
      </c>
      <c r="H646" s="12" t="s">
        <v>2655</v>
      </c>
      <c r="I646" s="1"/>
      <c r="J646" s="12" t="s">
        <v>2793</v>
      </c>
      <c r="K646" s="12" t="s">
        <v>2665</v>
      </c>
      <c r="L646" s="12" t="s">
        <v>2655</v>
      </c>
      <c r="M646" s="27" t="s">
        <v>2850</v>
      </c>
      <c r="N646" s="12"/>
      <c r="O646" s="8" t="s">
        <v>3279</v>
      </c>
      <c r="P646" s="8" t="s">
        <v>51</v>
      </c>
      <c r="Q646" s="30"/>
      <c r="R646" s="12">
        <v>36</v>
      </c>
      <c r="S646" s="23">
        <v>1122</v>
      </c>
      <c r="T646" s="23">
        <v>1121</v>
      </c>
      <c r="U646" s="13"/>
      <c r="V646" s="14">
        <f t="shared" si="172"/>
        <v>2243</v>
      </c>
      <c r="W646" s="15">
        <f t="shared" si="173"/>
        <v>1122</v>
      </c>
      <c r="X646" s="15">
        <f t="shared" si="174"/>
        <v>1121</v>
      </c>
      <c r="Y646" s="15">
        <f t="shared" si="175"/>
        <v>0</v>
      </c>
      <c r="Z646" s="14">
        <f t="shared" si="176"/>
        <v>2243</v>
      </c>
      <c r="AA646" s="15">
        <f t="shared" si="177"/>
        <v>1122</v>
      </c>
      <c r="AB646" s="15">
        <f t="shared" si="178"/>
        <v>1121</v>
      </c>
      <c r="AC646" s="15">
        <f t="shared" si="179"/>
        <v>0</v>
      </c>
      <c r="AD646" s="14">
        <f t="shared" si="180"/>
        <v>2243</v>
      </c>
      <c r="AE646" s="14">
        <f t="shared" si="181"/>
        <v>6729</v>
      </c>
      <c r="AF646" s="17" t="s">
        <v>53</v>
      </c>
      <c r="AG646" s="17" t="s">
        <v>909</v>
      </c>
      <c r="AH646" s="17" t="s">
        <v>906</v>
      </c>
      <c r="AI646" s="17" t="s">
        <v>343</v>
      </c>
      <c r="AJ646" s="29" t="s">
        <v>345</v>
      </c>
      <c r="AK646" s="29">
        <v>45657</v>
      </c>
      <c r="AL646" s="29" t="s">
        <v>345</v>
      </c>
      <c r="AM646" s="25" t="s">
        <v>47</v>
      </c>
      <c r="AN646" s="25">
        <v>46752</v>
      </c>
      <c r="AO646" s="12"/>
    </row>
    <row r="647" spans="1:41" ht="20" customHeight="1">
      <c r="A647" s="12">
        <v>46</v>
      </c>
      <c r="B647" s="12" t="s">
        <v>2642</v>
      </c>
      <c r="C647" s="28" t="s">
        <v>2643</v>
      </c>
      <c r="D647" s="12" t="s">
        <v>2644</v>
      </c>
      <c r="E647" s="12" t="s">
        <v>2642</v>
      </c>
      <c r="F647" s="12" t="s">
        <v>2644</v>
      </c>
      <c r="G647" s="12" t="s">
        <v>2758</v>
      </c>
      <c r="H647" s="12" t="s">
        <v>2655</v>
      </c>
      <c r="I647" s="1"/>
      <c r="J647" s="12" t="s">
        <v>106</v>
      </c>
      <c r="K647" s="12" t="s">
        <v>2665</v>
      </c>
      <c r="L647" s="12" t="s">
        <v>2655</v>
      </c>
      <c r="M647" s="27" t="s">
        <v>2851</v>
      </c>
      <c r="N647" s="12"/>
      <c r="O647" s="8" t="s">
        <v>3280</v>
      </c>
      <c r="P647" s="8" t="s">
        <v>51</v>
      </c>
      <c r="Q647" s="30"/>
      <c r="R647" s="12">
        <v>36</v>
      </c>
      <c r="S647" s="23">
        <v>1244</v>
      </c>
      <c r="T647" s="23">
        <v>1244</v>
      </c>
      <c r="U647" s="13"/>
      <c r="V647" s="14">
        <f t="shared" si="172"/>
        <v>2488</v>
      </c>
      <c r="W647" s="15">
        <f t="shared" si="173"/>
        <v>1244</v>
      </c>
      <c r="X647" s="15">
        <f t="shared" si="174"/>
        <v>1244</v>
      </c>
      <c r="Y647" s="15">
        <f t="shared" si="175"/>
        <v>0</v>
      </c>
      <c r="Z647" s="14">
        <f t="shared" si="176"/>
        <v>2488</v>
      </c>
      <c r="AA647" s="15">
        <f t="shared" si="177"/>
        <v>1244</v>
      </c>
      <c r="AB647" s="15">
        <f t="shared" si="178"/>
        <v>1244</v>
      </c>
      <c r="AC647" s="15">
        <f t="shared" si="179"/>
        <v>0</v>
      </c>
      <c r="AD647" s="14">
        <f t="shared" si="180"/>
        <v>2488</v>
      </c>
      <c r="AE647" s="14">
        <f t="shared" si="181"/>
        <v>7464</v>
      </c>
      <c r="AF647" s="17" t="s">
        <v>53</v>
      </c>
      <c r="AG647" s="17" t="s">
        <v>909</v>
      </c>
      <c r="AH647" s="17" t="s">
        <v>906</v>
      </c>
      <c r="AI647" s="17" t="s">
        <v>343</v>
      </c>
      <c r="AJ647" s="29" t="s">
        <v>345</v>
      </c>
      <c r="AK647" s="29">
        <v>45657</v>
      </c>
      <c r="AL647" s="29" t="s">
        <v>345</v>
      </c>
      <c r="AM647" s="25" t="s">
        <v>47</v>
      </c>
      <c r="AN647" s="25">
        <v>46752</v>
      </c>
      <c r="AO647" s="12"/>
    </row>
    <row r="648" spans="1:41" ht="20" customHeight="1">
      <c r="A648" s="12">
        <v>47</v>
      </c>
      <c r="B648" s="12" t="s">
        <v>2642</v>
      </c>
      <c r="C648" s="28" t="s">
        <v>2643</v>
      </c>
      <c r="D648" s="12" t="s">
        <v>2644</v>
      </c>
      <c r="E648" s="12" t="s">
        <v>2642</v>
      </c>
      <c r="F648" s="12" t="s">
        <v>2644</v>
      </c>
      <c r="G648" s="12" t="s">
        <v>2758</v>
      </c>
      <c r="H648" s="12" t="s">
        <v>2655</v>
      </c>
      <c r="I648" s="1"/>
      <c r="J648" s="12">
        <v>2</v>
      </c>
      <c r="K648" s="12" t="s">
        <v>2665</v>
      </c>
      <c r="L648" s="12" t="s">
        <v>2655</v>
      </c>
      <c r="M648" s="27" t="s">
        <v>2852</v>
      </c>
      <c r="N648" s="12"/>
      <c r="O648" s="8" t="s">
        <v>3281</v>
      </c>
      <c r="P648" s="8" t="s">
        <v>51</v>
      </c>
      <c r="Q648" s="30"/>
      <c r="R648" s="12">
        <v>36</v>
      </c>
      <c r="S648" s="23">
        <v>739</v>
      </c>
      <c r="T648" s="23">
        <v>738</v>
      </c>
      <c r="U648" s="13"/>
      <c r="V648" s="14">
        <f t="shared" si="172"/>
        <v>1477</v>
      </c>
      <c r="W648" s="15">
        <f t="shared" si="173"/>
        <v>739</v>
      </c>
      <c r="X648" s="15">
        <f t="shared" si="174"/>
        <v>738</v>
      </c>
      <c r="Y648" s="15">
        <f t="shared" si="175"/>
        <v>0</v>
      </c>
      <c r="Z648" s="14">
        <f t="shared" si="176"/>
        <v>1477</v>
      </c>
      <c r="AA648" s="15">
        <f t="shared" si="177"/>
        <v>739</v>
      </c>
      <c r="AB648" s="15">
        <f t="shared" si="178"/>
        <v>738</v>
      </c>
      <c r="AC648" s="15">
        <f t="shared" si="179"/>
        <v>0</v>
      </c>
      <c r="AD648" s="14">
        <f t="shared" si="180"/>
        <v>1477</v>
      </c>
      <c r="AE648" s="14">
        <f t="shared" si="181"/>
        <v>4431</v>
      </c>
      <c r="AF648" s="17" t="s">
        <v>53</v>
      </c>
      <c r="AG648" s="17" t="s">
        <v>909</v>
      </c>
      <c r="AH648" s="17" t="s">
        <v>906</v>
      </c>
      <c r="AI648" s="17" t="s">
        <v>343</v>
      </c>
      <c r="AJ648" s="29" t="s">
        <v>345</v>
      </c>
      <c r="AK648" s="29">
        <v>45657</v>
      </c>
      <c r="AL648" s="29" t="s">
        <v>345</v>
      </c>
      <c r="AM648" s="25" t="s">
        <v>47</v>
      </c>
      <c r="AN648" s="25">
        <v>46752</v>
      </c>
      <c r="AO648" s="12"/>
    </row>
    <row r="649" spans="1:41" ht="20" customHeight="1">
      <c r="A649" s="12">
        <v>48</v>
      </c>
      <c r="B649" s="12" t="s">
        <v>2642</v>
      </c>
      <c r="C649" s="28" t="s">
        <v>2643</v>
      </c>
      <c r="D649" s="12" t="s">
        <v>2644</v>
      </c>
      <c r="E649" s="12" t="s">
        <v>2642</v>
      </c>
      <c r="F649" s="12" t="s">
        <v>2644</v>
      </c>
      <c r="G649" s="12" t="s">
        <v>2757</v>
      </c>
      <c r="H649" s="12" t="s">
        <v>2655</v>
      </c>
      <c r="I649" s="1"/>
      <c r="J649" s="12">
        <v>3</v>
      </c>
      <c r="K649" s="12" t="s">
        <v>2665</v>
      </c>
      <c r="L649" s="12" t="s">
        <v>2655</v>
      </c>
      <c r="M649" s="27" t="s">
        <v>2853</v>
      </c>
      <c r="N649" s="12"/>
      <c r="O649" s="8" t="s">
        <v>3282</v>
      </c>
      <c r="P649" s="8" t="s">
        <v>51</v>
      </c>
      <c r="Q649" s="30"/>
      <c r="R649" s="12">
        <v>36</v>
      </c>
      <c r="S649" s="23">
        <v>837</v>
      </c>
      <c r="T649" s="23">
        <v>837</v>
      </c>
      <c r="U649" s="13"/>
      <c r="V649" s="14">
        <f t="shared" si="172"/>
        <v>1674</v>
      </c>
      <c r="W649" s="15">
        <f t="shared" si="173"/>
        <v>837</v>
      </c>
      <c r="X649" s="15">
        <f t="shared" si="174"/>
        <v>837</v>
      </c>
      <c r="Y649" s="15">
        <f t="shared" si="175"/>
        <v>0</v>
      </c>
      <c r="Z649" s="14">
        <f t="shared" si="176"/>
        <v>1674</v>
      </c>
      <c r="AA649" s="15">
        <f t="shared" si="177"/>
        <v>837</v>
      </c>
      <c r="AB649" s="15">
        <f t="shared" si="178"/>
        <v>837</v>
      </c>
      <c r="AC649" s="15">
        <f t="shared" si="179"/>
        <v>0</v>
      </c>
      <c r="AD649" s="14">
        <f t="shared" si="180"/>
        <v>1674</v>
      </c>
      <c r="AE649" s="14">
        <f t="shared" si="181"/>
        <v>5022</v>
      </c>
      <c r="AF649" s="17" t="s">
        <v>53</v>
      </c>
      <c r="AG649" s="17" t="s">
        <v>909</v>
      </c>
      <c r="AH649" s="17" t="s">
        <v>906</v>
      </c>
      <c r="AI649" s="17" t="s">
        <v>343</v>
      </c>
      <c r="AJ649" s="29" t="s">
        <v>345</v>
      </c>
      <c r="AK649" s="29">
        <v>45657</v>
      </c>
      <c r="AL649" s="29" t="s">
        <v>345</v>
      </c>
      <c r="AM649" s="25" t="s">
        <v>47</v>
      </c>
      <c r="AN649" s="25">
        <v>46752</v>
      </c>
      <c r="AO649" s="12"/>
    </row>
    <row r="650" spans="1:41" ht="20" customHeight="1">
      <c r="A650" s="12">
        <v>49</v>
      </c>
      <c r="B650" s="12" t="s">
        <v>2642</v>
      </c>
      <c r="C650" s="28" t="s">
        <v>2643</v>
      </c>
      <c r="D650" s="12" t="s">
        <v>2644</v>
      </c>
      <c r="E650" s="12" t="s">
        <v>2642</v>
      </c>
      <c r="F650" s="12" t="s">
        <v>2644</v>
      </c>
      <c r="G650" s="12" t="s">
        <v>2177</v>
      </c>
      <c r="H650" s="12" t="s">
        <v>2773</v>
      </c>
      <c r="I650" s="1"/>
      <c r="J650" s="12" t="s">
        <v>2794</v>
      </c>
      <c r="K650" s="12" t="s">
        <v>2665</v>
      </c>
      <c r="L650" s="12" t="s">
        <v>2773</v>
      </c>
      <c r="M650" s="27" t="s">
        <v>2854</v>
      </c>
      <c r="N650" s="12"/>
      <c r="O650" s="8" t="s">
        <v>3283</v>
      </c>
      <c r="P650" s="8" t="s">
        <v>51</v>
      </c>
      <c r="Q650" s="30"/>
      <c r="R650" s="12">
        <v>36</v>
      </c>
      <c r="S650" s="23">
        <v>964</v>
      </c>
      <c r="T650" s="23">
        <v>964</v>
      </c>
      <c r="U650" s="13"/>
      <c r="V650" s="14">
        <f t="shared" si="172"/>
        <v>1928</v>
      </c>
      <c r="W650" s="15">
        <f t="shared" si="173"/>
        <v>964</v>
      </c>
      <c r="X650" s="15">
        <f t="shared" si="174"/>
        <v>964</v>
      </c>
      <c r="Y650" s="15">
        <f t="shared" si="175"/>
        <v>0</v>
      </c>
      <c r="Z650" s="14">
        <f t="shared" si="176"/>
        <v>1928</v>
      </c>
      <c r="AA650" s="15">
        <f t="shared" si="177"/>
        <v>964</v>
      </c>
      <c r="AB650" s="15">
        <f t="shared" si="178"/>
        <v>964</v>
      </c>
      <c r="AC650" s="15">
        <f t="shared" si="179"/>
        <v>0</v>
      </c>
      <c r="AD650" s="14">
        <f t="shared" si="180"/>
        <v>1928</v>
      </c>
      <c r="AE650" s="14">
        <f t="shared" si="181"/>
        <v>5784</v>
      </c>
      <c r="AF650" s="17" t="s">
        <v>53</v>
      </c>
      <c r="AG650" s="17" t="s">
        <v>909</v>
      </c>
      <c r="AH650" s="17" t="s">
        <v>906</v>
      </c>
      <c r="AI650" s="17" t="s">
        <v>343</v>
      </c>
      <c r="AJ650" s="29" t="s">
        <v>345</v>
      </c>
      <c r="AK650" s="29">
        <v>45657</v>
      </c>
      <c r="AL650" s="29" t="s">
        <v>345</v>
      </c>
      <c r="AM650" s="25" t="s">
        <v>47</v>
      </c>
      <c r="AN650" s="25">
        <v>46752</v>
      </c>
      <c r="AO650" s="12"/>
    </row>
    <row r="651" spans="1:41" ht="20" customHeight="1">
      <c r="A651" s="12">
        <v>50</v>
      </c>
      <c r="B651" s="12" t="s">
        <v>2642</v>
      </c>
      <c r="C651" s="28" t="s">
        <v>2643</v>
      </c>
      <c r="D651" s="12" t="s">
        <v>2644</v>
      </c>
      <c r="E651" s="12" t="s">
        <v>2642</v>
      </c>
      <c r="F651" s="12" t="s">
        <v>2644</v>
      </c>
      <c r="G651" s="12" t="s">
        <v>2757</v>
      </c>
      <c r="H651" s="12" t="s">
        <v>2657</v>
      </c>
      <c r="I651" s="1"/>
      <c r="J651" s="12"/>
      <c r="K651" s="12" t="s">
        <v>2665</v>
      </c>
      <c r="L651" s="12" t="s">
        <v>2657</v>
      </c>
      <c r="M651" s="27" t="s">
        <v>2855</v>
      </c>
      <c r="N651" s="12"/>
      <c r="O651" s="8" t="s">
        <v>3284</v>
      </c>
      <c r="P651" s="8" t="s">
        <v>51</v>
      </c>
      <c r="Q651" s="30"/>
      <c r="R651" s="12">
        <v>36</v>
      </c>
      <c r="S651" s="23">
        <v>2300</v>
      </c>
      <c r="T651" s="23">
        <v>2299</v>
      </c>
      <c r="U651" s="13"/>
      <c r="V651" s="14">
        <f t="shared" si="172"/>
        <v>4599</v>
      </c>
      <c r="W651" s="15">
        <f t="shared" si="173"/>
        <v>2300</v>
      </c>
      <c r="X651" s="15">
        <f t="shared" si="174"/>
        <v>2299</v>
      </c>
      <c r="Y651" s="15">
        <f t="shared" si="175"/>
        <v>0</v>
      </c>
      <c r="Z651" s="14">
        <f t="shared" si="176"/>
        <v>4599</v>
      </c>
      <c r="AA651" s="15">
        <f t="shared" si="177"/>
        <v>2300</v>
      </c>
      <c r="AB651" s="15">
        <f t="shared" si="178"/>
        <v>2299</v>
      </c>
      <c r="AC651" s="15">
        <f t="shared" si="179"/>
        <v>0</v>
      </c>
      <c r="AD651" s="14">
        <f t="shared" si="180"/>
        <v>4599</v>
      </c>
      <c r="AE651" s="14">
        <f t="shared" si="181"/>
        <v>13797</v>
      </c>
      <c r="AF651" s="17" t="s">
        <v>53</v>
      </c>
      <c r="AG651" s="17" t="s">
        <v>909</v>
      </c>
      <c r="AH651" s="17" t="s">
        <v>906</v>
      </c>
      <c r="AI651" s="17" t="s">
        <v>343</v>
      </c>
      <c r="AJ651" s="29" t="s">
        <v>345</v>
      </c>
      <c r="AK651" s="29">
        <v>45657</v>
      </c>
      <c r="AL651" s="29" t="s">
        <v>345</v>
      </c>
      <c r="AM651" s="25" t="s">
        <v>47</v>
      </c>
      <c r="AN651" s="25">
        <v>46752</v>
      </c>
      <c r="AO651" s="12"/>
    </row>
    <row r="652" spans="1:41" ht="20" customHeight="1">
      <c r="A652" s="12">
        <v>51</v>
      </c>
      <c r="B652" s="12" t="s">
        <v>2642</v>
      </c>
      <c r="C652" s="28" t="s">
        <v>2643</v>
      </c>
      <c r="D652" s="12" t="s">
        <v>2644</v>
      </c>
      <c r="E652" s="12" t="s">
        <v>2642</v>
      </c>
      <c r="F652" s="12" t="s">
        <v>2644</v>
      </c>
      <c r="G652" s="12" t="s">
        <v>2757</v>
      </c>
      <c r="H652" s="12" t="s">
        <v>2774</v>
      </c>
      <c r="I652" s="1" t="s">
        <v>2795</v>
      </c>
      <c r="J652" s="12"/>
      <c r="K652" s="12" t="s">
        <v>2665</v>
      </c>
      <c r="L652" s="12" t="s">
        <v>2774</v>
      </c>
      <c r="M652" s="27" t="s">
        <v>2856</v>
      </c>
      <c r="N652" s="12"/>
      <c r="O652" s="8" t="s">
        <v>3285</v>
      </c>
      <c r="P652" s="8" t="s">
        <v>51</v>
      </c>
      <c r="Q652" s="30"/>
      <c r="R652" s="12">
        <v>36</v>
      </c>
      <c r="S652" s="23">
        <v>1826</v>
      </c>
      <c r="T652" s="23">
        <v>1826</v>
      </c>
      <c r="U652" s="13"/>
      <c r="V652" s="14">
        <f t="shared" si="172"/>
        <v>3652</v>
      </c>
      <c r="W652" s="15">
        <f t="shared" si="173"/>
        <v>1826</v>
      </c>
      <c r="X652" s="15">
        <f t="shared" si="174"/>
        <v>1826</v>
      </c>
      <c r="Y652" s="15">
        <f t="shared" si="175"/>
        <v>0</v>
      </c>
      <c r="Z652" s="14">
        <f t="shared" si="176"/>
        <v>3652</v>
      </c>
      <c r="AA652" s="15">
        <f t="shared" si="177"/>
        <v>1826</v>
      </c>
      <c r="AB652" s="15">
        <f t="shared" si="178"/>
        <v>1826</v>
      </c>
      <c r="AC652" s="15">
        <f t="shared" si="179"/>
        <v>0</v>
      </c>
      <c r="AD652" s="14">
        <f t="shared" si="180"/>
        <v>3652</v>
      </c>
      <c r="AE652" s="14">
        <f t="shared" si="181"/>
        <v>10956</v>
      </c>
      <c r="AF652" s="17" t="s">
        <v>53</v>
      </c>
      <c r="AG652" s="17" t="s">
        <v>909</v>
      </c>
      <c r="AH652" s="17" t="s">
        <v>906</v>
      </c>
      <c r="AI652" s="17" t="s">
        <v>343</v>
      </c>
      <c r="AJ652" s="29" t="s">
        <v>345</v>
      </c>
      <c r="AK652" s="29">
        <v>45657</v>
      </c>
      <c r="AL652" s="29" t="s">
        <v>345</v>
      </c>
      <c r="AM652" s="25" t="s">
        <v>47</v>
      </c>
      <c r="AN652" s="25">
        <v>46752</v>
      </c>
      <c r="AO652" s="12"/>
    </row>
    <row r="653" spans="1:41" ht="20" customHeight="1">
      <c r="A653" s="12">
        <v>52</v>
      </c>
      <c r="B653" s="12" t="s">
        <v>2642</v>
      </c>
      <c r="C653" s="28" t="s">
        <v>2643</v>
      </c>
      <c r="D653" s="12" t="s">
        <v>2644</v>
      </c>
      <c r="E653" s="12" t="s">
        <v>2642</v>
      </c>
      <c r="F653" s="12" t="s">
        <v>2644</v>
      </c>
      <c r="G653" s="12" t="s">
        <v>2763</v>
      </c>
      <c r="H653" s="12" t="s">
        <v>2774</v>
      </c>
      <c r="I653" s="1"/>
      <c r="J653" s="12"/>
      <c r="K653" s="12" t="s">
        <v>2665</v>
      </c>
      <c r="L653" s="12" t="s">
        <v>2774</v>
      </c>
      <c r="M653" s="27" t="s">
        <v>2857</v>
      </c>
      <c r="N653" s="12"/>
      <c r="O653" s="8" t="s">
        <v>3286</v>
      </c>
      <c r="P653" s="8" t="s">
        <v>51</v>
      </c>
      <c r="Q653" s="30"/>
      <c r="R653" s="12">
        <v>36</v>
      </c>
      <c r="S653" s="23">
        <v>403</v>
      </c>
      <c r="T653" s="23">
        <v>403</v>
      </c>
      <c r="U653" s="13"/>
      <c r="V653" s="14">
        <f t="shared" si="172"/>
        <v>806</v>
      </c>
      <c r="W653" s="15">
        <f t="shared" si="173"/>
        <v>403</v>
      </c>
      <c r="X653" s="15">
        <f t="shared" si="174"/>
        <v>403</v>
      </c>
      <c r="Y653" s="15">
        <f t="shared" si="175"/>
        <v>0</v>
      </c>
      <c r="Z653" s="14">
        <f t="shared" si="176"/>
        <v>806</v>
      </c>
      <c r="AA653" s="15">
        <f t="shared" si="177"/>
        <v>403</v>
      </c>
      <c r="AB653" s="15">
        <f t="shared" si="178"/>
        <v>403</v>
      </c>
      <c r="AC653" s="15">
        <f t="shared" si="179"/>
        <v>0</v>
      </c>
      <c r="AD653" s="14">
        <f t="shared" si="180"/>
        <v>806</v>
      </c>
      <c r="AE653" s="14">
        <f t="shared" si="181"/>
        <v>2418</v>
      </c>
      <c r="AF653" s="17" t="s">
        <v>53</v>
      </c>
      <c r="AG653" s="17" t="s">
        <v>909</v>
      </c>
      <c r="AH653" s="17" t="s">
        <v>906</v>
      </c>
      <c r="AI653" s="17" t="s">
        <v>343</v>
      </c>
      <c r="AJ653" s="29" t="s">
        <v>345</v>
      </c>
      <c r="AK653" s="29">
        <v>45657</v>
      </c>
      <c r="AL653" s="29" t="s">
        <v>345</v>
      </c>
      <c r="AM653" s="25" t="s">
        <v>47</v>
      </c>
      <c r="AN653" s="25">
        <v>46752</v>
      </c>
      <c r="AO653" s="12"/>
    </row>
    <row r="654" spans="1:41" ht="20" customHeight="1">
      <c r="A654" s="12">
        <v>53</v>
      </c>
      <c r="B654" s="12" t="s">
        <v>2642</v>
      </c>
      <c r="C654" s="28" t="s">
        <v>2643</v>
      </c>
      <c r="D654" s="12" t="s">
        <v>2644</v>
      </c>
      <c r="E654" s="12" t="s">
        <v>2642</v>
      </c>
      <c r="F654" s="12" t="s">
        <v>2644</v>
      </c>
      <c r="G654" s="12" t="s">
        <v>2757</v>
      </c>
      <c r="H654" s="12" t="s">
        <v>2774</v>
      </c>
      <c r="I654" s="1" t="s">
        <v>2774</v>
      </c>
      <c r="J654" s="12" t="s">
        <v>2796</v>
      </c>
      <c r="K654" s="12" t="s">
        <v>2665</v>
      </c>
      <c r="L654" s="12" t="s">
        <v>2774</v>
      </c>
      <c r="M654" s="27" t="s">
        <v>2858</v>
      </c>
      <c r="N654" s="12"/>
      <c r="O654" s="8" t="s">
        <v>3287</v>
      </c>
      <c r="P654" s="8" t="s">
        <v>51</v>
      </c>
      <c r="Q654" s="30"/>
      <c r="R654" s="12">
        <v>36</v>
      </c>
      <c r="S654" s="23">
        <v>1854</v>
      </c>
      <c r="T654" s="23">
        <v>1853</v>
      </c>
      <c r="U654" s="13"/>
      <c r="V654" s="14">
        <f t="shared" si="172"/>
        <v>3707</v>
      </c>
      <c r="W654" s="15">
        <f t="shared" si="173"/>
        <v>1854</v>
      </c>
      <c r="X654" s="15">
        <f t="shared" si="174"/>
        <v>1853</v>
      </c>
      <c r="Y654" s="15">
        <f t="shared" si="175"/>
        <v>0</v>
      </c>
      <c r="Z654" s="14">
        <f t="shared" si="176"/>
        <v>3707</v>
      </c>
      <c r="AA654" s="15">
        <f t="shared" si="177"/>
        <v>1854</v>
      </c>
      <c r="AB654" s="15">
        <f t="shared" si="178"/>
        <v>1853</v>
      </c>
      <c r="AC654" s="15">
        <f t="shared" si="179"/>
        <v>0</v>
      </c>
      <c r="AD654" s="14">
        <f t="shared" si="180"/>
        <v>3707</v>
      </c>
      <c r="AE654" s="14">
        <f t="shared" si="181"/>
        <v>11121</v>
      </c>
      <c r="AF654" s="17" t="s">
        <v>53</v>
      </c>
      <c r="AG654" s="17" t="s">
        <v>909</v>
      </c>
      <c r="AH654" s="17" t="s">
        <v>906</v>
      </c>
      <c r="AI654" s="17" t="s">
        <v>343</v>
      </c>
      <c r="AJ654" s="29" t="s">
        <v>345</v>
      </c>
      <c r="AK654" s="29">
        <v>45657</v>
      </c>
      <c r="AL654" s="29" t="s">
        <v>345</v>
      </c>
      <c r="AM654" s="25" t="s">
        <v>47</v>
      </c>
      <c r="AN654" s="25">
        <v>46752</v>
      </c>
      <c r="AO654" s="12"/>
    </row>
    <row r="655" spans="1:41" ht="20" customHeight="1">
      <c r="A655" s="12">
        <v>54</v>
      </c>
      <c r="B655" s="12" t="s">
        <v>2642</v>
      </c>
      <c r="C655" s="28" t="s">
        <v>2643</v>
      </c>
      <c r="D655" s="12" t="s">
        <v>2644</v>
      </c>
      <c r="E655" s="12" t="s">
        <v>2642</v>
      </c>
      <c r="F655" s="12" t="s">
        <v>2644</v>
      </c>
      <c r="G655" s="12" t="s">
        <v>2758</v>
      </c>
      <c r="H655" s="12" t="s">
        <v>2773</v>
      </c>
      <c r="I655" s="1"/>
      <c r="J655" s="12" t="s">
        <v>2779</v>
      </c>
      <c r="K655" s="12" t="s">
        <v>2665</v>
      </c>
      <c r="L655" s="12" t="s">
        <v>2773</v>
      </c>
      <c r="M655" s="27" t="s">
        <v>2859</v>
      </c>
      <c r="N655" s="12"/>
      <c r="O655" s="8" t="s">
        <v>3288</v>
      </c>
      <c r="P655" s="8" t="s">
        <v>51</v>
      </c>
      <c r="Q655" s="30"/>
      <c r="R655" s="12">
        <v>36</v>
      </c>
      <c r="S655" s="23">
        <v>1316</v>
      </c>
      <c r="T655" s="23">
        <v>1316</v>
      </c>
      <c r="U655" s="13"/>
      <c r="V655" s="14">
        <f t="shared" si="172"/>
        <v>2632</v>
      </c>
      <c r="W655" s="15">
        <f t="shared" si="173"/>
        <v>1316</v>
      </c>
      <c r="X655" s="15">
        <f t="shared" si="174"/>
        <v>1316</v>
      </c>
      <c r="Y655" s="15">
        <f t="shared" si="175"/>
        <v>0</v>
      </c>
      <c r="Z655" s="14">
        <f t="shared" si="176"/>
        <v>2632</v>
      </c>
      <c r="AA655" s="15">
        <f t="shared" si="177"/>
        <v>1316</v>
      </c>
      <c r="AB655" s="15">
        <f t="shared" si="178"/>
        <v>1316</v>
      </c>
      <c r="AC655" s="15">
        <f t="shared" si="179"/>
        <v>0</v>
      </c>
      <c r="AD655" s="14">
        <f t="shared" si="180"/>
        <v>2632</v>
      </c>
      <c r="AE655" s="14">
        <f t="shared" si="181"/>
        <v>7896</v>
      </c>
      <c r="AF655" s="17" t="s">
        <v>53</v>
      </c>
      <c r="AG655" s="17" t="s">
        <v>909</v>
      </c>
      <c r="AH655" s="17" t="s">
        <v>906</v>
      </c>
      <c r="AI655" s="17" t="s">
        <v>343</v>
      </c>
      <c r="AJ655" s="29" t="s">
        <v>345</v>
      </c>
      <c r="AK655" s="29">
        <v>45657</v>
      </c>
      <c r="AL655" s="29" t="s">
        <v>345</v>
      </c>
      <c r="AM655" s="25" t="s">
        <v>47</v>
      </c>
      <c r="AN655" s="25">
        <v>46752</v>
      </c>
      <c r="AO655" s="12"/>
    </row>
    <row r="656" spans="1:41" ht="20" customHeight="1">
      <c r="A656" s="12">
        <v>55</v>
      </c>
      <c r="B656" s="12" t="s">
        <v>2642</v>
      </c>
      <c r="C656" s="28" t="s">
        <v>2643</v>
      </c>
      <c r="D656" s="12" t="s">
        <v>2644</v>
      </c>
      <c r="E656" s="12" t="s">
        <v>2642</v>
      </c>
      <c r="F656" s="12" t="s">
        <v>2644</v>
      </c>
      <c r="G656" s="12" t="s">
        <v>2758</v>
      </c>
      <c r="H656" s="12" t="s">
        <v>2658</v>
      </c>
      <c r="I656" s="1"/>
      <c r="J656" s="12" t="s">
        <v>2797</v>
      </c>
      <c r="K656" s="12" t="s">
        <v>2665</v>
      </c>
      <c r="L656" s="12" t="s">
        <v>2658</v>
      </c>
      <c r="M656" s="27" t="s">
        <v>2860</v>
      </c>
      <c r="N656" s="12"/>
      <c r="O656" s="8" t="s">
        <v>3289</v>
      </c>
      <c r="P656" s="8" t="s">
        <v>51</v>
      </c>
      <c r="Q656" s="30"/>
      <c r="R656" s="12">
        <v>36</v>
      </c>
      <c r="S656" s="23">
        <v>579</v>
      </c>
      <c r="T656" s="23">
        <v>578</v>
      </c>
      <c r="U656" s="13"/>
      <c r="V656" s="14">
        <f t="shared" si="172"/>
        <v>1157</v>
      </c>
      <c r="W656" s="15">
        <f t="shared" si="173"/>
        <v>579</v>
      </c>
      <c r="X656" s="15">
        <f t="shared" si="174"/>
        <v>578</v>
      </c>
      <c r="Y656" s="15">
        <f t="shared" si="175"/>
        <v>0</v>
      </c>
      <c r="Z656" s="14">
        <f t="shared" si="176"/>
        <v>1157</v>
      </c>
      <c r="AA656" s="15">
        <f t="shared" si="177"/>
        <v>579</v>
      </c>
      <c r="AB656" s="15">
        <f t="shared" si="178"/>
        <v>578</v>
      </c>
      <c r="AC656" s="15">
        <f t="shared" si="179"/>
        <v>0</v>
      </c>
      <c r="AD656" s="14">
        <f t="shared" si="180"/>
        <v>1157</v>
      </c>
      <c r="AE656" s="14">
        <f t="shared" si="181"/>
        <v>3471</v>
      </c>
      <c r="AF656" s="17" t="s">
        <v>53</v>
      </c>
      <c r="AG656" s="17" t="s">
        <v>909</v>
      </c>
      <c r="AH656" s="17" t="s">
        <v>906</v>
      </c>
      <c r="AI656" s="17" t="s">
        <v>343</v>
      </c>
      <c r="AJ656" s="29" t="s">
        <v>345</v>
      </c>
      <c r="AK656" s="29">
        <v>45657</v>
      </c>
      <c r="AL656" s="29" t="s">
        <v>345</v>
      </c>
      <c r="AM656" s="25" t="s">
        <v>47</v>
      </c>
      <c r="AN656" s="25">
        <v>46752</v>
      </c>
      <c r="AO656" s="12"/>
    </row>
    <row r="657" spans="1:41" ht="20" customHeight="1">
      <c r="A657" s="12">
        <v>56</v>
      </c>
      <c r="B657" s="12" t="s">
        <v>2642</v>
      </c>
      <c r="C657" s="28" t="s">
        <v>2643</v>
      </c>
      <c r="D657" s="12" t="s">
        <v>2644</v>
      </c>
      <c r="E657" s="12" t="s">
        <v>2642</v>
      </c>
      <c r="F657" s="12" t="s">
        <v>2644</v>
      </c>
      <c r="G657" s="12" t="s">
        <v>2758</v>
      </c>
      <c r="H657" s="12" t="s">
        <v>2658</v>
      </c>
      <c r="I657" s="1"/>
      <c r="J657" s="12" t="s">
        <v>2780</v>
      </c>
      <c r="K657" s="12" t="s">
        <v>2665</v>
      </c>
      <c r="L657" s="12" t="s">
        <v>2658</v>
      </c>
      <c r="M657" s="27" t="s">
        <v>2861</v>
      </c>
      <c r="N657" s="12"/>
      <c r="O657" s="8" t="s">
        <v>3290</v>
      </c>
      <c r="P657" s="8" t="s">
        <v>51</v>
      </c>
      <c r="Q657" s="30"/>
      <c r="R657" s="12">
        <v>36</v>
      </c>
      <c r="S657" s="23">
        <v>981</v>
      </c>
      <c r="T657" s="23">
        <v>980</v>
      </c>
      <c r="U657" s="13"/>
      <c r="V657" s="14">
        <f t="shared" si="172"/>
        <v>1961</v>
      </c>
      <c r="W657" s="15">
        <f t="shared" si="173"/>
        <v>981</v>
      </c>
      <c r="X657" s="15">
        <f t="shared" si="174"/>
        <v>980</v>
      </c>
      <c r="Y657" s="15">
        <f t="shared" si="175"/>
        <v>0</v>
      </c>
      <c r="Z657" s="14">
        <f t="shared" si="176"/>
        <v>1961</v>
      </c>
      <c r="AA657" s="15">
        <f t="shared" si="177"/>
        <v>981</v>
      </c>
      <c r="AB657" s="15">
        <f t="shared" si="178"/>
        <v>980</v>
      </c>
      <c r="AC657" s="15">
        <f t="shared" si="179"/>
        <v>0</v>
      </c>
      <c r="AD657" s="14">
        <f t="shared" si="180"/>
        <v>1961</v>
      </c>
      <c r="AE657" s="14">
        <f t="shared" si="181"/>
        <v>5883</v>
      </c>
      <c r="AF657" s="17" t="s">
        <v>53</v>
      </c>
      <c r="AG657" s="17" t="s">
        <v>909</v>
      </c>
      <c r="AH657" s="17" t="s">
        <v>906</v>
      </c>
      <c r="AI657" s="17" t="s">
        <v>343</v>
      </c>
      <c r="AJ657" s="29" t="s">
        <v>345</v>
      </c>
      <c r="AK657" s="29">
        <v>45657</v>
      </c>
      <c r="AL657" s="29" t="s">
        <v>345</v>
      </c>
      <c r="AM657" s="25" t="s">
        <v>47</v>
      </c>
      <c r="AN657" s="25">
        <v>46752</v>
      </c>
      <c r="AO657" s="12"/>
    </row>
    <row r="658" spans="1:41" ht="20" customHeight="1">
      <c r="A658" s="12">
        <v>57</v>
      </c>
      <c r="B658" s="12" t="s">
        <v>2642</v>
      </c>
      <c r="C658" s="28" t="s">
        <v>2643</v>
      </c>
      <c r="D658" s="12" t="s">
        <v>2644</v>
      </c>
      <c r="E658" s="12" t="s">
        <v>2642</v>
      </c>
      <c r="F658" s="12" t="s">
        <v>2644</v>
      </c>
      <c r="G658" s="12" t="s">
        <v>2758</v>
      </c>
      <c r="H658" s="12" t="s">
        <v>2655</v>
      </c>
      <c r="I658" s="1" t="s">
        <v>2655</v>
      </c>
      <c r="J658" s="12">
        <v>5</v>
      </c>
      <c r="K658" s="12" t="s">
        <v>2665</v>
      </c>
      <c r="L658" s="12" t="s">
        <v>2655</v>
      </c>
      <c r="M658" s="27" t="s">
        <v>2862</v>
      </c>
      <c r="N658" s="12"/>
      <c r="O658" s="8" t="s">
        <v>3291</v>
      </c>
      <c r="P658" s="8" t="s">
        <v>51</v>
      </c>
      <c r="Q658" s="30"/>
      <c r="R658" s="12">
        <v>36</v>
      </c>
      <c r="S658" s="23">
        <v>354</v>
      </c>
      <c r="T658" s="23">
        <v>353</v>
      </c>
      <c r="U658" s="13"/>
      <c r="V658" s="14">
        <f t="shared" si="172"/>
        <v>707</v>
      </c>
      <c r="W658" s="15">
        <f t="shared" si="173"/>
        <v>354</v>
      </c>
      <c r="X658" s="15">
        <f t="shared" si="174"/>
        <v>353</v>
      </c>
      <c r="Y658" s="15">
        <f t="shared" si="175"/>
        <v>0</v>
      </c>
      <c r="Z658" s="14">
        <f t="shared" si="176"/>
        <v>707</v>
      </c>
      <c r="AA658" s="15">
        <f t="shared" si="177"/>
        <v>354</v>
      </c>
      <c r="AB658" s="15">
        <f t="shared" si="178"/>
        <v>353</v>
      </c>
      <c r="AC658" s="15">
        <f t="shared" si="179"/>
        <v>0</v>
      </c>
      <c r="AD658" s="14">
        <f t="shared" si="180"/>
        <v>707</v>
      </c>
      <c r="AE658" s="14">
        <f t="shared" si="181"/>
        <v>2121</v>
      </c>
      <c r="AF658" s="17" t="s">
        <v>53</v>
      </c>
      <c r="AG658" s="17" t="s">
        <v>909</v>
      </c>
      <c r="AH658" s="17" t="s">
        <v>906</v>
      </c>
      <c r="AI658" s="17" t="s">
        <v>343</v>
      </c>
      <c r="AJ658" s="29" t="s">
        <v>345</v>
      </c>
      <c r="AK658" s="29">
        <v>45657</v>
      </c>
      <c r="AL658" s="29" t="s">
        <v>345</v>
      </c>
      <c r="AM658" s="25" t="s">
        <v>47</v>
      </c>
      <c r="AN658" s="25">
        <v>46752</v>
      </c>
      <c r="AO658" s="12"/>
    </row>
    <row r="659" spans="1:41" ht="20" customHeight="1">
      <c r="A659" s="12">
        <v>58</v>
      </c>
      <c r="B659" s="12" t="s">
        <v>2642</v>
      </c>
      <c r="C659" s="28" t="s">
        <v>2643</v>
      </c>
      <c r="D659" s="12" t="s">
        <v>2644</v>
      </c>
      <c r="E659" s="12" t="s">
        <v>2642</v>
      </c>
      <c r="F659" s="12" t="s">
        <v>2644</v>
      </c>
      <c r="G659" s="12" t="s">
        <v>2177</v>
      </c>
      <c r="H659" s="12" t="s">
        <v>2658</v>
      </c>
      <c r="I659" s="1"/>
      <c r="J659" s="12" t="s">
        <v>2798</v>
      </c>
      <c r="K659" s="12" t="s">
        <v>2665</v>
      </c>
      <c r="L659" s="12" t="s">
        <v>2658</v>
      </c>
      <c r="M659" s="27" t="s">
        <v>2863</v>
      </c>
      <c r="N659" s="12"/>
      <c r="O659" s="8" t="s">
        <v>3292</v>
      </c>
      <c r="P659" s="8" t="s">
        <v>51</v>
      </c>
      <c r="Q659" s="30"/>
      <c r="R659" s="12">
        <v>36</v>
      </c>
      <c r="S659" s="23">
        <v>338</v>
      </c>
      <c r="T659" s="23">
        <v>338</v>
      </c>
      <c r="U659" s="13"/>
      <c r="V659" s="14">
        <f t="shared" si="172"/>
        <v>676</v>
      </c>
      <c r="W659" s="15">
        <f t="shared" si="173"/>
        <v>338</v>
      </c>
      <c r="X659" s="15">
        <f t="shared" si="174"/>
        <v>338</v>
      </c>
      <c r="Y659" s="15">
        <f t="shared" si="175"/>
        <v>0</v>
      </c>
      <c r="Z659" s="14">
        <f t="shared" si="176"/>
        <v>676</v>
      </c>
      <c r="AA659" s="15">
        <f t="shared" si="177"/>
        <v>338</v>
      </c>
      <c r="AB659" s="15">
        <f t="shared" si="178"/>
        <v>338</v>
      </c>
      <c r="AC659" s="15">
        <f t="shared" si="179"/>
        <v>0</v>
      </c>
      <c r="AD659" s="14">
        <f t="shared" si="180"/>
        <v>676</v>
      </c>
      <c r="AE659" s="14">
        <f t="shared" si="181"/>
        <v>2028</v>
      </c>
      <c r="AF659" s="17" t="s">
        <v>53</v>
      </c>
      <c r="AG659" s="17" t="s">
        <v>909</v>
      </c>
      <c r="AH659" s="17" t="s">
        <v>906</v>
      </c>
      <c r="AI659" s="17" t="s">
        <v>343</v>
      </c>
      <c r="AJ659" s="29" t="s">
        <v>345</v>
      </c>
      <c r="AK659" s="29">
        <v>45657</v>
      </c>
      <c r="AL659" s="29" t="s">
        <v>345</v>
      </c>
      <c r="AM659" s="25" t="s">
        <v>47</v>
      </c>
      <c r="AN659" s="25">
        <v>46752</v>
      </c>
      <c r="AO659" s="12"/>
    </row>
    <row r="660" spans="1:41" ht="20" customHeight="1">
      <c r="A660" s="12">
        <v>59</v>
      </c>
      <c r="B660" s="12" t="s">
        <v>2642</v>
      </c>
      <c r="C660" s="28" t="s">
        <v>2643</v>
      </c>
      <c r="D660" s="12" t="s">
        <v>2644</v>
      </c>
      <c r="E660" s="12" t="s">
        <v>2642</v>
      </c>
      <c r="F660" s="12" t="s">
        <v>2644</v>
      </c>
      <c r="G660" s="12" t="s">
        <v>2758</v>
      </c>
      <c r="H660" s="12" t="s">
        <v>2658</v>
      </c>
      <c r="I660" s="1" t="s">
        <v>2658</v>
      </c>
      <c r="J660" s="12">
        <v>1</v>
      </c>
      <c r="K660" s="12" t="s">
        <v>2665</v>
      </c>
      <c r="L660" s="12" t="s">
        <v>2658</v>
      </c>
      <c r="M660" s="27" t="s">
        <v>2864</v>
      </c>
      <c r="N660" s="12"/>
      <c r="O660" s="8" t="s">
        <v>3293</v>
      </c>
      <c r="P660" s="8" t="s">
        <v>51</v>
      </c>
      <c r="Q660" s="30"/>
      <c r="R660" s="12">
        <v>36</v>
      </c>
      <c r="S660" s="23">
        <v>896</v>
      </c>
      <c r="T660" s="23">
        <v>895</v>
      </c>
      <c r="U660" s="13"/>
      <c r="V660" s="14">
        <f t="shared" si="172"/>
        <v>1791</v>
      </c>
      <c r="W660" s="15">
        <f t="shared" si="173"/>
        <v>896</v>
      </c>
      <c r="X660" s="15">
        <f t="shared" si="174"/>
        <v>895</v>
      </c>
      <c r="Y660" s="15">
        <f t="shared" si="175"/>
        <v>0</v>
      </c>
      <c r="Z660" s="14">
        <f t="shared" si="176"/>
        <v>1791</v>
      </c>
      <c r="AA660" s="15">
        <f t="shared" si="177"/>
        <v>896</v>
      </c>
      <c r="AB660" s="15">
        <f t="shared" si="178"/>
        <v>895</v>
      </c>
      <c r="AC660" s="15">
        <f t="shared" si="179"/>
        <v>0</v>
      </c>
      <c r="AD660" s="14">
        <f t="shared" si="180"/>
        <v>1791</v>
      </c>
      <c r="AE660" s="14">
        <f t="shared" si="181"/>
        <v>5373</v>
      </c>
      <c r="AF660" s="17" t="s">
        <v>53</v>
      </c>
      <c r="AG660" s="17" t="s">
        <v>909</v>
      </c>
      <c r="AH660" s="17" t="s">
        <v>906</v>
      </c>
      <c r="AI660" s="17" t="s">
        <v>343</v>
      </c>
      <c r="AJ660" s="29" t="s">
        <v>345</v>
      </c>
      <c r="AK660" s="29">
        <v>45657</v>
      </c>
      <c r="AL660" s="29" t="s">
        <v>345</v>
      </c>
      <c r="AM660" s="25" t="s">
        <v>47</v>
      </c>
      <c r="AN660" s="25">
        <v>46752</v>
      </c>
      <c r="AO660" s="12"/>
    </row>
    <row r="661" spans="1:41" ht="20" customHeight="1">
      <c r="A661" s="12">
        <v>60</v>
      </c>
      <c r="B661" s="12" t="s">
        <v>2642</v>
      </c>
      <c r="C661" s="28" t="s">
        <v>2643</v>
      </c>
      <c r="D661" s="12" t="s">
        <v>2644</v>
      </c>
      <c r="E661" s="12" t="s">
        <v>2642</v>
      </c>
      <c r="F661" s="12" t="s">
        <v>2644</v>
      </c>
      <c r="G661" s="12" t="s">
        <v>2758</v>
      </c>
      <c r="H661" s="12" t="s">
        <v>2773</v>
      </c>
      <c r="I661" s="1"/>
      <c r="J661" s="12"/>
      <c r="K661" s="12" t="s">
        <v>2665</v>
      </c>
      <c r="L661" s="12" t="s">
        <v>2773</v>
      </c>
      <c r="M661" s="27" t="s">
        <v>2865</v>
      </c>
      <c r="N661" s="12"/>
      <c r="O661" s="8" t="s">
        <v>3294</v>
      </c>
      <c r="P661" s="8" t="s">
        <v>51</v>
      </c>
      <c r="Q661" s="30"/>
      <c r="R661" s="12">
        <v>36</v>
      </c>
      <c r="S661" s="23">
        <v>2090</v>
      </c>
      <c r="T661" s="23">
        <v>2089</v>
      </c>
      <c r="U661" s="13"/>
      <c r="V661" s="14">
        <f t="shared" si="172"/>
        <v>4179</v>
      </c>
      <c r="W661" s="15">
        <f t="shared" si="173"/>
        <v>2090</v>
      </c>
      <c r="X661" s="15">
        <f t="shared" si="174"/>
        <v>2089</v>
      </c>
      <c r="Y661" s="15">
        <f t="shared" si="175"/>
        <v>0</v>
      </c>
      <c r="Z661" s="14">
        <f t="shared" si="176"/>
        <v>4179</v>
      </c>
      <c r="AA661" s="15">
        <f t="shared" si="177"/>
        <v>2090</v>
      </c>
      <c r="AB661" s="15">
        <f t="shared" si="178"/>
        <v>2089</v>
      </c>
      <c r="AC661" s="15">
        <f t="shared" si="179"/>
        <v>0</v>
      </c>
      <c r="AD661" s="14">
        <f t="shared" si="180"/>
        <v>4179</v>
      </c>
      <c r="AE661" s="14">
        <f t="shared" si="181"/>
        <v>12537</v>
      </c>
      <c r="AF661" s="17" t="s">
        <v>53</v>
      </c>
      <c r="AG661" s="17" t="s">
        <v>909</v>
      </c>
      <c r="AH661" s="17" t="s">
        <v>906</v>
      </c>
      <c r="AI661" s="17" t="s">
        <v>343</v>
      </c>
      <c r="AJ661" s="29" t="s">
        <v>345</v>
      </c>
      <c r="AK661" s="29">
        <v>45657</v>
      </c>
      <c r="AL661" s="29" t="s">
        <v>345</v>
      </c>
      <c r="AM661" s="25" t="s">
        <v>47</v>
      </c>
      <c r="AN661" s="25">
        <v>46752</v>
      </c>
      <c r="AO661" s="12"/>
    </row>
    <row r="662" spans="1:41" ht="20" customHeight="1">
      <c r="A662" s="12">
        <v>61</v>
      </c>
      <c r="B662" s="12" t="s">
        <v>2642</v>
      </c>
      <c r="C662" s="28" t="s">
        <v>2643</v>
      </c>
      <c r="D662" s="12" t="s">
        <v>2644</v>
      </c>
      <c r="E662" s="12" t="s">
        <v>2642</v>
      </c>
      <c r="F662" s="12" t="s">
        <v>2644</v>
      </c>
      <c r="G662" s="12" t="s">
        <v>2757</v>
      </c>
      <c r="H662" s="12" t="s">
        <v>2658</v>
      </c>
      <c r="I662" s="1"/>
      <c r="J662" s="12"/>
      <c r="K662" s="12" t="s">
        <v>2665</v>
      </c>
      <c r="L662" s="12" t="s">
        <v>2658</v>
      </c>
      <c r="M662" s="27" t="s">
        <v>2866</v>
      </c>
      <c r="N662" s="12"/>
      <c r="O662" s="8" t="s">
        <v>3295</v>
      </c>
      <c r="P662" s="8" t="s">
        <v>51</v>
      </c>
      <c r="Q662" s="30"/>
      <c r="R662" s="12">
        <v>36</v>
      </c>
      <c r="S662" s="23">
        <v>987</v>
      </c>
      <c r="T662" s="23">
        <v>986</v>
      </c>
      <c r="U662" s="13"/>
      <c r="V662" s="14">
        <f t="shared" si="172"/>
        <v>1973</v>
      </c>
      <c r="W662" s="15">
        <f t="shared" si="173"/>
        <v>987</v>
      </c>
      <c r="X662" s="15">
        <f t="shared" si="174"/>
        <v>986</v>
      </c>
      <c r="Y662" s="15">
        <f t="shared" si="175"/>
        <v>0</v>
      </c>
      <c r="Z662" s="14">
        <f t="shared" si="176"/>
        <v>1973</v>
      </c>
      <c r="AA662" s="15">
        <f t="shared" si="177"/>
        <v>987</v>
      </c>
      <c r="AB662" s="15">
        <f t="shared" si="178"/>
        <v>986</v>
      </c>
      <c r="AC662" s="15">
        <f t="shared" si="179"/>
        <v>0</v>
      </c>
      <c r="AD662" s="14">
        <f t="shared" si="180"/>
        <v>1973</v>
      </c>
      <c r="AE662" s="14">
        <f t="shared" si="181"/>
        <v>5919</v>
      </c>
      <c r="AF662" s="17" t="s">
        <v>53</v>
      </c>
      <c r="AG662" s="17" t="s">
        <v>909</v>
      </c>
      <c r="AH662" s="17" t="s">
        <v>906</v>
      </c>
      <c r="AI662" s="17" t="s">
        <v>343</v>
      </c>
      <c r="AJ662" s="29" t="s">
        <v>345</v>
      </c>
      <c r="AK662" s="29">
        <v>45657</v>
      </c>
      <c r="AL662" s="29" t="s">
        <v>345</v>
      </c>
      <c r="AM662" s="25" t="s">
        <v>47</v>
      </c>
      <c r="AN662" s="25">
        <v>46752</v>
      </c>
      <c r="AO662" s="12"/>
    </row>
    <row r="663" spans="1:41" ht="20" customHeight="1">
      <c r="A663" s="12">
        <v>62</v>
      </c>
      <c r="B663" s="12" t="s">
        <v>2642</v>
      </c>
      <c r="C663" s="28" t="s">
        <v>2643</v>
      </c>
      <c r="D663" s="12" t="s">
        <v>2644</v>
      </c>
      <c r="E663" s="12" t="s">
        <v>2642</v>
      </c>
      <c r="F663" s="12" t="s">
        <v>2644</v>
      </c>
      <c r="G663" s="12" t="s">
        <v>2758</v>
      </c>
      <c r="H663" s="12" t="s">
        <v>2651</v>
      </c>
      <c r="I663" s="1"/>
      <c r="J663" s="12" t="s">
        <v>106</v>
      </c>
      <c r="K663" s="12" t="s">
        <v>2665</v>
      </c>
      <c r="L663" s="12" t="s">
        <v>2651</v>
      </c>
      <c r="M663" s="27" t="s">
        <v>2867</v>
      </c>
      <c r="N663" s="12"/>
      <c r="O663" s="8" t="s">
        <v>3296</v>
      </c>
      <c r="P663" s="8" t="s">
        <v>51</v>
      </c>
      <c r="Q663" s="30"/>
      <c r="R663" s="12">
        <v>36</v>
      </c>
      <c r="S663" s="23">
        <v>1448</v>
      </c>
      <c r="T663" s="23">
        <v>1448</v>
      </c>
      <c r="U663" s="13"/>
      <c r="V663" s="14">
        <f t="shared" si="172"/>
        <v>2896</v>
      </c>
      <c r="W663" s="15">
        <f t="shared" si="173"/>
        <v>1448</v>
      </c>
      <c r="X663" s="15">
        <f t="shared" si="174"/>
        <v>1448</v>
      </c>
      <c r="Y663" s="15">
        <f t="shared" si="175"/>
        <v>0</v>
      </c>
      <c r="Z663" s="14">
        <f t="shared" si="176"/>
        <v>2896</v>
      </c>
      <c r="AA663" s="15">
        <f t="shared" si="177"/>
        <v>1448</v>
      </c>
      <c r="AB663" s="15">
        <f t="shared" si="178"/>
        <v>1448</v>
      </c>
      <c r="AC663" s="15">
        <f t="shared" si="179"/>
        <v>0</v>
      </c>
      <c r="AD663" s="14">
        <f t="shared" si="180"/>
        <v>2896</v>
      </c>
      <c r="AE663" s="14">
        <f t="shared" si="181"/>
        <v>8688</v>
      </c>
      <c r="AF663" s="17" t="s">
        <v>53</v>
      </c>
      <c r="AG663" s="17" t="s">
        <v>909</v>
      </c>
      <c r="AH663" s="17" t="s">
        <v>906</v>
      </c>
      <c r="AI663" s="17" t="s">
        <v>343</v>
      </c>
      <c r="AJ663" s="29" t="s">
        <v>345</v>
      </c>
      <c r="AK663" s="29">
        <v>45657</v>
      </c>
      <c r="AL663" s="29" t="s">
        <v>345</v>
      </c>
      <c r="AM663" s="25" t="s">
        <v>47</v>
      </c>
      <c r="AN663" s="25">
        <v>46752</v>
      </c>
      <c r="AO663" s="12"/>
    </row>
    <row r="664" spans="1:41" ht="20" customHeight="1">
      <c r="A664" s="12">
        <v>63</v>
      </c>
      <c r="B664" s="12" t="s">
        <v>2642</v>
      </c>
      <c r="C664" s="28" t="s">
        <v>2643</v>
      </c>
      <c r="D664" s="12" t="s">
        <v>2644</v>
      </c>
      <c r="E664" s="12" t="s">
        <v>2642</v>
      </c>
      <c r="F664" s="12" t="s">
        <v>2644</v>
      </c>
      <c r="G664" s="12" t="s">
        <v>2757</v>
      </c>
      <c r="H664" s="12" t="s">
        <v>2770</v>
      </c>
      <c r="I664" s="1"/>
      <c r="J664" s="12" t="s">
        <v>2799</v>
      </c>
      <c r="K664" s="12" t="s">
        <v>2665</v>
      </c>
      <c r="L664" s="12" t="s">
        <v>2770</v>
      </c>
      <c r="M664" s="27" t="s">
        <v>2868</v>
      </c>
      <c r="N664" s="12"/>
      <c r="O664" s="8" t="s">
        <v>3297</v>
      </c>
      <c r="P664" s="8" t="s">
        <v>51</v>
      </c>
      <c r="Q664" s="30"/>
      <c r="R664" s="12">
        <v>36</v>
      </c>
      <c r="S664" s="23">
        <v>1099</v>
      </c>
      <c r="T664" s="23">
        <v>1098</v>
      </c>
      <c r="U664" s="13"/>
      <c r="V664" s="14">
        <f t="shared" si="172"/>
        <v>2197</v>
      </c>
      <c r="W664" s="15">
        <f t="shared" si="173"/>
        <v>1099</v>
      </c>
      <c r="X664" s="15">
        <f t="shared" si="174"/>
        <v>1098</v>
      </c>
      <c r="Y664" s="15">
        <f t="shared" si="175"/>
        <v>0</v>
      </c>
      <c r="Z664" s="14">
        <f t="shared" si="176"/>
        <v>2197</v>
      </c>
      <c r="AA664" s="15">
        <f t="shared" si="177"/>
        <v>1099</v>
      </c>
      <c r="AB664" s="15">
        <f t="shared" si="178"/>
        <v>1098</v>
      </c>
      <c r="AC664" s="15">
        <f t="shared" si="179"/>
        <v>0</v>
      </c>
      <c r="AD664" s="14">
        <f t="shared" si="180"/>
        <v>2197</v>
      </c>
      <c r="AE664" s="14">
        <f t="shared" si="181"/>
        <v>6591</v>
      </c>
      <c r="AF664" s="17" t="s">
        <v>53</v>
      </c>
      <c r="AG664" s="17" t="s">
        <v>909</v>
      </c>
      <c r="AH664" s="17" t="s">
        <v>906</v>
      </c>
      <c r="AI664" s="17" t="s">
        <v>343</v>
      </c>
      <c r="AJ664" s="29" t="s">
        <v>345</v>
      </c>
      <c r="AK664" s="29">
        <v>45657</v>
      </c>
      <c r="AL664" s="29" t="s">
        <v>345</v>
      </c>
      <c r="AM664" s="25" t="s">
        <v>47</v>
      </c>
      <c r="AN664" s="25">
        <v>46752</v>
      </c>
      <c r="AO664" s="12"/>
    </row>
    <row r="665" spans="1:41" ht="20" customHeight="1">
      <c r="A665" s="12">
        <v>64</v>
      </c>
      <c r="B665" s="12" t="s">
        <v>2642</v>
      </c>
      <c r="C665" s="28" t="s">
        <v>2643</v>
      </c>
      <c r="D665" s="12" t="s">
        <v>2644</v>
      </c>
      <c r="E665" s="12" t="s">
        <v>2642</v>
      </c>
      <c r="F665" s="12" t="s">
        <v>2644</v>
      </c>
      <c r="G665" s="12" t="s">
        <v>2755</v>
      </c>
      <c r="H665" s="12" t="s">
        <v>2647</v>
      </c>
      <c r="I665" s="1" t="s">
        <v>2800</v>
      </c>
      <c r="J665" s="12"/>
      <c r="K665" s="12" t="s">
        <v>2665</v>
      </c>
      <c r="L665" s="12" t="s">
        <v>2647</v>
      </c>
      <c r="M665" s="27" t="s">
        <v>2869</v>
      </c>
      <c r="N665" s="12"/>
      <c r="O665" s="8" t="s">
        <v>3298</v>
      </c>
      <c r="P665" s="8" t="s">
        <v>51</v>
      </c>
      <c r="Q665" s="30"/>
      <c r="R665" s="12">
        <v>36</v>
      </c>
      <c r="S665" s="23">
        <v>471</v>
      </c>
      <c r="T665" s="23">
        <v>471</v>
      </c>
      <c r="U665" s="13"/>
      <c r="V665" s="14">
        <f t="shared" si="172"/>
        <v>942</v>
      </c>
      <c r="W665" s="15">
        <f t="shared" si="173"/>
        <v>471</v>
      </c>
      <c r="X665" s="15">
        <f t="shared" si="174"/>
        <v>471</v>
      </c>
      <c r="Y665" s="15">
        <f t="shared" si="175"/>
        <v>0</v>
      </c>
      <c r="Z665" s="14">
        <f t="shared" si="176"/>
        <v>942</v>
      </c>
      <c r="AA665" s="15">
        <f t="shared" si="177"/>
        <v>471</v>
      </c>
      <c r="AB665" s="15">
        <f t="shared" si="178"/>
        <v>471</v>
      </c>
      <c r="AC665" s="15">
        <f t="shared" si="179"/>
        <v>0</v>
      </c>
      <c r="AD665" s="14">
        <f t="shared" si="180"/>
        <v>942</v>
      </c>
      <c r="AE665" s="14">
        <f t="shared" si="181"/>
        <v>2826</v>
      </c>
      <c r="AF665" s="17" t="s">
        <v>53</v>
      </c>
      <c r="AG665" s="17" t="s">
        <v>909</v>
      </c>
      <c r="AH665" s="17" t="s">
        <v>906</v>
      </c>
      <c r="AI665" s="17" t="s">
        <v>343</v>
      </c>
      <c r="AJ665" s="29" t="s">
        <v>345</v>
      </c>
      <c r="AK665" s="29">
        <v>45657</v>
      </c>
      <c r="AL665" s="29" t="s">
        <v>345</v>
      </c>
      <c r="AM665" s="25" t="s">
        <v>47</v>
      </c>
      <c r="AN665" s="25">
        <v>46752</v>
      </c>
      <c r="AO665" s="12"/>
    </row>
    <row r="666" spans="1:41" ht="20" customHeight="1">
      <c r="A666" s="12">
        <v>65</v>
      </c>
      <c r="B666" s="12" t="s">
        <v>2642</v>
      </c>
      <c r="C666" s="28" t="s">
        <v>2643</v>
      </c>
      <c r="D666" s="12" t="s">
        <v>2644</v>
      </c>
      <c r="E666" s="12" t="s">
        <v>2642</v>
      </c>
      <c r="F666" s="12" t="s">
        <v>2644</v>
      </c>
      <c r="G666" s="12" t="s">
        <v>2757</v>
      </c>
      <c r="H666" s="12" t="s">
        <v>2647</v>
      </c>
      <c r="I666" s="1" t="s">
        <v>2669</v>
      </c>
      <c r="J666" s="12"/>
      <c r="K666" s="12" t="s">
        <v>2665</v>
      </c>
      <c r="L666" s="12" t="s">
        <v>2647</v>
      </c>
      <c r="M666" s="27" t="s">
        <v>2870</v>
      </c>
      <c r="N666" s="12"/>
      <c r="O666" s="8" t="s">
        <v>3299</v>
      </c>
      <c r="P666" s="8" t="s">
        <v>51</v>
      </c>
      <c r="Q666" s="30"/>
      <c r="R666" s="12">
        <v>36</v>
      </c>
      <c r="S666" s="23">
        <v>450</v>
      </c>
      <c r="T666" s="23">
        <v>450</v>
      </c>
      <c r="U666" s="13"/>
      <c r="V666" s="14">
        <f t="shared" si="172"/>
        <v>900</v>
      </c>
      <c r="W666" s="15">
        <f t="shared" si="173"/>
        <v>450</v>
      </c>
      <c r="X666" s="15">
        <f t="shared" si="174"/>
        <v>450</v>
      </c>
      <c r="Y666" s="15">
        <f t="shared" si="175"/>
        <v>0</v>
      </c>
      <c r="Z666" s="14">
        <f t="shared" si="176"/>
        <v>900</v>
      </c>
      <c r="AA666" s="15">
        <f t="shared" si="177"/>
        <v>450</v>
      </c>
      <c r="AB666" s="15">
        <f t="shared" si="178"/>
        <v>450</v>
      </c>
      <c r="AC666" s="15">
        <f t="shared" si="179"/>
        <v>0</v>
      </c>
      <c r="AD666" s="14">
        <f t="shared" si="180"/>
        <v>900</v>
      </c>
      <c r="AE666" s="14">
        <f t="shared" si="181"/>
        <v>2700</v>
      </c>
      <c r="AF666" s="17" t="s">
        <v>53</v>
      </c>
      <c r="AG666" s="17" t="s">
        <v>909</v>
      </c>
      <c r="AH666" s="17" t="s">
        <v>906</v>
      </c>
      <c r="AI666" s="17" t="s">
        <v>343</v>
      </c>
      <c r="AJ666" s="29" t="s">
        <v>345</v>
      </c>
      <c r="AK666" s="29">
        <v>45657</v>
      </c>
      <c r="AL666" s="29" t="s">
        <v>345</v>
      </c>
      <c r="AM666" s="25" t="s">
        <v>47</v>
      </c>
      <c r="AN666" s="25">
        <v>46752</v>
      </c>
      <c r="AO666" s="12"/>
    </row>
    <row r="667" spans="1:41" ht="20" customHeight="1">
      <c r="A667" s="12">
        <v>66</v>
      </c>
      <c r="B667" s="12" t="s">
        <v>2642</v>
      </c>
      <c r="C667" s="28" t="s">
        <v>2643</v>
      </c>
      <c r="D667" s="12" t="s">
        <v>2644</v>
      </c>
      <c r="E667" s="12" t="s">
        <v>2642</v>
      </c>
      <c r="F667" s="12" t="s">
        <v>2644</v>
      </c>
      <c r="G667" s="12" t="s">
        <v>2764</v>
      </c>
      <c r="H667" s="12" t="s">
        <v>2647</v>
      </c>
      <c r="I667" s="1" t="s">
        <v>2269</v>
      </c>
      <c r="J667" s="12"/>
      <c r="K667" s="12" t="s">
        <v>2665</v>
      </c>
      <c r="L667" s="12" t="s">
        <v>2647</v>
      </c>
      <c r="M667" s="27" t="s">
        <v>2871</v>
      </c>
      <c r="N667" s="12"/>
      <c r="O667" s="8" t="s">
        <v>3300</v>
      </c>
      <c r="P667" s="8" t="s">
        <v>51</v>
      </c>
      <c r="Q667" s="30"/>
      <c r="R667" s="12">
        <v>36</v>
      </c>
      <c r="S667" s="23">
        <v>2089</v>
      </c>
      <c r="T667" s="23">
        <v>2089</v>
      </c>
      <c r="U667" s="13"/>
      <c r="V667" s="14">
        <f t="shared" ref="V667:V675" si="182">SUM(S667:U667)</f>
        <v>4178</v>
      </c>
      <c r="W667" s="15">
        <f t="shared" ref="W667:W675" si="183">S667</f>
        <v>2089</v>
      </c>
      <c r="X667" s="15">
        <f t="shared" ref="X667:X675" si="184">T667</f>
        <v>2089</v>
      </c>
      <c r="Y667" s="15">
        <f t="shared" ref="Y667:Y675" si="185">U667</f>
        <v>0</v>
      </c>
      <c r="Z667" s="14">
        <f t="shared" ref="Z667:Z675" si="186">SUM(W667:Y667)</f>
        <v>4178</v>
      </c>
      <c r="AA667" s="15">
        <f t="shared" ref="AA667:AA675" si="187">S667</f>
        <v>2089</v>
      </c>
      <c r="AB667" s="15">
        <f t="shared" ref="AB667:AB675" si="188">T667</f>
        <v>2089</v>
      </c>
      <c r="AC667" s="15">
        <f t="shared" ref="AC667:AC675" si="189">U667</f>
        <v>0</v>
      </c>
      <c r="AD667" s="14">
        <f t="shared" ref="AD667:AD675" si="190">SUM(AA667:AC667)</f>
        <v>4178</v>
      </c>
      <c r="AE667" s="14">
        <f t="shared" ref="AE667:AE675" si="191">V667+Z667+AD667</f>
        <v>12534</v>
      </c>
      <c r="AF667" s="17" t="s">
        <v>53</v>
      </c>
      <c r="AG667" s="17" t="s">
        <v>909</v>
      </c>
      <c r="AH667" s="17" t="s">
        <v>906</v>
      </c>
      <c r="AI667" s="17" t="s">
        <v>343</v>
      </c>
      <c r="AJ667" s="29" t="s">
        <v>345</v>
      </c>
      <c r="AK667" s="29">
        <v>45657</v>
      </c>
      <c r="AL667" s="29" t="s">
        <v>345</v>
      </c>
      <c r="AM667" s="25" t="s">
        <v>47</v>
      </c>
      <c r="AN667" s="25">
        <v>46752</v>
      </c>
      <c r="AO667" s="12"/>
    </row>
    <row r="668" spans="1:41" ht="20" customHeight="1">
      <c r="A668" s="12">
        <v>67</v>
      </c>
      <c r="B668" s="12" t="s">
        <v>2642</v>
      </c>
      <c r="C668" s="28" t="s">
        <v>2643</v>
      </c>
      <c r="D668" s="12" t="s">
        <v>2644</v>
      </c>
      <c r="E668" s="12" t="s">
        <v>2642</v>
      </c>
      <c r="F668" s="12" t="s">
        <v>2644</v>
      </c>
      <c r="G668" s="12" t="s">
        <v>2755</v>
      </c>
      <c r="H668" s="12" t="s">
        <v>2652</v>
      </c>
      <c r="I668" s="1"/>
      <c r="J668" s="12"/>
      <c r="K668" s="12" t="s">
        <v>2665</v>
      </c>
      <c r="L668" s="12" t="s">
        <v>2652</v>
      </c>
      <c r="M668" s="27" t="s">
        <v>2872</v>
      </c>
      <c r="N668" s="12"/>
      <c r="O668" s="8" t="s">
        <v>3301</v>
      </c>
      <c r="P668" s="8" t="s">
        <v>51</v>
      </c>
      <c r="Q668" s="30"/>
      <c r="R668" s="12">
        <v>36</v>
      </c>
      <c r="S668" s="23">
        <v>276</v>
      </c>
      <c r="T668" s="23">
        <v>276</v>
      </c>
      <c r="U668" s="13"/>
      <c r="V668" s="14">
        <f t="shared" si="182"/>
        <v>552</v>
      </c>
      <c r="W668" s="15">
        <f t="shared" si="183"/>
        <v>276</v>
      </c>
      <c r="X668" s="15">
        <f t="shared" si="184"/>
        <v>276</v>
      </c>
      <c r="Y668" s="15">
        <f t="shared" si="185"/>
        <v>0</v>
      </c>
      <c r="Z668" s="14">
        <f t="shared" si="186"/>
        <v>552</v>
      </c>
      <c r="AA668" s="15">
        <f t="shared" si="187"/>
        <v>276</v>
      </c>
      <c r="AB668" s="15">
        <f t="shared" si="188"/>
        <v>276</v>
      </c>
      <c r="AC668" s="15">
        <f t="shared" si="189"/>
        <v>0</v>
      </c>
      <c r="AD668" s="14">
        <f t="shared" si="190"/>
        <v>552</v>
      </c>
      <c r="AE668" s="14">
        <f t="shared" si="191"/>
        <v>1656</v>
      </c>
      <c r="AF668" s="17" t="s">
        <v>53</v>
      </c>
      <c r="AG668" s="17" t="s">
        <v>909</v>
      </c>
      <c r="AH668" s="17" t="s">
        <v>906</v>
      </c>
      <c r="AI668" s="17" t="s">
        <v>343</v>
      </c>
      <c r="AJ668" s="29" t="s">
        <v>345</v>
      </c>
      <c r="AK668" s="29">
        <v>45657</v>
      </c>
      <c r="AL668" s="29" t="s">
        <v>345</v>
      </c>
      <c r="AM668" s="25" t="s">
        <v>47</v>
      </c>
      <c r="AN668" s="25">
        <v>46752</v>
      </c>
      <c r="AO668" s="12"/>
    </row>
    <row r="669" spans="1:41" ht="20" customHeight="1">
      <c r="A669" s="12">
        <v>68</v>
      </c>
      <c r="B669" s="12" t="s">
        <v>2642</v>
      </c>
      <c r="C669" s="28" t="s">
        <v>2643</v>
      </c>
      <c r="D669" s="12" t="s">
        <v>2644</v>
      </c>
      <c r="E669" s="12" t="s">
        <v>2642</v>
      </c>
      <c r="F669" s="12" t="s">
        <v>2644</v>
      </c>
      <c r="G669" s="12" t="s">
        <v>2765</v>
      </c>
      <c r="H669" s="12" t="s">
        <v>2658</v>
      </c>
      <c r="I669" s="1"/>
      <c r="J669" s="12" t="s">
        <v>2801</v>
      </c>
      <c r="K669" s="12" t="s">
        <v>2665</v>
      </c>
      <c r="L669" s="12" t="s">
        <v>2658</v>
      </c>
      <c r="M669" s="27" t="s">
        <v>2873</v>
      </c>
      <c r="N669" s="12"/>
      <c r="O669" s="8" t="s">
        <v>3302</v>
      </c>
      <c r="P669" s="8" t="s">
        <v>51</v>
      </c>
      <c r="Q669" s="30"/>
      <c r="R669" s="12">
        <v>36</v>
      </c>
      <c r="S669" s="23">
        <v>1074</v>
      </c>
      <c r="T669" s="23">
        <v>1074</v>
      </c>
      <c r="U669" s="13"/>
      <c r="V669" s="14">
        <f t="shared" si="182"/>
        <v>2148</v>
      </c>
      <c r="W669" s="15">
        <f t="shared" si="183"/>
        <v>1074</v>
      </c>
      <c r="X669" s="15">
        <f t="shared" si="184"/>
        <v>1074</v>
      </c>
      <c r="Y669" s="15">
        <f t="shared" si="185"/>
        <v>0</v>
      </c>
      <c r="Z669" s="14">
        <f t="shared" si="186"/>
        <v>2148</v>
      </c>
      <c r="AA669" s="15">
        <f t="shared" si="187"/>
        <v>1074</v>
      </c>
      <c r="AB669" s="15">
        <f t="shared" si="188"/>
        <v>1074</v>
      </c>
      <c r="AC669" s="15">
        <f t="shared" si="189"/>
        <v>0</v>
      </c>
      <c r="AD669" s="14">
        <f t="shared" si="190"/>
        <v>2148</v>
      </c>
      <c r="AE669" s="14">
        <f t="shared" si="191"/>
        <v>6444</v>
      </c>
      <c r="AF669" s="17" t="s">
        <v>53</v>
      </c>
      <c r="AG669" s="17" t="s">
        <v>909</v>
      </c>
      <c r="AH669" s="17" t="s">
        <v>906</v>
      </c>
      <c r="AI669" s="17" t="s">
        <v>343</v>
      </c>
      <c r="AJ669" s="29" t="s">
        <v>345</v>
      </c>
      <c r="AK669" s="29">
        <v>45657</v>
      </c>
      <c r="AL669" s="29" t="s">
        <v>345</v>
      </c>
      <c r="AM669" s="25" t="s">
        <v>47</v>
      </c>
      <c r="AN669" s="25">
        <v>46752</v>
      </c>
      <c r="AO669" s="12"/>
    </row>
    <row r="670" spans="1:41" ht="20" customHeight="1">
      <c r="A670" s="12">
        <v>69</v>
      </c>
      <c r="B670" s="12" t="s">
        <v>2642</v>
      </c>
      <c r="C670" s="28" t="s">
        <v>2643</v>
      </c>
      <c r="D670" s="12" t="s">
        <v>2644</v>
      </c>
      <c r="E670" s="12" t="s">
        <v>2642</v>
      </c>
      <c r="F670" s="12" t="s">
        <v>2644</v>
      </c>
      <c r="G670" s="12" t="s">
        <v>2755</v>
      </c>
      <c r="H670" s="12" t="s">
        <v>2647</v>
      </c>
      <c r="I670" s="1" t="s">
        <v>2802</v>
      </c>
      <c r="J670" s="12"/>
      <c r="K670" s="12" t="s">
        <v>2665</v>
      </c>
      <c r="L670" s="12" t="s">
        <v>2647</v>
      </c>
      <c r="M670" s="27" t="s">
        <v>2874</v>
      </c>
      <c r="N670" s="12"/>
      <c r="O670" s="8" t="s">
        <v>3303</v>
      </c>
      <c r="P670" s="8" t="s">
        <v>51</v>
      </c>
      <c r="Q670" s="30"/>
      <c r="R670" s="12">
        <v>36</v>
      </c>
      <c r="S670" s="23">
        <v>403</v>
      </c>
      <c r="T670" s="23">
        <v>402</v>
      </c>
      <c r="U670" s="13"/>
      <c r="V670" s="14">
        <f t="shared" si="182"/>
        <v>805</v>
      </c>
      <c r="W670" s="15">
        <f t="shared" si="183"/>
        <v>403</v>
      </c>
      <c r="X670" s="15">
        <f t="shared" si="184"/>
        <v>402</v>
      </c>
      <c r="Y670" s="15">
        <f t="shared" si="185"/>
        <v>0</v>
      </c>
      <c r="Z670" s="14">
        <f t="shared" si="186"/>
        <v>805</v>
      </c>
      <c r="AA670" s="15">
        <f t="shared" si="187"/>
        <v>403</v>
      </c>
      <c r="AB670" s="15">
        <f t="shared" si="188"/>
        <v>402</v>
      </c>
      <c r="AC670" s="15">
        <f t="shared" si="189"/>
        <v>0</v>
      </c>
      <c r="AD670" s="14">
        <f t="shared" si="190"/>
        <v>805</v>
      </c>
      <c r="AE670" s="14">
        <f t="shared" si="191"/>
        <v>2415</v>
      </c>
      <c r="AF670" s="17" t="s">
        <v>53</v>
      </c>
      <c r="AG670" s="17" t="s">
        <v>909</v>
      </c>
      <c r="AH670" s="17" t="s">
        <v>906</v>
      </c>
      <c r="AI670" s="17" t="s">
        <v>343</v>
      </c>
      <c r="AJ670" s="29" t="s">
        <v>345</v>
      </c>
      <c r="AK670" s="29">
        <v>45657</v>
      </c>
      <c r="AL670" s="29" t="s">
        <v>345</v>
      </c>
      <c r="AM670" s="25" t="s">
        <v>47</v>
      </c>
      <c r="AN670" s="25">
        <v>46752</v>
      </c>
      <c r="AO670" s="12"/>
    </row>
    <row r="671" spans="1:41" ht="20" customHeight="1">
      <c r="A671" s="12">
        <v>70</v>
      </c>
      <c r="B671" s="12" t="s">
        <v>2642</v>
      </c>
      <c r="C671" s="28" t="s">
        <v>2643</v>
      </c>
      <c r="D671" s="12" t="s">
        <v>2644</v>
      </c>
      <c r="E671" s="12" t="s">
        <v>2642</v>
      </c>
      <c r="F671" s="12" t="s">
        <v>2644</v>
      </c>
      <c r="G671" s="12" t="s">
        <v>2766</v>
      </c>
      <c r="H671" s="12" t="s">
        <v>2647</v>
      </c>
      <c r="I671" s="1"/>
      <c r="J671" s="12" t="s">
        <v>2803</v>
      </c>
      <c r="K671" s="12" t="s">
        <v>2665</v>
      </c>
      <c r="L671" s="12" t="s">
        <v>2647</v>
      </c>
      <c r="M671" s="27" t="s">
        <v>2875</v>
      </c>
      <c r="N671" s="12"/>
      <c r="O671" s="8" t="s">
        <v>3304</v>
      </c>
      <c r="P671" s="8" t="s">
        <v>51</v>
      </c>
      <c r="Q671" s="30"/>
      <c r="R671" s="12">
        <v>36</v>
      </c>
      <c r="S671" s="23">
        <v>2336</v>
      </c>
      <c r="T671" s="23">
        <v>2336</v>
      </c>
      <c r="U671" s="13"/>
      <c r="V671" s="14">
        <f t="shared" si="182"/>
        <v>4672</v>
      </c>
      <c r="W671" s="15">
        <f t="shared" si="183"/>
        <v>2336</v>
      </c>
      <c r="X671" s="15">
        <f t="shared" si="184"/>
        <v>2336</v>
      </c>
      <c r="Y671" s="15">
        <f t="shared" si="185"/>
        <v>0</v>
      </c>
      <c r="Z671" s="14">
        <f t="shared" si="186"/>
        <v>4672</v>
      </c>
      <c r="AA671" s="15">
        <f t="shared" si="187"/>
        <v>2336</v>
      </c>
      <c r="AB671" s="15">
        <f t="shared" si="188"/>
        <v>2336</v>
      </c>
      <c r="AC671" s="15">
        <f t="shared" si="189"/>
        <v>0</v>
      </c>
      <c r="AD671" s="14">
        <f t="shared" si="190"/>
        <v>4672</v>
      </c>
      <c r="AE671" s="14">
        <f t="shared" si="191"/>
        <v>14016</v>
      </c>
      <c r="AF671" s="17" t="s">
        <v>53</v>
      </c>
      <c r="AG671" s="17" t="s">
        <v>909</v>
      </c>
      <c r="AH671" s="17" t="s">
        <v>906</v>
      </c>
      <c r="AI671" s="17" t="s">
        <v>343</v>
      </c>
      <c r="AJ671" s="29" t="s">
        <v>345</v>
      </c>
      <c r="AK671" s="29">
        <v>45657</v>
      </c>
      <c r="AL671" s="29" t="s">
        <v>345</v>
      </c>
      <c r="AM671" s="25" t="s">
        <v>47</v>
      </c>
      <c r="AN671" s="25">
        <v>46752</v>
      </c>
      <c r="AO671" s="12"/>
    </row>
    <row r="672" spans="1:41" ht="20" customHeight="1">
      <c r="A672" s="12">
        <v>71</v>
      </c>
      <c r="B672" s="12" t="s">
        <v>2642</v>
      </c>
      <c r="C672" s="28" t="s">
        <v>2643</v>
      </c>
      <c r="D672" s="12" t="s">
        <v>2644</v>
      </c>
      <c r="E672" s="12" t="s">
        <v>2642</v>
      </c>
      <c r="F672" s="12" t="s">
        <v>2644</v>
      </c>
      <c r="G672" s="12" t="s">
        <v>2755</v>
      </c>
      <c r="H672" s="12" t="s">
        <v>2647</v>
      </c>
      <c r="I672" s="1"/>
      <c r="J672" s="12" t="s">
        <v>2804</v>
      </c>
      <c r="K672" s="12" t="s">
        <v>2665</v>
      </c>
      <c r="L672" s="12" t="s">
        <v>2647</v>
      </c>
      <c r="M672" s="27" t="s">
        <v>2876</v>
      </c>
      <c r="N672" s="12"/>
      <c r="O672" s="8" t="s">
        <v>3305</v>
      </c>
      <c r="P672" s="8" t="s">
        <v>51</v>
      </c>
      <c r="Q672" s="30"/>
      <c r="R672" s="12">
        <v>36</v>
      </c>
      <c r="S672" s="23">
        <v>1309</v>
      </c>
      <c r="T672" s="23">
        <v>1309</v>
      </c>
      <c r="U672" s="13"/>
      <c r="V672" s="14">
        <f t="shared" si="182"/>
        <v>2618</v>
      </c>
      <c r="W672" s="15">
        <f t="shared" si="183"/>
        <v>1309</v>
      </c>
      <c r="X672" s="15">
        <f t="shared" si="184"/>
        <v>1309</v>
      </c>
      <c r="Y672" s="15">
        <f t="shared" si="185"/>
        <v>0</v>
      </c>
      <c r="Z672" s="14">
        <f t="shared" si="186"/>
        <v>2618</v>
      </c>
      <c r="AA672" s="15">
        <f t="shared" si="187"/>
        <v>1309</v>
      </c>
      <c r="AB672" s="15">
        <f t="shared" si="188"/>
        <v>1309</v>
      </c>
      <c r="AC672" s="15">
        <f t="shared" si="189"/>
        <v>0</v>
      </c>
      <c r="AD672" s="14">
        <f t="shared" si="190"/>
        <v>2618</v>
      </c>
      <c r="AE672" s="14">
        <f t="shared" si="191"/>
        <v>7854</v>
      </c>
      <c r="AF672" s="17" t="s">
        <v>53</v>
      </c>
      <c r="AG672" s="17" t="s">
        <v>909</v>
      </c>
      <c r="AH672" s="17" t="s">
        <v>906</v>
      </c>
      <c r="AI672" s="17" t="s">
        <v>343</v>
      </c>
      <c r="AJ672" s="29" t="s">
        <v>345</v>
      </c>
      <c r="AK672" s="29">
        <v>45657</v>
      </c>
      <c r="AL672" s="29" t="s">
        <v>345</v>
      </c>
      <c r="AM672" s="25" t="s">
        <v>47</v>
      </c>
      <c r="AN672" s="25">
        <v>46752</v>
      </c>
      <c r="AO672" s="12"/>
    </row>
    <row r="673" spans="1:41" ht="20" customHeight="1">
      <c r="A673" s="12">
        <v>72</v>
      </c>
      <c r="B673" s="12" t="s">
        <v>2642</v>
      </c>
      <c r="C673" s="28" t="s">
        <v>2643</v>
      </c>
      <c r="D673" s="12" t="s">
        <v>2644</v>
      </c>
      <c r="E673" s="12" t="s">
        <v>2642</v>
      </c>
      <c r="F673" s="12" t="s">
        <v>2644</v>
      </c>
      <c r="G673" s="12" t="s">
        <v>2757</v>
      </c>
      <c r="H673" s="12" t="s">
        <v>2652</v>
      </c>
      <c r="I673" s="1"/>
      <c r="J673" s="12"/>
      <c r="K673" s="12" t="s">
        <v>2665</v>
      </c>
      <c r="L673" s="12" t="s">
        <v>2652</v>
      </c>
      <c r="M673" s="27" t="s">
        <v>2877</v>
      </c>
      <c r="N673" s="12"/>
      <c r="O673" s="8" t="s">
        <v>3306</v>
      </c>
      <c r="P673" s="8" t="s">
        <v>51</v>
      </c>
      <c r="Q673" s="30"/>
      <c r="R673" s="12">
        <v>36</v>
      </c>
      <c r="S673" s="23">
        <v>1984</v>
      </c>
      <c r="T673" s="23">
        <v>1983</v>
      </c>
      <c r="U673" s="13"/>
      <c r="V673" s="14">
        <f t="shared" si="182"/>
        <v>3967</v>
      </c>
      <c r="W673" s="15">
        <f t="shared" si="183"/>
        <v>1984</v>
      </c>
      <c r="X673" s="15">
        <f t="shared" si="184"/>
        <v>1983</v>
      </c>
      <c r="Y673" s="15">
        <f t="shared" si="185"/>
        <v>0</v>
      </c>
      <c r="Z673" s="14">
        <f t="shared" si="186"/>
        <v>3967</v>
      </c>
      <c r="AA673" s="15">
        <f t="shared" si="187"/>
        <v>1984</v>
      </c>
      <c r="AB673" s="15">
        <f t="shared" si="188"/>
        <v>1983</v>
      </c>
      <c r="AC673" s="15">
        <f t="shared" si="189"/>
        <v>0</v>
      </c>
      <c r="AD673" s="14">
        <f t="shared" si="190"/>
        <v>3967</v>
      </c>
      <c r="AE673" s="14">
        <f t="shared" si="191"/>
        <v>11901</v>
      </c>
      <c r="AF673" s="17" t="s">
        <v>53</v>
      </c>
      <c r="AG673" s="17" t="s">
        <v>909</v>
      </c>
      <c r="AH673" s="17" t="s">
        <v>906</v>
      </c>
      <c r="AI673" s="17" t="s">
        <v>343</v>
      </c>
      <c r="AJ673" s="29" t="s">
        <v>345</v>
      </c>
      <c r="AK673" s="29">
        <v>45657</v>
      </c>
      <c r="AL673" s="29" t="s">
        <v>345</v>
      </c>
      <c r="AM673" s="25" t="s">
        <v>47</v>
      </c>
      <c r="AN673" s="25">
        <v>46752</v>
      </c>
      <c r="AO673" s="12"/>
    </row>
    <row r="674" spans="1:41" ht="20" customHeight="1">
      <c r="A674" s="12">
        <v>73</v>
      </c>
      <c r="B674" s="12" t="s">
        <v>2642</v>
      </c>
      <c r="C674" s="28" t="s">
        <v>2643</v>
      </c>
      <c r="D674" s="12" t="s">
        <v>2644</v>
      </c>
      <c r="E674" s="12" t="s">
        <v>2642</v>
      </c>
      <c r="F674" s="12" t="s">
        <v>2644</v>
      </c>
      <c r="G674" s="12" t="s">
        <v>2767</v>
      </c>
      <c r="H674" s="12" t="s">
        <v>2652</v>
      </c>
      <c r="I674" s="1"/>
      <c r="J674" s="12" t="s">
        <v>2805</v>
      </c>
      <c r="K674" s="12" t="s">
        <v>2665</v>
      </c>
      <c r="L674" s="12" t="s">
        <v>2652</v>
      </c>
      <c r="M674" s="27" t="s">
        <v>2878</v>
      </c>
      <c r="N674" s="12"/>
      <c r="O674" s="8" t="s">
        <v>3307</v>
      </c>
      <c r="P674" s="8" t="s">
        <v>51</v>
      </c>
      <c r="Q674" s="30"/>
      <c r="R674" s="12">
        <v>36</v>
      </c>
      <c r="S674" s="23">
        <v>454</v>
      </c>
      <c r="T674" s="23">
        <v>453</v>
      </c>
      <c r="U674" s="13"/>
      <c r="V674" s="14">
        <f t="shared" si="182"/>
        <v>907</v>
      </c>
      <c r="W674" s="15">
        <f t="shared" si="183"/>
        <v>454</v>
      </c>
      <c r="X674" s="15">
        <f t="shared" si="184"/>
        <v>453</v>
      </c>
      <c r="Y674" s="15">
        <f t="shared" si="185"/>
        <v>0</v>
      </c>
      <c r="Z674" s="14">
        <f t="shared" si="186"/>
        <v>907</v>
      </c>
      <c r="AA674" s="15">
        <f t="shared" si="187"/>
        <v>454</v>
      </c>
      <c r="AB674" s="15">
        <f t="shared" si="188"/>
        <v>453</v>
      </c>
      <c r="AC674" s="15">
        <f t="shared" si="189"/>
        <v>0</v>
      </c>
      <c r="AD674" s="14">
        <f t="shared" si="190"/>
        <v>907</v>
      </c>
      <c r="AE674" s="14">
        <f t="shared" si="191"/>
        <v>2721</v>
      </c>
      <c r="AF674" s="17" t="s">
        <v>53</v>
      </c>
      <c r="AG674" s="17" t="s">
        <v>909</v>
      </c>
      <c r="AH674" s="17" t="s">
        <v>906</v>
      </c>
      <c r="AI674" s="17" t="s">
        <v>343</v>
      </c>
      <c r="AJ674" s="29" t="s">
        <v>345</v>
      </c>
      <c r="AK674" s="29">
        <v>45657</v>
      </c>
      <c r="AL674" s="29" t="s">
        <v>345</v>
      </c>
      <c r="AM674" s="25" t="s">
        <v>47</v>
      </c>
      <c r="AN674" s="25">
        <v>46752</v>
      </c>
      <c r="AO674" s="12"/>
    </row>
    <row r="675" spans="1:41" ht="20" customHeight="1">
      <c r="A675" s="12">
        <v>74</v>
      </c>
      <c r="B675" s="12" t="s">
        <v>2642</v>
      </c>
      <c r="C675" s="28" t="s">
        <v>2643</v>
      </c>
      <c r="D675" s="12" t="s">
        <v>2644</v>
      </c>
      <c r="E675" s="12" t="s">
        <v>2642</v>
      </c>
      <c r="F675" s="12" t="s">
        <v>2644</v>
      </c>
      <c r="G675" s="12" t="s">
        <v>2768</v>
      </c>
      <c r="H675" s="12" t="s">
        <v>2774</v>
      </c>
      <c r="I675" s="1"/>
      <c r="J675" s="12">
        <v>45</v>
      </c>
      <c r="K675" s="12" t="s">
        <v>2665</v>
      </c>
      <c r="L675" s="12" t="s">
        <v>2774</v>
      </c>
      <c r="M675" s="27" t="s">
        <v>2879</v>
      </c>
      <c r="N675" s="12"/>
      <c r="O675" s="8" t="s">
        <v>3308</v>
      </c>
      <c r="P675" s="8" t="s">
        <v>51</v>
      </c>
      <c r="Q675" s="30"/>
      <c r="R675" s="12">
        <v>36</v>
      </c>
      <c r="S675" s="23">
        <v>221</v>
      </c>
      <c r="T675" s="23">
        <v>221</v>
      </c>
      <c r="U675" s="13"/>
      <c r="V675" s="14">
        <f t="shared" si="182"/>
        <v>442</v>
      </c>
      <c r="W675" s="15">
        <f t="shared" si="183"/>
        <v>221</v>
      </c>
      <c r="X675" s="15">
        <f t="shared" si="184"/>
        <v>221</v>
      </c>
      <c r="Y675" s="15">
        <f t="shared" si="185"/>
        <v>0</v>
      </c>
      <c r="Z675" s="14">
        <f t="shared" si="186"/>
        <v>442</v>
      </c>
      <c r="AA675" s="15">
        <f t="shared" si="187"/>
        <v>221</v>
      </c>
      <c r="AB675" s="15">
        <f t="shared" si="188"/>
        <v>221</v>
      </c>
      <c r="AC675" s="15">
        <f t="shared" si="189"/>
        <v>0</v>
      </c>
      <c r="AD675" s="14">
        <f t="shared" si="190"/>
        <v>442</v>
      </c>
      <c r="AE675" s="14">
        <f t="shared" si="191"/>
        <v>1326</v>
      </c>
      <c r="AF675" s="17" t="s">
        <v>53</v>
      </c>
      <c r="AG675" s="17" t="s">
        <v>909</v>
      </c>
      <c r="AH675" s="17" t="s">
        <v>906</v>
      </c>
      <c r="AI675" s="17" t="s">
        <v>343</v>
      </c>
      <c r="AJ675" s="29" t="s">
        <v>345</v>
      </c>
      <c r="AK675" s="29">
        <v>45657</v>
      </c>
      <c r="AL675" s="29" t="s">
        <v>345</v>
      </c>
      <c r="AM675" s="25" t="s">
        <v>47</v>
      </c>
      <c r="AN675" s="25">
        <v>46752</v>
      </c>
      <c r="AO675" s="12"/>
    </row>
    <row r="676" spans="1:41" ht="20" customHeight="1">
      <c r="A676" s="20"/>
      <c r="B676" s="21" t="s">
        <v>2642</v>
      </c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2">
        <f t="shared" ref="S676:AE676" si="192">SUM(S602:S675)</f>
        <v>106237</v>
      </c>
      <c r="T676" s="22">
        <f t="shared" si="192"/>
        <v>98681</v>
      </c>
      <c r="U676" s="22">
        <f t="shared" si="192"/>
        <v>0</v>
      </c>
      <c r="V676" s="22">
        <f t="shared" si="192"/>
        <v>204918</v>
      </c>
      <c r="W676" s="22">
        <f t="shared" si="192"/>
        <v>106237</v>
      </c>
      <c r="X676" s="22">
        <f t="shared" si="192"/>
        <v>98681</v>
      </c>
      <c r="Y676" s="22">
        <f t="shared" si="192"/>
        <v>0</v>
      </c>
      <c r="Z676" s="22">
        <f t="shared" si="192"/>
        <v>204918</v>
      </c>
      <c r="AA676" s="22">
        <f t="shared" si="192"/>
        <v>106237</v>
      </c>
      <c r="AB676" s="22">
        <f t="shared" si="192"/>
        <v>98681</v>
      </c>
      <c r="AC676" s="22">
        <f t="shared" si="192"/>
        <v>0</v>
      </c>
      <c r="AD676" s="22">
        <f t="shared" si="192"/>
        <v>204918</v>
      </c>
      <c r="AE676" s="22">
        <f t="shared" si="192"/>
        <v>614754</v>
      </c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ht="20" customHeight="1">
      <c r="A677" s="12">
        <v>1</v>
      </c>
      <c r="B677" s="12" t="s">
        <v>2950</v>
      </c>
      <c r="C677" s="28" t="s">
        <v>3222</v>
      </c>
      <c r="D677" s="12" t="s">
        <v>2951</v>
      </c>
      <c r="E677" s="12" t="s">
        <v>2950</v>
      </c>
      <c r="F677" s="12" t="s">
        <v>2951</v>
      </c>
      <c r="G677" s="12" t="s">
        <v>2967</v>
      </c>
      <c r="H677" s="12" t="s">
        <v>2968</v>
      </c>
      <c r="I677" s="1"/>
      <c r="J677" s="12"/>
      <c r="K677" s="12" t="s">
        <v>2959</v>
      </c>
      <c r="L677" s="12" t="s">
        <v>2957</v>
      </c>
      <c r="M677" s="27" t="s">
        <v>2969</v>
      </c>
      <c r="N677" s="12"/>
      <c r="O677" s="8">
        <v>13967415</v>
      </c>
      <c r="P677" s="8" t="s">
        <v>51</v>
      </c>
      <c r="Q677" s="8">
        <v>4</v>
      </c>
      <c r="R677" s="12">
        <v>36</v>
      </c>
      <c r="S677" s="23">
        <v>538</v>
      </c>
      <c r="T677" s="23">
        <v>538</v>
      </c>
      <c r="U677" s="23"/>
      <c r="V677" s="14">
        <f t="shared" ref="V677" si="193">SUM(S677:U677)</f>
        <v>1076</v>
      </c>
      <c r="W677" s="15">
        <f>S677</f>
        <v>538</v>
      </c>
      <c r="X677" s="15">
        <f t="shared" ref="X677" si="194">T677</f>
        <v>538</v>
      </c>
      <c r="Y677" s="15">
        <f t="shared" ref="Y677" si="195">U677</f>
        <v>0</v>
      </c>
      <c r="Z677" s="14">
        <f t="shared" ref="Z677" si="196">SUM(W677:Y677)</f>
        <v>1076</v>
      </c>
      <c r="AA677" s="15">
        <f>S677</f>
        <v>538</v>
      </c>
      <c r="AB677" s="15">
        <f t="shared" ref="AB677" si="197">T677</f>
        <v>538</v>
      </c>
      <c r="AC677" s="15">
        <f t="shared" ref="AC677" si="198">U677</f>
        <v>0</v>
      </c>
      <c r="AD677" s="14">
        <f t="shared" ref="AD677" si="199">SUM(AA677:AC677)</f>
        <v>1076</v>
      </c>
      <c r="AE677" s="14">
        <f t="shared" ref="AE677" si="200">V677+Z677+AD677</f>
        <v>3228</v>
      </c>
      <c r="AF677" s="17" t="s">
        <v>53</v>
      </c>
      <c r="AG677" s="17" t="s">
        <v>342</v>
      </c>
      <c r="AH677" s="17" t="s">
        <v>2281</v>
      </c>
      <c r="AI677" s="17" t="s">
        <v>343</v>
      </c>
      <c r="AJ677" s="29" t="s">
        <v>345</v>
      </c>
      <c r="AK677" s="29">
        <v>45657</v>
      </c>
      <c r="AL677" s="29" t="s">
        <v>345</v>
      </c>
      <c r="AM677" s="25" t="s">
        <v>47</v>
      </c>
      <c r="AN677" s="25">
        <v>46752</v>
      </c>
      <c r="AO677" s="12"/>
    </row>
    <row r="678" spans="1:41" ht="20" customHeight="1">
      <c r="A678" s="12">
        <v>2</v>
      </c>
      <c r="B678" s="12" t="s">
        <v>2950</v>
      </c>
      <c r="C678" s="28" t="s">
        <v>3222</v>
      </c>
      <c r="D678" s="12" t="s">
        <v>2951</v>
      </c>
      <c r="E678" s="12" t="s">
        <v>2950</v>
      </c>
      <c r="F678" s="12" t="s">
        <v>2951</v>
      </c>
      <c r="G678" s="12" t="s">
        <v>2967</v>
      </c>
      <c r="H678" s="12" t="s">
        <v>2968</v>
      </c>
      <c r="I678" s="1"/>
      <c r="J678" s="12"/>
      <c r="K678" s="12" t="s">
        <v>2959</v>
      </c>
      <c r="L678" s="12" t="s">
        <v>2957</v>
      </c>
      <c r="M678" s="27" t="s">
        <v>2970</v>
      </c>
      <c r="N678" s="12"/>
      <c r="O678" s="8">
        <v>56298389</v>
      </c>
      <c r="P678" s="8" t="s">
        <v>51</v>
      </c>
      <c r="Q678" s="8">
        <v>21</v>
      </c>
      <c r="R678" s="12">
        <v>36</v>
      </c>
      <c r="S678" s="23">
        <v>22455</v>
      </c>
      <c r="T678" s="23">
        <v>22455</v>
      </c>
      <c r="U678" s="23"/>
      <c r="V678" s="14">
        <f t="shared" ref="V678:V741" si="201">SUM(S678:U678)</f>
        <v>44910</v>
      </c>
      <c r="W678" s="15">
        <f t="shared" ref="W678:W741" si="202">S678</f>
        <v>22455</v>
      </c>
      <c r="X678" s="15">
        <f t="shared" ref="X678:X741" si="203">T678</f>
        <v>22455</v>
      </c>
      <c r="Y678" s="15">
        <f t="shared" ref="Y678:Y741" si="204">U678</f>
        <v>0</v>
      </c>
      <c r="Z678" s="14">
        <f t="shared" ref="Z678:Z741" si="205">SUM(W678:Y678)</f>
        <v>44910</v>
      </c>
      <c r="AA678" s="15">
        <f t="shared" ref="AA678:AA741" si="206">S678</f>
        <v>22455</v>
      </c>
      <c r="AB678" s="15">
        <f t="shared" ref="AB678:AB741" si="207">T678</f>
        <v>22455</v>
      </c>
      <c r="AC678" s="15">
        <f t="shared" ref="AC678:AC741" si="208">U678</f>
        <v>0</v>
      </c>
      <c r="AD678" s="14">
        <f t="shared" ref="AD678:AD741" si="209">SUM(AA678:AC678)</f>
        <v>44910</v>
      </c>
      <c r="AE678" s="14">
        <f t="shared" ref="AE678:AE741" si="210">V678+Z678+AD678</f>
        <v>134730</v>
      </c>
      <c r="AF678" s="17" t="s">
        <v>53</v>
      </c>
      <c r="AG678" s="17" t="s">
        <v>342</v>
      </c>
      <c r="AH678" s="17" t="s">
        <v>2281</v>
      </c>
      <c r="AI678" s="17" t="s">
        <v>343</v>
      </c>
      <c r="AJ678" s="29" t="s">
        <v>345</v>
      </c>
      <c r="AK678" s="29">
        <v>45657</v>
      </c>
      <c r="AL678" s="29" t="s">
        <v>345</v>
      </c>
      <c r="AM678" s="25" t="s">
        <v>47</v>
      </c>
      <c r="AN678" s="25">
        <v>46752</v>
      </c>
      <c r="AO678" s="12"/>
    </row>
    <row r="679" spans="1:41" ht="20" customHeight="1">
      <c r="A679" s="12">
        <v>3</v>
      </c>
      <c r="B679" s="12" t="s">
        <v>2950</v>
      </c>
      <c r="C679" s="28" t="s">
        <v>3222</v>
      </c>
      <c r="D679" s="12" t="s">
        <v>2951</v>
      </c>
      <c r="E679" s="12" t="s">
        <v>2950</v>
      </c>
      <c r="F679" s="12" t="s">
        <v>2951</v>
      </c>
      <c r="G679" s="12" t="s">
        <v>2967</v>
      </c>
      <c r="H679" s="12" t="s">
        <v>2968</v>
      </c>
      <c r="I679" s="1"/>
      <c r="J679" s="12"/>
      <c r="K679" s="12" t="s">
        <v>2959</v>
      </c>
      <c r="L679" s="12" t="s">
        <v>2957</v>
      </c>
      <c r="M679" s="27" t="s">
        <v>2971</v>
      </c>
      <c r="N679" s="12"/>
      <c r="O679" s="8">
        <v>13941058</v>
      </c>
      <c r="P679" s="8" t="s">
        <v>51</v>
      </c>
      <c r="Q679" s="8">
        <v>11</v>
      </c>
      <c r="R679" s="12">
        <v>36</v>
      </c>
      <c r="S679" s="23">
        <v>10857</v>
      </c>
      <c r="T679" s="23">
        <v>10857</v>
      </c>
      <c r="U679" s="23"/>
      <c r="V679" s="14">
        <f t="shared" si="201"/>
        <v>21714</v>
      </c>
      <c r="W679" s="15">
        <f t="shared" si="202"/>
        <v>10857</v>
      </c>
      <c r="X679" s="15">
        <f t="shared" si="203"/>
        <v>10857</v>
      </c>
      <c r="Y679" s="15">
        <f t="shared" si="204"/>
        <v>0</v>
      </c>
      <c r="Z679" s="14">
        <f t="shared" si="205"/>
        <v>21714</v>
      </c>
      <c r="AA679" s="15">
        <f t="shared" si="206"/>
        <v>10857</v>
      </c>
      <c r="AB679" s="15">
        <f t="shared" si="207"/>
        <v>10857</v>
      </c>
      <c r="AC679" s="15">
        <f t="shared" si="208"/>
        <v>0</v>
      </c>
      <c r="AD679" s="14">
        <f t="shared" si="209"/>
        <v>21714</v>
      </c>
      <c r="AE679" s="14">
        <f t="shared" si="210"/>
        <v>65142</v>
      </c>
      <c r="AF679" s="17" t="s">
        <v>53</v>
      </c>
      <c r="AG679" s="17" t="s">
        <v>342</v>
      </c>
      <c r="AH679" s="17" t="s">
        <v>2281</v>
      </c>
      <c r="AI679" s="17" t="s">
        <v>343</v>
      </c>
      <c r="AJ679" s="29" t="s">
        <v>345</v>
      </c>
      <c r="AK679" s="29">
        <v>45657</v>
      </c>
      <c r="AL679" s="29" t="s">
        <v>345</v>
      </c>
      <c r="AM679" s="25" t="s">
        <v>47</v>
      </c>
      <c r="AN679" s="25">
        <v>46752</v>
      </c>
      <c r="AO679" s="12"/>
    </row>
    <row r="680" spans="1:41" ht="20" customHeight="1">
      <c r="A680" s="12">
        <v>4</v>
      </c>
      <c r="B680" s="12" t="s">
        <v>2950</v>
      </c>
      <c r="C680" s="28" t="s">
        <v>3222</v>
      </c>
      <c r="D680" s="12" t="s">
        <v>2951</v>
      </c>
      <c r="E680" s="12" t="s">
        <v>2950</v>
      </c>
      <c r="F680" s="12" t="s">
        <v>2951</v>
      </c>
      <c r="G680" s="12" t="s">
        <v>2967</v>
      </c>
      <c r="H680" s="12" t="s">
        <v>2968</v>
      </c>
      <c r="I680" s="1"/>
      <c r="J680" s="12"/>
      <c r="K680" s="12" t="s">
        <v>2959</v>
      </c>
      <c r="L680" s="12" t="s">
        <v>2957</v>
      </c>
      <c r="M680" s="27" t="s">
        <v>2972</v>
      </c>
      <c r="N680" s="12"/>
      <c r="O680" s="8">
        <v>13939712</v>
      </c>
      <c r="P680" s="8" t="s">
        <v>51</v>
      </c>
      <c r="Q680" s="8">
        <v>9</v>
      </c>
      <c r="R680" s="12">
        <v>36</v>
      </c>
      <c r="S680" s="23">
        <v>2480</v>
      </c>
      <c r="T680" s="23">
        <v>2480</v>
      </c>
      <c r="U680" s="23"/>
      <c r="V680" s="14">
        <f t="shared" si="201"/>
        <v>4960</v>
      </c>
      <c r="W680" s="15">
        <f t="shared" si="202"/>
        <v>2480</v>
      </c>
      <c r="X680" s="15">
        <f t="shared" si="203"/>
        <v>2480</v>
      </c>
      <c r="Y680" s="15">
        <f t="shared" si="204"/>
        <v>0</v>
      </c>
      <c r="Z680" s="14">
        <f t="shared" si="205"/>
        <v>4960</v>
      </c>
      <c r="AA680" s="15">
        <f t="shared" si="206"/>
        <v>2480</v>
      </c>
      <c r="AB680" s="15">
        <f t="shared" si="207"/>
        <v>2480</v>
      </c>
      <c r="AC680" s="15">
        <f t="shared" si="208"/>
        <v>0</v>
      </c>
      <c r="AD680" s="14">
        <f t="shared" si="209"/>
        <v>4960</v>
      </c>
      <c r="AE680" s="14">
        <f t="shared" si="210"/>
        <v>14880</v>
      </c>
      <c r="AF680" s="17" t="s">
        <v>53</v>
      </c>
      <c r="AG680" s="17" t="s">
        <v>342</v>
      </c>
      <c r="AH680" s="17" t="s">
        <v>2281</v>
      </c>
      <c r="AI680" s="17" t="s">
        <v>343</v>
      </c>
      <c r="AJ680" s="29" t="s">
        <v>345</v>
      </c>
      <c r="AK680" s="29">
        <v>45657</v>
      </c>
      <c r="AL680" s="29" t="s">
        <v>345</v>
      </c>
      <c r="AM680" s="25" t="s">
        <v>47</v>
      </c>
      <c r="AN680" s="25">
        <v>46752</v>
      </c>
      <c r="AO680" s="12"/>
    </row>
    <row r="681" spans="1:41" ht="20" customHeight="1">
      <c r="A681" s="12">
        <v>5</v>
      </c>
      <c r="B681" s="12" t="s">
        <v>2950</v>
      </c>
      <c r="C681" s="28" t="s">
        <v>3222</v>
      </c>
      <c r="D681" s="12" t="s">
        <v>2951</v>
      </c>
      <c r="E681" s="12" t="s">
        <v>2950</v>
      </c>
      <c r="F681" s="12" t="s">
        <v>2951</v>
      </c>
      <c r="G681" s="12" t="s">
        <v>2973</v>
      </c>
      <c r="H681" s="12" t="s">
        <v>2974</v>
      </c>
      <c r="I681" s="1"/>
      <c r="J681" s="12"/>
      <c r="K681" s="12" t="s">
        <v>2959</v>
      </c>
      <c r="L681" s="12" t="s">
        <v>2957</v>
      </c>
      <c r="M681" s="27" t="s">
        <v>2975</v>
      </c>
      <c r="N681" s="12"/>
      <c r="O681" s="8">
        <v>13963738</v>
      </c>
      <c r="P681" s="8" t="s">
        <v>51</v>
      </c>
      <c r="Q681" s="8">
        <v>3</v>
      </c>
      <c r="R681" s="12">
        <v>36</v>
      </c>
      <c r="S681" s="23">
        <v>835</v>
      </c>
      <c r="T681" s="23">
        <v>835</v>
      </c>
      <c r="U681" s="23"/>
      <c r="V681" s="14">
        <f t="shared" si="201"/>
        <v>1670</v>
      </c>
      <c r="W681" s="15">
        <f t="shared" si="202"/>
        <v>835</v>
      </c>
      <c r="X681" s="15">
        <f t="shared" si="203"/>
        <v>835</v>
      </c>
      <c r="Y681" s="15">
        <f t="shared" si="204"/>
        <v>0</v>
      </c>
      <c r="Z681" s="14">
        <f t="shared" si="205"/>
        <v>1670</v>
      </c>
      <c r="AA681" s="15">
        <f t="shared" si="206"/>
        <v>835</v>
      </c>
      <c r="AB681" s="15">
        <f t="shared" si="207"/>
        <v>835</v>
      </c>
      <c r="AC681" s="15">
        <f t="shared" si="208"/>
        <v>0</v>
      </c>
      <c r="AD681" s="14">
        <f t="shared" si="209"/>
        <v>1670</v>
      </c>
      <c r="AE681" s="14">
        <f t="shared" si="210"/>
        <v>5010</v>
      </c>
      <c r="AF681" s="17" t="s">
        <v>53</v>
      </c>
      <c r="AG681" s="17" t="s">
        <v>342</v>
      </c>
      <c r="AH681" s="17" t="s">
        <v>2281</v>
      </c>
      <c r="AI681" s="17" t="s">
        <v>343</v>
      </c>
      <c r="AJ681" s="29" t="s">
        <v>345</v>
      </c>
      <c r="AK681" s="29">
        <v>45657</v>
      </c>
      <c r="AL681" s="29" t="s">
        <v>345</v>
      </c>
      <c r="AM681" s="25" t="s">
        <v>47</v>
      </c>
      <c r="AN681" s="25">
        <v>46752</v>
      </c>
      <c r="AO681" s="12"/>
    </row>
    <row r="682" spans="1:41" ht="20" customHeight="1">
      <c r="A682" s="12">
        <v>6</v>
      </c>
      <c r="B682" s="12" t="s">
        <v>2950</v>
      </c>
      <c r="C682" s="28" t="s">
        <v>3222</v>
      </c>
      <c r="D682" s="12" t="s">
        <v>2951</v>
      </c>
      <c r="E682" s="12" t="s">
        <v>2950</v>
      </c>
      <c r="F682" s="12" t="s">
        <v>2951</v>
      </c>
      <c r="G682" s="12" t="s">
        <v>2973</v>
      </c>
      <c r="H682" s="12" t="s">
        <v>2974</v>
      </c>
      <c r="I682" s="1"/>
      <c r="J682" s="12"/>
      <c r="K682" s="12" t="s">
        <v>2959</v>
      </c>
      <c r="L682" s="12" t="s">
        <v>2957</v>
      </c>
      <c r="M682" s="27" t="s">
        <v>2976</v>
      </c>
      <c r="N682" s="12"/>
      <c r="O682" s="8">
        <v>13963740</v>
      </c>
      <c r="P682" s="8" t="s">
        <v>51</v>
      </c>
      <c r="Q682" s="8">
        <v>3</v>
      </c>
      <c r="R682" s="12">
        <v>36</v>
      </c>
      <c r="S682" s="23">
        <v>238</v>
      </c>
      <c r="T682" s="23">
        <v>238</v>
      </c>
      <c r="U682" s="23"/>
      <c r="V682" s="14">
        <f t="shared" si="201"/>
        <v>476</v>
      </c>
      <c r="W682" s="15">
        <f t="shared" si="202"/>
        <v>238</v>
      </c>
      <c r="X682" s="15">
        <f t="shared" si="203"/>
        <v>238</v>
      </c>
      <c r="Y682" s="15">
        <f t="shared" si="204"/>
        <v>0</v>
      </c>
      <c r="Z682" s="14">
        <f t="shared" si="205"/>
        <v>476</v>
      </c>
      <c r="AA682" s="15">
        <f t="shared" si="206"/>
        <v>238</v>
      </c>
      <c r="AB682" s="15">
        <f t="shared" si="207"/>
        <v>238</v>
      </c>
      <c r="AC682" s="15">
        <f t="shared" si="208"/>
        <v>0</v>
      </c>
      <c r="AD682" s="14">
        <f t="shared" si="209"/>
        <v>476</v>
      </c>
      <c r="AE682" s="14">
        <f t="shared" si="210"/>
        <v>1428</v>
      </c>
      <c r="AF682" s="17" t="s">
        <v>53</v>
      </c>
      <c r="AG682" s="17" t="s">
        <v>342</v>
      </c>
      <c r="AH682" s="17" t="s">
        <v>2281</v>
      </c>
      <c r="AI682" s="17" t="s">
        <v>343</v>
      </c>
      <c r="AJ682" s="29" t="s">
        <v>345</v>
      </c>
      <c r="AK682" s="29">
        <v>45657</v>
      </c>
      <c r="AL682" s="29" t="s">
        <v>345</v>
      </c>
      <c r="AM682" s="25" t="s">
        <v>47</v>
      </c>
      <c r="AN682" s="25">
        <v>46752</v>
      </c>
      <c r="AO682" s="12"/>
    </row>
    <row r="683" spans="1:41" ht="20" customHeight="1">
      <c r="A683" s="12">
        <v>7</v>
      </c>
      <c r="B683" s="12" t="s">
        <v>2950</v>
      </c>
      <c r="C683" s="28" t="s">
        <v>3222</v>
      </c>
      <c r="D683" s="12" t="s">
        <v>2951</v>
      </c>
      <c r="E683" s="12" t="s">
        <v>2950</v>
      </c>
      <c r="F683" s="12" t="s">
        <v>2951</v>
      </c>
      <c r="G683" s="12" t="s">
        <v>2977</v>
      </c>
      <c r="H683" s="12" t="s">
        <v>2978</v>
      </c>
      <c r="I683" s="1"/>
      <c r="J683" s="12"/>
      <c r="K683" s="12" t="s">
        <v>2959</v>
      </c>
      <c r="L683" s="12" t="s">
        <v>2957</v>
      </c>
      <c r="M683" s="27" t="s">
        <v>2979</v>
      </c>
      <c r="N683" s="12"/>
      <c r="O683" s="8">
        <v>13966350</v>
      </c>
      <c r="P683" s="8" t="s">
        <v>51</v>
      </c>
      <c r="Q683" s="8">
        <v>5</v>
      </c>
      <c r="R683" s="12">
        <v>36</v>
      </c>
      <c r="S683" s="23">
        <v>864</v>
      </c>
      <c r="T683" s="23">
        <v>863</v>
      </c>
      <c r="U683" s="23"/>
      <c r="V683" s="14">
        <f t="shared" si="201"/>
        <v>1727</v>
      </c>
      <c r="W683" s="15">
        <f t="shared" si="202"/>
        <v>864</v>
      </c>
      <c r="X683" s="15">
        <f t="shared" si="203"/>
        <v>863</v>
      </c>
      <c r="Y683" s="15">
        <f t="shared" si="204"/>
        <v>0</v>
      </c>
      <c r="Z683" s="14">
        <f t="shared" si="205"/>
        <v>1727</v>
      </c>
      <c r="AA683" s="15">
        <f t="shared" si="206"/>
        <v>864</v>
      </c>
      <c r="AB683" s="15">
        <f t="shared" si="207"/>
        <v>863</v>
      </c>
      <c r="AC683" s="15">
        <f t="shared" si="208"/>
        <v>0</v>
      </c>
      <c r="AD683" s="14">
        <f t="shared" si="209"/>
        <v>1727</v>
      </c>
      <c r="AE683" s="14">
        <f t="shared" si="210"/>
        <v>5181</v>
      </c>
      <c r="AF683" s="17" t="s">
        <v>53</v>
      </c>
      <c r="AG683" s="17" t="s">
        <v>342</v>
      </c>
      <c r="AH683" s="17" t="s">
        <v>2281</v>
      </c>
      <c r="AI683" s="17" t="s">
        <v>343</v>
      </c>
      <c r="AJ683" s="29" t="s">
        <v>345</v>
      </c>
      <c r="AK683" s="29">
        <v>45657</v>
      </c>
      <c r="AL683" s="29" t="s">
        <v>345</v>
      </c>
      <c r="AM683" s="25" t="s">
        <v>47</v>
      </c>
      <c r="AN683" s="25">
        <v>46752</v>
      </c>
      <c r="AO683" s="12"/>
    </row>
    <row r="684" spans="1:41" ht="20" customHeight="1">
      <c r="A684" s="12">
        <v>8</v>
      </c>
      <c r="B684" s="12" t="s">
        <v>2950</v>
      </c>
      <c r="C684" s="28" t="s">
        <v>3222</v>
      </c>
      <c r="D684" s="12" t="s">
        <v>2951</v>
      </c>
      <c r="E684" s="12" t="s">
        <v>2950</v>
      </c>
      <c r="F684" s="12" t="s">
        <v>2951</v>
      </c>
      <c r="G684" s="12" t="s">
        <v>2977</v>
      </c>
      <c r="H684" s="12" t="s">
        <v>2978</v>
      </c>
      <c r="I684" s="1"/>
      <c r="J684" s="12"/>
      <c r="K684" s="12" t="s">
        <v>2959</v>
      </c>
      <c r="L684" s="12" t="s">
        <v>2957</v>
      </c>
      <c r="M684" s="27" t="s">
        <v>2980</v>
      </c>
      <c r="N684" s="12"/>
      <c r="O684" s="8">
        <v>13936052</v>
      </c>
      <c r="P684" s="8" t="s">
        <v>51</v>
      </c>
      <c r="Q684" s="8">
        <v>14</v>
      </c>
      <c r="R684" s="12">
        <v>36</v>
      </c>
      <c r="S684" s="23">
        <v>968</v>
      </c>
      <c r="T684" s="23">
        <v>968</v>
      </c>
      <c r="U684" s="23"/>
      <c r="V684" s="14">
        <f t="shared" si="201"/>
        <v>1936</v>
      </c>
      <c r="W684" s="15">
        <f t="shared" si="202"/>
        <v>968</v>
      </c>
      <c r="X684" s="15">
        <f t="shared" si="203"/>
        <v>968</v>
      </c>
      <c r="Y684" s="15">
        <f t="shared" si="204"/>
        <v>0</v>
      </c>
      <c r="Z684" s="14">
        <f t="shared" si="205"/>
        <v>1936</v>
      </c>
      <c r="AA684" s="15">
        <f t="shared" si="206"/>
        <v>968</v>
      </c>
      <c r="AB684" s="15">
        <f t="shared" si="207"/>
        <v>968</v>
      </c>
      <c r="AC684" s="15">
        <f t="shared" si="208"/>
        <v>0</v>
      </c>
      <c r="AD684" s="14">
        <f t="shared" si="209"/>
        <v>1936</v>
      </c>
      <c r="AE684" s="14">
        <f t="shared" si="210"/>
        <v>5808</v>
      </c>
      <c r="AF684" s="17" t="s">
        <v>53</v>
      </c>
      <c r="AG684" s="17" t="s">
        <v>342</v>
      </c>
      <c r="AH684" s="17" t="s">
        <v>2281</v>
      </c>
      <c r="AI684" s="17" t="s">
        <v>343</v>
      </c>
      <c r="AJ684" s="29" t="s">
        <v>345</v>
      </c>
      <c r="AK684" s="29">
        <v>45657</v>
      </c>
      <c r="AL684" s="29" t="s">
        <v>345</v>
      </c>
      <c r="AM684" s="25" t="s">
        <v>47</v>
      </c>
      <c r="AN684" s="25">
        <v>46752</v>
      </c>
      <c r="AO684" s="12"/>
    </row>
    <row r="685" spans="1:41" ht="20" customHeight="1">
      <c r="A685" s="12">
        <v>9</v>
      </c>
      <c r="B685" s="12" t="s">
        <v>2950</v>
      </c>
      <c r="C685" s="28" t="s">
        <v>3222</v>
      </c>
      <c r="D685" s="12" t="s">
        <v>2951</v>
      </c>
      <c r="E685" s="12" t="s">
        <v>2950</v>
      </c>
      <c r="F685" s="12" t="s">
        <v>2951</v>
      </c>
      <c r="G685" s="12" t="s">
        <v>2977</v>
      </c>
      <c r="H685" s="12" t="s">
        <v>2978</v>
      </c>
      <c r="I685" s="1"/>
      <c r="J685" s="12"/>
      <c r="K685" s="12" t="s">
        <v>2959</v>
      </c>
      <c r="L685" s="12" t="s">
        <v>2957</v>
      </c>
      <c r="M685" s="27" t="s">
        <v>2981</v>
      </c>
      <c r="N685" s="12"/>
      <c r="O685" s="8">
        <v>13967253</v>
      </c>
      <c r="P685" s="8" t="s">
        <v>51</v>
      </c>
      <c r="Q685" s="8">
        <v>5</v>
      </c>
      <c r="R685" s="12">
        <v>36</v>
      </c>
      <c r="S685" s="23">
        <v>947</v>
      </c>
      <c r="T685" s="23">
        <v>947</v>
      </c>
      <c r="U685" s="23"/>
      <c r="V685" s="14">
        <f t="shared" si="201"/>
        <v>1894</v>
      </c>
      <c r="W685" s="15">
        <f t="shared" si="202"/>
        <v>947</v>
      </c>
      <c r="X685" s="15">
        <f t="shared" si="203"/>
        <v>947</v>
      </c>
      <c r="Y685" s="15">
        <f t="shared" si="204"/>
        <v>0</v>
      </c>
      <c r="Z685" s="14">
        <f t="shared" si="205"/>
        <v>1894</v>
      </c>
      <c r="AA685" s="15">
        <f t="shared" si="206"/>
        <v>947</v>
      </c>
      <c r="AB685" s="15">
        <f t="shared" si="207"/>
        <v>947</v>
      </c>
      <c r="AC685" s="15">
        <f t="shared" si="208"/>
        <v>0</v>
      </c>
      <c r="AD685" s="14">
        <f t="shared" si="209"/>
        <v>1894</v>
      </c>
      <c r="AE685" s="14">
        <f t="shared" si="210"/>
        <v>5682</v>
      </c>
      <c r="AF685" s="17" t="s">
        <v>53</v>
      </c>
      <c r="AG685" s="17" t="s">
        <v>342</v>
      </c>
      <c r="AH685" s="17" t="s">
        <v>2281</v>
      </c>
      <c r="AI685" s="17" t="s">
        <v>343</v>
      </c>
      <c r="AJ685" s="29" t="s">
        <v>345</v>
      </c>
      <c r="AK685" s="29">
        <v>45657</v>
      </c>
      <c r="AL685" s="29" t="s">
        <v>345</v>
      </c>
      <c r="AM685" s="25" t="s">
        <v>47</v>
      </c>
      <c r="AN685" s="25">
        <v>46752</v>
      </c>
      <c r="AO685" s="12"/>
    </row>
    <row r="686" spans="1:41" ht="20" customHeight="1">
      <c r="A686" s="12">
        <v>10</v>
      </c>
      <c r="B686" s="12" t="s">
        <v>2950</v>
      </c>
      <c r="C686" s="28" t="s">
        <v>3222</v>
      </c>
      <c r="D686" s="12" t="s">
        <v>2951</v>
      </c>
      <c r="E686" s="12" t="s">
        <v>2950</v>
      </c>
      <c r="F686" s="12" t="s">
        <v>2951</v>
      </c>
      <c r="G686" s="12" t="s">
        <v>2977</v>
      </c>
      <c r="H686" s="12" t="s">
        <v>2978</v>
      </c>
      <c r="I686" s="1"/>
      <c r="J686" s="12"/>
      <c r="K686" s="12" t="s">
        <v>2959</v>
      </c>
      <c r="L686" s="12" t="s">
        <v>2957</v>
      </c>
      <c r="M686" s="27" t="s">
        <v>2982</v>
      </c>
      <c r="N686" s="12"/>
      <c r="O686" s="8">
        <v>56298144</v>
      </c>
      <c r="P686" s="8" t="s">
        <v>51</v>
      </c>
      <c r="Q686" s="8">
        <v>18</v>
      </c>
      <c r="R686" s="12">
        <v>36</v>
      </c>
      <c r="S686" s="23">
        <v>770</v>
      </c>
      <c r="T686" s="23">
        <v>769</v>
      </c>
      <c r="U686" s="23"/>
      <c r="V686" s="14">
        <f t="shared" si="201"/>
        <v>1539</v>
      </c>
      <c r="W686" s="15">
        <f t="shared" si="202"/>
        <v>770</v>
      </c>
      <c r="X686" s="15">
        <f t="shared" si="203"/>
        <v>769</v>
      </c>
      <c r="Y686" s="15">
        <f t="shared" si="204"/>
        <v>0</v>
      </c>
      <c r="Z686" s="14">
        <f t="shared" si="205"/>
        <v>1539</v>
      </c>
      <c r="AA686" s="15">
        <f t="shared" si="206"/>
        <v>770</v>
      </c>
      <c r="AB686" s="15">
        <f t="shared" si="207"/>
        <v>769</v>
      </c>
      <c r="AC686" s="15">
        <f t="shared" si="208"/>
        <v>0</v>
      </c>
      <c r="AD686" s="14">
        <f t="shared" si="209"/>
        <v>1539</v>
      </c>
      <c r="AE686" s="14">
        <f t="shared" si="210"/>
        <v>4617</v>
      </c>
      <c r="AF686" s="17" t="s">
        <v>53</v>
      </c>
      <c r="AG686" s="17" t="s">
        <v>342</v>
      </c>
      <c r="AH686" s="17" t="s">
        <v>2281</v>
      </c>
      <c r="AI686" s="17" t="s">
        <v>343</v>
      </c>
      <c r="AJ686" s="29" t="s">
        <v>345</v>
      </c>
      <c r="AK686" s="29">
        <v>45657</v>
      </c>
      <c r="AL686" s="29" t="s">
        <v>345</v>
      </c>
      <c r="AM686" s="25" t="s">
        <v>47</v>
      </c>
      <c r="AN686" s="25">
        <v>46752</v>
      </c>
      <c r="AO686" s="12"/>
    </row>
    <row r="687" spans="1:41" ht="20" customHeight="1">
      <c r="A687" s="12">
        <v>11</v>
      </c>
      <c r="B687" s="12" t="s">
        <v>2950</v>
      </c>
      <c r="C687" s="28" t="s">
        <v>3222</v>
      </c>
      <c r="D687" s="12" t="s">
        <v>2951</v>
      </c>
      <c r="E687" s="12" t="s">
        <v>2950</v>
      </c>
      <c r="F687" s="12" t="s">
        <v>2951</v>
      </c>
      <c r="G687" s="12" t="s">
        <v>2977</v>
      </c>
      <c r="H687" s="12" t="s">
        <v>2978</v>
      </c>
      <c r="I687" s="1"/>
      <c r="J687" s="12"/>
      <c r="K687" s="12" t="s">
        <v>2959</v>
      </c>
      <c r="L687" s="12" t="s">
        <v>2957</v>
      </c>
      <c r="M687" s="27" t="s">
        <v>2983</v>
      </c>
      <c r="N687" s="12"/>
      <c r="O687" s="8">
        <v>13967328</v>
      </c>
      <c r="P687" s="8" t="s">
        <v>51</v>
      </c>
      <c r="Q687" s="8">
        <v>14</v>
      </c>
      <c r="R687" s="12">
        <v>36</v>
      </c>
      <c r="S687" s="23">
        <v>2385</v>
      </c>
      <c r="T687" s="23">
        <v>2384</v>
      </c>
      <c r="U687" s="23"/>
      <c r="V687" s="14">
        <f t="shared" si="201"/>
        <v>4769</v>
      </c>
      <c r="W687" s="15">
        <f t="shared" si="202"/>
        <v>2385</v>
      </c>
      <c r="X687" s="15">
        <f t="shared" si="203"/>
        <v>2384</v>
      </c>
      <c r="Y687" s="15">
        <f t="shared" si="204"/>
        <v>0</v>
      </c>
      <c r="Z687" s="14">
        <f t="shared" si="205"/>
        <v>4769</v>
      </c>
      <c r="AA687" s="15">
        <f t="shared" si="206"/>
        <v>2385</v>
      </c>
      <c r="AB687" s="15">
        <f t="shared" si="207"/>
        <v>2384</v>
      </c>
      <c r="AC687" s="15">
        <f t="shared" si="208"/>
        <v>0</v>
      </c>
      <c r="AD687" s="14">
        <f t="shared" si="209"/>
        <v>4769</v>
      </c>
      <c r="AE687" s="14">
        <f t="shared" si="210"/>
        <v>14307</v>
      </c>
      <c r="AF687" s="17" t="s">
        <v>53</v>
      </c>
      <c r="AG687" s="17" t="s">
        <v>342</v>
      </c>
      <c r="AH687" s="17" t="s">
        <v>2281</v>
      </c>
      <c r="AI687" s="17" t="s">
        <v>343</v>
      </c>
      <c r="AJ687" s="29" t="s">
        <v>345</v>
      </c>
      <c r="AK687" s="29">
        <v>45657</v>
      </c>
      <c r="AL687" s="29" t="s">
        <v>345</v>
      </c>
      <c r="AM687" s="25" t="s">
        <v>47</v>
      </c>
      <c r="AN687" s="25">
        <v>46752</v>
      </c>
      <c r="AO687" s="12"/>
    </row>
    <row r="688" spans="1:41" ht="20" customHeight="1">
      <c r="A688" s="12">
        <v>12</v>
      </c>
      <c r="B688" s="12" t="s">
        <v>2950</v>
      </c>
      <c r="C688" s="28" t="s">
        <v>3222</v>
      </c>
      <c r="D688" s="12" t="s">
        <v>2951</v>
      </c>
      <c r="E688" s="12" t="s">
        <v>2950</v>
      </c>
      <c r="F688" s="12" t="s">
        <v>2951</v>
      </c>
      <c r="G688" s="12" t="s">
        <v>2984</v>
      </c>
      <c r="H688" s="12" t="s">
        <v>2957</v>
      </c>
      <c r="I688" s="1"/>
      <c r="J688" s="12"/>
      <c r="K688" s="12" t="s">
        <v>2959</v>
      </c>
      <c r="L688" s="12" t="s">
        <v>2957</v>
      </c>
      <c r="M688" s="27" t="s">
        <v>2985</v>
      </c>
      <c r="N688" s="12"/>
      <c r="O688" s="8">
        <v>13964242</v>
      </c>
      <c r="P688" s="8" t="s">
        <v>51</v>
      </c>
      <c r="Q688" s="8">
        <v>14</v>
      </c>
      <c r="R688" s="12">
        <v>36</v>
      </c>
      <c r="S688" s="23">
        <v>1835</v>
      </c>
      <c r="T688" s="23">
        <v>1834</v>
      </c>
      <c r="U688" s="23"/>
      <c r="V688" s="14">
        <f t="shared" si="201"/>
        <v>3669</v>
      </c>
      <c r="W688" s="15">
        <f t="shared" si="202"/>
        <v>1835</v>
      </c>
      <c r="X688" s="15">
        <f t="shared" si="203"/>
        <v>1834</v>
      </c>
      <c r="Y688" s="15">
        <f t="shared" si="204"/>
        <v>0</v>
      </c>
      <c r="Z688" s="14">
        <f t="shared" si="205"/>
        <v>3669</v>
      </c>
      <c r="AA688" s="15">
        <f t="shared" si="206"/>
        <v>1835</v>
      </c>
      <c r="AB688" s="15">
        <f t="shared" si="207"/>
        <v>1834</v>
      </c>
      <c r="AC688" s="15">
        <f t="shared" si="208"/>
        <v>0</v>
      </c>
      <c r="AD688" s="14">
        <f t="shared" si="209"/>
        <v>3669</v>
      </c>
      <c r="AE688" s="14">
        <f t="shared" si="210"/>
        <v>11007</v>
      </c>
      <c r="AF688" s="17" t="s">
        <v>53</v>
      </c>
      <c r="AG688" s="17" t="s">
        <v>342</v>
      </c>
      <c r="AH688" s="17" t="s">
        <v>2281</v>
      </c>
      <c r="AI688" s="17" t="s">
        <v>343</v>
      </c>
      <c r="AJ688" s="29" t="s">
        <v>345</v>
      </c>
      <c r="AK688" s="29">
        <v>45657</v>
      </c>
      <c r="AL688" s="29" t="s">
        <v>345</v>
      </c>
      <c r="AM688" s="25" t="s">
        <v>47</v>
      </c>
      <c r="AN688" s="25">
        <v>46752</v>
      </c>
      <c r="AO688" s="12"/>
    </row>
    <row r="689" spans="1:41" ht="20" customHeight="1">
      <c r="A689" s="12">
        <v>13</v>
      </c>
      <c r="B689" s="12" t="s">
        <v>2950</v>
      </c>
      <c r="C689" s="28" t="s">
        <v>3222</v>
      </c>
      <c r="D689" s="12" t="s">
        <v>2951</v>
      </c>
      <c r="E689" s="12" t="s">
        <v>2950</v>
      </c>
      <c r="F689" s="12" t="s">
        <v>2951</v>
      </c>
      <c r="G689" s="12" t="s">
        <v>2986</v>
      </c>
      <c r="H689" s="12" t="s">
        <v>2962</v>
      </c>
      <c r="I689" s="1"/>
      <c r="J689" s="12"/>
      <c r="K689" s="12" t="s">
        <v>2959</v>
      </c>
      <c r="L689" s="12" t="s">
        <v>2957</v>
      </c>
      <c r="M689" s="27" t="s">
        <v>2987</v>
      </c>
      <c r="N689" s="12"/>
      <c r="O689" s="8">
        <v>56624557</v>
      </c>
      <c r="P689" s="8" t="s">
        <v>51</v>
      </c>
      <c r="Q689" s="8">
        <v>4</v>
      </c>
      <c r="R689" s="12">
        <v>36</v>
      </c>
      <c r="S689" s="23">
        <v>483</v>
      </c>
      <c r="T689" s="23">
        <v>482</v>
      </c>
      <c r="U689" s="23"/>
      <c r="V689" s="14">
        <f t="shared" si="201"/>
        <v>965</v>
      </c>
      <c r="W689" s="15">
        <f t="shared" si="202"/>
        <v>483</v>
      </c>
      <c r="X689" s="15">
        <f t="shared" si="203"/>
        <v>482</v>
      </c>
      <c r="Y689" s="15">
        <f t="shared" si="204"/>
        <v>0</v>
      </c>
      <c r="Z689" s="14">
        <f t="shared" si="205"/>
        <v>965</v>
      </c>
      <c r="AA689" s="15">
        <f t="shared" si="206"/>
        <v>483</v>
      </c>
      <c r="AB689" s="15">
        <f t="shared" si="207"/>
        <v>482</v>
      </c>
      <c r="AC689" s="15">
        <f t="shared" si="208"/>
        <v>0</v>
      </c>
      <c r="AD689" s="14">
        <f t="shared" si="209"/>
        <v>965</v>
      </c>
      <c r="AE689" s="14">
        <f t="shared" si="210"/>
        <v>2895</v>
      </c>
      <c r="AF689" s="17" t="s">
        <v>53</v>
      </c>
      <c r="AG689" s="17" t="s">
        <v>342</v>
      </c>
      <c r="AH689" s="17" t="s">
        <v>2281</v>
      </c>
      <c r="AI689" s="17" t="s">
        <v>343</v>
      </c>
      <c r="AJ689" s="29" t="s">
        <v>345</v>
      </c>
      <c r="AK689" s="29">
        <v>45657</v>
      </c>
      <c r="AL689" s="29" t="s">
        <v>345</v>
      </c>
      <c r="AM689" s="25" t="s">
        <v>47</v>
      </c>
      <c r="AN689" s="25">
        <v>46752</v>
      </c>
      <c r="AO689" s="12"/>
    </row>
    <row r="690" spans="1:41" ht="20" customHeight="1">
      <c r="A690" s="12">
        <v>14</v>
      </c>
      <c r="B690" s="12" t="s">
        <v>2950</v>
      </c>
      <c r="C690" s="28" t="s">
        <v>3222</v>
      </c>
      <c r="D690" s="12" t="s">
        <v>2951</v>
      </c>
      <c r="E690" s="12" t="s">
        <v>2950</v>
      </c>
      <c r="F690" s="12" t="s">
        <v>2951</v>
      </c>
      <c r="G690" s="12" t="s">
        <v>2986</v>
      </c>
      <c r="H690" s="12" t="s">
        <v>2962</v>
      </c>
      <c r="I690" s="1"/>
      <c r="J690" s="12"/>
      <c r="K690" s="12" t="s">
        <v>2959</v>
      </c>
      <c r="L690" s="12" t="s">
        <v>2957</v>
      </c>
      <c r="M690" s="27" t="s">
        <v>2988</v>
      </c>
      <c r="N690" s="12"/>
      <c r="O690" s="8">
        <v>56624519</v>
      </c>
      <c r="P690" s="8" t="s">
        <v>51</v>
      </c>
      <c r="Q690" s="8">
        <v>5</v>
      </c>
      <c r="R690" s="12">
        <v>36</v>
      </c>
      <c r="S690" s="23">
        <v>1549</v>
      </c>
      <c r="T690" s="23">
        <v>1548</v>
      </c>
      <c r="U690" s="23"/>
      <c r="V690" s="14">
        <f t="shared" si="201"/>
        <v>3097</v>
      </c>
      <c r="W690" s="15">
        <f t="shared" si="202"/>
        <v>1549</v>
      </c>
      <c r="X690" s="15">
        <f t="shared" si="203"/>
        <v>1548</v>
      </c>
      <c r="Y690" s="15">
        <f t="shared" si="204"/>
        <v>0</v>
      </c>
      <c r="Z690" s="14">
        <f t="shared" si="205"/>
        <v>3097</v>
      </c>
      <c r="AA690" s="15">
        <f t="shared" si="206"/>
        <v>1549</v>
      </c>
      <c r="AB690" s="15">
        <f t="shared" si="207"/>
        <v>1548</v>
      </c>
      <c r="AC690" s="15">
        <f t="shared" si="208"/>
        <v>0</v>
      </c>
      <c r="AD690" s="14">
        <f t="shared" si="209"/>
        <v>3097</v>
      </c>
      <c r="AE690" s="14">
        <f t="shared" si="210"/>
        <v>9291</v>
      </c>
      <c r="AF690" s="17" t="s">
        <v>53</v>
      </c>
      <c r="AG690" s="17" t="s">
        <v>342</v>
      </c>
      <c r="AH690" s="17" t="s">
        <v>2281</v>
      </c>
      <c r="AI690" s="17" t="s">
        <v>343</v>
      </c>
      <c r="AJ690" s="29" t="s">
        <v>345</v>
      </c>
      <c r="AK690" s="29">
        <v>45657</v>
      </c>
      <c r="AL690" s="29" t="s">
        <v>345</v>
      </c>
      <c r="AM690" s="25" t="s">
        <v>47</v>
      </c>
      <c r="AN690" s="25">
        <v>46752</v>
      </c>
      <c r="AO690" s="12"/>
    </row>
    <row r="691" spans="1:41" ht="20" customHeight="1">
      <c r="A691" s="12">
        <v>15</v>
      </c>
      <c r="B691" s="12" t="s">
        <v>2950</v>
      </c>
      <c r="C691" s="28" t="s">
        <v>3222</v>
      </c>
      <c r="D691" s="12" t="s">
        <v>2951</v>
      </c>
      <c r="E691" s="12" t="s">
        <v>2950</v>
      </c>
      <c r="F691" s="12" t="s">
        <v>2951</v>
      </c>
      <c r="G691" s="12" t="s">
        <v>2989</v>
      </c>
      <c r="H691" s="12" t="s">
        <v>2990</v>
      </c>
      <c r="I691" s="1"/>
      <c r="J691" s="12"/>
      <c r="K691" s="12" t="s">
        <v>2959</v>
      </c>
      <c r="L691" s="12" t="s">
        <v>2957</v>
      </c>
      <c r="M691" s="27" t="s">
        <v>2991</v>
      </c>
      <c r="N691" s="12"/>
      <c r="O691" s="8">
        <v>56633406</v>
      </c>
      <c r="P691" s="8" t="s">
        <v>51</v>
      </c>
      <c r="Q691" s="8">
        <v>9</v>
      </c>
      <c r="R691" s="12">
        <v>36</v>
      </c>
      <c r="S691" s="23">
        <v>2545</v>
      </c>
      <c r="T691" s="23">
        <v>2545</v>
      </c>
      <c r="U691" s="23"/>
      <c r="V691" s="14">
        <f t="shared" si="201"/>
        <v>5090</v>
      </c>
      <c r="W691" s="15">
        <f t="shared" si="202"/>
        <v>2545</v>
      </c>
      <c r="X691" s="15">
        <f t="shared" si="203"/>
        <v>2545</v>
      </c>
      <c r="Y691" s="15">
        <f t="shared" si="204"/>
        <v>0</v>
      </c>
      <c r="Z691" s="14">
        <f t="shared" si="205"/>
        <v>5090</v>
      </c>
      <c r="AA691" s="15">
        <f t="shared" si="206"/>
        <v>2545</v>
      </c>
      <c r="AB691" s="15">
        <f t="shared" si="207"/>
        <v>2545</v>
      </c>
      <c r="AC691" s="15">
        <f t="shared" si="208"/>
        <v>0</v>
      </c>
      <c r="AD691" s="14">
        <f t="shared" si="209"/>
        <v>5090</v>
      </c>
      <c r="AE691" s="14">
        <f t="shared" si="210"/>
        <v>15270</v>
      </c>
      <c r="AF691" s="17" t="s">
        <v>53</v>
      </c>
      <c r="AG691" s="17" t="s">
        <v>342</v>
      </c>
      <c r="AH691" s="17" t="s">
        <v>2281</v>
      </c>
      <c r="AI691" s="17" t="s">
        <v>343</v>
      </c>
      <c r="AJ691" s="29" t="s">
        <v>345</v>
      </c>
      <c r="AK691" s="29">
        <v>45657</v>
      </c>
      <c r="AL691" s="29" t="s">
        <v>345</v>
      </c>
      <c r="AM691" s="25" t="s">
        <v>47</v>
      </c>
      <c r="AN691" s="25">
        <v>46752</v>
      </c>
      <c r="AO691" s="12"/>
    </row>
    <row r="692" spans="1:41" ht="20" customHeight="1">
      <c r="A692" s="12">
        <v>16</v>
      </c>
      <c r="B692" s="12" t="s">
        <v>2950</v>
      </c>
      <c r="C692" s="28" t="s">
        <v>3222</v>
      </c>
      <c r="D692" s="12" t="s">
        <v>2951</v>
      </c>
      <c r="E692" s="12" t="s">
        <v>2950</v>
      </c>
      <c r="F692" s="12" t="s">
        <v>2951</v>
      </c>
      <c r="G692" s="12" t="s">
        <v>2989</v>
      </c>
      <c r="H692" s="12" t="s">
        <v>2990</v>
      </c>
      <c r="I692" s="1"/>
      <c r="J692" s="12"/>
      <c r="K692" s="12" t="s">
        <v>2959</v>
      </c>
      <c r="L692" s="12" t="s">
        <v>2957</v>
      </c>
      <c r="M692" s="27" t="s">
        <v>2992</v>
      </c>
      <c r="N692" s="12"/>
      <c r="O692" s="8">
        <v>56632664</v>
      </c>
      <c r="P692" s="8" t="s">
        <v>51</v>
      </c>
      <c r="Q692" s="8">
        <v>3</v>
      </c>
      <c r="R692" s="12">
        <v>36</v>
      </c>
      <c r="S692" s="23">
        <v>1063</v>
      </c>
      <c r="T692" s="23">
        <v>1063</v>
      </c>
      <c r="U692" s="23"/>
      <c r="V692" s="14">
        <f t="shared" si="201"/>
        <v>2126</v>
      </c>
      <c r="W692" s="15">
        <f t="shared" si="202"/>
        <v>1063</v>
      </c>
      <c r="X692" s="15">
        <f t="shared" si="203"/>
        <v>1063</v>
      </c>
      <c r="Y692" s="15">
        <f t="shared" si="204"/>
        <v>0</v>
      </c>
      <c r="Z692" s="14">
        <f t="shared" si="205"/>
        <v>2126</v>
      </c>
      <c r="AA692" s="15">
        <f t="shared" si="206"/>
        <v>1063</v>
      </c>
      <c r="AB692" s="15">
        <f t="shared" si="207"/>
        <v>1063</v>
      </c>
      <c r="AC692" s="15">
        <f t="shared" si="208"/>
        <v>0</v>
      </c>
      <c r="AD692" s="14">
        <f t="shared" si="209"/>
        <v>2126</v>
      </c>
      <c r="AE692" s="14">
        <f t="shared" si="210"/>
        <v>6378</v>
      </c>
      <c r="AF692" s="17" t="s">
        <v>53</v>
      </c>
      <c r="AG692" s="17" t="s">
        <v>342</v>
      </c>
      <c r="AH692" s="17" t="s">
        <v>2281</v>
      </c>
      <c r="AI692" s="17" t="s">
        <v>343</v>
      </c>
      <c r="AJ692" s="29" t="s">
        <v>345</v>
      </c>
      <c r="AK692" s="29">
        <v>45657</v>
      </c>
      <c r="AL692" s="29" t="s">
        <v>345</v>
      </c>
      <c r="AM692" s="25" t="s">
        <v>47</v>
      </c>
      <c r="AN692" s="25">
        <v>46752</v>
      </c>
      <c r="AO692" s="12"/>
    </row>
    <row r="693" spans="1:41" ht="20" customHeight="1">
      <c r="A693" s="12">
        <v>17</v>
      </c>
      <c r="B693" s="12" t="s">
        <v>2950</v>
      </c>
      <c r="C693" s="28" t="s">
        <v>3222</v>
      </c>
      <c r="D693" s="12" t="s">
        <v>2951</v>
      </c>
      <c r="E693" s="12" t="s">
        <v>2950</v>
      </c>
      <c r="F693" s="12" t="s">
        <v>2951</v>
      </c>
      <c r="G693" s="12" t="s">
        <v>2993</v>
      </c>
      <c r="H693" s="12" t="s">
        <v>2994</v>
      </c>
      <c r="I693" s="1"/>
      <c r="J693" s="12"/>
      <c r="K693" s="12" t="s">
        <v>2959</v>
      </c>
      <c r="L693" s="12" t="s">
        <v>2957</v>
      </c>
      <c r="M693" s="27" t="s">
        <v>2995</v>
      </c>
      <c r="N693" s="12"/>
      <c r="O693" s="8">
        <v>56624499</v>
      </c>
      <c r="P693" s="8" t="s">
        <v>51</v>
      </c>
      <c r="Q693" s="8">
        <v>3</v>
      </c>
      <c r="R693" s="12">
        <v>36</v>
      </c>
      <c r="S693" s="23">
        <v>78</v>
      </c>
      <c r="T693" s="23">
        <v>77</v>
      </c>
      <c r="U693" s="23"/>
      <c r="V693" s="14">
        <f t="shared" si="201"/>
        <v>155</v>
      </c>
      <c r="W693" s="15">
        <f t="shared" si="202"/>
        <v>78</v>
      </c>
      <c r="X693" s="15">
        <f t="shared" si="203"/>
        <v>77</v>
      </c>
      <c r="Y693" s="15">
        <f t="shared" si="204"/>
        <v>0</v>
      </c>
      <c r="Z693" s="14">
        <f t="shared" si="205"/>
        <v>155</v>
      </c>
      <c r="AA693" s="15">
        <f t="shared" si="206"/>
        <v>78</v>
      </c>
      <c r="AB693" s="15">
        <f t="shared" si="207"/>
        <v>77</v>
      </c>
      <c r="AC693" s="15">
        <f t="shared" si="208"/>
        <v>0</v>
      </c>
      <c r="AD693" s="14">
        <f t="shared" si="209"/>
        <v>155</v>
      </c>
      <c r="AE693" s="14">
        <f t="shared" si="210"/>
        <v>465</v>
      </c>
      <c r="AF693" s="17" t="s">
        <v>53</v>
      </c>
      <c r="AG693" s="17" t="s">
        <v>342</v>
      </c>
      <c r="AH693" s="17" t="s">
        <v>2281</v>
      </c>
      <c r="AI693" s="17" t="s">
        <v>343</v>
      </c>
      <c r="AJ693" s="29" t="s">
        <v>345</v>
      </c>
      <c r="AK693" s="29">
        <v>45657</v>
      </c>
      <c r="AL693" s="29" t="s">
        <v>345</v>
      </c>
      <c r="AM693" s="25" t="s">
        <v>47</v>
      </c>
      <c r="AN693" s="25">
        <v>46752</v>
      </c>
      <c r="AO693" s="12"/>
    </row>
    <row r="694" spans="1:41" ht="20" customHeight="1">
      <c r="A694" s="12">
        <v>18</v>
      </c>
      <c r="B694" s="12" t="s">
        <v>2950</v>
      </c>
      <c r="C694" s="28" t="s">
        <v>3222</v>
      </c>
      <c r="D694" s="12" t="s">
        <v>2951</v>
      </c>
      <c r="E694" s="12" t="s">
        <v>2950</v>
      </c>
      <c r="F694" s="12" t="s">
        <v>2951</v>
      </c>
      <c r="G694" s="12" t="s">
        <v>2993</v>
      </c>
      <c r="H694" s="12" t="s">
        <v>2994</v>
      </c>
      <c r="I694" s="1"/>
      <c r="J694" s="12"/>
      <c r="K694" s="12" t="s">
        <v>2959</v>
      </c>
      <c r="L694" s="12" t="s">
        <v>2957</v>
      </c>
      <c r="M694" s="27" t="s">
        <v>2996</v>
      </c>
      <c r="N694" s="12"/>
      <c r="O694" s="8">
        <v>56624437</v>
      </c>
      <c r="P694" s="8" t="s">
        <v>51</v>
      </c>
      <c r="Q694" s="8">
        <v>3</v>
      </c>
      <c r="R694" s="12">
        <v>36</v>
      </c>
      <c r="S694" s="23">
        <v>186</v>
      </c>
      <c r="T694" s="23">
        <v>185</v>
      </c>
      <c r="U694" s="23"/>
      <c r="V694" s="14">
        <f t="shared" si="201"/>
        <v>371</v>
      </c>
      <c r="W694" s="15">
        <f t="shared" si="202"/>
        <v>186</v>
      </c>
      <c r="X694" s="15">
        <f t="shared" si="203"/>
        <v>185</v>
      </c>
      <c r="Y694" s="15">
        <f t="shared" si="204"/>
        <v>0</v>
      </c>
      <c r="Z694" s="14">
        <f t="shared" si="205"/>
        <v>371</v>
      </c>
      <c r="AA694" s="15">
        <f t="shared" si="206"/>
        <v>186</v>
      </c>
      <c r="AB694" s="15">
        <f t="shared" si="207"/>
        <v>185</v>
      </c>
      <c r="AC694" s="15">
        <f t="shared" si="208"/>
        <v>0</v>
      </c>
      <c r="AD694" s="14">
        <f t="shared" si="209"/>
        <v>371</v>
      </c>
      <c r="AE694" s="14">
        <f t="shared" si="210"/>
        <v>1113</v>
      </c>
      <c r="AF694" s="17" t="s">
        <v>53</v>
      </c>
      <c r="AG694" s="17" t="s">
        <v>342</v>
      </c>
      <c r="AH694" s="17" t="s">
        <v>2281</v>
      </c>
      <c r="AI694" s="17" t="s">
        <v>343</v>
      </c>
      <c r="AJ694" s="29" t="s">
        <v>345</v>
      </c>
      <c r="AK694" s="29">
        <v>45657</v>
      </c>
      <c r="AL694" s="29" t="s">
        <v>345</v>
      </c>
      <c r="AM694" s="25" t="s">
        <v>47</v>
      </c>
      <c r="AN694" s="25">
        <v>46752</v>
      </c>
      <c r="AO694" s="12"/>
    </row>
    <row r="695" spans="1:41" ht="20" customHeight="1">
      <c r="A695" s="12">
        <v>19</v>
      </c>
      <c r="B695" s="12" t="s">
        <v>2950</v>
      </c>
      <c r="C695" s="28" t="s">
        <v>3222</v>
      </c>
      <c r="D695" s="12" t="s">
        <v>2951</v>
      </c>
      <c r="E695" s="12" t="s">
        <v>2950</v>
      </c>
      <c r="F695" s="12" t="s">
        <v>2951</v>
      </c>
      <c r="G695" s="12" t="s">
        <v>2997</v>
      </c>
      <c r="H695" s="12" t="s">
        <v>2978</v>
      </c>
      <c r="I695" s="1" t="s">
        <v>2998</v>
      </c>
      <c r="J695" s="12"/>
      <c r="K695" s="12" t="s">
        <v>2959</v>
      </c>
      <c r="L695" s="12" t="s">
        <v>2957</v>
      </c>
      <c r="M695" s="27" t="s">
        <v>2999</v>
      </c>
      <c r="N695" s="12"/>
      <c r="O695" s="8">
        <v>13967252</v>
      </c>
      <c r="P695" s="8" t="s">
        <v>51</v>
      </c>
      <c r="Q695" s="8">
        <v>14</v>
      </c>
      <c r="R695" s="12">
        <v>36</v>
      </c>
      <c r="S695" s="23">
        <v>1191</v>
      </c>
      <c r="T695" s="23">
        <v>1190</v>
      </c>
      <c r="U695" s="23"/>
      <c r="V695" s="14">
        <f t="shared" si="201"/>
        <v>2381</v>
      </c>
      <c r="W695" s="15">
        <f t="shared" si="202"/>
        <v>1191</v>
      </c>
      <c r="X695" s="15">
        <f t="shared" si="203"/>
        <v>1190</v>
      </c>
      <c r="Y695" s="15">
        <f t="shared" si="204"/>
        <v>0</v>
      </c>
      <c r="Z695" s="14">
        <f t="shared" si="205"/>
        <v>2381</v>
      </c>
      <c r="AA695" s="15">
        <f t="shared" si="206"/>
        <v>1191</v>
      </c>
      <c r="AB695" s="15">
        <f t="shared" si="207"/>
        <v>1190</v>
      </c>
      <c r="AC695" s="15">
        <f t="shared" si="208"/>
        <v>0</v>
      </c>
      <c r="AD695" s="14">
        <f t="shared" si="209"/>
        <v>2381</v>
      </c>
      <c r="AE695" s="14">
        <f t="shared" si="210"/>
        <v>7143</v>
      </c>
      <c r="AF695" s="17" t="s">
        <v>53</v>
      </c>
      <c r="AG695" s="17" t="s">
        <v>342</v>
      </c>
      <c r="AH695" s="17" t="s">
        <v>2281</v>
      </c>
      <c r="AI695" s="17" t="s">
        <v>343</v>
      </c>
      <c r="AJ695" s="29" t="s">
        <v>345</v>
      </c>
      <c r="AK695" s="29">
        <v>45657</v>
      </c>
      <c r="AL695" s="29" t="s">
        <v>345</v>
      </c>
      <c r="AM695" s="25" t="s">
        <v>47</v>
      </c>
      <c r="AN695" s="25">
        <v>46752</v>
      </c>
      <c r="AO695" s="12"/>
    </row>
    <row r="696" spans="1:41" ht="20" customHeight="1">
      <c r="A696" s="12">
        <v>20</v>
      </c>
      <c r="B696" s="12" t="s">
        <v>2950</v>
      </c>
      <c r="C696" s="28" t="s">
        <v>3222</v>
      </c>
      <c r="D696" s="12" t="s">
        <v>2951</v>
      </c>
      <c r="E696" s="12" t="s">
        <v>2950</v>
      </c>
      <c r="F696" s="12" t="s">
        <v>2951</v>
      </c>
      <c r="G696" s="12" t="s">
        <v>3000</v>
      </c>
      <c r="H696" s="12" t="s">
        <v>3001</v>
      </c>
      <c r="I696" s="1" t="s">
        <v>2946</v>
      </c>
      <c r="J696" s="12"/>
      <c r="K696" s="12" t="s">
        <v>2959</v>
      </c>
      <c r="L696" s="12" t="s">
        <v>2957</v>
      </c>
      <c r="M696" s="27" t="s">
        <v>3002</v>
      </c>
      <c r="N696" s="12"/>
      <c r="O696" s="8">
        <v>13939697</v>
      </c>
      <c r="P696" s="8" t="s">
        <v>51</v>
      </c>
      <c r="Q696" s="8">
        <v>5</v>
      </c>
      <c r="R696" s="12">
        <v>36</v>
      </c>
      <c r="S696" s="23">
        <v>1881</v>
      </c>
      <c r="T696" s="23">
        <v>1880</v>
      </c>
      <c r="U696" s="23"/>
      <c r="V696" s="14">
        <f t="shared" si="201"/>
        <v>3761</v>
      </c>
      <c r="W696" s="15">
        <f t="shared" si="202"/>
        <v>1881</v>
      </c>
      <c r="X696" s="15">
        <f t="shared" si="203"/>
        <v>1880</v>
      </c>
      <c r="Y696" s="15">
        <f t="shared" si="204"/>
        <v>0</v>
      </c>
      <c r="Z696" s="14">
        <f t="shared" si="205"/>
        <v>3761</v>
      </c>
      <c r="AA696" s="15">
        <f t="shared" si="206"/>
        <v>1881</v>
      </c>
      <c r="AB696" s="15">
        <f t="shared" si="207"/>
        <v>1880</v>
      </c>
      <c r="AC696" s="15">
        <f t="shared" si="208"/>
        <v>0</v>
      </c>
      <c r="AD696" s="14">
        <f t="shared" si="209"/>
        <v>3761</v>
      </c>
      <c r="AE696" s="14">
        <f t="shared" si="210"/>
        <v>11283</v>
      </c>
      <c r="AF696" s="17" t="s">
        <v>53</v>
      </c>
      <c r="AG696" s="17" t="s">
        <v>342</v>
      </c>
      <c r="AH696" s="17" t="s">
        <v>2281</v>
      </c>
      <c r="AI696" s="17" t="s">
        <v>343</v>
      </c>
      <c r="AJ696" s="29" t="s">
        <v>345</v>
      </c>
      <c r="AK696" s="29">
        <v>45657</v>
      </c>
      <c r="AL696" s="29" t="s">
        <v>345</v>
      </c>
      <c r="AM696" s="25" t="s">
        <v>47</v>
      </c>
      <c r="AN696" s="25">
        <v>46752</v>
      </c>
      <c r="AO696" s="12"/>
    </row>
    <row r="697" spans="1:41" ht="20" customHeight="1">
      <c r="A697" s="12">
        <v>21</v>
      </c>
      <c r="B697" s="12" t="s">
        <v>2950</v>
      </c>
      <c r="C697" s="28" t="s">
        <v>3222</v>
      </c>
      <c r="D697" s="12" t="s">
        <v>2951</v>
      </c>
      <c r="E697" s="12" t="s">
        <v>2950</v>
      </c>
      <c r="F697" s="12" t="s">
        <v>2951</v>
      </c>
      <c r="G697" s="12" t="s">
        <v>3003</v>
      </c>
      <c r="H697" s="12" t="s">
        <v>2974</v>
      </c>
      <c r="I697" s="1"/>
      <c r="J697" s="12"/>
      <c r="K697" s="12" t="s">
        <v>2959</v>
      </c>
      <c r="L697" s="12" t="s">
        <v>2957</v>
      </c>
      <c r="M697" s="27" t="s">
        <v>3004</v>
      </c>
      <c r="N697" s="12"/>
      <c r="O697" s="8">
        <v>13934867</v>
      </c>
      <c r="P697" s="8" t="s">
        <v>51</v>
      </c>
      <c r="Q697" s="8">
        <v>5</v>
      </c>
      <c r="R697" s="12">
        <v>36</v>
      </c>
      <c r="S697" s="23">
        <v>3206</v>
      </c>
      <c r="T697" s="23">
        <v>3205</v>
      </c>
      <c r="U697" s="23"/>
      <c r="V697" s="14">
        <f t="shared" si="201"/>
        <v>6411</v>
      </c>
      <c r="W697" s="15">
        <f t="shared" si="202"/>
        <v>3206</v>
      </c>
      <c r="X697" s="15">
        <f t="shared" si="203"/>
        <v>3205</v>
      </c>
      <c r="Y697" s="15">
        <f t="shared" si="204"/>
        <v>0</v>
      </c>
      <c r="Z697" s="14">
        <f t="shared" si="205"/>
        <v>6411</v>
      </c>
      <c r="AA697" s="15">
        <f t="shared" si="206"/>
        <v>3206</v>
      </c>
      <c r="AB697" s="15">
        <f t="shared" si="207"/>
        <v>3205</v>
      </c>
      <c r="AC697" s="15">
        <f t="shared" si="208"/>
        <v>0</v>
      </c>
      <c r="AD697" s="14">
        <f t="shared" si="209"/>
        <v>6411</v>
      </c>
      <c r="AE697" s="14">
        <f t="shared" si="210"/>
        <v>19233</v>
      </c>
      <c r="AF697" s="17" t="s">
        <v>53</v>
      </c>
      <c r="AG697" s="17" t="s">
        <v>342</v>
      </c>
      <c r="AH697" s="17" t="s">
        <v>2281</v>
      </c>
      <c r="AI697" s="17" t="s">
        <v>343</v>
      </c>
      <c r="AJ697" s="29" t="s">
        <v>345</v>
      </c>
      <c r="AK697" s="29">
        <v>45657</v>
      </c>
      <c r="AL697" s="29" t="s">
        <v>345</v>
      </c>
      <c r="AM697" s="25" t="s">
        <v>47</v>
      </c>
      <c r="AN697" s="25">
        <v>46752</v>
      </c>
      <c r="AO697" s="12"/>
    </row>
    <row r="698" spans="1:41" ht="20" customHeight="1">
      <c r="A698" s="12">
        <v>22</v>
      </c>
      <c r="B698" s="12" t="s">
        <v>2950</v>
      </c>
      <c r="C698" s="28" t="s">
        <v>3222</v>
      </c>
      <c r="D698" s="12" t="s">
        <v>2951</v>
      </c>
      <c r="E698" s="12" t="s">
        <v>2950</v>
      </c>
      <c r="F698" s="12" t="s">
        <v>2951</v>
      </c>
      <c r="G698" s="12" t="s">
        <v>3003</v>
      </c>
      <c r="H698" s="12" t="s">
        <v>2974</v>
      </c>
      <c r="I698" s="1"/>
      <c r="J698" s="12"/>
      <c r="K698" s="12" t="s">
        <v>2959</v>
      </c>
      <c r="L698" s="12" t="s">
        <v>2957</v>
      </c>
      <c r="M698" s="27" t="s">
        <v>3005</v>
      </c>
      <c r="N698" s="12"/>
      <c r="O698" s="8">
        <v>13941026</v>
      </c>
      <c r="P698" s="8" t="s">
        <v>51</v>
      </c>
      <c r="Q698" s="8">
        <v>5</v>
      </c>
      <c r="R698" s="12">
        <v>36</v>
      </c>
      <c r="S698" s="23">
        <v>1246</v>
      </c>
      <c r="T698" s="23">
        <v>1246</v>
      </c>
      <c r="U698" s="23"/>
      <c r="V698" s="14">
        <f t="shared" si="201"/>
        <v>2492</v>
      </c>
      <c r="W698" s="15">
        <f t="shared" si="202"/>
        <v>1246</v>
      </c>
      <c r="X698" s="15">
        <f t="shared" si="203"/>
        <v>1246</v>
      </c>
      <c r="Y698" s="15">
        <f t="shared" si="204"/>
        <v>0</v>
      </c>
      <c r="Z698" s="14">
        <f t="shared" si="205"/>
        <v>2492</v>
      </c>
      <c r="AA698" s="15">
        <f t="shared" si="206"/>
        <v>1246</v>
      </c>
      <c r="AB698" s="15">
        <f t="shared" si="207"/>
        <v>1246</v>
      </c>
      <c r="AC698" s="15">
        <f t="shared" si="208"/>
        <v>0</v>
      </c>
      <c r="AD698" s="14">
        <f t="shared" si="209"/>
        <v>2492</v>
      </c>
      <c r="AE698" s="14">
        <f t="shared" si="210"/>
        <v>7476</v>
      </c>
      <c r="AF698" s="17" t="s">
        <v>53</v>
      </c>
      <c r="AG698" s="17" t="s">
        <v>342</v>
      </c>
      <c r="AH698" s="17" t="s">
        <v>2281</v>
      </c>
      <c r="AI698" s="17" t="s">
        <v>343</v>
      </c>
      <c r="AJ698" s="29" t="s">
        <v>345</v>
      </c>
      <c r="AK698" s="29">
        <v>45657</v>
      </c>
      <c r="AL698" s="29" t="s">
        <v>345</v>
      </c>
      <c r="AM698" s="25" t="s">
        <v>47</v>
      </c>
      <c r="AN698" s="25">
        <v>46752</v>
      </c>
      <c r="AO698" s="12"/>
    </row>
    <row r="699" spans="1:41" ht="20" customHeight="1">
      <c r="A699" s="12">
        <v>23</v>
      </c>
      <c r="B699" s="12" t="s">
        <v>2950</v>
      </c>
      <c r="C699" s="28" t="s">
        <v>3222</v>
      </c>
      <c r="D699" s="12" t="s">
        <v>2951</v>
      </c>
      <c r="E699" s="12" t="s">
        <v>2950</v>
      </c>
      <c r="F699" s="12" t="s">
        <v>2951</v>
      </c>
      <c r="G699" s="12" t="s">
        <v>3006</v>
      </c>
      <c r="H699" s="12" t="s">
        <v>2962</v>
      </c>
      <c r="I699" s="1"/>
      <c r="J699" s="12"/>
      <c r="K699" s="12" t="s">
        <v>2959</v>
      </c>
      <c r="L699" s="12" t="s">
        <v>2957</v>
      </c>
      <c r="M699" s="27" t="s">
        <v>3007</v>
      </c>
      <c r="N699" s="12"/>
      <c r="O699" s="8">
        <v>56624513</v>
      </c>
      <c r="P699" s="8" t="s">
        <v>51</v>
      </c>
      <c r="Q699" s="8">
        <v>2</v>
      </c>
      <c r="R699" s="12">
        <v>36</v>
      </c>
      <c r="S699" s="23">
        <v>456</v>
      </c>
      <c r="T699" s="23">
        <v>456</v>
      </c>
      <c r="U699" s="23"/>
      <c r="V699" s="14">
        <f t="shared" si="201"/>
        <v>912</v>
      </c>
      <c r="W699" s="15">
        <f t="shared" si="202"/>
        <v>456</v>
      </c>
      <c r="X699" s="15">
        <f t="shared" si="203"/>
        <v>456</v>
      </c>
      <c r="Y699" s="15">
        <f t="shared" si="204"/>
        <v>0</v>
      </c>
      <c r="Z699" s="14">
        <f t="shared" si="205"/>
        <v>912</v>
      </c>
      <c r="AA699" s="15">
        <f t="shared" si="206"/>
        <v>456</v>
      </c>
      <c r="AB699" s="15">
        <f t="shared" si="207"/>
        <v>456</v>
      </c>
      <c r="AC699" s="15">
        <f t="shared" si="208"/>
        <v>0</v>
      </c>
      <c r="AD699" s="14">
        <f t="shared" si="209"/>
        <v>912</v>
      </c>
      <c r="AE699" s="14">
        <f t="shared" si="210"/>
        <v>2736</v>
      </c>
      <c r="AF699" s="17" t="s">
        <v>53</v>
      </c>
      <c r="AG699" s="17" t="s">
        <v>342</v>
      </c>
      <c r="AH699" s="17" t="s">
        <v>2281</v>
      </c>
      <c r="AI699" s="17" t="s">
        <v>343</v>
      </c>
      <c r="AJ699" s="29" t="s">
        <v>345</v>
      </c>
      <c r="AK699" s="29">
        <v>45657</v>
      </c>
      <c r="AL699" s="29" t="s">
        <v>345</v>
      </c>
      <c r="AM699" s="25" t="s">
        <v>47</v>
      </c>
      <c r="AN699" s="25">
        <v>46752</v>
      </c>
      <c r="AO699" s="12"/>
    </row>
    <row r="700" spans="1:41" ht="20" customHeight="1">
      <c r="A700" s="12">
        <v>24</v>
      </c>
      <c r="B700" s="12" t="s">
        <v>2950</v>
      </c>
      <c r="C700" s="28" t="s">
        <v>3222</v>
      </c>
      <c r="D700" s="12" t="s">
        <v>2951</v>
      </c>
      <c r="E700" s="12" t="s">
        <v>2950</v>
      </c>
      <c r="F700" s="12" t="s">
        <v>2951</v>
      </c>
      <c r="G700" s="12" t="s">
        <v>3008</v>
      </c>
      <c r="H700" s="12" t="s">
        <v>2957</v>
      </c>
      <c r="I700" s="1" t="s">
        <v>3174</v>
      </c>
      <c r="J700" s="12"/>
      <c r="K700" s="12" t="s">
        <v>2959</v>
      </c>
      <c r="L700" s="12" t="s">
        <v>2957</v>
      </c>
      <c r="M700" s="27" t="s">
        <v>3009</v>
      </c>
      <c r="N700" s="12"/>
      <c r="O700" s="8">
        <v>13939699</v>
      </c>
      <c r="P700" s="8" t="s">
        <v>51</v>
      </c>
      <c r="Q700" s="8">
        <v>5</v>
      </c>
      <c r="R700" s="12">
        <v>36</v>
      </c>
      <c r="S700" s="23">
        <v>121</v>
      </c>
      <c r="T700" s="23">
        <v>120</v>
      </c>
      <c r="U700" s="23"/>
      <c r="V700" s="14">
        <f t="shared" si="201"/>
        <v>241</v>
      </c>
      <c r="W700" s="15">
        <f t="shared" si="202"/>
        <v>121</v>
      </c>
      <c r="X700" s="15">
        <f t="shared" si="203"/>
        <v>120</v>
      </c>
      <c r="Y700" s="15">
        <f t="shared" si="204"/>
        <v>0</v>
      </c>
      <c r="Z700" s="14">
        <f t="shared" si="205"/>
        <v>241</v>
      </c>
      <c r="AA700" s="15">
        <f t="shared" si="206"/>
        <v>121</v>
      </c>
      <c r="AB700" s="15">
        <f t="shared" si="207"/>
        <v>120</v>
      </c>
      <c r="AC700" s="15">
        <f t="shared" si="208"/>
        <v>0</v>
      </c>
      <c r="AD700" s="14">
        <f t="shared" si="209"/>
        <v>241</v>
      </c>
      <c r="AE700" s="14">
        <f t="shared" si="210"/>
        <v>723</v>
      </c>
      <c r="AF700" s="17" t="s">
        <v>53</v>
      </c>
      <c r="AG700" s="17" t="s">
        <v>342</v>
      </c>
      <c r="AH700" s="17" t="s">
        <v>2281</v>
      </c>
      <c r="AI700" s="17" t="s">
        <v>343</v>
      </c>
      <c r="AJ700" s="29" t="s">
        <v>345</v>
      </c>
      <c r="AK700" s="29">
        <v>45657</v>
      </c>
      <c r="AL700" s="29" t="s">
        <v>345</v>
      </c>
      <c r="AM700" s="25" t="s">
        <v>47</v>
      </c>
      <c r="AN700" s="25">
        <v>46752</v>
      </c>
      <c r="AO700" s="12"/>
    </row>
    <row r="701" spans="1:41" ht="20" customHeight="1">
      <c r="A701" s="12">
        <v>25</v>
      </c>
      <c r="B701" s="12" t="s">
        <v>2950</v>
      </c>
      <c r="C701" s="28" t="s">
        <v>3222</v>
      </c>
      <c r="D701" s="12" t="s">
        <v>2951</v>
      </c>
      <c r="E701" s="12" t="s">
        <v>2950</v>
      </c>
      <c r="F701" s="12" t="s">
        <v>2951</v>
      </c>
      <c r="G701" s="12" t="s">
        <v>3010</v>
      </c>
      <c r="H701" s="12" t="s">
        <v>2968</v>
      </c>
      <c r="I701" s="1" t="s">
        <v>3175</v>
      </c>
      <c r="J701" s="12"/>
      <c r="K701" s="12" t="s">
        <v>2959</v>
      </c>
      <c r="L701" s="12" t="s">
        <v>2957</v>
      </c>
      <c r="M701" s="27" t="s">
        <v>3011</v>
      </c>
      <c r="N701" s="12"/>
      <c r="O701" s="8">
        <v>13967201</v>
      </c>
      <c r="P701" s="8" t="s">
        <v>51</v>
      </c>
      <c r="Q701" s="8">
        <v>4</v>
      </c>
      <c r="R701" s="12">
        <v>36</v>
      </c>
      <c r="S701" s="23">
        <v>213</v>
      </c>
      <c r="T701" s="23">
        <v>213</v>
      </c>
      <c r="U701" s="23"/>
      <c r="V701" s="14">
        <f t="shared" si="201"/>
        <v>426</v>
      </c>
      <c r="W701" s="15">
        <f t="shared" si="202"/>
        <v>213</v>
      </c>
      <c r="X701" s="15">
        <f t="shared" si="203"/>
        <v>213</v>
      </c>
      <c r="Y701" s="15">
        <f t="shared" si="204"/>
        <v>0</v>
      </c>
      <c r="Z701" s="14">
        <f t="shared" si="205"/>
        <v>426</v>
      </c>
      <c r="AA701" s="15">
        <f t="shared" si="206"/>
        <v>213</v>
      </c>
      <c r="AB701" s="15">
        <f t="shared" si="207"/>
        <v>213</v>
      </c>
      <c r="AC701" s="15">
        <f t="shared" si="208"/>
        <v>0</v>
      </c>
      <c r="AD701" s="14">
        <f t="shared" si="209"/>
        <v>426</v>
      </c>
      <c r="AE701" s="14">
        <f t="shared" si="210"/>
        <v>1278</v>
      </c>
      <c r="AF701" s="17" t="s">
        <v>53</v>
      </c>
      <c r="AG701" s="17" t="s">
        <v>342</v>
      </c>
      <c r="AH701" s="17" t="s">
        <v>2281</v>
      </c>
      <c r="AI701" s="17" t="s">
        <v>343</v>
      </c>
      <c r="AJ701" s="29" t="s">
        <v>345</v>
      </c>
      <c r="AK701" s="29">
        <v>45657</v>
      </c>
      <c r="AL701" s="29" t="s">
        <v>345</v>
      </c>
      <c r="AM701" s="25" t="s">
        <v>47</v>
      </c>
      <c r="AN701" s="25">
        <v>46752</v>
      </c>
      <c r="AO701" s="12"/>
    </row>
    <row r="702" spans="1:41" ht="20" customHeight="1">
      <c r="A702" s="12">
        <v>26</v>
      </c>
      <c r="B702" s="12" t="s">
        <v>2950</v>
      </c>
      <c r="C702" s="28" t="s">
        <v>3222</v>
      </c>
      <c r="D702" s="12" t="s">
        <v>2951</v>
      </c>
      <c r="E702" s="12" t="s">
        <v>2950</v>
      </c>
      <c r="F702" s="12" t="s">
        <v>2951</v>
      </c>
      <c r="G702" s="12" t="s">
        <v>3012</v>
      </c>
      <c r="H702" s="12" t="s">
        <v>2968</v>
      </c>
      <c r="I702" s="1" t="s">
        <v>3176</v>
      </c>
      <c r="J702" s="12"/>
      <c r="K702" s="12" t="s">
        <v>2959</v>
      </c>
      <c r="L702" s="12" t="s">
        <v>2957</v>
      </c>
      <c r="M702" s="27" t="s">
        <v>3013</v>
      </c>
      <c r="N702" s="12"/>
      <c r="O702" s="8">
        <v>13939674</v>
      </c>
      <c r="P702" s="8" t="s">
        <v>51</v>
      </c>
      <c r="Q702" s="8">
        <v>4</v>
      </c>
      <c r="R702" s="12">
        <v>36</v>
      </c>
      <c r="S702" s="23">
        <v>217</v>
      </c>
      <c r="T702" s="23">
        <v>216</v>
      </c>
      <c r="U702" s="23"/>
      <c r="V702" s="14">
        <f t="shared" si="201"/>
        <v>433</v>
      </c>
      <c r="W702" s="15">
        <f t="shared" si="202"/>
        <v>217</v>
      </c>
      <c r="X702" s="15">
        <f t="shared" si="203"/>
        <v>216</v>
      </c>
      <c r="Y702" s="15">
        <f t="shared" si="204"/>
        <v>0</v>
      </c>
      <c r="Z702" s="14">
        <f t="shared" si="205"/>
        <v>433</v>
      </c>
      <c r="AA702" s="15">
        <f t="shared" si="206"/>
        <v>217</v>
      </c>
      <c r="AB702" s="15">
        <f t="shared" si="207"/>
        <v>216</v>
      </c>
      <c r="AC702" s="15">
        <f t="shared" si="208"/>
        <v>0</v>
      </c>
      <c r="AD702" s="14">
        <f t="shared" si="209"/>
        <v>433</v>
      </c>
      <c r="AE702" s="14">
        <f t="shared" si="210"/>
        <v>1299</v>
      </c>
      <c r="AF702" s="17" t="s">
        <v>53</v>
      </c>
      <c r="AG702" s="17" t="s">
        <v>342</v>
      </c>
      <c r="AH702" s="17" t="s">
        <v>2281</v>
      </c>
      <c r="AI702" s="17" t="s">
        <v>343</v>
      </c>
      <c r="AJ702" s="29" t="s">
        <v>345</v>
      </c>
      <c r="AK702" s="29">
        <v>45657</v>
      </c>
      <c r="AL702" s="29" t="s">
        <v>345</v>
      </c>
      <c r="AM702" s="25" t="s">
        <v>47</v>
      </c>
      <c r="AN702" s="25">
        <v>46752</v>
      </c>
      <c r="AO702" s="12"/>
    </row>
    <row r="703" spans="1:41" ht="20" customHeight="1">
      <c r="A703" s="12">
        <v>27</v>
      </c>
      <c r="B703" s="12" t="s">
        <v>2950</v>
      </c>
      <c r="C703" s="28" t="s">
        <v>3222</v>
      </c>
      <c r="D703" s="12" t="s">
        <v>2951</v>
      </c>
      <c r="E703" s="12" t="s">
        <v>2950</v>
      </c>
      <c r="F703" s="12" t="s">
        <v>2951</v>
      </c>
      <c r="G703" s="12" t="s">
        <v>3014</v>
      </c>
      <c r="H703" s="12" t="s">
        <v>2968</v>
      </c>
      <c r="I703" s="1" t="s">
        <v>3177</v>
      </c>
      <c r="J703" s="12"/>
      <c r="K703" s="12" t="s">
        <v>2959</v>
      </c>
      <c r="L703" s="12" t="s">
        <v>2957</v>
      </c>
      <c r="M703" s="27" t="s">
        <v>3015</v>
      </c>
      <c r="N703" s="12"/>
      <c r="O703" s="8">
        <v>13967331</v>
      </c>
      <c r="P703" s="8" t="s">
        <v>51</v>
      </c>
      <c r="Q703" s="8">
        <v>4</v>
      </c>
      <c r="R703" s="12">
        <v>36</v>
      </c>
      <c r="S703" s="23">
        <v>230</v>
      </c>
      <c r="T703" s="23">
        <v>230</v>
      </c>
      <c r="U703" s="23"/>
      <c r="V703" s="14">
        <f t="shared" si="201"/>
        <v>460</v>
      </c>
      <c r="W703" s="15">
        <f t="shared" si="202"/>
        <v>230</v>
      </c>
      <c r="X703" s="15">
        <f t="shared" si="203"/>
        <v>230</v>
      </c>
      <c r="Y703" s="15">
        <f t="shared" si="204"/>
        <v>0</v>
      </c>
      <c r="Z703" s="14">
        <f t="shared" si="205"/>
        <v>460</v>
      </c>
      <c r="AA703" s="15">
        <f t="shared" si="206"/>
        <v>230</v>
      </c>
      <c r="AB703" s="15">
        <f t="shared" si="207"/>
        <v>230</v>
      </c>
      <c r="AC703" s="15">
        <f t="shared" si="208"/>
        <v>0</v>
      </c>
      <c r="AD703" s="14">
        <f t="shared" si="209"/>
        <v>460</v>
      </c>
      <c r="AE703" s="14">
        <f t="shared" si="210"/>
        <v>1380</v>
      </c>
      <c r="AF703" s="17" t="s">
        <v>53</v>
      </c>
      <c r="AG703" s="17" t="s">
        <v>342</v>
      </c>
      <c r="AH703" s="17" t="s">
        <v>2281</v>
      </c>
      <c r="AI703" s="17" t="s">
        <v>343</v>
      </c>
      <c r="AJ703" s="29" t="s">
        <v>345</v>
      </c>
      <c r="AK703" s="29">
        <v>45657</v>
      </c>
      <c r="AL703" s="29" t="s">
        <v>345</v>
      </c>
      <c r="AM703" s="25" t="s">
        <v>47</v>
      </c>
      <c r="AN703" s="25">
        <v>46752</v>
      </c>
      <c r="AO703" s="12"/>
    </row>
    <row r="704" spans="1:41" ht="20" customHeight="1">
      <c r="A704" s="12">
        <v>28</v>
      </c>
      <c r="B704" s="12" t="s">
        <v>2950</v>
      </c>
      <c r="C704" s="28" t="s">
        <v>3222</v>
      </c>
      <c r="D704" s="12" t="s">
        <v>2951</v>
      </c>
      <c r="E704" s="12" t="s">
        <v>2950</v>
      </c>
      <c r="F704" s="12" t="s">
        <v>2951</v>
      </c>
      <c r="G704" s="12" t="s">
        <v>3016</v>
      </c>
      <c r="H704" s="12" t="s">
        <v>2968</v>
      </c>
      <c r="I704" s="1" t="s">
        <v>3178</v>
      </c>
      <c r="J704" s="12"/>
      <c r="K704" s="12" t="s">
        <v>2959</v>
      </c>
      <c r="L704" s="12" t="s">
        <v>2957</v>
      </c>
      <c r="M704" s="27" t="s">
        <v>3017</v>
      </c>
      <c r="N704" s="12"/>
      <c r="O704" s="8">
        <v>13939678</v>
      </c>
      <c r="P704" s="8" t="s">
        <v>51</v>
      </c>
      <c r="Q704" s="8">
        <v>4</v>
      </c>
      <c r="R704" s="12">
        <v>36</v>
      </c>
      <c r="S704" s="23">
        <v>239</v>
      </c>
      <c r="T704" s="23">
        <v>238</v>
      </c>
      <c r="U704" s="23"/>
      <c r="V704" s="14">
        <f t="shared" si="201"/>
        <v>477</v>
      </c>
      <c r="W704" s="15">
        <f t="shared" si="202"/>
        <v>239</v>
      </c>
      <c r="X704" s="15">
        <f t="shared" si="203"/>
        <v>238</v>
      </c>
      <c r="Y704" s="15">
        <f t="shared" si="204"/>
        <v>0</v>
      </c>
      <c r="Z704" s="14">
        <f t="shared" si="205"/>
        <v>477</v>
      </c>
      <c r="AA704" s="15">
        <f t="shared" si="206"/>
        <v>239</v>
      </c>
      <c r="AB704" s="15">
        <f t="shared" si="207"/>
        <v>238</v>
      </c>
      <c r="AC704" s="15">
        <f t="shared" si="208"/>
        <v>0</v>
      </c>
      <c r="AD704" s="14">
        <f t="shared" si="209"/>
        <v>477</v>
      </c>
      <c r="AE704" s="14">
        <f t="shared" si="210"/>
        <v>1431</v>
      </c>
      <c r="AF704" s="17" t="s">
        <v>53</v>
      </c>
      <c r="AG704" s="17" t="s">
        <v>342</v>
      </c>
      <c r="AH704" s="17" t="s">
        <v>2281</v>
      </c>
      <c r="AI704" s="17" t="s">
        <v>343</v>
      </c>
      <c r="AJ704" s="29" t="s">
        <v>345</v>
      </c>
      <c r="AK704" s="29">
        <v>45657</v>
      </c>
      <c r="AL704" s="29" t="s">
        <v>345</v>
      </c>
      <c r="AM704" s="25" t="s">
        <v>47</v>
      </c>
      <c r="AN704" s="25">
        <v>46752</v>
      </c>
      <c r="AO704" s="12"/>
    </row>
    <row r="705" spans="1:41" ht="20" customHeight="1">
      <c r="A705" s="12">
        <v>29</v>
      </c>
      <c r="B705" s="12" t="s">
        <v>2950</v>
      </c>
      <c r="C705" s="28" t="s">
        <v>3222</v>
      </c>
      <c r="D705" s="12" t="s">
        <v>2951</v>
      </c>
      <c r="E705" s="12" t="s">
        <v>2950</v>
      </c>
      <c r="F705" s="12" t="s">
        <v>2951</v>
      </c>
      <c r="G705" s="12" t="s">
        <v>3018</v>
      </c>
      <c r="H705" s="12" t="s">
        <v>2962</v>
      </c>
      <c r="I705" s="1"/>
      <c r="J705" s="12"/>
      <c r="K705" s="12" t="s">
        <v>2959</v>
      </c>
      <c r="L705" s="12" t="s">
        <v>2957</v>
      </c>
      <c r="M705" s="27" t="s">
        <v>3019</v>
      </c>
      <c r="N705" s="12"/>
      <c r="O705" s="8">
        <v>56633325</v>
      </c>
      <c r="P705" s="8" t="s">
        <v>51</v>
      </c>
      <c r="Q705" s="8">
        <v>2</v>
      </c>
      <c r="R705" s="12">
        <v>36</v>
      </c>
      <c r="S705" s="23">
        <v>148</v>
      </c>
      <c r="T705" s="23">
        <v>148</v>
      </c>
      <c r="U705" s="23"/>
      <c r="V705" s="14">
        <f t="shared" si="201"/>
        <v>296</v>
      </c>
      <c r="W705" s="15">
        <f t="shared" si="202"/>
        <v>148</v>
      </c>
      <c r="X705" s="15">
        <f t="shared" si="203"/>
        <v>148</v>
      </c>
      <c r="Y705" s="15">
        <f t="shared" si="204"/>
        <v>0</v>
      </c>
      <c r="Z705" s="14">
        <f t="shared" si="205"/>
        <v>296</v>
      </c>
      <c r="AA705" s="15">
        <f t="shared" si="206"/>
        <v>148</v>
      </c>
      <c r="AB705" s="15">
        <f t="shared" si="207"/>
        <v>148</v>
      </c>
      <c r="AC705" s="15">
        <f t="shared" si="208"/>
        <v>0</v>
      </c>
      <c r="AD705" s="14">
        <f t="shared" si="209"/>
        <v>296</v>
      </c>
      <c r="AE705" s="14">
        <f t="shared" si="210"/>
        <v>888</v>
      </c>
      <c r="AF705" s="17" t="s">
        <v>53</v>
      </c>
      <c r="AG705" s="17" t="s">
        <v>342</v>
      </c>
      <c r="AH705" s="17" t="s">
        <v>2281</v>
      </c>
      <c r="AI705" s="17" t="s">
        <v>343</v>
      </c>
      <c r="AJ705" s="29" t="s">
        <v>345</v>
      </c>
      <c r="AK705" s="29">
        <v>45657</v>
      </c>
      <c r="AL705" s="29" t="s">
        <v>345</v>
      </c>
      <c r="AM705" s="25" t="s">
        <v>47</v>
      </c>
      <c r="AN705" s="25">
        <v>46752</v>
      </c>
      <c r="AO705" s="12"/>
    </row>
    <row r="706" spans="1:41" ht="20" customHeight="1">
      <c r="A706" s="12">
        <v>30</v>
      </c>
      <c r="B706" s="12" t="s">
        <v>2950</v>
      </c>
      <c r="C706" s="28" t="s">
        <v>3222</v>
      </c>
      <c r="D706" s="12" t="s">
        <v>2951</v>
      </c>
      <c r="E706" s="12" t="s">
        <v>2950</v>
      </c>
      <c r="F706" s="12" t="s">
        <v>2951</v>
      </c>
      <c r="G706" s="12" t="s">
        <v>3020</v>
      </c>
      <c r="H706" s="12" t="s">
        <v>2957</v>
      </c>
      <c r="I706" s="1" t="s">
        <v>3179</v>
      </c>
      <c r="J706" s="12"/>
      <c r="K706" s="12" t="s">
        <v>2959</v>
      </c>
      <c r="L706" s="12" t="s">
        <v>2957</v>
      </c>
      <c r="M706" s="27" t="s">
        <v>3021</v>
      </c>
      <c r="N706" s="12"/>
      <c r="O706" s="8">
        <v>13939715</v>
      </c>
      <c r="P706" s="8" t="s">
        <v>51</v>
      </c>
      <c r="Q706" s="8">
        <v>14</v>
      </c>
      <c r="R706" s="12">
        <v>36</v>
      </c>
      <c r="S706" s="23">
        <v>428</v>
      </c>
      <c r="T706" s="23">
        <v>428</v>
      </c>
      <c r="U706" s="23"/>
      <c r="V706" s="14">
        <f t="shared" si="201"/>
        <v>856</v>
      </c>
      <c r="W706" s="15">
        <f t="shared" si="202"/>
        <v>428</v>
      </c>
      <c r="X706" s="15">
        <f t="shared" si="203"/>
        <v>428</v>
      </c>
      <c r="Y706" s="15">
        <f t="shared" si="204"/>
        <v>0</v>
      </c>
      <c r="Z706" s="14">
        <f t="shared" si="205"/>
        <v>856</v>
      </c>
      <c r="AA706" s="15">
        <f t="shared" si="206"/>
        <v>428</v>
      </c>
      <c r="AB706" s="15">
        <f t="shared" si="207"/>
        <v>428</v>
      </c>
      <c r="AC706" s="15">
        <f t="shared" si="208"/>
        <v>0</v>
      </c>
      <c r="AD706" s="14">
        <f t="shared" si="209"/>
        <v>856</v>
      </c>
      <c r="AE706" s="14">
        <f t="shared" si="210"/>
        <v>2568</v>
      </c>
      <c r="AF706" s="17" t="s">
        <v>53</v>
      </c>
      <c r="AG706" s="17" t="s">
        <v>342</v>
      </c>
      <c r="AH706" s="17" t="s">
        <v>2281</v>
      </c>
      <c r="AI706" s="17" t="s">
        <v>343</v>
      </c>
      <c r="AJ706" s="29" t="s">
        <v>345</v>
      </c>
      <c r="AK706" s="29">
        <v>45657</v>
      </c>
      <c r="AL706" s="29" t="s">
        <v>345</v>
      </c>
      <c r="AM706" s="25" t="s">
        <v>47</v>
      </c>
      <c r="AN706" s="25">
        <v>46752</v>
      </c>
      <c r="AO706" s="12"/>
    </row>
    <row r="707" spans="1:41" ht="20" customHeight="1">
      <c r="A707" s="12">
        <v>31</v>
      </c>
      <c r="B707" s="12" t="s">
        <v>2950</v>
      </c>
      <c r="C707" s="28" t="s">
        <v>3222</v>
      </c>
      <c r="D707" s="12" t="s">
        <v>2951</v>
      </c>
      <c r="E707" s="12" t="s">
        <v>2950</v>
      </c>
      <c r="F707" s="12" t="s">
        <v>2951</v>
      </c>
      <c r="G707" s="12" t="s">
        <v>3022</v>
      </c>
      <c r="H707" s="12" t="s">
        <v>2978</v>
      </c>
      <c r="I707" s="1" t="s">
        <v>3180</v>
      </c>
      <c r="J707" s="12"/>
      <c r="K707" s="12" t="s">
        <v>2959</v>
      </c>
      <c r="L707" s="12" t="s">
        <v>2957</v>
      </c>
      <c r="M707" s="27" t="s">
        <v>3023</v>
      </c>
      <c r="N707" s="12"/>
      <c r="O707" s="8">
        <v>55190869</v>
      </c>
      <c r="P707" s="8" t="s">
        <v>51</v>
      </c>
      <c r="Q707" s="8">
        <v>5</v>
      </c>
      <c r="R707" s="12">
        <v>36</v>
      </c>
      <c r="S707" s="23">
        <v>552</v>
      </c>
      <c r="T707" s="23">
        <v>551</v>
      </c>
      <c r="U707" s="23"/>
      <c r="V707" s="14">
        <f t="shared" si="201"/>
        <v>1103</v>
      </c>
      <c r="W707" s="15">
        <f t="shared" si="202"/>
        <v>552</v>
      </c>
      <c r="X707" s="15">
        <f t="shared" si="203"/>
        <v>551</v>
      </c>
      <c r="Y707" s="15">
        <f t="shared" si="204"/>
        <v>0</v>
      </c>
      <c r="Z707" s="14">
        <f t="shared" si="205"/>
        <v>1103</v>
      </c>
      <c r="AA707" s="15">
        <f t="shared" si="206"/>
        <v>552</v>
      </c>
      <c r="AB707" s="15">
        <f t="shared" si="207"/>
        <v>551</v>
      </c>
      <c r="AC707" s="15">
        <f t="shared" si="208"/>
        <v>0</v>
      </c>
      <c r="AD707" s="14">
        <f t="shared" si="209"/>
        <v>1103</v>
      </c>
      <c r="AE707" s="14">
        <f t="shared" si="210"/>
        <v>3309</v>
      </c>
      <c r="AF707" s="17" t="s">
        <v>53</v>
      </c>
      <c r="AG707" s="17" t="s">
        <v>342</v>
      </c>
      <c r="AH707" s="17" t="s">
        <v>2281</v>
      </c>
      <c r="AI707" s="17" t="s">
        <v>343</v>
      </c>
      <c r="AJ707" s="29" t="s">
        <v>345</v>
      </c>
      <c r="AK707" s="29">
        <v>45657</v>
      </c>
      <c r="AL707" s="29" t="s">
        <v>345</v>
      </c>
      <c r="AM707" s="25" t="s">
        <v>47</v>
      </c>
      <c r="AN707" s="25">
        <v>46752</v>
      </c>
      <c r="AO707" s="12"/>
    </row>
    <row r="708" spans="1:41" ht="20" customHeight="1">
      <c r="A708" s="12">
        <v>32</v>
      </c>
      <c r="B708" s="12" t="s">
        <v>2950</v>
      </c>
      <c r="C708" s="28" t="s">
        <v>3222</v>
      </c>
      <c r="D708" s="12" t="s">
        <v>2951</v>
      </c>
      <c r="E708" s="12" t="s">
        <v>2950</v>
      </c>
      <c r="F708" s="12" t="s">
        <v>2951</v>
      </c>
      <c r="G708" s="12" t="s">
        <v>3022</v>
      </c>
      <c r="H708" s="12" t="s">
        <v>2978</v>
      </c>
      <c r="I708" s="1" t="s">
        <v>3180</v>
      </c>
      <c r="J708" s="12"/>
      <c r="K708" s="12" t="s">
        <v>2959</v>
      </c>
      <c r="L708" s="12" t="s">
        <v>2957</v>
      </c>
      <c r="M708" s="27" t="s">
        <v>3024</v>
      </c>
      <c r="N708" s="12"/>
      <c r="O708" s="8">
        <v>55190880</v>
      </c>
      <c r="P708" s="8" t="s">
        <v>51</v>
      </c>
      <c r="Q708" s="8">
        <v>5</v>
      </c>
      <c r="R708" s="12">
        <v>36</v>
      </c>
      <c r="S708" s="23">
        <v>473</v>
      </c>
      <c r="T708" s="23">
        <v>473</v>
      </c>
      <c r="U708" s="23"/>
      <c r="V708" s="14">
        <f t="shared" si="201"/>
        <v>946</v>
      </c>
      <c r="W708" s="15">
        <f t="shared" si="202"/>
        <v>473</v>
      </c>
      <c r="X708" s="15">
        <f t="shared" si="203"/>
        <v>473</v>
      </c>
      <c r="Y708" s="15">
        <f t="shared" si="204"/>
        <v>0</v>
      </c>
      <c r="Z708" s="14">
        <f t="shared" si="205"/>
        <v>946</v>
      </c>
      <c r="AA708" s="15">
        <f t="shared" si="206"/>
        <v>473</v>
      </c>
      <c r="AB708" s="15">
        <f t="shared" si="207"/>
        <v>473</v>
      </c>
      <c r="AC708" s="15">
        <f t="shared" si="208"/>
        <v>0</v>
      </c>
      <c r="AD708" s="14">
        <f t="shared" si="209"/>
        <v>946</v>
      </c>
      <c r="AE708" s="14">
        <f t="shared" si="210"/>
        <v>2838</v>
      </c>
      <c r="AF708" s="17" t="s">
        <v>53</v>
      </c>
      <c r="AG708" s="17" t="s">
        <v>342</v>
      </c>
      <c r="AH708" s="17" t="s">
        <v>2281</v>
      </c>
      <c r="AI708" s="17" t="s">
        <v>343</v>
      </c>
      <c r="AJ708" s="29" t="s">
        <v>345</v>
      </c>
      <c r="AK708" s="29">
        <v>45657</v>
      </c>
      <c r="AL708" s="29" t="s">
        <v>345</v>
      </c>
      <c r="AM708" s="25" t="s">
        <v>47</v>
      </c>
      <c r="AN708" s="25">
        <v>46752</v>
      </c>
      <c r="AO708" s="12"/>
    </row>
    <row r="709" spans="1:41" ht="20" customHeight="1">
      <c r="A709" s="12">
        <v>33</v>
      </c>
      <c r="B709" s="12" t="s">
        <v>2950</v>
      </c>
      <c r="C709" s="28" t="s">
        <v>3222</v>
      </c>
      <c r="D709" s="12" t="s">
        <v>2951</v>
      </c>
      <c r="E709" s="12" t="s">
        <v>2950</v>
      </c>
      <c r="F709" s="12" t="s">
        <v>2951</v>
      </c>
      <c r="G709" s="12" t="s">
        <v>3025</v>
      </c>
      <c r="H709" s="12" t="s">
        <v>2978</v>
      </c>
      <c r="I709" s="1" t="s">
        <v>3181</v>
      </c>
      <c r="J709" s="12"/>
      <c r="K709" s="12" t="s">
        <v>2959</v>
      </c>
      <c r="L709" s="12" t="s">
        <v>2957</v>
      </c>
      <c r="M709" s="27" t="s">
        <v>3026</v>
      </c>
      <c r="N709" s="12"/>
      <c r="O709" s="8">
        <v>30274410</v>
      </c>
      <c r="P709" s="8" t="s">
        <v>51</v>
      </c>
      <c r="Q709" s="8">
        <v>14</v>
      </c>
      <c r="R709" s="12">
        <v>36</v>
      </c>
      <c r="S709" s="23">
        <v>518</v>
      </c>
      <c r="T709" s="23">
        <v>517</v>
      </c>
      <c r="U709" s="23"/>
      <c r="V709" s="14">
        <f t="shared" si="201"/>
        <v>1035</v>
      </c>
      <c r="W709" s="15">
        <f t="shared" si="202"/>
        <v>518</v>
      </c>
      <c r="X709" s="15">
        <f t="shared" si="203"/>
        <v>517</v>
      </c>
      <c r="Y709" s="15">
        <f t="shared" si="204"/>
        <v>0</v>
      </c>
      <c r="Z709" s="14">
        <f t="shared" si="205"/>
        <v>1035</v>
      </c>
      <c r="AA709" s="15">
        <f t="shared" si="206"/>
        <v>518</v>
      </c>
      <c r="AB709" s="15">
        <f t="shared" si="207"/>
        <v>517</v>
      </c>
      <c r="AC709" s="15">
        <f t="shared" si="208"/>
        <v>0</v>
      </c>
      <c r="AD709" s="14">
        <f t="shared" si="209"/>
        <v>1035</v>
      </c>
      <c r="AE709" s="14">
        <f t="shared" si="210"/>
        <v>3105</v>
      </c>
      <c r="AF709" s="17" t="s">
        <v>53</v>
      </c>
      <c r="AG709" s="17" t="s">
        <v>342</v>
      </c>
      <c r="AH709" s="17" t="s">
        <v>2281</v>
      </c>
      <c r="AI709" s="17" t="s">
        <v>343</v>
      </c>
      <c r="AJ709" s="29" t="s">
        <v>345</v>
      </c>
      <c r="AK709" s="29">
        <v>45657</v>
      </c>
      <c r="AL709" s="29" t="s">
        <v>345</v>
      </c>
      <c r="AM709" s="25" t="s">
        <v>47</v>
      </c>
      <c r="AN709" s="25">
        <v>46752</v>
      </c>
      <c r="AO709" s="12"/>
    </row>
    <row r="710" spans="1:41" ht="20" customHeight="1">
      <c r="A710" s="12">
        <v>34</v>
      </c>
      <c r="B710" s="12" t="s">
        <v>2950</v>
      </c>
      <c r="C710" s="28" t="s">
        <v>3222</v>
      </c>
      <c r="D710" s="12" t="s">
        <v>2951</v>
      </c>
      <c r="E710" s="12" t="s">
        <v>2950</v>
      </c>
      <c r="F710" s="12" t="s">
        <v>2951</v>
      </c>
      <c r="G710" s="12" t="s">
        <v>3027</v>
      </c>
      <c r="H710" s="12" t="s">
        <v>2978</v>
      </c>
      <c r="I710" s="1" t="s">
        <v>3182</v>
      </c>
      <c r="J710" s="12"/>
      <c r="K710" s="12" t="s">
        <v>2959</v>
      </c>
      <c r="L710" s="12" t="s">
        <v>2957</v>
      </c>
      <c r="M710" s="27" t="s">
        <v>3028</v>
      </c>
      <c r="N710" s="12"/>
      <c r="O710" s="8">
        <v>30405585</v>
      </c>
      <c r="P710" s="8" t="s">
        <v>51</v>
      </c>
      <c r="Q710" s="8">
        <v>14</v>
      </c>
      <c r="R710" s="12">
        <v>36</v>
      </c>
      <c r="S710" s="23">
        <v>1107</v>
      </c>
      <c r="T710" s="23">
        <v>1107</v>
      </c>
      <c r="U710" s="23"/>
      <c r="V710" s="14">
        <f t="shared" si="201"/>
        <v>2214</v>
      </c>
      <c r="W710" s="15">
        <f t="shared" si="202"/>
        <v>1107</v>
      </c>
      <c r="X710" s="15">
        <f t="shared" si="203"/>
        <v>1107</v>
      </c>
      <c r="Y710" s="15">
        <f t="shared" si="204"/>
        <v>0</v>
      </c>
      <c r="Z710" s="14">
        <f t="shared" si="205"/>
        <v>2214</v>
      </c>
      <c r="AA710" s="15">
        <f t="shared" si="206"/>
        <v>1107</v>
      </c>
      <c r="AB710" s="15">
        <f t="shared" si="207"/>
        <v>1107</v>
      </c>
      <c r="AC710" s="15">
        <f t="shared" si="208"/>
        <v>0</v>
      </c>
      <c r="AD710" s="14">
        <f t="shared" si="209"/>
        <v>2214</v>
      </c>
      <c r="AE710" s="14">
        <f t="shared" si="210"/>
        <v>6642</v>
      </c>
      <c r="AF710" s="17" t="s">
        <v>53</v>
      </c>
      <c r="AG710" s="17" t="s">
        <v>342</v>
      </c>
      <c r="AH710" s="17" t="s">
        <v>2281</v>
      </c>
      <c r="AI710" s="17" t="s">
        <v>343</v>
      </c>
      <c r="AJ710" s="29" t="s">
        <v>345</v>
      </c>
      <c r="AK710" s="29">
        <v>45657</v>
      </c>
      <c r="AL710" s="29" t="s">
        <v>345</v>
      </c>
      <c r="AM710" s="25" t="s">
        <v>47</v>
      </c>
      <c r="AN710" s="25">
        <v>46752</v>
      </c>
      <c r="AO710" s="12"/>
    </row>
    <row r="711" spans="1:41" ht="20" customHeight="1">
      <c r="A711" s="12">
        <v>35</v>
      </c>
      <c r="B711" s="12" t="s">
        <v>2950</v>
      </c>
      <c r="C711" s="28" t="s">
        <v>3222</v>
      </c>
      <c r="D711" s="12" t="s">
        <v>2951</v>
      </c>
      <c r="E711" s="12" t="s">
        <v>2950</v>
      </c>
      <c r="F711" s="12" t="s">
        <v>2951</v>
      </c>
      <c r="G711" s="12" t="s">
        <v>3183</v>
      </c>
      <c r="H711" s="12" t="s">
        <v>3132</v>
      </c>
      <c r="I711" s="1" t="s">
        <v>3184</v>
      </c>
      <c r="J711" s="12"/>
      <c r="K711" s="12" t="s">
        <v>2959</v>
      </c>
      <c r="L711" s="12" t="s">
        <v>2957</v>
      </c>
      <c r="M711" s="27" t="s">
        <v>3029</v>
      </c>
      <c r="N711" s="12"/>
      <c r="O711" s="8">
        <v>13884757</v>
      </c>
      <c r="P711" s="8" t="s">
        <v>51</v>
      </c>
      <c r="Q711" s="8">
        <v>4</v>
      </c>
      <c r="R711" s="12">
        <v>36</v>
      </c>
      <c r="S711" s="23">
        <v>1022</v>
      </c>
      <c r="T711" s="23">
        <v>1021</v>
      </c>
      <c r="U711" s="23"/>
      <c r="V711" s="14">
        <f t="shared" si="201"/>
        <v>2043</v>
      </c>
      <c r="W711" s="15">
        <f t="shared" si="202"/>
        <v>1022</v>
      </c>
      <c r="X711" s="15">
        <f t="shared" si="203"/>
        <v>1021</v>
      </c>
      <c r="Y711" s="15">
        <f t="shared" si="204"/>
        <v>0</v>
      </c>
      <c r="Z711" s="14">
        <f t="shared" si="205"/>
        <v>2043</v>
      </c>
      <c r="AA711" s="15">
        <f t="shared" si="206"/>
        <v>1022</v>
      </c>
      <c r="AB711" s="15">
        <f t="shared" si="207"/>
        <v>1021</v>
      </c>
      <c r="AC711" s="15">
        <f t="shared" si="208"/>
        <v>0</v>
      </c>
      <c r="AD711" s="14">
        <f t="shared" si="209"/>
        <v>2043</v>
      </c>
      <c r="AE711" s="14">
        <f t="shared" si="210"/>
        <v>6129</v>
      </c>
      <c r="AF711" s="17" t="s">
        <v>53</v>
      </c>
      <c r="AG711" s="17" t="s">
        <v>342</v>
      </c>
      <c r="AH711" s="17" t="s">
        <v>2281</v>
      </c>
      <c r="AI711" s="17" t="s">
        <v>343</v>
      </c>
      <c r="AJ711" s="29" t="s">
        <v>345</v>
      </c>
      <c r="AK711" s="29">
        <v>45657</v>
      </c>
      <c r="AL711" s="29" t="s">
        <v>345</v>
      </c>
      <c r="AM711" s="25" t="s">
        <v>47</v>
      </c>
      <c r="AN711" s="25">
        <v>46752</v>
      </c>
      <c r="AO711" s="12"/>
    </row>
    <row r="712" spans="1:41" ht="20" customHeight="1">
      <c r="A712" s="12">
        <v>36</v>
      </c>
      <c r="B712" s="12" t="s">
        <v>2950</v>
      </c>
      <c r="C712" s="28" t="s">
        <v>3222</v>
      </c>
      <c r="D712" s="12" t="s">
        <v>2951</v>
      </c>
      <c r="E712" s="12" t="s">
        <v>2950</v>
      </c>
      <c r="F712" s="12" t="s">
        <v>2951</v>
      </c>
      <c r="G712" s="12" t="s">
        <v>3030</v>
      </c>
      <c r="H712" s="12" t="s">
        <v>3132</v>
      </c>
      <c r="I712" s="1" t="s">
        <v>3185</v>
      </c>
      <c r="J712" s="12"/>
      <c r="K712" s="12" t="s">
        <v>2959</v>
      </c>
      <c r="L712" s="12" t="s">
        <v>2957</v>
      </c>
      <c r="M712" s="27" t="s">
        <v>3031</v>
      </c>
      <c r="N712" s="12"/>
      <c r="O712" s="8">
        <v>13967251</v>
      </c>
      <c r="P712" s="8" t="s">
        <v>51</v>
      </c>
      <c r="Q712" s="8">
        <v>4</v>
      </c>
      <c r="R712" s="12">
        <v>36</v>
      </c>
      <c r="S712" s="23">
        <v>1088</v>
      </c>
      <c r="T712" s="23">
        <v>1088</v>
      </c>
      <c r="U712" s="23"/>
      <c r="V712" s="14">
        <f t="shared" si="201"/>
        <v>2176</v>
      </c>
      <c r="W712" s="15">
        <f t="shared" si="202"/>
        <v>1088</v>
      </c>
      <c r="X712" s="15">
        <f t="shared" si="203"/>
        <v>1088</v>
      </c>
      <c r="Y712" s="15">
        <f t="shared" si="204"/>
        <v>0</v>
      </c>
      <c r="Z712" s="14">
        <f t="shared" si="205"/>
        <v>2176</v>
      </c>
      <c r="AA712" s="15">
        <f t="shared" si="206"/>
        <v>1088</v>
      </c>
      <c r="AB712" s="15">
        <f t="shared" si="207"/>
        <v>1088</v>
      </c>
      <c r="AC712" s="15">
        <f t="shared" si="208"/>
        <v>0</v>
      </c>
      <c r="AD712" s="14">
        <f t="shared" si="209"/>
        <v>2176</v>
      </c>
      <c r="AE712" s="14">
        <f t="shared" si="210"/>
        <v>6528</v>
      </c>
      <c r="AF712" s="17" t="s">
        <v>53</v>
      </c>
      <c r="AG712" s="17" t="s">
        <v>342</v>
      </c>
      <c r="AH712" s="17" t="s">
        <v>2281</v>
      </c>
      <c r="AI712" s="17" t="s">
        <v>343</v>
      </c>
      <c r="AJ712" s="29" t="s">
        <v>345</v>
      </c>
      <c r="AK712" s="29">
        <v>45657</v>
      </c>
      <c r="AL712" s="29" t="s">
        <v>345</v>
      </c>
      <c r="AM712" s="25" t="s">
        <v>47</v>
      </c>
      <c r="AN712" s="25">
        <v>46752</v>
      </c>
      <c r="AO712" s="12"/>
    </row>
    <row r="713" spans="1:41" ht="20" customHeight="1">
      <c r="A713" s="12">
        <v>37</v>
      </c>
      <c r="B713" s="12" t="s">
        <v>2950</v>
      </c>
      <c r="C713" s="28" t="s">
        <v>3222</v>
      </c>
      <c r="D713" s="12" t="s">
        <v>2951</v>
      </c>
      <c r="E713" s="12" t="s">
        <v>2950</v>
      </c>
      <c r="F713" s="12" t="s">
        <v>2951</v>
      </c>
      <c r="G713" s="12" t="s">
        <v>3032</v>
      </c>
      <c r="H713" s="12" t="s">
        <v>2957</v>
      </c>
      <c r="I713" s="1" t="s">
        <v>2946</v>
      </c>
      <c r="J713" s="12"/>
      <c r="K713" s="12" t="s">
        <v>2959</v>
      </c>
      <c r="L713" s="12" t="s">
        <v>2957</v>
      </c>
      <c r="M713" s="27" t="s">
        <v>3033</v>
      </c>
      <c r="N713" s="12"/>
      <c r="O713" s="8">
        <v>30409011</v>
      </c>
      <c r="P713" s="8" t="s">
        <v>51</v>
      </c>
      <c r="Q713" s="8">
        <v>14</v>
      </c>
      <c r="R713" s="12">
        <v>36</v>
      </c>
      <c r="S713" s="23">
        <v>1830</v>
      </c>
      <c r="T713" s="23">
        <v>1829</v>
      </c>
      <c r="U713" s="23"/>
      <c r="V713" s="14">
        <f t="shared" si="201"/>
        <v>3659</v>
      </c>
      <c r="W713" s="15">
        <f t="shared" si="202"/>
        <v>1830</v>
      </c>
      <c r="X713" s="15">
        <f t="shared" si="203"/>
        <v>1829</v>
      </c>
      <c r="Y713" s="15">
        <f t="shared" si="204"/>
        <v>0</v>
      </c>
      <c r="Z713" s="14">
        <f t="shared" si="205"/>
        <v>3659</v>
      </c>
      <c r="AA713" s="15">
        <f t="shared" si="206"/>
        <v>1830</v>
      </c>
      <c r="AB713" s="15">
        <f t="shared" si="207"/>
        <v>1829</v>
      </c>
      <c r="AC713" s="15">
        <f t="shared" si="208"/>
        <v>0</v>
      </c>
      <c r="AD713" s="14">
        <f t="shared" si="209"/>
        <v>3659</v>
      </c>
      <c r="AE713" s="14">
        <f t="shared" si="210"/>
        <v>10977</v>
      </c>
      <c r="AF713" s="17" t="s">
        <v>53</v>
      </c>
      <c r="AG713" s="17" t="s">
        <v>342</v>
      </c>
      <c r="AH713" s="17" t="s">
        <v>2281</v>
      </c>
      <c r="AI713" s="17" t="s">
        <v>343</v>
      </c>
      <c r="AJ713" s="29" t="s">
        <v>345</v>
      </c>
      <c r="AK713" s="29">
        <v>45657</v>
      </c>
      <c r="AL713" s="29" t="s">
        <v>345</v>
      </c>
      <c r="AM713" s="25" t="s">
        <v>47</v>
      </c>
      <c r="AN713" s="25">
        <v>46752</v>
      </c>
      <c r="AO713" s="12"/>
    </row>
    <row r="714" spans="1:41" ht="20" customHeight="1">
      <c r="A714" s="12">
        <v>38</v>
      </c>
      <c r="B714" s="12" t="s">
        <v>2950</v>
      </c>
      <c r="C714" s="28" t="s">
        <v>3222</v>
      </c>
      <c r="D714" s="12" t="s">
        <v>2951</v>
      </c>
      <c r="E714" s="12" t="s">
        <v>2950</v>
      </c>
      <c r="F714" s="12" t="s">
        <v>2951</v>
      </c>
      <c r="G714" s="12" t="s">
        <v>3034</v>
      </c>
      <c r="H714" s="12" t="s">
        <v>2957</v>
      </c>
      <c r="I714" s="1" t="s">
        <v>3186</v>
      </c>
      <c r="J714" s="12"/>
      <c r="K714" s="12" t="s">
        <v>2959</v>
      </c>
      <c r="L714" s="12" t="s">
        <v>2957</v>
      </c>
      <c r="M714" s="27" t="s">
        <v>3035</v>
      </c>
      <c r="N714" s="12"/>
      <c r="O714" s="8">
        <v>30405688</v>
      </c>
      <c r="P714" s="8" t="s">
        <v>51</v>
      </c>
      <c r="Q714" s="8">
        <v>6</v>
      </c>
      <c r="R714" s="12">
        <v>36</v>
      </c>
      <c r="S714" s="23">
        <v>459</v>
      </c>
      <c r="T714" s="23">
        <v>459</v>
      </c>
      <c r="U714" s="23"/>
      <c r="V714" s="14">
        <f t="shared" si="201"/>
        <v>918</v>
      </c>
      <c r="W714" s="15">
        <f t="shared" si="202"/>
        <v>459</v>
      </c>
      <c r="X714" s="15">
        <f t="shared" si="203"/>
        <v>459</v>
      </c>
      <c r="Y714" s="15">
        <f t="shared" si="204"/>
        <v>0</v>
      </c>
      <c r="Z714" s="14">
        <f t="shared" si="205"/>
        <v>918</v>
      </c>
      <c r="AA714" s="15">
        <f t="shared" si="206"/>
        <v>459</v>
      </c>
      <c r="AB714" s="15">
        <f t="shared" si="207"/>
        <v>459</v>
      </c>
      <c r="AC714" s="15">
        <f t="shared" si="208"/>
        <v>0</v>
      </c>
      <c r="AD714" s="14">
        <f t="shared" si="209"/>
        <v>918</v>
      </c>
      <c r="AE714" s="14">
        <f t="shared" si="210"/>
        <v>2754</v>
      </c>
      <c r="AF714" s="17" t="s">
        <v>53</v>
      </c>
      <c r="AG714" s="17" t="s">
        <v>342</v>
      </c>
      <c r="AH714" s="17" t="s">
        <v>2281</v>
      </c>
      <c r="AI714" s="17" t="s">
        <v>343</v>
      </c>
      <c r="AJ714" s="29" t="s">
        <v>345</v>
      </c>
      <c r="AK714" s="29">
        <v>45657</v>
      </c>
      <c r="AL714" s="29" t="s">
        <v>345</v>
      </c>
      <c r="AM714" s="25" t="s">
        <v>47</v>
      </c>
      <c r="AN714" s="25">
        <v>46752</v>
      </c>
      <c r="AO714" s="12"/>
    </row>
    <row r="715" spans="1:41" ht="20" customHeight="1">
      <c r="A715" s="12">
        <v>39</v>
      </c>
      <c r="B715" s="12" t="s">
        <v>2950</v>
      </c>
      <c r="C715" s="28" t="s">
        <v>3222</v>
      </c>
      <c r="D715" s="12" t="s">
        <v>2951</v>
      </c>
      <c r="E715" s="12" t="s">
        <v>2950</v>
      </c>
      <c r="F715" s="12" t="s">
        <v>2951</v>
      </c>
      <c r="G715" s="12" t="s">
        <v>3036</v>
      </c>
      <c r="H715" s="12" t="s">
        <v>2957</v>
      </c>
      <c r="I715" s="1"/>
      <c r="J715" s="12"/>
      <c r="K715" s="12" t="s">
        <v>2959</v>
      </c>
      <c r="L715" s="12" t="s">
        <v>2957</v>
      </c>
      <c r="M715" s="27" t="s">
        <v>3037</v>
      </c>
      <c r="N715" s="12"/>
      <c r="O715" s="8">
        <v>56298106</v>
      </c>
      <c r="P715" s="8" t="s">
        <v>51</v>
      </c>
      <c r="Q715" s="8">
        <v>18</v>
      </c>
      <c r="R715" s="12">
        <v>36</v>
      </c>
      <c r="S715" s="23">
        <v>921</v>
      </c>
      <c r="T715" s="23">
        <v>920</v>
      </c>
      <c r="U715" s="23"/>
      <c r="V715" s="14">
        <f t="shared" si="201"/>
        <v>1841</v>
      </c>
      <c r="W715" s="15">
        <f t="shared" si="202"/>
        <v>921</v>
      </c>
      <c r="X715" s="15">
        <f t="shared" si="203"/>
        <v>920</v>
      </c>
      <c r="Y715" s="15">
        <f t="shared" si="204"/>
        <v>0</v>
      </c>
      <c r="Z715" s="14">
        <f t="shared" si="205"/>
        <v>1841</v>
      </c>
      <c r="AA715" s="15">
        <f t="shared" si="206"/>
        <v>921</v>
      </c>
      <c r="AB715" s="15">
        <f t="shared" si="207"/>
        <v>920</v>
      </c>
      <c r="AC715" s="15">
        <f t="shared" si="208"/>
        <v>0</v>
      </c>
      <c r="AD715" s="14">
        <f t="shared" si="209"/>
        <v>1841</v>
      </c>
      <c r="AE715" s="14">
        <f t="shared" si="210"/>
        <v>5523</v>
      </c>
      <c r="AF715" s="17" t="s">
        <v>53</v>
      </c>
      <c r="AG715" s="17" t="s">
        <v>342</v>
      </c>
      <c r="AH715" s="17" t="s">
        <v>2281</v>
      </c>
      <c r="AI715" s="17" t="s">
        <v>343</v>
      </c>
      <c r="AJ715" s="29" t="s">
        <v>345</v>
      </c>
      <c r="AK715" s="29">
        <v>45657</v>
      </c>
      <c r="AL715" s="29" t="s">
        <v>345</v>
      </c>
      <c r="AM715" s="25" t="s">
        <v>47</v>
      </c>
      <c r="AN715" s="25">
        <v>46752</v>
      </c>
      <c r="AO715" s="12"/>
    </row>
    <row r="716" spans="1:41" ht="20" customHeight="1">
      <c r="A716" s="12">
        <v>40</v>
      </c>
      <c r="B716" s="12" t="s">
        <v>2950</v>
      </c>
      <c r="C716" s="28" t="s">
        <v>3222</v>
      </c>
      <c r="D716" s="12" t="s">
        <v>2951</v>
      </c>
      <c r="E716" s="12" t="s">
        <v>2950</v>
      </c>
      <c r="F716" s="12" t="s">
        <v>2951</v>
      </c>
      <c r="G716" s="12" t="s">
        <v>3038</v>
      </c>
      <c r="H716" s="12" t="s">
        <v>3039</v>
      </c>
      <c r="I716" s="1"/>
      <c r="J716" s="12"/>
      <c r="K716" s="12" t="s">
        <v>2959</v>
      </c>
      <c r="L716" s="12" t="s">
        <v>2957</v>
      </c>
      <c r="M716" s="27" t="s">
        <v>3040</v>
      </c>
      <c r="N716" s="12"/>
      <c r="O716" s="8">
        <v>56633491</v>
      </c>
      <c r="P716" s="8" t="s">
        <v>713</v>
      </c>
      <c r="Q716" s="8">
        <v>11</v>
      </c>
      <c r="R716" s="12">
        <v>36</v>
      </c>
      <c r="S716" s="23">
        <v>1320</v>
      </c>
      <c r="T716" s="23">
        <v>1320</v>
      </c>
      <c r="U716" s="23"/>
      <c r="V716" s="14">
        <f t="shared" si="201"/>
        <v>2640</v>
      </c>
      <c r="W716" s="15">
        <f t="shared" si="202"/>
        <v>1320</v>
      </c>
      <c r="X716" s="15">
        <f t="shared" si="203"/>
        <v>1320</v>
      </c>
      <c r="Y716" s="15">
        <f t="shared" si="204"/>
        <v>0</v>
      </c>
      <c r="Z716" s="14">
        <f t="shared" si="205"/>
        <v>2640</v>
      </c>
      <c r="AA716" s="15">
        <f t="shared" si="206"/>
        <v>1320</v>
      </c>
      <c r="AB716" s="15">
        <f t="shared" si="207"/>
        <v>1320</v>
      </c>
      <c r="AC716" s="15">
        <f t="shared" si="208"/>
        <v>0</v>
      </c>
      <c r="AD716" s="14">
        <f t="shared" si="209"/>
        <v>2640</v>
      </c>
      <c r="AE716" s="14">
        <f t="shared" si="210"/>
        <v>7920</v>
      </c>
      <c r="AF716" s="17" t="s">
        <v>53</v>
      </c>
      <c r="AG716" s="17" t="s">
        <v>342</v>
      </c>
      <c r="AH716" s="17" t="s">
        <v>2281</v>
      </c>
      <c r="AI716" s="17" t="s">
        <v>343</v>
      </c>
      <c r="AJ716" s="29" t="s">
        <v>345</v>
      </c>
      <c r="AK716" s="29">
        <v>45657</v>
      </c>
      <c r="AL716" s="29" t="s">
        <v>345</v>
      </c>
      <c r="AM716" s="25" t="s">
        <v>47</v>
      </c>
      <c r="AN716" s="25">
        <v>46752</v>
      </c>
      <c r="AO716" s="12"/>
    </row>
    <row r="717" spans="1:41" ht="20" customHeight="1">
      <c r="A717" s="12">
        <v>41</v>
      </c>
      <c r="B717" s="12" t="s">
        <v>2950</v>
      </c>
      <c r="C717" s="28" t="s">
        <v>3222</v>
      </c>
      <c r="D717" s="12" t="s">
        <v>2951</v>
      </c>
      <c r="E717" s="12" t="s">
        <v>2950</v>
      </c>
      <c r="F717" s="12" t="s">
        <v>2951</v>
      </c>
      <c r="G717" s="12" t="s">
        <v>2967</v>
      </c>
      <c r="H717" s="12" t="s">
        <v>2968</v>
      </c>
      <c r="I717" s="1"/>
      <c r="J717" s="12"/>
      <c r="K717" s="12" t="s">
        <v>2959</v>
      </c>
      <c r="L717" s="12" t="s">
        <v>2957</v>
      </c>
      <c r="M717" s="27" t="s">
        <v>3041</v>
      </c>
      <c r="N717" s="12"/>
      <c r="O717" s="8">
        <v>13934862</v>
      </c>
      <c r="P717" s="8" t="s">
        <v>713</v>
      </c>
      <c r="Q717" s="8">
        <v>5</v>
      </c>
      <c r="R717" s="12">
        <v>36</v>
      </c>
      <c r="S717" s="23">
        <v>1210</v>
      </c>
      <c r="T717" s="23">
        <v>1210</v>
      </c>
      <c r="U717" s="23"/>
      <c r="V717" s="14">
        <f t="shared" si="201"/>
        <v>2420</v>
      </c>
      <c r="W717" s="15">
        <f t="shared" si="202"/>
        <v>1210</v>
      </c>
      <c r="X717" s="15">
        <f t="shared" si="203"/>
        <v>1210</v>
      </c>
      <c r="Y717" s="15">
        <f t="shared" si="204"/>
        <v>0</v>
      </c>
      <c r="Z717" s="14">
        <f t="shared" si="205"/>
        <v>2420</v>
      </c>
      <c r="AA717" s="15">
        <f t="shared" si="206"/>
        <v>1210</v>
      </c>
      <c r="AB717" s="15">
        <f t="shared" si="207"/>
        <v>1210</v>
      </c>
      <c r="AC717" s="15">
        <f t="shared" si="208"/>
        <v>0</v>
      </c>
      <c r="AD717" s="14">
        <f t="shared" si="209"/>
        <v>2420</v>
      </c>
      <c r="AE717" s="14">
        <f t="shared" si="210"/>
        <v>7260</v>
      </c>
      <c r="AF717" s="17" t="s">
        <v>53</v>
      </c>
      <c r="AG717" s="17" t="s">
        <v>342</v>
      </c>
      <c r="AH717" s="17" t="s">
        <v>2281</v>
      </c>
      <c r="AI717" s="17" t="s">
        <v>343</v>
      </c>
      <c r="AJ717" s="29" t="s">
        <v>345</v>
      </c>
      <c r="AK717" s="29">
        <v>45657</v>
      </c>
      <c r="AL717" s="29" t="s">
        <v>345</v>
      </c>
      <c r="AM717" s="25" t="s">
        <v>47</v>
      </c>
      <c r="AN717" s="25">
        <v>46752</v>
      </c>
      <c r="AO717" s="12"/>
    </row>
    <row r="718" spans="1:41" ht="20" customHeight="1">
      <c r="A718" s="12">
        <v>42</v>
      </c>
      <c r="B718" s="12" t="s">
        <v>2950</v>
      </c>
      <c r="C718" s="28" t="s">
        <v>3222</v>
      </c>
      <c r="D718" s="12" t="s">
        <v>2951</v>
      </c>
      <c r="E718" s="12" t="s">
        <v>2950</v>
      </c>
      <c r="F718" s="12" t="s">
        <v>2951</v>
      </c>
      <c r="G718" s="12" t="s">
        <v>2967</v>
      </c>
      <c r="H718" s="12" t="s">
        <v>2968</v>
      </c>
      <c r="I718" s="1"/>
      <c r="J718" s="12"/>
      <c r="K718" s="12" t="s">
        <v>2959</v>
      </c>
      <c r="L718" s="12" t="s">
        <v>2957</v>
      </c>
      <c r="M718" s="27" t="s">
        <v>3042</v>
      </c>
      <c r="N718" s="12"/>
      <c r="O718" s="8">
        <v>13929236</v>
      </c>
      <c r="P718" s="8" t="s">
        <v>713</v>
      </c>
      <c r="Q718" s="8">
        <v>11</v>
      </c>
      <c r="R718" s="12">
        <v>36</v>
      </c>
      <c r="S718" s="23">
        <v>4336</v>
      </c>
      <c r="T718" s="23">
        <v>4336</v>
      </c>
      <c r="U718" s="23"/>
      <c r="V718" s="14">
        <f t="shared" si="201"/>
        <v>8672</v>
      </c>
      <c r="W718" s="15">
        <f t="shared" si="202"/>
        <v>4336</v>
      </c>
      <c r="X718" s="15">
        <f t="shared" si="203"/>
        <v>4336</v>
      </c>
      <c r="Y718" s="15">
        <f t="shared" si="204"/>
        <v>0</v>
      </c>
      <c r="Z718" s="14">
        <f t="shared" si="205"/>
        <v>8672</v>
      </c>
      <c r="AA718" s="15">
        <f t="shared" si="206"/>
        <v>4336</v>
      </c>
      <c r="AB718" s="15">
        <f t="shared" si="207"/>
        <v>4336</v>
      </c>
      <c r="AC718" s="15">
        <f t="shared" si="208"/>
        <v>0</v>
      </c>
      <c r="AD718" s="14">
        <f t="shared" si="209"/>
        <v>8672</v>
      </c>
      <c r="AE718" s="14">
        <f t="shared" si="210"/>
        <v>26016</v>
      </c>
      <c r="AF718" s="17" t="s">
        <v>53</v>
      </c>
      <c r="AG718" s="17" t="s">
        <v>342</v>
      </c>
      <c r="AH718" s="17" t="s">
        <v>2281</v>
      </c>
      <c r="AI718" s="17" t="s">
        <v>343</v>
      </c>
      <c r="AJ718" s="29" t="s">
        <v>345</v>
      </c>
      <c r="AK718" s="29">
        <v>45657</v>
      </c>
      <c r="AL718" s="29" t="s">
        <v>345</v>
      </c>
      <c r="AM718" s="25" t="s">
        <v>47</v>
      </c>
      <c r="AN718" s="25">
        <v>46752</v>
      </c>
      <c r="AO718" s="12"/>
    </row>
    <row r="719" spans="1:41" ht="20" customHeight="1">
      <c r="A719" s="12">
        <v>43</v>
      </c>
      <c r="B719" s="12" t="s">
        <v>2950</v>
      </c>
      <c r="C719" s="28" t="s">
        <v>3222</v>
      </c>
      <c r="D719" s="12" t="s">
        <v>2951</v>
      </c>
      <c r="E719" s="12" t="s">
        <v>2950</v>
      </c>
      <c r="F719" s="12" t="s">
        <v>2951</v>
      </c>
      <c r="G719" s="12" t="s">
        <v>2967</v>
      </c>
      <c r="H719" s="12" t="s">
        <v>2968</v>
      </c>
      <c r="I719" s="1"/>
      <c r="J719" s="12"/>
      <c r="K719" s="12" t="s">
        <v>2959</v>
      </c>
      <c r="L719" s="12" t="s">
        <v>2957</v>
      </c>
      <c r="M719" s="27" t="s">
        <v>3043</v>
      </c>
      <c r="N719" s="12"/>
      <c r="O719" s="8">
        <v>13934762</v>
      </c>
      <c r="P719" s="8" t="s">
        <v>713</v>
      </c>
      <c r="Q719" s="8">
        <v>11</v>
      </c>
      <c r="R719" s="12">
        <v>36</v>
      </c>
      <c r="S719" s="23">
        <v>1531</v>
      </c>
      <c r="T719" s="23">
        <v>1530</v>
      </c>
      <c r="U719" s="23"/>
      <c r="V719" s="14">
        <f t="shared" si="201"/>
        <v>3061</v>
      </c>
      <c r="W719" s="15">
        <f t="shared" si="202"/>
        <v>1531</v>
      </c>
      <c r="X719" s="15">
        <f t="shared" si="203"/>
        <v>1530</v>
      </c>
      <c r="Y719" s="15">
        <f t="shared" si="204"/>
        <v>0</v>
      </c>
      <c r="Z719" s="14">
        <f t="shared" si="205"/>
        <v>3061</v>
      </c>
      <c r="AA719" s="15">
        <f t="shared" si="206"/>
        <v>1531</v>
      </c>
      <c r="AB719" s="15">
        <f t="shared" si="207"/>
        <v>1530</v>
      </c>
      <c r="AC719" s="15">
        <f t="shared" si="208"/>
        <v>0</v>
      </c>
      <c r="AD719" s="14">
        <f t="shared" si="209"/>
        <v>3061</v>
      </c>
      <c r="AE719" s="14">
        <f t="shared" si="210"/>
        <v>9183</v>
      </c>
      <c r="AF719" s="17" t="s">
        <v>53</v>
      </c>
      <c r="AG719" s="17" t="s">
        <v>342</v>
      </c>
      <c r="AH719" s="17" t="s">
        <v>2281</v>
      </c>
      <c r="AI719" s="17" t="s">
        <v>343</v>
      </c>
      <c r="AJ719" s="29" t="s">
        <v>345</v>
      </c>
      <c r="AK719" s="29">
        <v>45657</v>
      </c>
      <c r="AL719" s="29" t="s">
        <v>345</v>
      </c>
      <c r="AM719" s="25" t="s">
        <v>47</v>
      </c>
      <c r="AN719" s="25">
        <v>46752</v>
      </c>
      <c r="AO719" s="12"/>
    </row>
    <row r="720" spans="1:41" ht="20" customHeight="1">
      <c r="A720" s="12">
        <v>44</v>
      </c>
      <c r="B720" s="12" t="s">
        <v>2950</v>
      </c>
      <c r="C720" s="28" t="s">
        <v>3222</v>
      </c>
      <c r="D720" s="12" t="s">
        <v>2951</v>
      </c>
      <c r="E720" s="12" t="s">
        <v>2950</v>
      </c>
      <c r="F720" s="12" t="s">
        <v>2951</v>
      </c>
      <c r="G720" s="12" t="s">
        <v>2967</v>
      </c>
      <c r="H720" s="12" t="s">
        <v>2968</v>
      </c>
      <c r="I720" s="1"/>
      <c r="J720" s="12"/>
      <c r="K720" s="12" t="s">
        <v>2959</v>
      </c>
      <c r="L720" s="12" t="s">
        <v>2957</v>
      </c>
      <c r="M720" s="27" t="s">
        <v>3187</v>
      </c>
      <c r="N720" s="12"/>
      <c r="O720" s="8">
        <v>13963851</v>
      </c>
      <c r="P720" s="8" t="s">
        <v>713</v>
      </c>
      <c r="Q720" s="8">
        <v>5</v>
      </c>
      <c r="R720" s="12">
        <v>36</v>
      </c>
      <c r="S720" s="23">
        <v>695</v>
      </c>
      <c r="T720" s="23">
        <v>694</v>
      </c>
      <c r="U720" s="23"/>
      <c r="V720" s="14">
        <f t="shared" si="201"/>
        <v>1389</v>
      </c>
      <c r="W720" s="15">
        <f t="shared" si="202"/>
        <v>695</v>
      </c>
      <c r="X720" s="15">
        <f t="shared" si="203"/>
        <v>694</v>
      </c>
      <c r="Y720" s="15">
        <f t="shared" si="204"/>
        <v>0</v>
      </c>
      <c r="Z720" s="14">
        <f t="shared" si="205"/>
        <v>1389</v>
      </c>
      <c r="AA720" s="15">
        <f t="shared" si="206"/>
        <v>695</v>
      </c>
      <c r="AB720" s="15">
        <f t="shared" si="207"/>
        <v>694</v>
      </c>
      <c r="AC720" s="15">
        <f t="shared" si="208"/>
        <v>0</v>
      </c>
      <c r="AD720" s="14">
        <f t="shared" si="209"/>
        <v>1389</v>
      </c>
      <c r="AE720" s="14">
        <f t="shared" si="210"/>
        <v>4167</v>
      </c>
      <c r="AF720" s="17" t="s">
        <v>53</v>
      </c>
      <c r="AG720" s="17" t="s">
        <v>342</v>
      </c>
      <c r="AH720" s="17" t="s">
        <v>2281</v>
      </c>
      <c r="AI720" s="17" t="s">
        <v>343</v>
      </c>
      <c r="AJ720" s="29" t="s">
        <v>345</v>
      </c>
      <c r="AK720" s="29">
        <v>45657</v>
      </c>
      <c r="AL720" s="29" t="s">
        <v>345</v>
      </c>
      <c r="AM720" s="25" t="s">
        <v>47</v>
      </c>
      <c r="AN720" s="25">
        <v>46752</v>
      </c>
      <c r="AO720" s="12"/>
    </row>
    <row r="721" spans="1:41" ht="20" customHeight="1">
      <c r="A721" s="12">
        <v>45</v>
      </c>
      <c r="B721" s="12" t="s">
        <v>2950</v>
      </c>
      <c r="C721" s="28" t="s">
        <v>3222</v>
      </c>
      <c r="D721" s="12" t="s">
        <v>2951</v>
      </c>
      <c r="E721" s="12" t="s">
        <v>2950</v>
      </c>
      <c r="F721" s="12" t="s">
        <v>2951</v>
      </c>
      <c r="G721" s="12" t="s">
        <v>2967</v>
      </c>
      <c r="H721" s="12" t="s">
        <v>2968</v>
      </c>
      <c r="I721" s="1"/>
      <c r="J721" s="12"/>
      <c r="K721" s="12" t="s">
        <v>2959</v>
      </c>
      <c r="L721" s="12" t="s">
        <v>2957</v>
      </c>
      <c r="M721" s="27" t="s">
        <v>3044</v>
      </c>
      <c r="N721" s="12"/>
      <c r="O721" s="8">
        <v>13934765</v>
      </c>
      <c r="P721" s="8" t="s">
        <v>713</v>
      </c>
      <c r="Q721" s="8">
        <v>14</v>
      </c>
      <c r="R721" s="12">
        <v>36</v>
      </c>
      <c r="S721" s="23">
        <v>2828</v>
      </c>
      <c r="T721" s="23">
        <v>2827</v>
      </c>
      <c r="U721" s="23"/>
      <c r="V721" s="14">
        <f t="shared" si="201"/>
        <v>5655</v>
      </c>
      <c r="W721" s="15">
        <f t="shared" si="202"/>
        <v>2828</v>
      </c>
      <c r="X721" s="15">
        <f t="shared" si="203"/>
        <v>2827</v>
      </c>
      <c r="Y721" s="15">
        <f t="shared" si="204"/>
        <v>0</v>
      </c>
      <c r="Z721" s="14">
        <f t="shared" si="205"/>
        <v>5655</v>
      </c>
      <c r="AA721" s="15">
        <f t="shared" si="206"/>
        <v>2828</v>
      </c>
      <c r="AB721" s="15">
        <f t="shared" si="207"/>
        <v>2827</v>
      </c>
      <c r="AC721" s="15">
        <f t="shared" si="208"/>
        <v>0</v>
      </c>
      <c r="AD721" s="14">
        <f t="shared" si="209"/>
        <v>5655</v>
      </c>
      <c r="AE721" s="14">
        <f t="shared" si="210"/>
        <v>16965</v>
      </c>
      <c r="AF721" s="17" t="s">
        <v>53</v>
      </c>
      <c r="AG721" s="17" t="s">
        <v>342</v>
      </c>
      <c r="AH721" s="17" t="s">
        <v>2281</v>
      </c>
      <c r="AI721" s="17" t="s">
        <v>343</v>
      </c>
      <c r="AJ721" s="29" t="s">
        <v>345</v>
      </c>
      <c r="AK721" s="29">
        <v>45657</v>
      </c>
      <c r="AL721" s="29" t="s">
        <v>345</v>
      </c>
      <c r="AM721" s="25" t="s">
        <v>47</v>
      </c>
      <c r="AN721" s="25">
        <v>46752</v>
      </c>
      <c r="AO721" s="12"/>
    </row>
    <row r="722" spans="1:41" ht="20" customHeight="1">
      <c r="A722" s="12">
        <v>46</v>
      </c>
      <c r="B722" s="12" t="s">
        <v>2950</v>
      </c>
      <c r="C722" s="28" t="s">
        <v>3222</v>
      </c>
      <c r="D722" s="12" t="s">
        <v>2951</v>
      </c>
      <c r="E722" s="12" t="s">
        <v>2950</v>
      </c>
      <c r="F722" s="12" t="s">
        <v>2951</v>
      </c>
      <c r="G722" s="12" t="s">
        <v>3045</v>
      </c>
      <c r="H722" s="12" t="s">
        <v>2965</v>
      </c>
      <c r="I722" s="1"/>
      <c r="J722" s="12"/>
      <c r="K722" s="12" t="s">
        <v>2959</v>
      </c>
      <c r="L722" s="12" t="s">
        <v>2957</v>
      </c>
      <c r="M722" s="27" t="s">
        <v>3046</v>
      </c>
      <c r="N722" s="12"/>
      <c r="O722" s="8">
        <v>13929162</v>
      </c>
      <c r="P722" s="8" t="s">
        <v>713</v>
      </c>
      <c r="Q722" s="8">
        <v>5</v>
      </c>
      <c r="R722" s="12">
        <v>36</v>
      </c>
      <c r="S722" s="23">
        <v>3238</v>
      </c>
      <c r="T722" s="23">
        <v>3238</v>
      </c>
      <c r="U722" s="23"/>
      <c r="V722" s="14">
        <f t="shared" si="201"/>
        <v>6476</v>
      </c>
      <c r="W722" s="15">
        <f t="shared" si="202"/>
        <v>3238</v>
      </c>
      <c r="X722" s="15">
        <f t="shared" si="203"/>
        <v>3238</v>
      </c>
      <c r="Y722" s="15">
        <f t="shared" si="204"/>
        <v>0</v>
      </c>
      <c r="Z722" s="14">
        <f t="shared" si="205"/>
        <v>6476</v>
      </c>
      <c r="AA722" s="15">
        <f t="shared" si="206"/>
        <v>3238</v>
      </c>
      <c r="AB722" s="15">
        <f t="shared" si="207"/>
        <v>3238</v>
      </c>
      <c r="AC722" s="15">
        <f t="shared" si="208"/>
        <v>0</v>
      </c>
      <c r="AD722" s="14">
        <f t="shared" si="209"/>
        <v>6476</v>
      </c>
      <c r="AE722" s="14">
        <f t="shared" si="210"/>
        <v>19428</v>
      </c>
      <c r="AF722" s="17" t="s">
        <v>53</v>
      </c>
      <c r="AG722" s="17" t="s">
        <v>342</v>
      </c>
      <c r="AH722" s="17" t="s">
        <v>2281</v>
      </c>
      <c r="AI722" s="17" t="s">
        <v>343</v>
      </c>
      <c r="AJ722" s="29" t="s">
        <v>345</v>
      </c>
      <c r="AK722" s="29">
        <v>45657</v>
      </c>
      <c r="AL722" s="29" t="s">
        <v>345</v>
      </c>
      <c r="AM722" s="25" t="s">
        <v>47</v>
      </c>
      <c r="AN722" s="25">
        <v>46752</v>
      </c>
      <c r="AO722" s="12"/>
    </row>
    <row r="723" spans="1:41" ht="20" customHeight="1">
      <c r="A723" s="12">
        <v>47</v>
      </c>
      <c r="B723" s="12" t="s">
        <v>2950</v>
      </c>
      <c r="C723" s="28" t="s">
        <v>3222</v>
      </c>
      <c r="D723" s="12" t="s">
        <v>2951</v>
      </c>
      <c r="E723" s="12" t="s">
        <v>2950</v>
      </c>
      <c r="F723" s="12" t="s">
        <v>2951</v>
      </c>
      <c r="G723" s="12" t="s">
        <v>3047</v>
      </c>
      <c r="H723" s="12" t="s">
        <v>1362</v>
      </c>
      <c r="I723" s="1"/>
      <c r="J723" s="12"/>
      <c r="K723" s="12" t="s">
        <v>2959</v>
      </c>
      <c r="L723" s="12" t="s">
        <v>2957</v>
      </c>
      <c r="M723" s="27" t="s">
        <v>3048</v>
      </c>
      <c r="N723" s="12"/>
      <c r="O723" s="8">
        <v>13929161</v>
      </c>
      <c r="P723" s="8" t="s">
        <v>713</v>
      </c>
      <c r="Q723" s="8">
        <v>4</v>
      </c>
      <c r="R723" s="12">
        <v>36</v>
      </c>
      <c r="S723" s="23">
        <v>2822</v>
      </c>
      <c r="T723" s="23">
        <v>2821</v>
      </c>
      <c r="U723" s="23"/>
      <c r="V723" s="14">
        <f t="shared" si="201"/>
        <v>5643</v>
      </c>
      <c r="W723" s="15">
        <f t="shared" si="202"/>
        <v>2822</v>
      </c>
      <c r="X723" s="15">
        <f t="shared" si="203"/>
        <v>2821</v>
      </c>
      <c r="Y723" s="15">
        <f t="shared" si="204"/>
        <v>0</v>
      </c>
      <c r="Z723" s="14">
        <f t="shared" si="205"/>
        <v>5643</v>
      </c>
      <c r="AA723" s="15">
        <f t="shared" si="206"/>
        <v>2822</v>
      </c>
      <c r="AB723" s="15">
        <f t="shared" si="207"/>
        <v>2821</v>
      </c>
      <c r="AC723" s="15">
        <f t="shared" si="208"/>
        <v>0</v>
      </c>
      <c r="AD723" s="14">
        <f t="shared" si="209"/>
        <v>5643</v>
      </c>
      <c r="AE723" s="14">
        <f t="shared" si="210"/>
        <v>16929</v>
      </c>
      <c r="AF723" s="17" t="s">
        <v>53</v>
      </c>
      <c r="AG723" s="17" t="s">
        <v>342</v>
      </c>
      <c r="AH723" s="17" t="s">
        <v>2281</v>
      </c>
      <c r="AI723" s="17" t="s">
        <v>343</v>
      </c>
      <c r="AJ723" s="29" t="s">
        <v>345</v>
      </c>
      <c r="AK723" s="29">
        <v>45657</v>
      </c>
      <c r="AL723" s="29" t="s">
        <v>345</v>
      </c>
      <c r="AM723" s="25" t="s">
        <v>47</v>
      </c>
      <c r="AN723" s="25">
        <v>46752</v>
      </c>
      <c r="AO723" s="12"/>
    </row>
    <row r="724" spans="1:41" ht="20" customHeight="1">
      <c r="A724" s="12">
        <v>48</v>
      </c>
      <c r="B724" s="12" t="s">
        <v>2950</v>
      </c>
      <c r="C724" s="28" t="s">
        <v>3222</v>
      </c>
      <c r="D724" s="12" t="s">
        <v>2951</v>
      </c>
      <c r="E724" s="12" t="s">
        <v>2950</v>
      </c>
      <c r="F724" s="12" t="s">
        <v>2951</v>
      </c>
      <c r="G724" s="12" t="s">
        <v>3047</v>
      </c>
      <c r="H724" s="12" t="s">
        <v>1362</v>
      </c>
      <c r="I724" s="1"/>
      <c r="J724" s="12"/>
      <c r="K724" s="12" t="s">
        <v>2959</v>
      </c>
      <c r="L724" s="12" t="s">
        <v>2957</v>
      </c>
      <c r="M724" s="27" t="s">
        <v>3049</v>
      </c>
      <c r="N724" s="12"/>
      <c r="O724" s="8">
        <v>56632622</v>
      </c>
      <c r="P724" s="8" t="s">
        <v>713</v>
      </c>
      <c r="Q724" s="8">
        <v>3</v>
      </c>
      <c r="R724" s="12">
        <v>36</v>
      </c>
      <c r="S724" s="23">
        <v>687</v>
      </c>
      <c r="T724" s="23">
        <v>686</v>
      </c>
      <c r="U724" s="23"/>
      <c r="V724" s="14">
        <f t="shared" si="201"/>
        <v>1373</v>
      </c>
      <c r="W724" s="15">
        <f t="shared" si="202"/>
        <v>687</v>
      </c>
      <c r="X724" s="15">
        <f t="shared" si="203"/>
        <v>686</v>
      </c>
      <c r="Y724" s="15">
        <f t="shared" si="204"/>
        <v>0</v>
      </c>
      <c r="Z724" s="14">
        <f t="shared" si="205"/>
        <v>1373</v>
      </c>
      <c r="AA724" s="15">
        <f t="shared" si="206"/>
        <v>687</v>
      </c>
      <c r="AB724" s="15">
        <f t="shared" si="207"/>
        <v>686</v>
      </c>
      <c r="AC724" s="15">
        <f t="shared" si="208"/>
        <v>0</v>
      </c>
      <c r="AD724" s="14">
        <f t="shared" si="209"/>
        <v>1373</v>
      </c>
      <c r="AE724" s="14">
        <f t="shared" si="210"/>
        <v>4119</v>
      </c>
      <c r="AF724" s="17" t="s">
        <v>53</v>
      </c>
      <c r="AG724" s="17" t="s">
        <v>342</v>
      </c>
      <c r="AH724" s="17" t="s">
        <v>2281</v>
      </c>
      <c r="AI724" s="17" t="s">
        <v>343</v>
      </c>
      <c r="AJ724" s="29" t="s">
        <v>345</v>
      </c>
      <c r="AK724" s="29">
        <v>45657</v>
      </c>
      <c r="AL724" s="29" t="s">
        <v>345</v>
      </c>
      <c r="AM724" s="25" t="s">
        <v>47</v>
      </c>
      <c r="AN724" s="25">
        <v>46752</v>
      </c>
      <c r="AO724" s="12"/>
    </row>
    <row r="725" spans="1:41" ht="20" customHeight="1">
      <c r="A725" s="12">
        <v>49</v>
      </c>
      <c r="B725" s="12" t="s">
        <v>2950</v>
      </c>
      <c r="C725" s="28" t="s">
        <v>3222</v>
      </c>
      <c r="D725" s="12" t="s">
        <v>2951</v>
      </c>
      <c r="E725" s="12" t="s">
        <v>2950</v>
      </c>
      <c r="F725" s="12" t="s">
        <v>2951</v>
      </c>
      <c r="G725" s="12" t="s">
        <v>2984</v>
      </c>
      <c r="H725" s="12" t="s">
        <v>2957</v>
      </c>
      <c r="I725" s="1"/>
      <c r="J725" s="12"/>
      <c r="K725" s="12" t="s">
        <v>2959</v>
      </c>
      <c r="L725" s="12" t="s">
        <v>2957</v>
      </c>
      <c r="M725" s="27" t="s">
        <v>3050</v>
      </c>
      <c r="N725" s="12"/>
      <c r="O725" s="8">
        <v>13933103</v>
      </c>
      <c r="P725" s="8" t="s">
        <v>713</v>
      </c>
      <c r="Q725" s="8">
        <v>4</v>
      </c>
      <c r="R725" s="12">
        <v>36</v>
      </c>
      <c r="S725" s="23">
        <v>2410</v>
      </c>
      <c r="T725" s="23">
        <v>2410</v>
      </c>
      <c r="U725" s="23"/>
      <c r="V725" s="14">
        <f t="shared" si="201"/>
        <v>4820</v>
      </c>
      <c r="W725" s="15">
        <f t="shared" si="202"/>
        <v>2410</v>
      </c>
      <c r="X725" s="15">
        <f t="shared" si="203"/>
        <v>2410</v>
      </c>
      <c r="Y725" s="15">
        <f t="shared" si="204"/>
        <v>0</v>
      </c>
      <c r="Z725" s="14">
        <f t="shared" si="205"/>
        <v>4820</v>
      </c>
      <c r="AA725" s="15">
        <f t="shared" si="206"/>
        <v>2410</v>
      </c>
      <c r="AB725" s="15">
        <f t="shared" si="207"/>
        <v>2410</v>
      </c>
      <c r="AC725" s="15">
        <f t="shared" si="208"/>
        <v>0</v>
      </c>
      <c r="AD725" s="14">
        <f t="shared" si="209"/>
        <v>4820</v>
      </c>
      <c r="AE725" s="14">
        <f t="shared" si="210"/>
        <v>14460</v>
      </c>
      <c r="AF725" s="17" t="s">
        <v>53</v>
      </c>
      <c r="AG725" s="17" t="s">
        <v>342</v>
      </c>
      <c r="AH725" s="17" t="s">
        <v>2281</v>
      </c>
      <c r="AI725" s="17" t="s">
        <v>343</v>
      </c>
      <c r="AJ725" s="29" t="s">
        <v>345</v>
      </c>
      <c r="AK725" s="29">
        <v>45657</v>
      </c>
      <c r="AL725" s="29" t="s">
        <v>345</v>
      </c>
      <c r="AM725" s="25" t="s">
        <v>47</v>
      </c>
      <c r="AN725" s="25">
        <v>46752</v>
      </c>
      <c r="AO725" s="12"/>
    </row>
    <row r="726" spans="1:41" ht="20" customHeight="1">
      <c r="A726" s="12">
        <v>50</v>
      </c>
      <c r="B726" s="12" t="s">
        <v>2950</v>
      </c>
      <c r="C726" s="28" t="s">
        <v>3222</v>
      </c>
      <c r="D726" s="12" t="s">
        <v>2951</v>
      </c>
      <c r="E726" s="12" t="s">
        <v>2950</v>
      </c>
      <c r="F726" s="12" t="s">
        <v>2951</v>
      </c>
      <c r="G726" s="12" t="s">
        <v>2984</v>
      </c>
      <c r="H726" s="12" t="s">
        <v>2957</v>
      </c>
      <c r="I726" s="1"/>
      <c r="J726" s="12"/>
      <c r="K726" s="12" t="s">
        <v>2959</v>
      </c>
      <c r="L726" s="12" t="s">
        <v>2957</v>
      </c>
      <c r="M726" s="27" t="s">
        <v>3188</v>
      </c>
      <c r="N726" s="12"/>
      <c r="O726" s="8">
        <v>56333497</v>
      </c>
      <c r="P726" s="8" t="s">
        <v>713</v>
      </c>
      <c r="Q726" s="8">
        <v>18</v>
      </c>
      <c r="R726" s="12">
        <v>36</v>
      </c>
      <c r="S726" s="23">
        <v>5052</v>
      </c>
      <c r="T726" s="23">
        <v>5052</v>
      </c>
      <c r="U726" s="23"/>
      <c r="V726" s="14">
        <f t="shared" si="201"/>
        <v>10104</v>
      </c>
      <c r="W726" s="15">
        <f t="shared" si="202"/>
        <v>5052</v>
      </c>
      <c r="X726" s="15">
        <f t="shared" si="203"/>
        <v>5052</v>
      </c>
      <c r="Y726" s="15">
        <f t="shared" si="204"/>
        <v>0</v>
      </c>
      <c r="Z726" s="14">
        <f t="shared" si="205"/>
        <v>10104</v>
      </c>
      <c r="AA726" s="15">
        <f t="shared" si="206"/>
        <v>5052</v>
      </c>
      <c r="AB726" s="15">
        <f t="shared" si="207"/>
        <v>5052</v>
      </c>
      <c r="AC726" s="15">
        <f t="shared" si="208"/>
        <v>0</v>
      </c>
      <c r="AD726" s="14">
        <f t="shared" si="209"/>
        <v>10104</v>
      </c>
      <c r="AE726" s="14">
        <f t="shared" si="210"/>
        <v>30312</v>
      </c>
      <c r="AF726" s="17" t="s">
        <v>53</v>
      </c>
      <c r="AG726" s="17" t="s">
        <v>342</v>
      </c>
      <c r="AH726" s="17" t="s">
        <v>2281</v>
      </c>
      <c r="AI726" s="17" t="s">
        <v>343</v>
      </c>
      <c r="AJ726" s="29" t="s">
        <v>345</v>
      </c>
      <c r="AK726" s="29">
        <v>45657</v>
      </c>
      <c r="AL726" s="29" t="s">
        <v>345</v>
      </c>
      <c r="AM726" s="25" t="s">
        <v>47</v>
      </c>
      <c r="AN726" s="25">
        <v>46752</v>
      </c>
      <c r="AO726" s="12"/>
    </row>
    <row r="727" spans="1:41" ht="20" customHeight="1">
      <c r="A727" s="12">
        <v>51</v>
      </c>
      <c r="B727" s="12" t="s">
        <v>2950</v>
      </c>
      <c r="C727" s="28" t="s">
        <v>3222</v>
      </c>
      <c r="D727" s="12" t="s">
        <v>2951</v>
      </c>
      <c r="E727" s="12" t="s">
        <v>2950</v>
      </c>
      <c r="F727" s="12" t="s">
        <v>2951</v>
      </c>
      <c r="G727" s="12" t="s">
        <v>2984</v>
      </c>
      <c r="H727" s="12" t="s">
        <v>2957</v>
      </c>
      <c r="I727" s="1"/>
      <c r="J727" s="12"/>
      <c r="K727" s="12" t="s">
        <v>2959</v>
      </c>
      <c r="L727" s="12" t="s">
        <v>2957</v>
      </c>
      <c r="M727" s="27" t="s">
        <v>3051</v>
      </c>
      <c r="N727" s="12"/>
      <c r="O727" s="8">
        <v>13934771</v>
      </c>
      <c r="P727" s="8" t="s">
        <v>713</v>
      </c>
      <c r="Q727" s="8">
        <v>14</v>
      </c>
      <c r="R727" s="12">
        <v>36</v>
      </c>
      <c r="S727" s="23">
        <v>1834</v>
      </c>
      <c r="T727" s="23">
        <v>1834</v>
      </c>
      <c r="U727" s="23"/>
      <c r="V727" s="14">
        <f t="shared" si="201"/>
        <v>3668</v>
      </c>
      <c r="W727" s="15">
        <f t="shared" si="202"/>
        <v>1834</v>
      </c>
      <c r="X727" s="15">
        <f t="shared" si="203"/>
        <v>1834</v>
      </c>
      <c r="Y727" s="15">
        <f t="shared" si="204"/>
        <v>0</v>
      </c>
      <c r="Z727" s="14">
        <f t="shared" si="205"/>
        <v>3668</v>
      </c>
      <c r="AA727" s="15">
        <f t="shared" si="206"/>
        <v>1834</v>
      </c>
      <c r="AB727" s="15">
        <f t="shared" si="207"/>
        <v>1834</v>
      </c>
      <c r="AC727" s="15">
        <f t="shared" si="208"/>
        <v>0</v>
      </c>
      <c r="AD727" s="14">
        <f t="shared" si="209"/>
        <v>3668</v>
      </c>
      <c r="AE727" s="14">
        <f t="shared" si="210"/>
        <v>11004</v>
      </c>
      <c r="AF727" s="17" t="s">
        <v>53</v>
      </c>
      <c r="AG727" s="17" t="s">
        <v>342</v>
      </c>
      <c r="AH727" s="17" t="s">
        <v>2281</v>
      </c>
      <c r="AI727" s="17" t="s">
        <v>343</v>
      </c>
      <c r="AJ727" s="29" t="s">
        <v>345</v>
      </c>
      <c r="AK727" s="29">
        <v>45657</v>
      </c>
      <c r="AL727" s="29" t="s">
        <v>345</v>
      </c>
      <c r="AM727" s="25" t="s">
        <v>47</v>
      </c>
      <c r="AN727" s="25">
        <v>46752</v>
      </c>
      <c r="AO727" s="12"/>
    </row>
    <row r="728" spans="1:41" ht="20" customHeight="1">
      <c r="A728" s="12">
        <v>52</v>
      </c>
      <c r="B728" s="12" t="s">
        <v>2950</v>
      </c>
      <c r="C728" s="28" t="s">
        <v>3222</v>
      </c>
      <c r="D728" s="12" t="s">
        <v>2951</v>
      </c>
      <c r="E728" s="12" t="s">
        <v>2950</v>
      </c>
      <c r="F728" s="12" t="s">
        <v>2951</v>
      </c>
      <c r="G728" s="12" t="s">
        <v>2984</v>
      </c>
      <c r="H728" s="12" t="s">
        <v>2957</v>
      </c>
      <c r="I728" s="1"/>
      <c r="J728" s="12"/>
      <c r="K728" s="12" t="s">
        <v>2959</v>
      </c>
      <c r="L728" s="12" t="s">
        <v>2957</v>
      </c>
      <c r="M728" s="27" t="s">
        <v>3052</v>
      </c>
      <c r="N728" s="12"/>
      <c r="O728" s="8">
        <v>13934866</v>
      </c>
      <c r="P728" s="8" t="s">
        <v>713</v>
      </c>
      <c r="Q728" s="8">
        <v>4</v>
      </c>
      <c r="R728" s="12">
        <v>36</v>
      </c>
      <c r="S728" s="23">
        <v>1735</v>
      </c>
      <c r="T728" s="23">
        <v>1735</v>
      </c>
      <c r="U728" s="23"/>
      <c r="V728" s="14">
        <f t="shared" si="201"/>
        <v>3470</v>
      </c>
      <c r="W728" s="15">
        <f t="shared" si="202"/>
        <v>1735</v>
      </c>
      <c r="X728" s="15">
        <f t="shared" si="203"/>
        <v>1735</v>
      </c>
      <c r="Y728" s="15">
        <f t="shared" si="204"/>
        <v>0</v>
      </c>
      <c r="Z728" s="14">
        <f t="shared" si="205"/>
        <v>3470</v>
      </c>
      <c r="AA728" s="15">
        <f t="shared" si="206"/>
        <v>1735</v>
      </c>
      <c r="AB728" s="15">
        <f t="shared" si="207"/>
        <v>1735</v>
      </c>
      <c r="AC728" s="15">
        <f t="shared" si="208"/>
        <v>0</v>
      </c>
      <c r="AD728" s="14">
        <f t="shared" si="209"/>
        <v>3470</v>
      </c>
      <c r="AE728" s="14">
        <f t="shared" si="210"/>
        <v>10410</v>
      </c>
      <c r="AF728" s="17" t="s">
        <v>53</v>
      </c>
      <c r="AG728" s="17" t="s">
        <v>342</v>
      </c>
      <c r="AH728" s="17" t="s">
        <v>2281</v>
      </c>
      <c r="AI728" s="17" t="s">
        <v>343</v>
      </c>
      <c r="AJ728" s="29" t="s">
        <v>345</v>
      </c>
      <c r="AK728" s="29">
        <v>45657</v>
      </c>
      <c r="AL728" s="29" t="s">
        <v>345</v>
      </c>
      <c r="AM728" s="25" t="s">
        <v>47</v>
      </c>
      <c r="AN728" s="25">
        <v>46752</v>
      </c>
      <c r="AO728" s="12"/>
    </row>
    <row r="729" spans="1:41" ht="20" customHeight="1">
      <c r="A729" s="12">
        <v>53</v>
      </c>
      <c r="B729" s="12" t="s">
        <v>2950</v>
      </c>
      <c r="C729" s="28" t="s">
        <v>3222</v>
      </c>
      <c r="D729" s="12" t="s">
        <v>2951</v>
      </c>
      <c r="E729" s="12" t="s">
        <v>2950</v>
      </c>
      <c r="F729" s="12" t="s">
        <v>2951</v>
      </c>
      <c r="G729" s="12" t="s">
        <v>2984</v>
      </c>
      <c r="H729" s="12" t="s">
        <v>2957</v>
      </c>
      <c r="I729" s="1"/>
      <c r="J729" s="12"/>
      <c r="K729" s="12" t="s">
        <v>2959</v>
      </c>
      <c r="L729" s="12" t="s">
        <v>2957</v>
      </c>
      <c r="M729" s="27" t="s">
        <v>3189</v>
      </c>
      <c r="N729" s="12"/>
      <c r="O729" s="8">
        <v>13967243</v>
      </c>
      <c r="P729" s="8" t="s">
        <v>713</v>
      </c>
      <c r="Q729" s="8">
        <v>5</v>
      </c>
      <c r="R729" s="12">
        <v>36</v>
      </c>
      <c r="S729" s="23">
        <v>580</v>
      </c>
      <c r="T729" s="23">
        <v>579</v>
      </c>
      <c r="U729" s="23"/>
      <c r="V729" s="14">
        <f t="shared" si="201"/>
        <v>1159</v>
      </c>
      <c r="W729" s="15">
        <f t="shared" si="202"/>
        <v>580</v>
      </c>
      <c r="X729" s="15">
        <f t="shared" si="203"/>
        <v>579</v>
      </c>
      <c r="Y729" s="15">
        <f t="shared" si="204"/>
        <v>0</v>
      </c>
      <c r="Z729" s="14">
        <f t="shared" si="205"/>
        <v>1159</v>
      </c>
      <c r="AA729" s="15">
        <f t="shared" si="206"/>
        <v>580</v>
      </c>
      <c r="AB729" s="15">
        <f t="shared" si="207"/>
        <v>579</v>
      </c>
      <c r="AC729" s="15">
        <f t="shared" si="208"/>
        <v>0</v>
      </c>
      <c r="AD729" s="14">
        <f t="shared" si="209"/>
        <v>1159</v>
      </c>
      <c r="AE729" s="14">
        <f t="shared" si="210"/>
        <v>3477</v>
      </c>
      <c r="AF729" s="17" t="s">
        <v>53</v>
      </c>
      <c r="AG729" s="17" t="s">
        <v>342</v>
      </c>
      <c r="AH729" s="17" t="s">
        <v>2281</v>
      </c>
      <c r="AI729" s="17" t="s">
        <v>343</v>
      </c>
      <c r="AJ729" s="29" t="s">
        <v>345</v>
      </c>
      <c r="AK729" s="29">
        <v>45657</v>
      </c>
      <c r="AL729" s="29" t="s">
        <v>345</v>
      </c>
      <c r="AM729" s="25" t="s">
        <v>47</v>
      </c>
      <c r="AN729" s="25">
        <v>46752</v>
      </c>
      <c r="AO729" s="12"/>
    </row>
    <row r="730" spans="1:41" ht="20" customHeight="1">
      <c r="A730" s="12">
        <v>54</v>
      </c>
      <c r="B730" s="12" t="s">
        <v>2950</v>
      </c>
      <c r="C730" s="28" t="s">
        <v>3222</v>
      </c>
      <c r="D730" s="12" t="s">
        <v>2951</v>
      </c>
      <c r="E730" s="12" t="s">
        <v>2950</v>
      </c>
      <c r="F730" s="12" t="s">
        <v>2951</v>
      </c>
      <c r="G730" s="12" t="s">
        <v>3053</v>
      </c>
      <c r="H730" s="12" t="s">
        <v>3054</v>
      </c>
      <c r="I730" s="1"/>
      <c r="J730" s="12"/>
      <c r="K730" s="12" t="s">
        <v>2959</v>
      </c>
      <c r="L730" s="12" t="s">
        <v>2957</v>
      </c>
      <c r="M730" s="27" t="s">
        <v>3055</v>
      </c>
      <c r="N730" s="12"/>
      <c r="O730" s="8">
        <v>56632724</v>
      </c>
      <c r="P730" s="8" t="s">
        <v>713</v>
      </c>
      <c r="Q730" s="8">
        <v>4</v>
      </c>
      <c r="R730" s="12">
        <v>36</v>
      </c>
      <c r="S730" s="23">
        <v>981</v>
      </c>
      <c r="T730" s="23">
        <v>981</v>
      </c>
      <c r="U730" s="23"/>
      <c r="V730" s="14">
        <f t="shared" si="201"/>
        <v>1962</v>
      </c>
      <c r="W730" s="15">
        <f t="shared" si="202"/>
        <v>981</v>
      </c>
      <c r="X730" s="15">
        <f t="shared" si="203"/>
        <v>981</v>
      </c>
      <c r="Y730" s="15">
        <f t="shared" si="204"/>
        <v>0</v>
      </c>
      <c r="Z730" s="14">
        <f t="shared" si="205"/>
        <v>1962</v>
      </c>
      <c r="AA730" s="15">
        <f t="shared" si="206"/>
        <v>981</v>
      </c>
      <c r="AB730" s="15">
        <f t="shared" si="207"/>
        <v>981</v>
      </c>
      <c r="AC730" s="15">
        <f t="shared" si="208"/>
        <v>0</v>
      </c>
      <c r="AD730" s="14">
        <f t="shared" si="209"/>
        <v>1962</v>
      </c>
      <c r="AE730" s="14">
        <f t="shared" si="210"/>
        <v>5886</v>
      </c>
      <c r="AF730" s="17" t="s">
        <v>53</v>
      </c>
      <c r="AG730" s="17" t="s">
        <v>342</v>
      </c>
      <c r="AH730" s="17" t="s">
        <v>2281</v>
      </c>
      <c r="AI730" s="17" t="s">
        <v>343</v>
      </c>
      <c r="AJ730" s="29" t="s">
        <v>345</v>
      </c>
      <c r="AK730" s="29">
        <v>45657</v>
      </c>
      <c r="AL730" s="29" t="s">
        <v>345</v>
      </c>
      <c r="AM730" s="25" t="s">
        <v>47</v>
      </c>
      <c r="AN730" s="25">
        <v>46752</v>
      </c>
      <c r="AO730" s="12"/>
    </row>
    <row r="731" spans="1:41" ht="20" customHeight="1">
      <c r="A731" s="12">
        <v>55</v>
      </c>
      <c r="B731" s="12" t="s">
        <v>2950</v>
      </c>
      <c r="C731" s="28" t="s">
        <v>3222</v>
      </c>
      <c r="D731" s="12" t="s">
        <v>2951</v>
      </c>
      <c r="E731" s="12" t="s">
        <v>2950</v>
      </c>
      <c r="F731" s="12" t="s">
        <v>2951</v>
      </c>
      <c r="G731" s="12" t="s">
        <v>3053</v>
      </c>
      <c r="H731" s="12" t="s">
        <v>3054</v>
      </c>
      <c r="I731" s="1"/>
      <c r="J731" s="12"/>
      <c r="K731" s="12" t="s">
        <v>2959</v>
      </c>
      <c r="L731" s="12" t="s">
        <v>2957</v>
      </c>
      <c r="M731" s="27" t="s">
        <v>3056</v>
      </c>
      <c r="N731" s="12"/>
      <c r="O731" s="8">
        <v>56633399</v>
      </c>
      <c r="P731" s="8" t="s">
        <v>713</v>
      </c>
      <c r="Q731" s="8">
        <v>5</v>
      </c>
      <c r="R731" s="12">
        <v>36</v>
      </c>
      <c r="S731" s="23">
        <v>1334</v>
      </c>
      <c r="T731" s="23">
        <v>1333</v>
      </c>
      <c r="U731" s="23"/>
      <c r="V731" s="14">
        <f t="shared" si="201"/>
        <v>2667</v>
      </c>
      <c r="W731" s="15">
        <f t="shared" si="202"/>
        <v>1334</v>
      </c>
      <c r="X731" s="15">
        <f t="shared" si="203"/>
        <v>1333</v>
      </c>
      <c r="Y731" s="15">
        <f t="shared" si="204"/>
        <v>0</v>
      </c>
      <c r="Z731" s="14">
        <f t="shared" si="205"/>
        <v>2667</v>
      </c>
      <c r="AA731" s="15">
        <f t="shared" si="206"/>
        <v>1334</v>
      </c>
      <c r="AB731" s="15">
        <f t="shared" si="207"/>
        <v>1333</v>
      </c>
      <c r="AC731" s="15">
        <f t="shared" si="208"/>
        <v>0</v>
      </c>
      <c r="AD731" s="14">
        <f t="shared" si="209"/>
        <v>2667</v>
      </c>
      <c r="AE731" s="14">
        <f t="shared" si="210"/>
        <v>8001</v>
      </c>
      <c r="AF731" s="17" t="s">
        <v>53</v>
      </c>
      <c r="AG731" s="17" t="s">
        <v>342</v>
      </c>
      <c r="AH731" s="17" t="s">
        <v>2281</v>
      </c>
      <c r="AI731" s="17" t="s">
        <v>343</v>
      </c>
      <c r="AJ731" s="29" t="s">
        <v>345</v>
      </c>
      <c r="AK731" s="29">
        <v>45657</v>
      </c>
      <c r="AL731" s="29" t="s">
        <v>345</v>
      </c>
      <c r="AM731" s="25" t="s">
        <v>47</v>
      </c>
      <c r="AN731" s="25">
        <v>46752</v>
      </c>
      <c r="AO731" s="12"/>
    </row>
    <row r="732" spans="1:41" ht="20" customHeight="1">
      <c r="A732" s="12">
        <v>56</v>
      </c>
      <c r="B732" s="12" t="s">
        <v>2950</v>
      </c>
      <c r="C732" s="28" t="s">
        <v>3222</v>
      </c>
      <c r="D732" s="12" t="s">
        <v>2951</v>
      </c>
      <c r="E732" s="12" t="s">
        <v>2950</v>
      </c>
      <c r="F732" s="12" t="s">
        <v>2951</v>
      </c>
      <c r="G732" s="12" t="s">
        <v>3053</v>
      </c>
      <c r="H732" s="12" t="s">
        <v>3054</v>
      </c>
      <c r="I732" s="1"/>
      <c r="J732" s="12"/>
      <c r="K732" s="12" t="s">
        <v>2959</v>
      </c>
      <c r="L732" s="12" t="s">
        <v>2957</v>
      </c>
      <c r="M732" s="27" t="s">
        <v>3057</v>
      </c>
      <c r="N732" s="12"/>
      <c r="O732" s="8">
        <v>56632607</v>
      </c>
      <c r="P732" s="8" t="s">
        <v>713</v>
      </c>
      <c r="Q732" s="8">
        <v>5</v>
      </c>
      <c r="R732" s="12">
        <v>36</v>
      </c>
      <c r="S732" s="23">
        <v>1952</v>
      </c>
      <c r="T732" s="23">
        <v>1952</v>
      </c>
      <c r="U732" s="23"/>
      <c r="V732" s="14">
        <f t="shared" si="201"/>
        <v>3904</v>
      </c>
      <c r="W732" s="15">
        <f t="shared" si="202"/>
        <v>1952</v>
      </c>
      <c r="X732" s="15">
        <f t="shared" si="203"/>
        <v>1952</v>
      </c>
      <c r="Y732" s="15">
        <f t="shared" si="204"/>
        <v>0</v>
      </c>
      <c r="Z732" s="14">
        <f t="shared" si="205"/>
        <v>3904</v>
      </c>
      <c r="AA732" s="15">
        <f t="shared" si="206"/>
        <v>1952</v>
      </c>
      <c r="AB732" s="15">
        <f t="shared" si="207"/>
        <v>1952</v>
      </c>
      <c r="AC732" s="15">
        <f t="shared" si="208"/>
        <v>0</v>
      </c>
      <c r="AD732" s="14">
        <f t="shared" si="209"/>
        <v>3904</v>
      </c>
      <c r="AE732" s="14">
        <f t="shared" si="210"/>
        <v>11712</v>
      </c>
      <c r="AF732" s="17" t="s">
        <v>53</v>
      </c>
      <c r="AG732" s="17" t="s">
        <v>342</v>
      </c>
      <c r="AH732" s="17" t="s">
        <v>2281</v>
      </c>
      <c r="AI732" s="17" t="s">
        <v>343</v>
      </c>
      <c r="AJ732" s="29" t="s">
        <v>345</v>
      </c>
      <c r="AK732" s="29">
        <v>45657</v>
      </c>
      <c r="AL732" s="29" t="s">
        <v>345</v>
      </c>
      <c r="AM732" s="25" t="s">
        <v>47</v>
      </c>
      <c r="AN732" s="25">
        <v>46752</v>
      </c>
      <c r="AO732" s="12"/>
    </row>
    <row r="733" spans="1:41" ht="20" customHeight="1">
      <c r="A733" s="12">
        <v>57</v>
      </c>
      <c r="B733" s="12" t="s">
        <v>2950</v>
      </c>
      <c r="C733" s="28" t="s">
        <v>3222</v>
      </c>
      <c r="D733" s="12" t="s">
        <v>2951</v>
      </c>
      <c r="E733" s="12" t="s">
        <v>2950</v>
      </c>
      <c r="F733" s="12" t="s">
        <v>2951</v>
      </c>
      <c r="G733" s="12" t="s">
        <v>3053</v>
      </c>
      <c r="H733" s="12" t="s">
        <v>3054</v>
      </c>
      <c r="I733" s="1"/>
      <c r="J733" s="12"/>
      <c r="K733" s="12" t="s">
        <v>2959</v>
      </c>
      <c r="L733" s="12" t="s">
        <v>2957</v>
      </c>
      <c r="M733" s="27" t="s">
        <v>3058</v>
      </c>
      <c r="N733" s="12"/>
      <c r="O733" s="8">
        <v>56632619</v>
      </c>
      <c r="P733" s="8" t="s">
        <v>713</v>
      </c>
      <c r="Q733" s="8">
        <v>5</v>
      </c>
      <c r="R733" s="12">
        <v>36</v>
      </c>
      <c r="S733" s="23">
        <v>1941</v>
      </c>
      <c r="T733" s="23">
        <v>1941</v>
      </c>
      <c r="U733" s="23"/>
      <c r="V733" s="14">
        <f t="shared" si="201"/>
        <v>3882</v>
      </c>
      <c r="W733" s="15">
        <f t="shared" si="202"/>
        <v>1941</v>
      </c>
      <c r="X733" s="15">
        <f t="shared" si="203"/>
        <v>1941</v>
      </c>
      <c r="Y733" s="15">
        <f t="shared" si="204"/>
        <v>0</v>
      </c>
      <c r="Z733" s="14">
        <f t="shared" si="205"/>
        <v>3882</v>
      </c>
      <c r="AA733" s="15">
        <f t="shared" si="206"/>
        <v>1941</v>
      </c>
      <c r="AB733" s="15">
        <f t="shared" si="207"/>
        <v>1941</v>
      </c>
      <c r="AC733" s="15">
        <f t="shared" si="208"/>
        <v>0</v>
      </c>
      <c r="AD733" s="14">
        <f t="shared" si="209"/>
        <v>3882</v>
      </c>
      <c r="AE733" s="14">
        <f t="shared" si="210"/>
        <v>11646</v>
      </c>
      <c r="AF733" s="17" t="s">
        <v>53</v>
      </c>
      <c r="AG733" s="17" t="s">
        <v>342</v>
      </c>
      <c r="AH733" s="17" t="s">
        <v>2281</v>
      </c>
      <c r="AI733" s="17" t="s">
        <v>343</v>
      </c>
      <c r="AJ733" s="29" t="s">
        <v>345</v>
      </c>
      <c r="AK733" s="29">
        <v>45657</v>
      </c>
      <c r="AL733" s="29" t="s">
        <v>345</v>
      </c>
      <c r="AM733" s="25" t="s">
        <v>47</v>
      </c>
      <c r="AN733" s="25">
        <v>46752</v>
      </c>
      <c r="AO733" s="12"/>
    </row>
    <row r="734" spans="1:41" ht="20" customHeight="1">
      <c r="A734" s="12">
        <v>58</v>
      </c>
      <c r="B734" s="12" t="s">
        <v>2950</v>
      </c>
      <c r="C734" s="28" t="s">
        <v>3222</v>
      </c>
      <c r="D734" s="12" t="s">
        <v>2951</v>
      </c>
      <c r="E734" s="12" t="s">
        <v>2950</v>
      </c>
      <c r="F734" s="12" t="s">
        <v>2951</v>
      </c>
      <c r="G734" s="12" t="s">
        <v>3059</v>
      </c>
      <c r="H734" s="12" t="s">
        <v>3060</v>
      </c>
      <c r="I734" s="1"/>
      <c r="J734" s="12"/>
      <c r="K734" s="12" t="s">
        <v>2959</v>
      </c>
      <c r="L734" s="12" t="s">
        <v>2957</v>
      </c>
      <c r="M734" s="27" t="s">
        <v>3061</v>
      </c>
      <c r="N734" s="12"/>
      <c r="O734" s="8">
        <v>56632628</v>
      </c>
      <c r="P734" s="8" t="s">
        <v>713</v>
      </c>
      <c r="Q734" s="8">
        <v>4</v>
      </c>
      <c r="R734" s="12">
        <v>36</v>
      </c>
      <c r="S734" s="23">
        <v>921</v>
      </c>
      <c r="T734" s="23">
        <v>921</v>
      </c>
      <c r="U734" s="23"/>
      <c r="V734" s="14">
        <f t="shared" si="201"/>
        <v>1842</v>
      </c>
      <c r="W734" s="15">
        <f t="shared" si="202"/>
        <v>921</v>
      </c>
      <c r="X734" s="15">
        <f t="shared" si="203"/>
        <v>921</v>
      </c>
      <c r="Y734" s="15">
        <f t="shared" si="204"/>
        <v>0</v>
      </c>
      <c r="Z734" s="14">
        <f t="shared" si="205"/>
        <v>1842</v>
      </c>
      <c r="AA734" s="15">
        <f t="shared" si="206"/>
        <v>921</v>
      </c>
      <c r="AB734" s="15">
        <f t="shared" si="207"/>
        <v>921</v>
      </c>
      <c r="AC734" s="15">
        <f t="shared" si="208"/>
        <v>0</v>
      </c>
      <c r="AD734" s="14">
        <f t="shared" si="209"/>
        <v>1842</v>
      </c>
      <c r="AE734" s="14">
        <f t="shared" si="210"/>
        <v>5526</v>
      </c>
      <c r="AF734" s="17" t="s">
        <v>53</v>
      </c>
      <c r="AG734" s="17" t="s">
        <v>342</v>
      </c>
      <c r="AH734" s="17" t="s">
        <v>2281</v>
      </c>
      <c r="AI734" s="17" t="s">
        <v>343</v>
      </c>
      <c r="AJ734" s="29" t="s">
        <v>345</v>
      </c>
      <c r="AK734" s="29">
        <v>45657</v>
      </c>
      <c r="AL734" s="29" t="s">
        <v>345</v>
      </c>
      <c r="AM734" s="25" t="s">
        <v>47</v>
      </c>
      <c r="AN734" s="25">
        <v>46752</v>
      </c>
      <c r="AO734" s="12"/>
    </row>
    <row r="735" spans="1:41" ht="20" customHeight="1">
      <c r="A735" s="12">
        <v>59</v>
      </c>
      <c r="B735" s="12" t="s">
        <v>2950</v>
      </c>
      <c r="C735" s="28" t="s">
        <v>3222</v>
      </c>
      <c r="D735" s="12" t="s">
        <v>2951</v>
      </c>
      <c r="E735" s="12" t="s">
        <v>2950</v>
      </c>
      <c r="F735" s="12" t="s">
        <v>2951</v>
      </c>
      <c r="G735" s="12" t="s">
        <v>3059</v>
      </c>
      <c r="H735" s="12" t="s">
        <v>3060</v>
      </c>
      <c r="I735" s="1"/>
      <c r="J735" s="12"/>
      <c r="K735" s="12" t="s">
        <v>2959</v>
      </c>
      <c r="L735" s="12" t="s">
        <v>2957</v>
      </c>
      <c r="M735" s="27" t="s">
        <v>3062</v>
      </c>
      <c r="N735" s="12"/>
      <c r="O735" s="8">
        <v>56633410</v>
      </c>
      <c r="P735" s="8" t="s">
        <v>713</v>
      </c>
      <c r="Q735" s="8">
        <v>4</v>
      </c>
      <c r="R735" s="12">
        <v>36</v>
      </c>
      <c r="S735" s="23">
        <v>631</v>
      </c>
      <c r="T735" s="23">
        <v>631</v>
      </c>
      <c r="U735" s="23"/>
      <c r="V735" s="14">
        <f t="shared" si="201"/>
        <v>1262</v>
      </c>
      <c r="W735" s="15">
        <f t="shared" si="202"/>
        <v>631</v>
      </c>
      <c r="X735" s="15">
        <f t="shared" si="203"/>
        <v>631</v>
      </c>
      <c r="Y735" s="15">
        <f t="shared" si="204"/>
        <v>0</v>
      </c>
      <c r="Z735" s="14">
        <f t="shared" si="205"/>
        <v>1262</v>
      </c>
      <c r="AA735" s="15">
        <f t="shared" si="206"/>
        <v>631</v>
      </c>
      <c r="AB735" s="15">
        <f t="shared" si="207"/>
        <v>631</v>
      </c>
      <c r="AC735" s="15">
        <f t="shared" si="208"/>
        <v>0</v>
      </c>
      <c r="AD735" s="14">
        <f t="shared" si="209"/>
        <v>1262</v>
      </c>
      <c r="AE735" s="14">
        <f t="shared" si="210"/>
        <v>3786</v>
      </c>
      <c r="AF735" s="17" t="s">
        <v>53</v>
      </c>
      <c r="AG735" s="17" t="s">
        <v>342</v>
      </c>
      <c r="AH735" s="17" t="s">
        <v>2281</v>
      </c>
      <c r="AI735" s="17" t="s">
        <v>343</v>
      </c>
      <c r="AJ735" s="29" t="s">
        <v>345</v>
      </c>
      <c r="AK735" s="29">
        <v>45657</v>
      </c>
      <c r="AL735" s="29" t="s">
        <v>345</v>
      </c>
      <c r="AM735" s="25" t="s">
        <v>47</v>
      </c>
      <c r="AN735" s="25">
        <v>46752</v>
      </c>
      <c r="AO735" s="12"/>
    </row>
    <row r="736" spans="1:41" ht="20" customHeight="1">
      <c r="A736" s="12">
        <v>60</v>
      </c>
      <c r="B736" s="12" t="s">
        <v>2950</v>
      </c>
      <c r="C736" s="28" t="s">
        <v>3222</v>
      </c>
      <c r="D736" s="12" t="s">
        <v>2951</v>
      </c>
      <c r="E736" s="12" t="s">
        <v>2950</v>
      </c>
      <c r="F736" s="12" t="s">
        <v>2951</v>
      </c>
      <c r="G736" s="12" t="s">
        <v>2989</v>
      </c>
      <c r="H736" s="12" t="s">
        <v>2990</v>
      </c>
      <c r="I736" s="1"/>
      <c r="J736" s="12"/>
      <c r="K736" s="12" t="s">
        <v>2959</v>
      </c>
      <c r="L736" s="12" t="s">
        <v>2957</v>
      </c>
      <c r="M736" s="27" t="s">
        <v>3063</v>
      </c>
      <c r="N736" s="12"/>
      <c r="O736" s="8">
        <v>56633438</v>
      </c>
      <c r="P736" s="8" t="s">
        <v>713</v>
      </c>
      <c r="Q736" s="8">
        <v>5</v>
      </c>
      <c r="R736" s="12">
        <v>36</v>
      </c>
      <c r="S736" s="23">
        <v>1427</v>
      </c>
      <c r="T736" s="23">
        <v>1427</v>
      </c>
      <c r="U736" s="23"/>
      <c r="V736" s="14">
        <f t="shared" si="201"/>
        <v>2854</v>
      </c>
      <c r="W736" s="15">
        <f t="shared" si="202"/>
        <v>1427</v>
      </c>
      <c r="X736" s="15">
        <f t="shared" si="203"/>
        <v>1427</v>
      </c>
      <c r="Y736" s="15">
        <f t="shared" si="204"/>
        <v>0</v>
      </c>
      <c r="Z736" s="14">
        <f t="shared" si="205"/>
        <v>2854</v>
      </c>
      <c r="AA736" s="15">
        <f t="shared" si="206"/>
        <v>1427</v>
      </c>
      <c r="AB736" s="15">
        <f t="shared" si="207"/>
        <v>1427</v>
      </c>
      <c r="AC736" s="15">
        <f t="shared" si="208"/>
        <v>0</v>
      </c>
      <c r="AD736" s="14">
        <f t="shared" si="209"/>
        <v>2854</v>
      </c>
      <c r="AE736" s="14">
        <f t="shared" si="210"/>
        <v>8562</v>
      </c>
      <c r="AF736" s="17" t="s">
        <v>53</v>
      </c>
      <c r="AG736" s="17" t="s">
        <v>342</v>
      </c>
      <c r="AH736" s="17" t="s">
        <v>2281</v>
      </c>
      <c r="AI736" s="17" t="s">
        <v>343</v>
      </c>
      <c r="AJ736" s="29" t="s">
        <v>345</v>
      </c>
      <c r="AK736" s="29">
        <v>45657</v>
      </c>
      <c r="AL736" s="29" t="s">
        <v>345</v>
      </c>
      <c r="AM736" s="25" t="s">
        <v>47</v>
      </c>
      <c r="AN736" s="25">
        <v>46752</v>
      </c>
      <c r="AO736" s="12"/>
    </row>
    <row r="737" spans="1:41" ht="20" customHeight="1">
      <c r="A737" s="12">
        <v>61</v>
      </c>
      <c r="B737" s="12" t="s">
        <v>2950</v>
      </c>
      <c r="C737" s="28" t="s">
        <v>3222</v>
      </c>
      <c r="D737" s="12" t="s">
        <v>2951</v>
      </c>
      <c r="E737" s="12" t="s">
        <v>2950</v>
      </c>
      <c r="F737" s="12" t="s">
        <v>2951</v>
      </c>
      <c r="G737" s="12" t="s">
        <v>2989</v>
      </c>
      <c r="H737" s="12" t="s">
        <v>2990</v>
      </c>
      <c r="I737" s="1"/>
      <c r="J737" s="12"/>
      <c r="K737" s="12" t="s">
        <v>2959</v>
      </c>
      <c r="L737" s="12" t="s">
        <v>2957</v>
      </c>
      <c r="M737" s="27" t="s">
        <v>3064</v>
      </c>
      <c r="N737" s="12"/>
      <c r="O737" s="8">
        <v>56632645</v>
      </c>
      <c r="P737" s="8" t="s">
        <v>713</v>
      </c>
      <c r="Q737" s="8">
        <v>4</v>
      </c>
      <c r="R737" s="12">
        <v>36</v>
      </c>
      <c r="S737" s="23">
        <v>841</v>
      </c>
      <c r="T737" s="23">
        <v>841</v>
      </c>
      <c r="U737" s="23"/>
      <c r="V737" s="14">
        <f t="shared" si="201"/>
        <v>1682</v>
      </c>
      <c r="W737" s="15">
        <f t="shared" si="202"/>
        <v>841</v>
      </c>
      <c r="X737" s="15">
        <f t="shared" si="203"/>
        <v>841</v>
      </c>
      <c r="Y737" s="15">
        <f t="shared" si="204"/>
        <v>0</v>
      </c>
      <c r="Z737" s="14">
        <f t="shared" si="205"/>
        <v>1682</v>
      </c>
      <c r="AA737" s="15">
        <f t="shared" si="206"/>
        <v>841</v>
      </c>
      <c r="AB737" s="15">
        <f t="shared" si="207"/>
        <v>841</v>
      </c>
      <c r="AC737" s="15">
        <f t="shared" si="208"/>
        <v>0</v>
      </c>
      <c r="AD737" s="14">
        <f t="shared" si="209"/>
        <v>1682</v>
      </c>
      <c r="AE737" s="14">
        <f t="shared" si="210"/>
        <v>5046</v>
      </c>
      <c r="AF737" s="17" t="s">
        <v>53</v>
      </c>
      <c r="AG737" s="17" t="s">
        <v>342</v>
      </c>
      <c r="AH737" s="17" t="s">
        <v>2281</v>
      </c>
      <c r="AI737" s="17" t="s">
        <v>343</v>
      </c>
      <c r="AJ737" s="29" t="s">
        <v>345</v>
      </c>
      <c r="AK737" s="29">
        <v>45657</v>
      </c>
      <c r="AL737" s="29" t="s">
        <v>345</v>
      </c>
      <c r="AM737" s="25" t="s">
        <v>47</v>
      </c>
      <c r="AN737" s="25">
        <v>46752</v>
      </c>
      <c r="AO737" s="12"/>
    </row>
    <row r="738" spans="1:41" ht="20" customHeight="1">
      <c r="A738" s="12">
        <v>62</v>
      </c>
      <c r="B738" s="12" t="s">
        <v>2950</v>
      </c>
      <c r="C738" s="28" t="s">
        <v>3222</v>
      </c>
      <c r="D738" s="12" t="s">
        <v>2951</v>
      </c>
      <c r="E738" s="12" t="s">
        <v>2950</v>
      </c>
      <c r="F738" s="12" t="s">
        <v>2951</v>
      </c>
      <c r="G738" s="12" t="s">
        <v>2989</v>
      </c>
      <c r="H738" s="12" t="s">
        <v>2990</v>
      </c>
      <c r="I738" s="1"/>
      <c r="J738" s="12"/>
      <c r="K738" s="12" t="s">
        <v>2959</v>
      </c>
      <c r="L738" s="12" t="s">
        <v>2957</v>
      </c>
      <c r="M738" s="27" t="s">
        <v>3065</v>
      </c>
      <c r="N738" s="12"/>
      <c r="O738" s="8">
        <v>56632640</v>
      </c>
      <c r="P738" s="8" t="s">
        <v>713</v>
      </c>
      <c r="Q738" s="8">
        <v>4</v>
      </c>
      <c r="R738" s="12">
        <v>36</v>
      </c>
      <c r="S738" s="23">
        <v>1292</v>
      </c>
      <c r="T738" s="23">
        <v>1292</v>
      </c>
      <c r="U738" s="23"/>
      <c r="V738" s="14">
        <f t="shared" si="201"/>
        <v>2584</v>
      </c>
      <c r="W738" s="15">
        <f t="shared" si="202"/>
        <v>1292</v>
      </c>
      <c r="X738" s="15">
        <f t="shared" si="203"/>
        <v>1292</v>
      </c>
      <c r="Y738" s="15">
        <f t="shared" si="204"/>
        <v>0</v>
      </c>
      <c r="Z738" s="14">
        <f t="shared" si="205"/>
        <v>2584</v>
      </c>
      <c r="AA738" s="15">
        <f t="shared" si="206"/>
        <v>1292</v>
      </c>
      <c r="AB738" s="15">
        <f t="shared" si="207"/>
        <v>1292</v>
      </c>
      <c r="AC738" s="15">
        <f t="shared" si="208"/>
        <v>0</v>
      </c>
      <c r="AD738" s="14">
        <f t="shared" si="209"/>
        <v>2584</v>
      </c>
      <c r="AE738" s="14">
        <f t="shared" si="210"/>
        <v>7752</v>
      </c>
      <c r="AF738" s="17" t="s">
        <v>53</v>
      </c>
      <c r="AG738" s="17" t="s">
        <v>342</v>
      </c>
      <c r="AH738" s="17" t="s">
        <v>2281</v>
      </c>
      <c r="AI738" s="17" t="s">
        <v>343</v>
      </c>
      <c r="AJ738" s="29" t="s">
        <v>345</v>
      </c>
      <c r="AK738" s="29">
        <v>45657</v>
      </c>
      <c r="AL738" s="29" t="s">
        <v>345</v>
      </c>
      <c r="AM738" s="25" t="s">
        <v>47</v>
      </c>
      <c r="AN738" s="25">
        <v>46752</v>
      </c>
      <c r="AO738" s="12"/>
    </row>
    <row r="739" spans="1:41" ht="20" customHeight="1">
      <c r="A739" s="12">
        <v>63</v>
      </c>
      <c r="B739" s="12" t="s">
        <v>2950</v>
      </c>
      <c r="C739" s="28" t="s">
        <v>3222</v>
      </c>
      <c r="D739" s="12" t="s">
        <v>2951</v>
      </c>
      <c r="E739" s="12" t="s">
        <v>2950</v>
      </c>
      <c r="F739" s="12" t="s">
        <v>2951</v>
      </c>
      <c r="G739" s="12" t="s">
        <v>2993</v>
      </c>
      <c r="H739" s="12" t="s">
        <v>2994</v>
      </c>
      <c r="I739" s="1"/>
      <c r="J739" s="12"/>
      <c r="K739" s="12" t="s">
        <v>2959</v>
      </c>
      <c r="L739" s="12" t="s">
        <v>2957</v>
      </c>
      <c r="M739" s="27" t="s">
        <v>3066</v>
      </c>
      <c r="N739" s="12"/>
      <c r="O739" s="8">
        <v>56633493</v>
      </c>
      <c r="P739" s="8" t="s">
        <v>713</v>
      </c>
      <c r="Q739" s="8">
        <v>4</v>
      </c>
      <c r="R739" s="12">
        <v>36</v>
      </c>
      <c r="S739" s="23">
        <v>814</v>
      </c>
      <c r="T739" s="23">
        <v>814</v>
      </c>
      <c r="U739" s="23"/>
      <c r="V739" s="14">
        <f t="shared" si="201"/>
        <v>1628</v>
      </c>
      <c r="W739" s="15">
        <f t="shared" si="202"/>
        <v>814</v>
      </c>
      <c r="X739" s="15">
        <f t="shared" si="203"/>
        <v>814</v>
      </c>
      <c r="Y739" s="15">
        <f t="shared" si="204"/>
        <v>0</v>
      </c>
      <c r="Z739" s="14">
        <f t="shared" si="205"/>
        <v>1628</v>
      </c>
      <c r="AA739" s="15">
        <f t="shared" si="206"/>
        <v>814</v>
      </c>
      <c r="AB739" s="15">
        <f t="shared" si="207"/>
        <v>814</v>
      </c>
      <c r="AC739" s="15">
        <f t="shared" si="208"/>
        <v>0</v>
      </c>
      <c r="AD739" s="14">
        <f t="shared" si="209"/>
        <v>1628</v>
      </c>
      <c r="AE739" s="14">
        <f t="shared" si="210"/>
        <v>4884</v>
      </c>
      <c r="AF739" s="17" t="s">
        <v>53</v>
      </c>
      <c r="AG739" s="17" t="s">
        <v>342</v>
      </c>
      <c r="AH739" s="17" t="s">
        <v>2281</v>
      </c>
      <c r="AI739" s="17" t="s">
        <v>343</v>
      </c>
      <c r="AJ739" s="29" t="s">
        <v>345</v>
      </c>
      <c r="AK739" s="29">
        <v>45657</v>
      </c>
      <c r="AL739" s="29" t="s">
        <v>345</v>
      </c>
      <c r="AM739" s="25" t="s">
        <v>47</v>
      </c>
      <c r="AN739" s="25">
        <v>46752</v>
      </c>
      <c r="AO739" s="12"/>
    </row>
    <row r="740" spans="1:41" ht="20" customHeight="1">
      <c r="A740" s="12">
        <v>64</v>
      </c>
      <c r="B740" s="12" t="s">
        <v>2950</v>
      </c>
      <c r="C740" s="28" t="s">
        <v>3222</v>
      </c>
      <c r="D740" s="12" t="s">
        <v>2951</v>
      </c>
      <c r="E740" s="12" t="s">
        <v>2950</v>
      </c>
      <c r="F740" s="12" t="s">
        <v>2951</v>
      </c>
      <c r="G740" s="12" t="s">
        <v>2993</v>
      </c>
      <c r="H740" s="12" t="s">
        <v>2994</v>
      </c>
      <c r="I740" s="1"/>
      <c r="J740" s="12"/>
      <c r="K740" s="12" t="s">
        <v>2959</v>
      </c>
      <c r="L740" s="12" t="s">
        <v>2957</v>
      </c>
      <c r="M740" s="27" t="s">
        <v>3067</v>
      </c>
      <c r="N740" s="12"/>
      <c r="O740" s="8">
        <v>56632637</v>
      </c>
      <c r="P740" s="8" t="s">
        <v>713</v>
      </c>
      <c r="Q740" s="8">
        <v>4</v>
      </c>
      <c r="R740" s="12">
        <v>36</v>
      </c>
      <c r="S740" s="23">
        <v>189</v>
      </c>
      <c r="T740" s="23">
        <v>189</v>
      </c>
      <c r="U740" s="23"/>
      <c r="V740" s="14">
        <f t="shared" si="201"/>
        <v>378</v>
      </c>
      <c r="W740" s="15">
        <f t="shared" si="202"/>
        <v>189</v>
      </c>
      <c r="X740" s="15">
        <f t="shared" si="203"/>
        <v>189</v>
      </c>
      <c r="Y740" s="15">
        <f t="shared" si="204"/>
        <v>0</v>
      </c>
      <c r="Z740" s="14">
        <f t="shared" si="205"/>
        <v>378</v>
      </c>
      <c r="AA740" s="15">
        <f t="shared" si="206"/>
        <v>189</v>
      </c>
      <c r="AB740" s="15">
        <f t="shared" si="207"/>
        <v>189</v>
      </c>
      <c r="AC740" s="15">
        <f t="shared" si="208"/>
        <v>0</v>
      </c>
      <c r="AD740" s="14">
        <f t="shared" si="209"/>
        <v>378</v>
      </c>
      <c r="AE740" s="14">
        <f t="shared" si="210"/>
        <v>1134</v>
      </c>
      <c r="AF740" s="17" t="s">
        <v>53</v>
      </c>
      <c r="AG740" s="17" t="s">
        <v>342</v>
      </c>
      <c r="AH740" s="17" t="s">
        <v>2281</v>
      </c>
      <c r="AI740" s="17" t="s">
        <v>343</v>
      </c>
      <c r="AJ740" s="29" t="s">
        <v>345</v>
      </c>
      <c r="AK740" s="29">
        <v>45657</v>
      </c>
      <c r="AL740" s="29" t="s">
        <v>345</v>
      </c>
      <c r="AM740" s="25" t="s">
        <v>47</v>
      </c>
      <c r="AN740" s="25">
        <v>46752</v>
      </c>
      <c r="AO740" s="12"/>
    </row>
    <row r="741" spans="1:41" ht="20" customHeight="1">
      <c r="A741" s="12">
        <v>65</v>
      </c>
      <c r="B741" s="12" t="s">
        <v>2950</v>
      </c>
      <c r="C741" s="28" t="s">
        <v>3222</v>
      </c>
      <c r="D741" s="12" t="s">
        <v>2951</v>
      </c>
      <c r="E741" s="12" t="s">
        <v>2950</v>
      </c>
      <c r="F741" s="12" t="s">
        <v>2951</v>
      </c>
      <c r="G741" s="12" t="s">
        <v>3068</v>
      </c>
      <c r="H741" s="12" t="s">
        <v>3069</v>
      </c>
      <c r="I741" s="1"/>
      <c r="J741" s="12"/>
      <c r="K741" s="12" t="s">
        <v>2959</v>
      </c>
      <c r="L741" s="12" t="s">
        <v>2957</v>
      </c>
      <c r="M741" s="27" t="s">
        <v>3070</v>
      </c>
      <c r="N741" s="12"/>
      <c r="O741" s="8">
        <v>56632646</v>
      </c>
      <c r="P741" s="8" t="s">
        <v>713</v>
      </c>
      <c r="Q741" s="8">
        <v>4</v>
      </c>
      <c r="R741" s="12">
        <v>36</v>
      </c>
      <c r="S741" s="23">
        <v>495</v>
      </c>
      <c r="T741" s="23">
        <v>495</v>
      </c>
      <c r="U741" s="23"/>
      <c r="V741" s="14">
        <f t="shared" si="201"/>
        <v>990</v>
      </c>
      <c r="W741" s="15">
        <f t="shared" si="202"/>
        <v>495</v>
      </c>
      <c r="X741" s="15">
        <f t="shared" si="203"/>
        <v>495</v>
      </c>
      <c r="Y741" s="15">
        <f t="shared" si="204"/>
        <v>0</v>
      </c>
      <c r="Z741" s="14">
        <f t="shared" si="205"/>
        <v>990</v>
      </c>
      <c r="AA741" s="15">
        <f t="shared" si="206"/>
        <v>495</v>
      </c>
      <c r="AB741" s="15">
        <f t="shared" si="207"/>
        <v>495</v>
      </c>
      <c r="AC741" s="15">
        <f t="shared" si="208"/>
        <v>0</v>
      </c>
      <c r="AD741" s="14">
        <f t="shared" si="209"/>
        <v>990</v>
      </c>
      <c r="AE741" s="14">
        <f t="shared" si="210"/>
        <v>2970</v>
      </c>
      <c r="AF741" s="17" t="s">
        <v>53</v>
      </c>
      <c r="AG741" s="17" t="s">
        <v>342</v>
      </c>
      <c r="AH741" s="17" t="s">
        <v>2281</v>
      </c>
      <c r="AI741" s="17" t="s">
        <v>343</v>
      </c>
      <c r="AJ741" s="29" t="s">
        <v>345</v>
      </c>
      <c r="AK741" s="29">
        <v>45657</v>
      </c>
      <c r="AL741" s="29" t="s">
        <v>345</v>
      </c>
      <c r="AM741" s="25" t="s">
        <v>47</v>
      </c>
      <c r="AN741" s="25">
        <v>46752</v>
      </c>
      <c r="AO741" s="12"/>
    </row>
    <row r="742" spans="1:41" ht="20" customHeight="1">
      <c r="A742" s="12">
        <v>66</v>
      </c>
      <c r="B742" s="12" t="s">
        <v>2950</v>
      </c>
      <c r="C742" s="28" t="s">
        <v>3222</v>
      </c>
      <c r="D742" s="12" t="s">
        <v>2951</v>
      </c>
      <c r="E742" s="12" t="s">
        <v>2950</v>
      </c>
      <c r="F742" s="12" t="s">
        <v>2951</v>
      </c>
      <c r="G742" s="12" t="s">
        <v>3068</v>
      </c>
      <c r="H742" s="12" t="s">
        <v>3069</v>
      </c>
      <c r="I742" s="1"/>
      <c r="J742" s="12"/>
      <c r="K742" s="12" t="s">
        <v>2959</v>
      </c>
      <c r="L742" s="12" t="s">
        <v>2957</v>
      </c>
      <c r="M742" s="27" t="s">
        <v>3071</v>
      </c>
      <c r="N742" s="12"/>
      <c r="O742" s="8">
        <v>56633468</v>
      </c>
      <c r="P742" s="8" t="s">
        <v>713</v>
      </c>
      <c r="Q742" s="8">
        <v>4</v>
      </c>
      <c r="R742" s="12">
        <v>36</v>
      </c>
      <c r="S742" s="23">
        <v>1114</v>
      </c>
      <c r="T742" s="23">
        <v>1113</v>
      </c>
      <c r="U742" s="23"/>
      <c r="V742" s="14">
        <f t="shared" ref="V742:V760" si="211">SUM(S742:U742)</f>
        <v>2227</v>
      </c>
      <c r="W742" s="15">
        <f t="shared" ref="W742:W760" si="212">S742</f>
        <v>1114</v>
      </c>
      <c r="X742" s="15">
        <f t="shared" ref="X742:X760" si="213">T742</f>
        <v>1113</v>
      </c>
      <c r="Y742" s="15">
        <f t="shared" ref="Y742:Y760" si="214">U742</f>
        <v>0</v>
      </c>
      <c r="Z742" s="14">
        <f t="shared" ref="Z742:Z760" si="215">SUM(W742:Y742)</f>
        <v>2227</v>
      </c>
      <c r="AA742" s="15">
        <f t="shared" ref="AA742:AA760" si="216">S742</f>
        <v>1114</v>
      </c>
      <c r="AB742" s="15">
        <f t="shared" ref="AB742:AB760" si="217">T742</f>
        <v>1113</v>
      </c>
      <c r="AC742" s="15">
        <f t="shared" ref="AC742:AC760" si="218">U742</f>
        <v>0</v>
      </c>
      <c r="AD742" s="14">
        <f t="shared" ref="AD742:AD760" si="219">SUM(AA742:AC742)</f>
        <v>2227</v>
      </c>
      <c r="AE742" s="14">
        <f t="shared" ref="AE742:AE760" si="220">V742+Z742+AD742</f>
        <v>6681</v>
      </c>
      <c r="AF742" s="17" t="s">
        <v>53</v>
      </c>
      <c r="AG742" s="17" t="s">
        <v>342</v>
      </c>
      <c r="AH742" s="17" t="s">
        <v>2281</v>
      </c>
      <c r="AI742" s="17" t="s">
        <v>343</v>
      </c>
      <c r="AJ742" s="29" t="s">
        <v>345</v>
      </c>
      <c r="AK742" s="29">
        <v>45657</v>
      </c>
      <c r="AL742" s="29" t="s">
        <v>345</v>
      </c>
      <c r="AM742" s="25" t="s">
        <v>47</v>
      </c>
      <c r="AN742" s="25">
        <v>46752</v>
      </c>
      <c r="AO742" s="12"/>
    </row>
    <row r="743" spans="1:41" ht="20" customHeight="1">
      <c r="A743" s="12">
        <v>67</v>
      </c>
      <c r="B743" s="12" t="s">
        <v>2950</v>
      </c>
      <c r="C743" s="28" t="s">
        <v>3222</v>
      </c>
      <c r="D743" s="12" t="s">
        <v>2951</v>
      </c>
      <c r="E743" s="12" t="s">
        <v>2950</v>
      </c>
      <c r="F743" s="12" t="s">
        <v>2951</v>
      </c>
      <c r="G743" s="12" t="s">
        <v>3068</v>
      </c>
      <c r="H743" s="12" t="s">
        <v>3069</v>
      </c>
      <c r="I743" s="1"/>
      <c r="J743" s="12"/>
      <c r="K743" s="12" t="s">
        <v>2959</v>
      </c>
      <c r="L743" s="12" t="s">
        <v>2957</v>
      </c>
      <c r="M743" s="27" t="s">
        <v>3072</v>
      </c>
      <c r="N743" s="12"/>
      <c r="O743" s="8">
        <v>56632631</v>
      </c>
      <c r="P743" s="8" t="s">
        <v>713</v>
      </c>
      <c r="Q743" s="8">
        <v>4</v>
      </c>
      <c r="R743" s="12">
        <v>36</v>
      </c>
      <c r="S743" s="23">
        <v>1278</v>
      </c>
      <c r="T743" s="23">
        <v>1278</v>
      </c>
      <c r="U743" s="23"/>
      <c r="V743" s="14">
        <f t="shared" si="211"/>
        <v>2556</v>
      </c>
      <c r="W743" s="15">
        <f t="shared" si="212"/>
        <v>1278</v>
      </c>
      <c r="X743" s="15">
        <f t="shared" si="213"/>
        <v>1278</v>
      </c>
      <c r="Y743" s="15">
        <f t="shared" si="214"/>
        <v>0</v>
      </c>
      <c r="Z743" s="14">
        <f t="shared" si="215"/>
        <v>2556</v>
      </c>
      <c r="AA743" s="15">
        <f t="shared" si="216"/>
        <v>1278</v>
      </c>
      <c r="AB743" s="15">
        <f t="shared" si="217"/>
        <v>1278</v>
      </c>
      <c r="AC743" s="15">
        <f t="shared" si="218"/>
        <v>0</v>
      </c>
      <c r="AD743" s="14">
        <f t="shared" si="219"/>
        <v>2556</v>
      </c>
      <c r="AE743" s="14">
        <f t="shared" si="220"/>
        <v>7668</v>
      </c>
      <c r="AF743" s="17" t="s">
        <v>53</v>
      </c>
      <c r="AG743" s="17" t="s">
        <v>342</v>
      </c>
      <c r="AH743" s="17" t="s">
        <v>2281</v>
      </c>
      <c r="AI743" s="17" t="s">
        <v>343</v>
      </c>
      <c r="AJ743" s="29" t="s">
        <v>345</v>
      </c>
      <c r="AK743" s="29">
        <v>45657</v>
      </c>
      <c r="AL743" s="29" t="s">
        <v>345</v>
      </c>
      <c r="AM743" s="25" t="s">
        <v>47</v>
      </c>
      <c r="AN743" s="25">
        <v>46752</v>
      </c>
      <c r="AO743" s="12"/>
    </row>
    <row r="744" spans="1:41" ht="20" customHeight="1">
      <c r="A744" s="12">
        <v>68</v>
      </c>
      <c r="B744" s="12" t="s">
        <v>2950</v>
      </c>
      <c r="C744" s="28" t="s">
        <v>3222</v>
      </c>
      <c r="D744" s="12" t="s">
        <v>2951</v>
      </c>
      <c r="E744" s="12" t="s">
        <v>2950</v>
      </c>
      <c r="F744" s="12" t="s">
        <v>2951</v>
      </c>
      <c r="G744" s="12" t="s">
        <v>3073</v>
      </c>
      <c r="H744" s="12" t="s">
        <v>3074</v>
      </c>
      <c r="I744" s="1"/>
      <c r="J744" s="12"/>
      <c r="K744" s="12" t="s">
        <v>2959</v>
      </c>
      <c r="L744" s="12" t="s">
        <v>2957</v>
      </c>
      <c r="M744" s="27" t="s">
        <v>3075</v>
      </c>
      <c r="N744" s="12"/>
      <c r="O744" s="8">
        <v>56633340</v>
      </c>
      <c r="P744" s="8" t="s">
        <v>713</v>
      </c>
      <c r="Q744" s="8">
        <v>14</v>
      </c>
      <c r="R744" s="12">
        <v>36</v>
      </c>
      <c r="S744" s="23">
        <v>2436</v>
      </c>
      <c r="T744" s="23">
        <v>2436</v>
      </c>
      <c r="U744" s="23"/>
      <c r="V744" s="14">
        <f t="shared" si="211"/>
        <v>4872</v>
      </c>
      <c r="W744" s="15">
        <f t="shared" si="212"/>
        <v>2436</v>
      </c>
      <c r="X744" s="15">
        <f t="shared" si="213"/>
        <v>2436</v>
      </c>
      <c r="Y744" s="15">
        <f t="shared" si="214"/>
        <v>0</v>
      </c>
      <c r="Z744" s="14">
        <f t="shared" si="215"/>
        <v>4872</v>
      </c>
      <c r="AA744" s="15">
        <f t="shared" si="216"/>
        <v>2436</v>
      </c>
      <c r="AB744" s="15">
        <f t="shared" si="217"/>
        <v>2436</v>
      </c>
      <c r="AC744" s="15">
        <f t="shared" si="218"/>
        <v>0</v>
      </c>
      <c r="AD744" s="14">
        <f t="shared" si="219"/>
        <v>4872</v>
      </c>
      <c r="AE744" s="14">
        <f t="shared" si="220"/>
        <v>14616</v>
      </c>
      <c r="AF744" s="17" t="s">
        <v>53</v>
      </c>
      <c r="AG744" s="17" t="s">
        <v>342</v>
      </c>
      <c r="AH744" s="17" t="s">
        <v>2281</v>
      </c>
      <c r="AI744" s="17" t="s">
        <v>343</v>
      </c>
      <c r="AJ744" s="29" t="s">
        <v>345</v>
      </c>
      <c r="AK744" s="29">
        <v>45657</v>
      </c>
      <c r="AL744" s="29" t="s">
        <v>345</v>
      </c>
      <c r="AM744" s="25" t="s">
        <v>47</v>
      </c>
      <c r="AN744" s="25">
        <v>46752</v>
      </c>
      <c r="AO744" s="12"/>
    </row>
    <row r="745" spans="1:41" ht="20" customHeight="1">
      <c r="A745" s="12">
        <v>69</v>
      </c>
      <c r="B745" s="12" t="s">
        <v>2950</v>
      </c>
      <c r="C745" s="28" t="s">
        <v>3222</v>
      </c>
      <c r="D745" s="12" t="s">
        <v>2951</v>
      </c>
      <c r="E745" s="12" t="s">
        <v>2950</v>
      </c>
      <c r="F745" s="12" t="s">
        <v>2951</v>
      </c>
      <c r="G745" s="12" t="s">
        <v>3068</v>
      </c>
      <c r="H745" s="12" t="s">
        <v>3069</v>
      </c>
      <c r="I745" s="1"/>
      <c r="J745" s="12"/>
      <c r="K745" s="12" t="s">
        <v>2959</v>
      </c>
      <c r="L745" s="12" t="s">
        <v>2957</v>
      </c>
      <c r="M745" s="27" t="s">
        <v>3076</v>
      </c>
      <c r="N745" s="12"/>
      <c r="O745" s="8">
        <v>56633507</v>
      </c>
      <c r="P745" s="8" t="s">
        <v>713</v>
      </c>
      <c r="Q745" s="8">
        <v>3</v>
      </c>
      <c r="R745" s="12">
        <v>36</v>
      </c>
      <c r="S745" s="23">
        <v>675</v>
      </c>
      <c r="T745" s="23">
        <v>674</v>
      </c>
      <c r="U745" s="23"/>
      <c r="V745" s="14">
        <f t="shared" si="211"/>
        <v>1349</v>
      </c>
      <c r="W745" s="15">
        <f t="shared" si="212"/>
        <v>675</v>
      </c>
      <c r="X745" s="15">
        <f t="shared" si="213"/>
        <v>674</v>
      </c>
      <c r="Y745" s="15">
        <f t="shared" si="214"/>
        <v>0</v>
      </c>
      <c r="Z745" s="14">
        <f t="shared" si="215"/>
        <v>1349</v>
      </c>
      <c r="AA745" s="15">
        <f t="shared" si="216"/>
        <v>675</v>
      </c>
      <c r="AB745" s="15">
        <f t="shared" si="217"/>
        <v>674</v>
      </c>
      <c r="AC745" s="15">
        <f t="shared" si="218"/>
        <v>0</v>
      </c>
      <c r="AD745" s="14">
        <f t="shared" si="219"/>
        <v>1349</v>
      </c>
      <c r="AE745" s="14">
        <f t="shared" si="220"/>
        <v>4047</v>
      </c>
      <c r="AF745" s="17" t="s">
        <v>53</v>
      </c>
      <c r="AG745" s="17" t="s">
        <v>342</v>
      </c>
      <c r="AH745" s="17" t="s">
        <v>2281</v>
      </c>
      <c r="AI745" s="17" t="s">
        <v>343</v>
      </c>
      <c r="AJ745" s="29" t="s">
        <v>345</v>
      </c>
      <c r="AK745" s="29">
        <v>45657</v>
      </c>
      <c r="AL745" s="29" t="s">
        <v>345</v>
      </c>
      <c r="AM745" s="25" t="s">
        <v>47</v>
      </c>
      <c r="AN745" s="25">
        <v>46752</v>
      </c>
      <c r="AO745" s="12"/>
    </row>
    <row r="746" spans="1:41" ht="20" customHeight="1">
      <c r="A746" s="12">
        <v>70</v>
      </c>
      <c r="B746" s="12" t="s">
        <v>2950</v>
      </c>
      <c r="C746" s="28" t="s">
        <v>3222</v>
      </c>
      <c r="D746" s="12" t="s">
        <v>2951</v>
      </c>
      <c r="E746" s="12" t="s">
        <v>2950</v>
      </c>
      <c r="F746" s="12" t="s">
        <v>2951</v>
      </c>
      <c r="G746" s="12" t="s">
        <v>3077</v>
      </c>
      <c r="H746" s="12" t="s">
        <v>3078</v>
      </c>
      <c r="I746" s="1"/>
      <c r="J746" s="12"/>
      <c r="K746" s="12" t="s">
        <v>2959</v>
      </c>
      <c r="L746" s="12" t="s">
        <v>2957</v>
      </c>
      <c r="M746" s="27" t="s">
        <v>3079</v>
      </c>
      <c r="N746" s="12"/>
      <c r="O746" s="8">
        <v>14246425</v>
      </c>
      <c r="P746" s="8" t="s">
        <v>48</v>
      </c>
      <c r="Q746" s="8">
        <v>11</v>
      </c>
      <c r="R746" s="12">
        <v>36</v>
      </c>
      <c r="S746" s="23">
        <v>1866</v>
      </c>
      <c r="T746" s="23"/>
      <c r="U746" s="23"/>
      <c r="V746" s="14">
        <f t="shared" si="211"/>
        <v>1866</v>
      </c>
      <c r="W746" s="15">
        <f t="shared" si="212"/>
        <v>1866</v>
      </c>
      <c r="X746" s="15">
        <f t="shared" si="213"/>
        <v>0</v>
      </c>
      <c r="Y746" s="15">
        <f t="shared" si="214"/>
        <v>0</v>
      </c>
      <c r="Z746" s="14">
        <f t="shared" si="215"/>
        <v>1866</v>
      </c>
      <c r="AA746" s="15">
        <f t="shared" si="216"/>
        <v>1866</v>
      </c>
      <c r="AB746" s="15">
        <f t="shared" si="217"/>
        <v>0</v>
      </c>
      <c r="AC746" s="15">
        <f t="shared" si="218"/>
        <v>0</v>
      </c>
      <c r="AD746" s="14">
        <f t="shared" si="219"/>
        <v>1866</v>
      </c>
      <c r="AE746" s="14">
        <f t="shared" si="220"/>
        <v>5598</v>
      </c>
      <c r="AF746" s="17" t="s">
        <v>53</v>
      </c>
      <c r="AG746" s="17" t="s">
        <v>342</v>
      </c>
      <c r="AH746" s="17" t="s">
        <v>2281</v>
      </c>
      <c r="AI746" s="17" t="s">
        <v>343</v>
      </c>
      <c r="AJ746" s="29" t="s">
        <v>345</v>
      </c>
      <c r="AK746" s="29">
        <v>45657</v>
      </c>
      <c r="AL746" s="29" t="s">
        <v>345</v>
      </c>
      <c r="AM746" s="25" t="s">
        <v>47</v>
      </c>
      <c r="AN746" s="25">
        <v>46752</v>
      </c>
      <c r="AO746" s="12"/>
    </row>
    <row r="747" spans="1:41" ht="20" customHeight="1">
      <c r="A747" s="12">
        <v>71</v>
      </c>
      <c r="B747" s="12" t="s">
        <v>2950</v>
      </c>
      <c r="C747" s="28" t="s">
        <v>3222</v>
      </c>
      <c r="D747" s="12" t="s">
        <v>2951</v>
      </c>
      <c r="E747" s="12" t="s">
        <v>2950</v>
      </c>
      <c r="F747" s="12" t="s">
        <v>2951</v>
      </c>
      <c r="G747" s="12" t="s">
        <v>3190</v>
      </c>
      <c r="H747" s="12" t="s">
        <v>3191</v>
      </c>
      <c r="I747" s="1"/>
      <c r="J747" s="12"/>
      <c r="K747" s="12" t="s">
        <v>2959</v>
      </c>
      <c r="L747" s="12" t="s">
        <v>2957</v>
      </c>
      <c r="M747" s="27" t="s">
        <v>3192</v>
      </c>
      <c r="N747" s="12"/>
      <c r="O747" s="8">
        <v>14246122</v>
      </c>
      <c r="P747" s="8" t="s">
        <v>48</v>
      </c>
      <c r="Q747" s="8">
        <v>14</v>
      </c>
      <c r="R747" s="12">
        <v>36</v>
      </c>
      <c r="S747" s="23">
        <v>4092</v>
      </c>
      <c r="T747" s="23"/>
      <c r="U747" s="23"/>
      <c r="V747" s="14">
        <f t="shared" si="211"/>
        <v>4092</v>
      </c>
      <c r="W747" s="15">
        <f t="shared" si="212"/>
        <v>4092</v>
      </c>
      <c r="X747" s="15">
        <f t="shared" si="213"/>
        <v>0</v>
      </c>
      <c r="Y747" s="15">
        <f t="shared" si="214"/>
        <v>0</v>
      </c>
      <c r="Z747" s="14">
        <f t="shared" si="215"/>
        <v>4092</v>
      </c>
      <c r="AA747" s="15">
        <f t="shared" si="216"/>
        <v>4092</v>
      </c>
      <c r="AB747" s="15">
        <f t="shared" si="217"/>
        <v>0</v>
      </c>
      <c r="AC747" s="15">
        <f t="shared" si="218"/>
        <v>0</v>
      </c>
      <c r="AD747" s="14">
        <f t="shared" si="219"/>
        <v>4092</v>
      </c>
      <c r="AE747" s="14">
        <f t="shared" si="220"/>
        <v>12276</v>
      </c>
      <c r="AF747" s="17" t="s">
        <v>53</v>
      </c>
      <c r="AG747" s="17" t="s">
        <v>342</v>
      </c>
      <c r="AH747" s="17" t="s">
        <v>2281</v>
      </c>
      <c r="AI747" s="17" t="s">
        <v>343</v>
      </c>
      <c r="AJ747" s="29" t="s">
        <v>345</v>
      </c>
      <c r="AK747" s="29">
        <v>45657</v>
      </c>
      <c r="AL747" s="29" t="s">
        <v>345</v>
      </c>
      <c r="AM747" s="25" t="s">
        <v>47</v>
      </c>
      <c r="AN747" s="25">
        <v>46752</v>
      </c>
      <c r="AO747" s="12"/>
    </row>
    <row r="748" spans="1:41" ht="20" customHeight="1">
      <c r="A748" s="12">
        <v>72</v>
      </c>
      <c r="B748" s="12" t="s">
        <v>2950</v>
      </c>
      <c r="C748" s="28" t="s">
        <v>3222</v>
      </c>
      <c r="D748" s="12" t="s">
        <v>2951</v>
      </c>
      <c r="E748" s="12" t="s">
        <v>2950</v>
      </c>
      <c r="F748" s="12" t="s">
        <v>2951</v>
      </c>
      <c r="G748" s="12" t="s">
        <v>3193</v>
      </c>
      <c r="H748" s="12" t="s">
        <v>2990</v>
      </c>
      <c r="I748" s="1"/>
      <c r="J748" s="12"/>
      <c r="K748" s="12" t="s">
        <v>2959</v>
      </c>
      <c r="L748" s="12" t="s">
        <v>2957</v>
      </c>
      <c r="M748" s="27" t="s">
        <v>3194</v>
      </c>
      <c r="N748" s="12"/>
      <c r="O748" s="8">
        <v>13970776</v>
      </c>
      <c r="P748" s="8" t="s">
        <v>48</v>
      </c>
      <c r="Q748" s="8">
        <v>5</v>
      </c>
      <c r="R748" s="12">
        <v>36</v>
      </c>
      <c r="S748" s="23">
        <v>2352</v>
      </c>
      <c r="T748" s="23"/>
      <c r="U748" s="23"/>
      <c r="V748" s="14">
        <f t="shared" si="211"/>
        <v>2352</v>
      </c>
      <c r="W748" s="15">
        <f t="shared" si="212"/>
        <v>2352</v>
      </c>
      <c r="X748" s="15">
        <f t="shared" si="213"/>
        <v>0</v>
      </c>
      <c r="Y748" s="15">
        <f t="shared" si="214"/>
        <v>0</v>
      </c>
      <c r="Z748" s="14">
        <f t="shared" si="215"/>
        <v>2352</v>
      </c>
      <c r="AA748" s="15">
        <f t="shared" si="216"/>
        <v>2352</v>
      </c>
      <c r="AB748" s="15">
        <f t="shared" si="217"/>
        <v>0</v>
      </c>
      <c r="AC748" s="15">
        <f t="shared" si="218"/>
        <v>0</v>
      </c>
      <c r="AD748" s="14">
        <f t="shared" si="219"/>
        <v>2352</v>
      </c>
      <c r="AE748" s="14">
        <f t="shared" si="220"/>
        <v>7056</v>
      </c>
      <c r="AF748" s="17" t="s">
        <v>53</v>
      </c>
      <c r="AG748" s="17" t="s">
        <v>342</v>
      </c>
      <c r="AH748" s="17" t="s">
        <v>2281</v>
      </c>
      <c r="AI748" s="17" t="s">
        <v>343</v>
      </c>
      <c r="AJ748" s="29" t="s">
        <v>345</v>
      </c>
      <c r="AK748" s="29">
        <v>45657</v>
      </c>
      <c r="AL748" s="29" t="s">
        <v>345</v>
      </c>
      <c r="AM748" s="25" t="s">
        <v>47</v>
      </c>
      <c r="AN748" s="25">
        <v>46752</v>
      </c>
      <c r="AO748" s="12"/>
    </row>
    <row r="749" spans="1:41" ht="20" customHeight="1">
      <c r="A749" s="12">
        <v>73</v>
      </c>
      <c r="B749" s="12" t="s">
        <v>2950</v>
      </c>
      <c r="C749" s="28" t="s">
        <v>3222</v>
      </c>
      <c r="D749" s="12" t="s">
        <v>2951</v>
      </c>
      <c r="E749" s="12" t="s">
        <v>2950</v>
      </c>
      <c r="F749" s="12" t="s">
        <v>2951</v>
      </c>
      <c r="G749" s="12" t="s">
        <v>3195</v>
      </c>
      <c r="H749" s="12" t="s">
        <v>2990</v>
      </c>
      <c r="I749" s="1"/>
      <c r="J749" s="12"/>
      <c r="K749" s="12" t="s">
        <v>3082</v>
      </c>
      <c r="L749" s="12" t="s">
        <v>2957</v>
      </c>
      <c r="M749" s="27" t="s">
        <v>3196</v>
      </c>
      <c r="N749" s="12"/>
      <c r="O749" s="8">
        <v>13970777</v>
      </c>
      <c r="P749" s="8" t="s">
        <v>48</v>
      </c>
      <c r="Q749" s="8">
        <v>5</v>
      </c>
      <c r="R749" s="12">
        <v>36</v>
      </c>
      <c r="S749" s="23">
        <v>750</v>
      </c>
      <c r="T749" s="23"/>
      <c r="U749" s="23"/>
      <c r="V749" s="14">
        <f t="shared" si="211"/>
        <v>750</v>
      </c>
      <c r="W749" s="15">
        <f t="shared" si="212"/>
        <v>750</v>
      </c>
      <c r="X749" s="15">
        <f t="shared" si="213"/>
        <v>0</v>
      </c>
      <c r="Y749" s="15">
        <f t="shared" si="214"/>
        <v>0</v>
      </c>
      <c r="Z749" s="14">
        <f t="shared" si="215"/>
        <v>750</v>
      </c>
      <c r="AA749" s="15">
        <f t="shared" si="216"/>
        <v>750</v>
      </c>
      <c r="AB749" s="15">
        <f t="shared" si="217"/>
        <v>0</v>
      </c>
      <c r="AC749" s="15">
        <f t="shared" si="218"/>
        <v>0</v>
      </c>
      <c r="AD749" s="14">
        <f t="shared" si="219"/>
        <v>750</v>
      </c>
      <c r="AE749" s="14">
        <f t="shared" si="220"/>
        <v>2250</v>
      </c>
      <c r="AF749" s="17" t="s">
        <v>53</v>
      </c>
      <c r="AG749" s="17" t="s">
        <v>342</v>
      </c>
      <c r="AH749" s="17" t="s">
        <v>2281</v>
      </c>
      <c r="AI749" s="17" t="s">
        <v>343</v>
      </c>
      <c r="AJ749" s="29" t="s">
        <v>345</v>
      </c>
      <c r="AK749" s="29">
        <v>45657</v>
      </c>
      <c r="AL749" s="29" t="s">
        <v>345</v>
      </c>
      <c r="AM749" s="25" t="s">
        <v>47</v>
      </c>
      <c r="AN749" s="25">
        <v>46752</v>
      </c>
      <c r="AO749" s="12"/>
    </row>
    <row r="750" spans="1:41" ht="20" customHeight="1">
      <c r="A750" s="12">
        <v>74</v>
      </c>
      <c r="B750" s="12" t="s">
        <v>2950</v>
      </c>
      <c r="C750" s="28" t="s">
        <v>3222</v>
      </c>
      <c r="D750" s="12" t="s">
        <v>2951</v>
      </c>
      <c r="E750" s="12" t="s">
        <v>2950</v>
      </c>
      <c r="F750" s="12" t="s">
        <v>2951</v>
      </c>
      <c r="G750" s="12" t="s">
        <v>3197</v>
      </c>
      <c r="H750" s="12" t="s">
        <v>3054</v>
      </c>
      <c r="I750" s="1"/>
      <c r="J750" s="12"/>
      <c r="K750" s="12" t="s">
        <v>2959</v>
      </c>
      <c r="L750" s="12" t="s">
        <v>2957</v>
      </c>
      <c r="M750" s="27" t="s">
        <v>3198</v>
      </c>
      <c r="N750" s="12"/>
      <c r="O750" s="8">
        <v>13971085</v>
      </c>
      <c r="P750" s="8" t="s">
        <v>48</v>
      </c>
      <c r="Q750" s="8">
        <v>11</v>
      </c>
      <c r="R750" s="12">
        <v>36</v>
      </c>
      <c r="S750" s="23">
        <v>3246</v>
      </c>
      <c r="T750" s="23"/>
      <c r="U750" s="23"/>
      <c r="V750" s="14">
        <f t="shared" si="211"/>
        <v>3246</v>
      </c>
      <c r="W750" s="15">
        <f t="shared" si="212"/>
        <v>3246</v>
      </c>
      <c r="X750" s="15">
        <f t="shared" si="213"/>
        <v>0</v>
      </c>
      <c r="Y750" s="15">
        <f t="shared" si="214"/>
        <v>0</v>
      </c>
      <c r="Z750" s="14">
        <f t="shared" si="215"/>
        <v>3246</v>
      </c>
      <c r="AA750" s="15">
        <f t="shared" si="216"/>
        <v>3246</v>
      </c>
      <c r="AB750" s="15">
        <f t="shared" si="217"/>
        <v>0</v>
      </c>
      <c r="AC750" s="15">
        <f t="shared" si="218"/>
        <v>0</v>
      </c>
      <c r="AD750" s="14">
        <f t="shared" si="219"/>
        <v>3246</v>
      </c>
      <c r="AE750" s="14">
        <f t="shared" si="220"/>
        <v>9738</v>
      </c>
      <c r="AF750" s="17" t="s">
        <v>53</v>
      </c>
      <c r="AG750" s="17" t="s">
        <v>342</v>
      </c>
      <c r="AH750" s="17" t="s">
        <v>2281</v>
      </c>
      <c r="AI750" s="17" t="s">
        <v>343</v>
      </c>
      <c r="AJ750" s="29" t="s">
        <v>345</v>
      </c>
      <c r="AK750" s="29">
        <v>45657</v>
      </c>
      <c r="AL750" s="29" t="s">
        <v>345</v>
      </c>
      <c r="AM750" s="25" t="s">
        <v>47</v>
      </c>
      <c r="AN750" s="25">
        <v>46752</v>
      </c>
      <c r="AO750" s="12"/>
    </row>
    <row r="751" spans="1:41" ht="20" customHeight="1">
      <c r="A751" s="12">
        <v>75</v>
      </c>
      <c r="B751" s="12" t="s">
        <v>2950</v>
      </c>
      <c r="C751" s="28" t="s">
        <v>3222</v>
      </c>
      <c r="D751" s="12" t="s">
        <v>2951</v>
      </c>
      <c r="E751" s="12" t="s">
        <v>2950</v>
      </c>
      <c r="F751" s="12" t="s">
        <v>2951</v>
      </c>
      <c r="G751" s="12" t="s">
        <v>3199</v>
      </c>
      <c r="H751" s="12" t="s">
        <v>2974</v>
      </c>
      <c r="I751" s="1"/>
      <c r="J751" s="12"/>
      <c r="K751" s="12" t="s">
        <v>2959</v>
      </c>
      <c r="L751" s="12" t="s">
        <v>2957</v>
      </c>
      <c r="M751" s="27" t="s">
        <v>3200</v>
      </c>
      <c r="N751" s="12"/>
      <c r="O751" s="8">
        <v>30129858</v>
      </c>
      <c r="P751" s="8" t="s">
        <v>48</v>
      </c>
      <c r="Q751" s="8">
        <v>5</v>
      </c>
      <c r="R751" s="12">
        <v>36</v>
      </c>
      <c r="S751" s="23">
        <v>1086</v>
      </c>
      <c r="T751" s="23"/>
      <c r="U751" s="23"/>
      <c r="V751" s="14">
        <f t="shared" si="211"/>
        <v>1086</v>
      </c>
      <c r="W751" s="15">
        <f t="shared" si="212"/>
        <v>1086</v>
      </c>
      <c r="X751" s="15">
        <f t="shared" si="213"/>
        <v>0</v>
      </c>
      <c r="Y751" s="15">
        <f t="shared" si="214"/>
        <v>0</v>
      </c>
      <c r="Z751" s="14">
        <f t="shared" si="215"/>
        <v>1086</v>
      </c>
      <c r="AA751" s="15">
        <f t="shared" si="216"/>
        <v>1086</v>
      </c>
      <c r="AB751" s="15">
        <f t="shared" si="217"/>
        <v>0</v>
      </c>
      <c r="AC751" s="15">
        <f t="shared" si="218"/>
        <v>0</v>
      </c>
      <c r="AD751" s="14">
        <f t="shared" si="219"/>
        <v>1086</v>
      </c>
      <c r="AE751" s="14">
        <f t="shared" si="220"/>
        <v>3258</v>
      </c>
      <c r="AF751" s="17" t="s">
        <v>53</v>
      </c>
      <c r="AG751" s="17" t="s">
        <v>342</v>
      </c>
      <c r="AH751" s="17" t="s">
        <v>2281</v>
      </c>
      <c r="AI751" s="17" t="s">
        <v>343</v>
      </c>
      <c r="AJ751" s="29" t="s">
        <v>345</v>
      </c>
      <c r="AK751" s="29">
        <v>45657</v>
      </c>
      <c r="AL751" s="29" t="s">
        <v>345</v>
      </c>
      <c r="AM751" s="25" t="s">
        <v>47</v>
      </c>
      <c r="AN751" s="25">
        <v>46752</v>
      </c>
      <c r="AO751" s="12"/>
    </row>
    <row r="752" spans="1:41" ht="20" customHeight="1">
      <c r="A752" s="12">
        <v>76</v>
      </c>
      <c r="B752" s="12" t="s">
        <v>2950</v>
      </c>
      <c r="C752" s="28" t="s">
        <v>3222</v>
      </c>
      <c r="D752" s="12" t="s">
        <v>2951</v>
      </c>
      <c r="E752" s="12" t="s">
        <v>2950</v>
      </c>
      <c r="F752" s="12" t="s">
        <v>2951</v>
      </c>
      <c r="G752" s="12" t="s">
        <v>3201</v>
      </c>
      <c r="H752" s="12" t="s">
        <v>3078</v>
      </c>
      <c r="I752" s="1"/>
      <c r="J752" s="12"/>
      <c r="K752" s="12" t="s">
        <v>2959</v>
      </c>
      <c r="L752" s="12" t="s">
        <v>2957</v>
      </c>
      <c r="M752" s="27" t="s">
        <v>3202</v>
      </c>
      <c r="N752" s="12"/>
      <c r="O752" s="8">
        <v>30129861</v>
      </c>
      <c r="P752" s="8" t="s">
        <v>48</v>
      </c>
      <c r="Q752" s="8">
        <v>5</v>
      </c>
      <c r="R752" s="12">
        <v>36</v>
      </c>
      <c r="S752" s="23">
        <v>942</v>
      </c>
      <c r="T752" s="23"/>
      <c r="U752" s="23"/>
      <c r="V752" s="14">
        <f t="shared" si="211"/>
        <v>942</v>
      </c>
      <c r="W752" s="15">
        <f t="shared" si="212"/>
        <v>942</v>
      </c>
      <c r="X752" s="15">
        <f t="shared" si="213"/>
        <v>0</v>
      </c>
      <c r="Y752" s="15">
        <f t="shared" si="214"/>
        <v>0</v>
      </c>
      <c r="Z752" s="14">
        <f t="shared" si="215"/>
        <v>942</v>
      </c>
      <c r="AA752" s="15">
        <f t="shared" si="216"/>
        <v>942</v>
      </c>
      <c r="AB752" s="15">
        <f t="shared" si="217"/>
        <v>0</v>
      </c>
      <c r="AC752" s="15">
        <f t="shared" si="218"/>
        <v>0</v>
      </c>
      <c r="AD752" s="14">
        <f t="shared" si="219"/>
        <v>942</v>
      </c>
      <c r="AE752" s="14">
        <f t="shared" si="220"/>
        <v>2826</v>
      </c>
      <c r="AF752" s="17" t="s">
        <v>53</v>
      </c>
      <c r="AG752" s="17" t="s">
        <v>342</v>
      </c>
      <c r="AH752" s="17" t="s">
        <v>2281</v>
      </c>
      <c r="AI752" s="17" t="s">
        <v>343</v>
      </c>
      <c r="AJ752" s="29" t="s">
        <v>345</v>
      </c>
      <c r="AK752" s="29">
        <v>45657</v>
      </c>
      <c r="AL752" s="29" t="s">
        <v>345</v>
      </c>
      <c r="AM752" s="25" t="s">
        <v>47</v>
      </c>
      <c r="AN752" s="25">
        <v>46752</v>
      </c>
      <c r="AO752" s="12"/>
    </row>
    <row r="753" spans="1:41" ht="20" customHeight="1">
      <c r="A753" s="12">
        <v>77</v>
      </c>
      <c r="B753" s="12" t="s">
        <v>2950</v>
      </c>
      <c r="C753" s="28" t="s">
        <v>3222</v>
      </c>
      <c r="D753" s="12" t="s">
        <v>2951</v>
      </c>
      <c r="E753" s="12" t="s">
        <v>2950</v>
      </c>
      <c r="F753" s="12" t="s">
        <v>2951</v>
      </c>
      <c r="G753" s="12" t="s">
        <v>3203</v>
      </c>
      <c r="H753" s="12" t="s">
        <v>2974</v>
      </c>
      <c r="I753" s="1"/>
      <c r="J753" s="12"/>
      <c r="K753" s="12" t="s">
        <v>2959</v>
      </c>
      <c r="L753" s="12" t="s">
        <v>2957</v>
      </c>
      <c r="M753" s="27" t="s">
        <v>3204</v>
      </c>
      <c r="N753" s="12"/>
      <c r="O753" s="8">
        <v>30129756</v>
      </c>
      <c r="P753" s="8" t="s">
        <v>48</v>
      </c>
      <c r="Q753" s="8">
        <v>5</v>
      </c>
      <c r="R753" s="12">
        <v>36</v>
      </c>
      <c r="S753" s="23">
        <v>1014</v>
      </c>
      <c r="T753" s="23"/>
      <c r="U753" s="23"/>
      <c r="V753" s="14">
        <f t="shared" si="211"/>
        <v>1014</v>
      </c>
      <c r="W753" s="15">
        <f t="shared" si="212"/>
        <v>1014</v>
      </c>
      <c r="X753" s="15">
        <f t="shared" si="213"/>
        <v>0</v>
      </c>
      <c r="Y753" s="15">
        <f t="shared" si="214"/>
        <v>0</v>
      </c>
      <c r="Z753" s="14">
        <f t="shared" si="215"/>
        <v>1014</v>
      </c>
      <c r="AA753" s="15">
        <f t="shared" si="216"/>
        <v>1014</v>
      </c>
      <c r="AB753" s="15">
        <f t="shared" si="217"/>
        <v>0</v>
      </c>
      <c r="AC753" s="15">
        <f t="shared" si="218"/>
        <v>0</v>
      </c>
      <c r="AD753" s="14">
        <f t="shared" si="219"/>
        <v>1014</v>
      </c>
      <c r="AE753" s="14">
        <f t="shared" si="220"/>
        <v>3042</v>
      </c>
      <c r="AF753" s="17" t="s">
        <v>53</v>
      </c>
      <c r="AG753" s="17" t="s">
        <v>342</v>
      </c>
      <c r="AH753" s="17" t="s">
        <v>2281</v>
      </c>
      <c r="AI753" s="17" t="s">
        <v>343</v>
      </c>
      <c r="AJ753" s="29" t="s">
        <v>345</v>
      </c>
      <c r="AK753" s="29">
        <v>45657</v>
      </c>
      <c r="AL753" s="29" t="s">
        <v>345</v>
      </c>
      <c r="AM753" s="25" t="s">
        <v>47</v>
      </c>
      <c r="AN753" s="25">
        <v>46752</v>
      </c>
      <c r="AO753" s="12"/>
    </row>
    <row r="754" spans="1:41" ht="20" customHeight="1">
      <c r="A754" s="12">
        <v>78</v>
      </c>
      <c r="B754" s="12" t="s">
        <v>2950</v>
      </c>
      <c r="C754" s="28" t="s">
        <v>3222</v>
      </c>
      <c r="D754" s="12" t="s">
        <v>2951</v>
      </c>
      <c r="E754" s="12" t="s">
        <v>2950</v>
      </c>
      <c r="F754" s="12" t="s">
        <v>2951</v>
      </c>
      <c r="G754" s="12" t="s">
        <v>3205</v>
      </c>
      <c r="H754" s="12" t="s">
        <v>2957</v>
      </c>
      <c r="I754" s="1" t="s">
        <v>3179</v>
      </c>
      <c r="J754" s="12"/>
      <c r="K754" s="12" t="s">
        <v>2959</v>
      </c>
      <c r="L754" s="12" t="s">
        <v>2957</v>
      </c>
      <c r="M754" s="27" t="s">
        <v>3206</v>
      </c>
      <c r="N754" s="12"/>
      <c r="O754" s="8">
        <v>14246471</v>
      </c>
      <c r="P754" s="8" t="s">
        <v>48</v>
      </c>
      <c r="Q754" s="8">
        <v>14</v>
      </c>
      <c r="R754" s="12">
        <v>36</v>
      </c>
      <c r="S754" s="23">
        <v>1044</v>
      </c>
      <c r="T754" s="23"/>
      <c r="U754" s="23"/>
      <c r="V754" s="14">
        <f t="shared" si="211"/>
        <v>1044</v>
      </c>
      <c r="W754" s="15">
        <f t="shared" si="212"/>
        <v>1044</v>
      </c>
      <c r="X754" s="15">
        <f t="shared" si="213"/>
        <v>0</v>
      </c>
      <c r="Y754" s="15">
        <f t="shared" si="214"/>
        <v>0</v>
      </c>
      <c r="Z754" s="14">
        <f t="shared" si="215"/>
        <v>1044</v>
      </c>
      <c r="AA754" s="15">
        <f t="shared" si="216"/>
        <v>1044</v>
      </c>
      <c r="AB754" s="15">
        <f t="shared" si="217"/>
        <v>0</v>
      </c>
      <c r="AC754" s="15">
        <f t="shared" si="218"/>
        <v>0</v>
      </c>
      <c r="AD754" s="14">
        <f t="shared" si="219"/>
        <v>1044</v>
      </c>
      <c r="AE754" s="14">
        <f t="shared" si="220"/>
        <v>3132</v>
      </c>
      <c r="AF754" s="17" t="s">
        <v>53</v>
      </c>
      <c r="AG754" s="17" t="s">
        <v>342</v>
      </c>
      <c r="AH754" s="17" t="s">
        <v>2281</v>
      </c>
      <c r="AI754" s="17" t="s">
        <v>343</v>
      </c>
      <c r="AJ754" s="29" t="s">
        <v>345</v>
      </c>
      <c r="AK754" s="29">
        <v>45657</v>
      </c>
      <c r="AL754" s="29" t="s">
        <v>345</v>
      </c>
      <c r="AM754" s="25" t="s">
        <v>47</v>
      </c>
      <c r="AN754" s="25">
        <v>46752</v>
      </c>
      <c r="AO754" s="12"/>
    </row>
    <row r="755" spans="1:41" ht="20" customHeight="1">
      <c r="A755" s="12">
        <v>79</v>
      </c>
      <c r="B755" s="12" t="s">
        <v>2950</v>
      </c>
      <c r="C755" s="28" t="s">
        <v>3222</v>
      </c>
      <c r="D755" s="12" t="s">
        <v>2951</v>
      </c>
      <c r="E755" s="12" t="s">
        <v>2950</v>
      </c>
      <c r="F755" s="12" t="s">
        <v>2951</v>
      </c>
      <c r="G755" s="12" t="s">
        <v>3207</v>
      </c>
      <c r="H755" s="12" t="s">
        <v>2974</v>
      </c>
      <c r="I755" s="1"/>
      <c r="J755" s="12"/>
      <c r="K755" s="12" t="s">
        <v>2959</v>
      </c>
      <c r="L755" s="12" t="s">
        <v>2957</v>
      </c>
      <c r="M755" s="11" t="s">
        <v>3208</v>
      </c>
      <c r="N755" s="8"/>
      <c r="O755" s="8">
        <v>30129754</v>
      </c>
      <c r="P755" s="8" t="s">
        <v>48</v>
      </c>
      <c r="Q755" s="8">
        <v>5</v>
      </c>
      <c r="R755" s="12">
        <v>36</v>
      </c>
      <c r="S755" s="23">
        <v>1620</v>
      </c>
      <c r="T755" s="23"/>
      <c r="U755" s="23"/>
      <c r="V755" s="14">
        <f t="shared" si="211"/>
        <v>1620</v>
      </c>
      <c r="W755" s="15">
        <f t="shared" si="212"/>
        <v>1620</v>
      </c>
      <c r="X755" s="15">
        <f t="shared" si="213"/>
        <v>0</v>
      </c>
      <c r="Y755" s="15">
        <f t="shared" si="214"/>
        <v>0</v>
      </c>
      <c r="Z755" s="14">
        <f t="shared" si="215"/>
        <v>1620</v>
      </c>
      <c r="AA755" s="15">
        <f t="shared" si="216"/>
        <v>1620</v>
      </c>
      <c r="AB755" s="15">
        <f t="shared" si="217"/>
        <v>0</v>
      </c>
      <c r="AC755" s="15">
        <f t="shared" si="218"/>
        <v>0</v>
      </c>
      <c r="AD755" s="14">
        <f t="shared" si="219"/>
        <v>1620</v>
      </c>
      <c r="AE755" s="14">
        <f t="shared" si="220"/>
        <v>4860</v>
      </c>
      <c r="AF755" s="17" t="s">
        <v>53</v>
      </c>
      <c r="AG755" s="17" t="s">
        <v>342</v>
      </c>
      <c r="AH755" s="17" t="s">
        <v>2281</v>
      </c>
      <c r="AI755" s="17" t="s">
        <v>343</v>
      </c>
      <c r="AJ755" s="29" t="s">
        <v>345</v>
      </c>
      <c r="AK755" s="29">
        <v>45657</v>
      </c>
      <c r="AL755" s="29" t="s">
        <v>345</v>
      </c>
      <c r="AM755" s="25" t="s">
        <v>47</v>
      </c>
      <c r="AN755" s="25">
        <v>46752</v>
      </c>
      <c r="AO755" s="12"/>
    </row>
    <row r="756" spans="1:41" ht="20" customHeight="1">
      <c r="A756" s="12">
        <v>80</v>
      </c>
      <c r="B756" s="12" t="s">
        <v>2950</v>
      </c>
      <c r="C756" s="28" t="s">
        <v>3222</v>
      </c>
      <c r="D756" s="12" t="s">
        <v>2951</v>
      </c>
      <c r="E756" s="12" t="s">
        <v>2950</v>
      </c>
      <c r="F756" s="12" t="s">
        <v>2951</v>
      </c>
      <c r="G756" s="12" t="s">
        <v>3209</v>
      </c>
      <c r="H756" s="12" t="s">
        <v>3132</v>
      </c>
      <c r="I756" s="1" t="s">
        <v>3210</v>
      </c>
      <c r="J756" s="12"/>
      <c r="K756" s="12" t="s">
        <v>2959</v>
      </c>
      <c r="L756" s="12" t="s">
        <v>2957</v>
      </c>
      <c r="M756" s="11" t="s">
        <v>3211</v>
      </c>
      <c r="N756" s="8"/>
      <c r="O756" s="8">
        <v>14242932</v>
      </c>
      <c r="P756" s="8" t="s">
        <v>51</v>
      </c>
      <c r="Q756" s="8">
        <v>6</v>
      </c>
      <c r="R756" s="12">
        <v>36</v>
      </c>
      <c r="S756" s="23">
        <v>5202</v>
      </c>
      <c r="T756" s="23"/>
      <c r="U756" s="23"/>
      <c r="V756" s="14">
        <f t="shared" si="211"/>
        <v>5202</v>
      </c>
      <c r="W756" s="15">
        <f t="shared" si="212"/>
        <v>5202</v>
      </c>
      <c r="X756" s="15">
        <f t="shared" si="213"/>
        <v>0</v>
      </c>
      <c r="Y756" s="15">
        <f t="shared" si="214"/>
        <v>0</v>
      </c>
      <c r="Z756" s="14">
        <f t="shared" si="215"/>
        <v>5202</v>
      </c>
      <c r="AA756" s="15">
        <f t="shared" si="216"/>
        <v>5202</v>
      </c>
      <c r="AB756" s="15">
        <f t="shared" si="217"/>
        <v>0</v>
      </c>
      <c r="AC756" s="15">
        <f t="shared" si="218"/>
        <v>0</v>
      </c>
      <c r="AD756" s="14">
        <f t="shared" si="219"/>
        <v>5202</v>
      </c>
      <c r="AE756" s="14">
        <f t="shared" si="220"/>
        <v>15606</v>
      </c>
      <c r="AF756" s="17" t="s">
        <v>53</v>
      </c>
      <c r="AG756" s="17" t="s">
        <v>287</v>
      </c>
      <c r="AH756" s="17" t="s">
        <v>357</v>
      </c>
      <c r="AI756" s="17" t="s">
        <v>1182</v>
      </c>
      <c r="AJ756" s="29" t="s">
        <v>344</v>
      </c>
      <c r="AK756" s="29" t="s">
        <v>290</v>
      </c>
      <c r="AL756" s="29" t="s">
        <v>291</v>
      </c>
      <c r="AM756" s="25" t="s">
        <v>47</v>
      </c>
      <c r="AN756" s="25">
        <v>46752</v>
      </c>
      <c r="AO756" s="12"/>
    </row>
    <row r="757" spans="1:41" ht="20" customHeight="1">
      <c r="A757" s="12">
        <v>81</v>
      </c>
      <c r="B757" s="12" t="s">
        <v>2950</v>
      </c>
      <c r="C757" s="28" t="s">
        <v>3222</v>
      </c>
      <c r="D757" s="12" t="s">
        <v>2951</v>
      </c>
      <c r="E757" s="12" t="s">
        <v>2950</v>
      </c>
      <c r="F757" s="12" t="s">
        <v>2951</v>
      </c>
      <c r="G757" s="12" t="s">
        <v>3212</v>
      </c>
      <c r="H757" s="12" t="s">
        <v>2990</v>
      </c>
      <c r="I757" s="1"/>
      <c r="J757" s="12"/>
      <c r="K757" s="12" t="s">
        <v>2959</v>
      </c>
      <c r="L757" s="12" t="s">
        <v>2957</v>
      </c>
      <c r="M757" s="11" t="s">
        <v>3213</v>
      </c>
      <c r="N757" s="8"/>
      <c r="O757" s="8">
        <v>13970276</v>
      </c>
      <c r="P757" s="8" t="s">
        <v>48</v>
      </c>
      <c r="Q757" s="8">
        <v>11</v>
      </c>
      <c r="R757" s="12">
        <v>36</v>
      </c>
      <c r="S757" s="23">
        <v>5154</v>
      </c>
      <c r="T757" s="23"/>
      <c r="U757" s="23"/>
      <c r="V757" s="14">
        <f t="shared" si="211"/>
        <v>5154</v>
      </c>
      <c r="W757" s="15">
        <f t="shared" si="212"/>
        <v>5154</v>
      </c>
      <c r="X757" s="15">
        <f t="shared" si="213"/>
        <v>0</v>
      </c>
      <c r="Y757" s="15">
        <f t="shared" si="214"/>
        <v>0</v>
      </c>
      <c r="Z757" s="14">
        <f t="shared" si="215"/>
        <v>5154</v>
      </c>
      <c r="AA757" s="15">
        <f t="shared" si="216"/>
        <v>5154</v>
      </c>
      <c r="AB757" s="15">
        <f t="shared" si="217"/>
        <v>0</v>
      </c>
      <c r="AC757" s="15">
        <f t="shared" si="218"/>
        <v>0</v>
      </c>
      <c r="AD757" s="14">
        <f t="shared" si="219"/>
        <v>5154</v>
      </c>
      <c r="AE757" s="14">
        <f t="shared" si="220"/>
        <v>15462</v>
      </c>
      <c r="AF757" s="17" t="s">
        <v>53</v>
      </c>
      <c r="AG757" s="17" t="s">
        <v>287</v>
      </c>
      <c r="AH757" s="17" t="s">
        <v>357</v>
      </c>
      <c r="AI757" s="17" t="s">
        <v>1182</v>
      </c>
      <c r="AJ757" s="29" t="s">
        <v>344</v>
      </c>
      <c r="AK757" s="29" t="s">
        <v>290</v>
      </c>
      <c r="AL757" s="29" t="s">
        <v>291</v>
      </c>
      <c r="AM757" s="25" t="s">
        <v>47</v>
      </c>
      <c r="AN757" s="25">
        <v>46752</v>
      </c>
      <c r="AO757" s="12"/>
    </row>
    <row r="758" spans="1:41" ht="20" customHeight="1">
      <c r="A758" s="12">
        <v>82</v>
      </c>
      <c r="B758" s="12" t="s">
        <v>2950</v>
      </c>
      <c r="C758" s="28" t="s">
        <v>3222</v>
      </c>
      <c r="D758" s="12" t="s">
        <v>2951</v>
      </c>
      <c r="E758" s="12" t="s">
        <v>2950</v>
      </c>
      <c r="F758" s="12" t="s">
        <v>2951</v>
      </c>
      <c r="G758" s="12" t="s">
        <v>3214</v>
      </c>
      <c r="H758" s="12" t="s">
        <v>2990</v>
      </c>
      <c r="I758" s="1"/>
      <c r="J758" s="12"/>
      <c r="K758" s="12" t="s">
        <v>2959</v>
      </c>
      <c r="L758" s="12" t="s">
        <v>2957</v>
      </c>
      <c r="M758" s="11" t="s">
        <v>3215</v>
      </c>
      <c r="N758" s="8"/>
      <c r="O758" s="8">
        <v>13970882</v>
      </c>
      <c r="P758" s="8" t="s">
        <v>48</v>
      </c>
      <c r="Q758" s="8">
        <v>11</v>
      </c>
      <c r="R758" s="12">
        <v>36</v>
      </c>
      <c r="S758" s="23">
        <v>1404</v>
      </c>
      <c r="T758" s="23"/>
      <c r="U758" s="23"/>
      <c r="V758" s="14">
        <f t="shared" si="211"/>
        <v>1404</v>
      </c>
      <c r="W758" s="15">
        <f t="shared" si="212"/>
        <v>1404</v>
      </c>
      <c r="X758" s="15">
        <f t="shared" si="213"/>
        <v>0</v>
      </c>
      <c r="Y758" s="15">
        <f t="shared" si="214"/>
        <v>0</v>
      </c>
      <c r="Z758" s="14">
        <f t="shared" si="215"/>
        <v>1404</v>
      </c>
      <c r="AA758" s="15">
        <f t="shared" si="216"/>
        <v>1404</v>
      </c>
      <c r="AB758" s="15">
        <f t="shared" si="217"/>
        <v>0</v>
      </c>
      <c r="AC758" s="15">
        <f t="shared" si="218"/>
        <v>0</v>
      </c>
      <c r="AD758" s="14">
        <f t="shared" si="219"/>
        <v>1404</v>
      </c>
      <c r="AE758" s="14">
        <f t="shared" si="220"/>
        <v>4212</v>
      </c>
      <c r="AF758" s="17" t="s">
        <v>53</v>
      </c>
      <c r="AG758" s="17" t="s">
        <v>287</v>
      </c>
      <c r="AH758" s="17" t="s">
        <v>357</v>
      </c>
      <c r="AI758" s="17" t="s">
        <v>1182</v>
      </c>
      <c r="AJ758" s="29" t="s">
        <v>344</v>
      </c>
      <c r="AK758" s="29" t="s">
        <v>290</v>
      </c>
      <c r="AL758" s="29" t="s">
        <v>291</v>
      </c>
      <c r="AM758" s="25" t="s">
        <v>47</v>
      </c>
      <c r="AN758" s="25">
        <v>46752</v>
      </c>
      <c r="AO758" s="12"/>
    </row>
    <row r="759" spans="1:41" ht="20" customHeight="1">
      <c r="A759" s="12">
        <v>83</v>
      </c>
      <c r="B759" s="12" t="s">
        <v>2950</v>
      </c>
      <c r="C759" s="28" t="s">
        <v>3222</v>
      </c>
      <c r="D759" s="12" t="s">
        <v>2951</v>
      </c>
      <c r="E759" s="12" t="s">
        <v>2950</v>
      </c>
      <c r="F759" s="12" t="s">
        <v>2951</v>
      </c>
      <c r="G759" s="12" t="s">
        <v>3212</v>
      </c>
      <c r="H759" s="12" t="s">
        <v>2990</v>
      </c>
      <c r="I759" s="1"/>
      <c r="J759" s="12"/>
      <c r="K759" s="12" t="s">
        <v>2959</v>
      </c>
      <c r="L759" s="12" t="s">
        <v>2957</v>
      </c>
      <c r="M759" s="11" t="s">
        <v>3223</v>
      </c>
      <c r="N759" s="8"/>
      <c r="O759" s="8">
        <v>13970298</v>
      </c>
      <c r="P759" s="8" t="s">
        <v>48</v>
      </c>
      <c r="Q759" s="8">
        <v>11</v>
      </c>
      <c r="R759" s="12">
        <v>36</v>
      </c>
      <c r="S759" s="23">
        <v>9966</v>
      </c>
      <c r="T759" s="23"/>
      <c r="U759" s="23"/>
      <c r="V759" s="14">
        <f t="shared" si="211"/>
        <v>9966</v>
      </c>
      <c r="W759" s="15">
        <f t="shared" si="212"/>
        <v>9966</v>
      </c>
      <c r="X759" s="15">
        <f t="shared" si="213"/>
        <v>0</v>
      </c>
      <c r="Y759" s="15">
        <f t="shared" si="214"/>
        <v>0</v>
      </c>
      <c r="Z759" s="14">
        <f t="shared" si="215"/>
        <v>9966</v>
      </c>
      <c r="AA759" s="15">
        <f t="shared" si="216"/>
        <v>9966</v>
      </c>
      <c r="AB759" s="15">
        <f t="shared" si="217"/>
        <v>0</v>
      </c>
      <c r="AC759" s="15">
        <f t="shared" si="218"/>
        <v>0</v>
      </c>
      <c r="AD759" s="14">
        <f t="shared" si="219"/>
        <v>9966</v>
      </c>
      <c r="AE759" s="14">
        <f t="shared" si="220"/>
        <v>29898</v>
      </c>
      <c r="AF759" s="17" t="s">
        <v>53</v>
      </c>
      <c r="AG759" s="17" t="s">
        <v>287</v>
      </c>
      <c r="AH759" s="17" t="s">
        <v>357</v>
      </c>
      <c r="AI759" s="17" t="s">
        <v>1182</v>
      </c>
      <c r="AJ759" s="29" t="s">
        <v>344</v>
      </c>
      <c r="AK759" s="29" t="s">
        <v>290</v>
      </c>
      <c r="AL759" s="29" t="s">
        <v>291</v>
      </c>
      <c r="AM759" s="25" t="s">
        <v>47</v>
      </c>
      <c r="AN759" s="25">
        <v>46752</v>
      </c>
      <c r="AO759" s="12"/>
    </row>
    <row r="760" spans="1:41" ht="20" customHeight="1">
      <c r="A760" s="12">
        <v>84</v>
      </c>
      <c r="B760" s="12" t="s">
        <v>2950</v>
      </c>
      <c r="C760" s="28" t="s">
        <v>3222</v>
      </c>
      <c r="D760" s="12" t="s">
        <v>2951</v>
      </c>
      <c r="E760" s="12" t="s">
        <v>2950</v>
      </c>
      <c r="F760" s="12" t="s">
        <v>2951</v>
      </c>
      <c r="G760" s="12" t="s">
        <v>3216</v>
      </c>
      <c r="H760" s="12" t="s">
        <v>3217</v>
      </c>
      <c r="I760" s="1" t="s">
        <v>3218</v>
      </c>
      <c r="J760" s="12"/>
      <c r="K760" s="12" t="s">
        <v>2959</v>
      </c>
      <c r="L760" s="12" t="s">
        <v>2957</v>
      </c>
      <c r="M760" s="11" t="s">
        <v>3219</v>
      </c>
      <c r="N760" s="8"/>
      <c r="O760" s="8">
        <v>30174436</v>
      </c>
      <c r="P760" s="8" t="s">
        <v>1964</v>
      </c>
      <c r="Q760" s="8">
        <v>5</v>
      </c>
      <c r="R760" s="12">
        <v>36</v>
      </c>
      <c r="S760" s="23">
        <v>4518</v>
      </c>
      <c r="T760" s="23"/>
      <c r="U760" s="23"/>
      <c r="V760" s="14">
        <f t="shared" si="211"/>
        <v>4518</v>
      </c>
      <c r="W760" s="15">
        <f t="shared" si="212"/>
        <v>4518</v>
      </c>
      <c r="X760" s="15">
        <f t="shared" si="213"/>
        <v>0</v>
      </c>
      <c r="Y760" s="15">
        <f t="shared" si="214"/>
        <v>0</v>
      </c>
      <c r="Z760" s="14">
        <f t="shared" si="215"/>
        <v>4518</v>
      </c>
      <c r="AA760" s="15">
        <f t="shared" si="216"/>
        <v>4518</v>
      </c>
      <c r="AB760" s="15">
        <f t="shared" si="217"/>
        <v>0</v>
      </c>
      <c r="AC760" s="15">
        <f t="shared" si="218"/>
        <v>0</v>
      </c>
      <c r="AD760" s="14">
        <f t="shared" si="219"/>
        <v>4518</v>
      </c>
      <c r="AE760" s="14">
        <f t="shared" si="220"/>
        <v>13554</v>
      </c>
      <c r="AF760" s="17" t="s">
        <v>53</v>
      </c>
      <c r="AG760" s="17" t="s">
        <v>287</v>
      </c>
      <c r="AH760" s="17" t="s">
        <v>357</v>
      </c>
      <c r="AI760" s="17" t="s">
        <v>1182</v>
      </c>
      <c r="AJ760" s="29" t="s">
        <v>344</v>
      </c>
      <c r="AK760" s="29" t="s">
        <v>290</v>
      </c>
      <c r="AL760" s="29" t="s">
        <v>291</v>
      </c>
      <c r="AM760" s="25" t="s">
        <v>47</v>
      </c>
      <c r="AN760" s="25">
        <v>46752</v>
      </c>
      <c r="AO760" s="12"/>
    </row>
    <row r="761" spans="1:41" ht="20" customHeight="1">
      <c r="A761" s="12">
        <v>85</v>
      </c>
      <c r="B761" s="12" t="s">
        <v>2950</v>
      </c>
      <c r="C761" s="28" t="s">
        <v>3222</v>
      </c>
      <c r="D761" s="12" t="s">
        <v>2951</v>
      </c>
      <c r="E761" s="12" t="s">
        <v>2950</v>
      </c>
      <c r="F761" s="12" t="s">
        <v>2951</v>
      </c>
      <c r="G761" s="12" t="s">
        <v>3224</v>
      </c>
      <c r="H761" s="12" t="s">
        <v>3132</v>
      </c>
      <c r="I761" s="1"/>
      <c r="J761" s="12"/>
      <c r="K761" s="12" t="s">
        <v>2959</v>
      </c>
      <c r="L761" s="12" t="s">
        <v>2957</v>
      </c>
      <c r="M761" s="11" t="s">
        <v>3225</v>
      </c>
      <c r="N761" s="8"/>
      <c r="O761" s="8">
        <v>30291174</v>
      </c>
      <c r="P761" s="8" t="s">
        <v>48</v>
      </c>
      <c r="Q761" s="8">
        <v>14</v>
      </c>
      <c r="R761" s="12">
        <v>36</v>
      </c>
      <c r="S761" s="23">
        <v>5646</v>
      </c>
      <c r="T761" s="23"/>
      <c r="U761" s="23"/>
      <c r="V761" s="14">
        <f t="shared" ref="V761" si="221">SUM(S761:U761)</f>
        <v>5646</v>
      </c>
      <c r="W761" s="15">
        <f t="shared" ref="W761" si="222">S761</f>
        <v>5646</v>
      </c>
      <c r="X761" s="15">
        <f t="shared" ref="X761" si="223">T761</f>
        <v>0</v>
      </c>
      <c r="Y761" s="15">
        <f t="shared" ref="Y761" si="224">U761</f>
        <v>0</v>
      </c>
      <c r="Z761" s="14">
        <f t="shared" ref="Z761" si="225">SUM(W761:Y761)</f>
        <v>5646</v>
      </c>
      <c r="AA761" s="15">
        <f t="shared" ref="AA761" si="226">S761</f>
        <v>5646</v>
      </c>
      <c r="AB761" s="15">
        <f t="shared" ref="AB761" si="227">T761</f>
        <v>0</v>
      </c>
      <c r="AC761" s="15">
        <f t="shared" ref="AC761" si="228">U761</f>
        <v>0</v>
      </c>
      <c r="AD761" s="14">
        <f t="shared" ref="AD761" si="229">SUM(AA761:AC761)</f>
        <v>5646</v>
      </c>
      <c r="AE761" s="14">
        <f t="shared" ref="AE761" si="230">V761+Z761+AD761</f>
        <v>16938</v>
      </c>
      <c r="AF761" s="17" t="s">
        <v>53</v>
      </c>
      <c r="AG761" s="17" t="s">
        <v>287</v>
      </c>
      <c r="AH761" s="17" t="s">
        <v>357</v>
      </c>
      <c r="AI761" s="17" t="s">
        <v>1182</v>
      </c>
      <c r="AJ761" s="29" t="s">
        <v>344</v>
      </c>
      <c r="AK761" s="29" t="s">
        <v>290</v>
      </c>
      <c r="AL761" s="29" t="s">
        <v>291</v>
      </c>
      <c r="AM761" s="25" t="s">
        <v>47</v>
      </c>
      <c r="AN761" s="25">
        <v>46752</v>
      </c>
      <c r="AO761" s="12"/>
    </row>
    <row r="762" spans="1:41" ht="20" customHeight="1">
      <c r="A762" s="20"/>
      <c r="B762" s="21" t="s">
        <v>2950</v>
      </c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2">
        <f>SUM(S677:S761)</f>
        <v>167123</v>
      </c>
      <c r="T762" s="22">
        <f t="shared" ref="T762:AE762" si="231">SUM(T677:T761)</f>
        <v>117193</v>
      </c>
      <c r="U762" s="22">
        <f t="shared" si="231"/>
        <v>0</v>
      </c>
      <c r="V762" s="22">
        <f t="shared" si="231"/>
        <v>284316</v>
      </c>
      <c r="W762" s="22">
        <f t="shared" si="231"/>
        <v>167123</v>
      </c>
      <c r="X762" s="22">
        <f t="shared" si="231"/>
        <v>117193</v>
      </c>
      <c r="Y762" s="22">
        <f t="shared" si="231"/>
        <v>0</v>
      </c>
      <c r="Z762" s="22">
        <f t="shared" si="231"/>
        <v>284316</v>
      </c>
      <c r="AA762" s="22">
        <f t="shared" si="231"/>
        <v>167123</v>
      </c>
      <c r="AB762" s="22">
        <f t="shared" si="231"/>
        <v>117193</v>
      </c>
      <c r="AC762" s="22">
        <f t="shared" si="231"/>
        <v>0</v>
      </c>
      <c r="AD762" s="22">
        <f t="shared" si="231"/>
        <v>284316</v>
      </c>
      <c r="AE762" s="22">
        <f t="shared" si="231"/>
        <v>852948</v>
      </c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6" spans="1:41" ht="2" customHeight="1"/>
    <row r="767" spans="1:41" s="48" customFormat="1" ht="30" customHeight="1">
      <c r="B767" s="53" t="s">
        <v>3349</v>
      </c>
      <c r="C767" s="53"/>
      <c r="D767" s="53"/>
      <c r="E767" s="53"/>
      <c r="F767" s="49">
        <f>V55+V138+V190+V234+V321+V425+V467+V494+V601+V676+V762</f>
        <v>2568654</v>
      </c>
    </row>
    <row r="768" spans="1:41" s="48" customFormat="1" ht="30" customHeight="1">
      <c r="B768" s="45"/>
      <c r="C768" s="45"/>
      <c r="D768" s="45"/>
      <c r="E768" s="45"/>
      <c r="F768" s="47"/>
    </row>
    <row r="769" spans="2:6" s="48" customFormat="1" ht="30" customHeight="1">
      <c r="B769" s="53" t="s">
        <v>3350</v>
      </c>
      <c r="C769" s="53"/>
      <c r="D769" s="53"/>
      <c r="E769" s="53"/>
      <c r="F769" s="49">
        <f>Z55+Z138+Z190+Z234+Z321+Z425+Z467+Z494+Z601+Z676+Z762</f>
        <v>2363394.4</v>
      </c>
    </row>
    <row r="770" spans="2:6" s="48" customFormat="1" ht="30" customHeight="1">
      <c r="B770" s="45"/>
      <c r="C770" s="45"/>
      <c r="D770" s="45"/>
      <c r="E770" s="45"/>
      <c r="F770" s="47"/>
    </row>
    <row r="771" spans="2:6" s="48" customFormat="1" ht="30" customHeight="1">
      <c r="B771" s="50" t="s">
        <v>3351</v>
      </c>
      <c r="C771" s="50"/>
      <c r="D771" s="50"/>
      <c r="E771" s="50"/>
      <c r="F771" s="49">
        <f>AD55+AD138+AD190+AD234+AD321+AD425+AD467+AD494+AD601+AD676+AD762</f>
        <v>1943737</v>
      </c>
    </row>
    <row r="772" spans="2:6" s="48" customFormat="1" ht="30" customHeight="1">
      <c r="B772" s="45"/>
      <c r="C772" s="45"/>
      <c r="D772" s="45"/>
      <c r="E772" s="45"/>
      <c r="F772" s="47"/>
    </row>
    <row r="773" spans="2:6" s="48" customFormat="1" ht="30" customHeight="1">
      <c r="B773" s="51" t="s">
        <v>49</v>
      </c>
      <c r="C773" s="51"/>
      <c r="D773" s="51"/>
      <c r="E773" s="51"/>
      <c r="F773" s="49">
        <f>AE55+AE138+AE190+AE234+AE321+AE425+AE467+AE494+AE601+AE676+AE762</f>
        <v>6875785.4000000004</v>
      </c>
    </row>
  </sheetData>
  <mergeCells count="8">
    <mergeCell ref="B771:E771"/>
    <mergeCell ref="B773:E773"/>
    <mergeCell ref="S2:V2"/>
    <mergeCell ref="W2:Z2"/>
    <mergeCell ref="AA2:AD2"/>
    <mergeCell ref="B767:E767"/>
    <mergeCell ref="B769:E769"/>
    <mergeCell ref="B2:D3"/>
  </mergeCells>
  <phoneticPr fontId="26" type="noConversion"/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P638"/>
  <sheetViews>
    <sheetView topLeftCell="A615" zoomScale="70" zoomScaleNormal="70" workbookViewId="0">
      <selection activeCell="A628" sqref="A628:XFD634"/>
    </sheetView>
  </sheetViews>
  <sheetFormatPr baseColWidth="10" defaultColWidth="15" defaultRowHeight="14"/>
  <cols>
    <col min="1" max="1" width="4.5" style="7" bestFit="1" customWidth="1"/>
    <col min="2" max="2" width="94" style="7" bestFit="1" customWidth="1"/>
    <col min="3" max="3" width="13.1640625" style="34" bestFit="1" customWidth="1"/>
    <col min="4" max="4" width="49.1640625" style="7" bestFit="1" customWidth="1"/>
    <col min="5" max="5" width="97.5" style="7" bestFit="1" customWidth="1"/>
    <col min="6" max="6" width="50.6640625" style="7" bestFit="1" customWidth="1"/>
    <col min="7" max="7" width="118.5" style="7" bestFit="1" customWidth="1"/>
    <col min="8" max="8" width="27.5" style="7" bestFit="1" customWidth="1"/>
    <col min="9" max="9" width="53.5" style="7" bestFit="1" customWidth="1"/>
    <col min="10" max="10" width="18" style="7" bestFit="1" customWidth="1"/>
    <col min="11" max="11" width="7.33203125" style="7" bestFit="1" customWidth="1"/>
    <col min="12" max="12" width="22.33203125" style="7" bestFit="1" customWidth="1"/>
    <col min="13" max="13" width="40.5" style="7" bestFit="1" customWidth="1"/>
    <col min="14" max="14" width="23.33203125" style="7" bestFit="1" customWidth="1"/>
    <col min="15" max="15" width="16.1640625" style="7" bestFit="1" customWidth="1"/>
    <col min="16" max="16" width="14" style="7" bestFit="1" customWidth="1"/>
    <col min="17" max="17" width="13" style="7" bestFit="1" customWidth="1"/>
    <col min="18" max="18" width="30.6640625" style="7" bestFit="1" customWidth="1"/>
    <col min="19" max="19" width="19" style="7" bestFit="1" customWidth="1"/>
    <col min="20" max="20" width="16.6640625" style="7" bestFit="1" customWidth="1"/>
    <col min="21" max="21" width="18.5" style="7" bestFit="1" customWidth="1"/>
    <col min="22" max="22" width="17.33203125" style="7" bestFit="1" customWidth="1"/>
    <col min="23" max="23" width="19" style="7" bestFit="1" customWidth="1"/>
    <col min="24" max="24" width="16.6640625" style="7" bestFit="1" customWidth="1"/>
    <col min="25" max="25" width="17.5" style="7" bestFit="1" customWidth="1"/>
    <col min="26" max="26" width="17.33203125" style="7" bestFit="1" customWidth="1"/>
    <col min="27" max="27" width="19" style="7" bestFit="1" customWidth="1"/>
    <col min="28" max="28" width="16.6640625" style="7" bestFit="1" customWidth="1"/>
    <col min="29" max="29" width="17.5" style="7" bestFit="1" customWidth="1"/>
    <col min="30" max="30" width="17.33203125" style="7" bestFit="1" customWidth="1"/>
    <col min="31" max="31" width="22" style="7" bestFit="1" customWidth="1"/>
    <col min="32" max="32" width="26.83203125" style="7" bestFit="1" customWidth="1"/>
    <col min="33" max="33" width="17.6640625" style="7" bestFit="1" customWidth="1"/>
    <col min="34" max="34" width="26.83203125" style="7" customWidth="1"/>
    <col min="35" max="35" width="13.33203125" style="7" bestFit="1" customWidth="1"/>
    <col min="36" max="36" width="13.5" style="7" bestFit="1" customWidth="1"/>
    <col min="37" max="37" width="14.1640625" style="7" bestFit="1" customWidth="1"/>
    <col min="38" max="38" width="13.5" style="7" bestFit="1" customWidth="1"/>
    <col min="39" max="40" width="12" style="7" bestFit="1" customWidth="1"/>
    <col min="41" max="41" width="78.83203125" style="7" bestFit="1" customWidth="1"/>
    <col min="42" max="42" width="19.1640625" style="7" bestFit="1" customWidth="1"/>
    <col min="43" max="1016" width="15" style="7"/>
    <col min="1017" max="1020" width="11.5" style="7" customWidth="1"/>
    <col min="1021" max="1024" width="9.1640625" style="7" customWidth="1"/>
    <col min="1025" max="16384" width="15" style="7"/>
  </cols>
  <sheetData>
    <row r="2" spans="1:41">
      <c r="B2" s="54" t="s">
        <v>3353</v>
      </c>
      <c r="C2" s="54"/>
      <c r="S2" s="52" t="s">
        <v>0</v>
      </c>
      <c r="T2" s="52"/>
      <c r="U2" s="52"/>
      <c r="V2" s="52"/>
      <c r="W2" s="52" t="s">
        <v>0</v>
      </c>
      <c r="X2" s="52"/>
      <c r="Y2" s="52"/>
      <c r="Z2" s="52"/>
      <c r="AA2" s="52"/>
      <c r="AB2" s="52"/>
      <c r="AC2" s="52"/>
      <c r="AD2" s="5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">
      <c r="B3" s="55"/>
      <c r="C3" s="55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45">
      <c r="A4" s="4" t="s">
        <v>6</v>
      </c>
      <c r="B4" s="4" t="s">
        <v>7</v>
      </c>
      <c r="C4" s="31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54</v>
      </c>
      <c r="T4" s="1" t="s">
        <v>55</v>
      </c>
      <c r="U4" s="1" t="s">
        <v>56</v>
      </c>
      <c r="V4" s="5" t="s">
        <v>57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 ht="20" customHeight="1">
      <c r="A5" s="8">
        <v>1</v>
      </c>
      <c r="B5" s="8" t="s">
        <v>64</v>
      </c>
      <c r="C5" s="9" t="s">
        <v>62</v>
      </c>
      <c r="D5" s="8" t="s">
        <v>65</v>
      </c>
      <c r="E5" s="8" t="s">
        <v>64</v>
      </c>
      <c r="F5" s="8" t="s">
        <v>65</v>
      </c>
      <c r="G5" s="8" t="s">
        <v>177</v>
      </c>
      <c r="H5" s="8" t="s">
        <v>87</v>
      </c>
      <c r="I5" s="10" t="s">
        <v>87</v>
      </c>
      <c r="J5" s="8"/>
      <c r="K5" s="8" t="s">
        <v>210</v>
      </c>
      <c r="L5" s="8" t="s">
        <v>213</v>
      </c>
      <c r="M5" s="11" t="s">
        <v>231</v>
      </c>
      <c r="N5" s="8"/>
      <c r="O5" s="8">
        <v>82910151</v>
      </c>
      <c r="P5" s="8" t="s">
        <v>48</v>
      </c>
      <c r="Q5" s="8">
        <v>12</v>
      </c>
      <c r="R5" s="12">
        <v>36</v>
      </c>
      <c r="S5" s="13">
        <v>36</v>
      </c>
      <c r="T5" s="13">
        <v>0</v>
      </c>
      <c r="U5" s="13">
        <v>0</v>
      </c>
      <c r="V5" s="14">
        <f>SUM(Tabela2_3[[#This Row],[Strefa szczyt dzienna (2025)2]:[Reszta doby (2025)4]])</f>
        <v>36</v>
      </c>
      <c r="W5" s="15">
        <f>Tabela2_3[[#This Row],[Strefa szczyt dzienna (2025)2]]</f>
        <v>36</v>
      </c>
      <c r="X5" s="15">
        <f>Tabela2_3[[#This Row],[Strefa poza szczyt nocna (2025)3]]</f>
        <v>0</v>
      </c>
      <c r="Y5" s="15">
        <f>Tabela2_3[[#This Row],[Reszta doby (2025)4]]</f>
        <v>0</v>
      </c>
      <c r="Z5" s="14">
        <f t="shared" ref="Z5" si="0">SUM(W5:Y5)</f>
        <v>36</v>
      </c>
      <c r="AA5" s="15">
        <f>Tabela2_3[[#This Row],[Strefa szczyt dzienna (2025)2]]</f>
        <v>36</v>
      </c>
      <c r="AB5" s="15">
        <f>Tabela2_3[[#This Row],[Strefa poza szczyt nocna (2025)3]]</f>
        <v>0</v>
      </c>
      <c r="AC5" s="15">
        <f>Tabela2_3[[#This Row],[Reszta doby (2025)4]]</f>
        <v>0</v>
      </c>
      <c r="AD5" s="14">
        <f t="shared" ref="AD5" si="1">SUM(AA5:AC5)</f>
        <v>36</v>
      </c>
      <c r="AE5" s="14">
        <f t="shared" ref="AE5" si="2">V5+Z5+AD5</f>
        <v>108</v>
      </c>
      <c r="AF5" s="16" t="s">
        <v>53</v>
      </c>
      <c r="AG5" s="17" t="s">
        <v>287</v>
      </c>
      <c r="AH5" s="17" t="s">
        <v>357</v>
      </c>
      <c r="AI5" s="17" t="s">
        <v>288</v>
      </c>
      <c r="AJ5" s="17" t="s">
        <v>344</v>
      </c>
      <c r="AK5" s="17" t="s">
        <v>290</v>
      </c>
      <c r="AL5" s="8" t="s">
        <v>2898</v>
      </c>
      <c r="AM5" s="12" t="s">
        <v>47</v>
      </c>
      <c r="AN5" s="18">
        <v>46752</v>
      </c>
      <c r="AO5" s="12"/>
    </row>
    <row r="6" spans="1:41" ht="20" customHeight="1">
      <c r="A6" s="8">
        <v>2</v>
      </c>
      <c r="B6" s="8" t="s">
        <v>64</v>
      </c>
      <c r="C6" s="9" t="s">
        <v>62</v>
      </c>
      <c r="D6" s="8" t="s">
        <v>65</v>
      </c>
      <c r="E6" s="8" t="s">
        <v>64</v>
      </c>
      <c r="F6" s="8" t="s">
        <v>65</v>
      </c>
      <c r="G6" s="8" t="s">
        <v>178</v>
      </c>
      <c r="H6" s="8" t="s">
        <v>73</v>
      </c>
      <c r="I6" s="10" t="s">
        <v>58</v>
      </c>
      <c r="J6" s="8" t="s">
        <v>60</v>
      </c>
      <c r="K6" s="8" t="s">
        <v>210</v>
      </c>
      <c r="L6" s="8" t="s">
        <v>213</v>
      </c>
      <c r="M6" s="11" t="s">
        <v>232</v>
      </c>
      <c r="N6" s="8"/>
      <c r="O6" s="8">
        <v>50067943</v>
      </c>
      <c r="P6" s="8" t="s">
        <v>48</v>
      </c>
      <c r="Q6" s="8">
        <v>24</v>
      </c>
      <c r="R6" s="12">
        <v>36</v>
      </c>
      <c r="S6" s="13">
        <v>24495</v>
      </c>
      <c r="T6" s="13">
        <v>0</v>
      </c>
      <c r="U6" s="13">
        <v>0</v>
      </c>
      <c r="V6" s="14">
        <f>SUM(Tabela2_3[[#This Row],[Strefa szczyt dzienna (2025)2]:[Reszta doby (2025)4]])</f>
        <v>24495</v>
      </c>
      <c r="W6" s="15">
        <f>Tabela2_3[[#This Row],[Strefa szczyt dzienna (2025)2]]</f>
        <v>24495</v>
      </c>
      <c r="X6" s="15">
        <f>Tabela2_3[[#This Row],[Strefa poza szczyt nocna (2025)3]]</f>
        <v>0</v>
      </c>
      <c r="Y6" s="15">
        <f>Tabela2_3[[#This Row],[Reszta doby (2025)4]]</f>
        <v>0</v>
      </c>
      <c r="Z6" s="14">
        <f t="shared" ref="Z6:Z40" si="3">SUM(W6:Y6)</f>
        <v>24495</v>
      </c>
      <c r="AA6" s="15">
        <f>Tabela2_3[[#This Row],[Strefa szczyt dzienna (2025)2]]</f>
        <v>24495</v>
      </c>
      <c r="AB6" s="15">
        <f>Tabela2_3[[#This Row],[Strefa poza szczyt nocna (2025)3]]</f>
        <v>0</v>
      </c>
      <c r="AC6" s="15">
        <f>Tabela2_3[[#This Row],[Reszta doby (2025)4]]</f>
        <v>0</v>
      </c>
      <c r="AD6" s="14">
        <f t="shared" ref="AD6:AD40" si="4">SUM(AA6:AC6)</f>
        <v>24495</v>
      </c>
      <c r="AE6" s="14">
        <f t="shared" ref="AE6:AE40" si="5">V6+Z6+AD6</f>
        <v>73485</v>
      </c>
      <c r="AF6" s="16" t="s">
        <v>53</v>
      </c>
      <c r="AG6" s="17" t="s">
        <v>287</v>
      </c>
      <c r="AH6" s="17" t="s">
        <v>357</v>
      </c>
      <c r="AI6" s="17" t="s">
        <v>288</v>
      </c>
      <c r="AJ6" s="17" t="s">
        <v>344</v>
      </c>
      <c r="AK6" s="17" t="s">
        <v>290</v>
      </c>
      <c r="AL6" s="8" t="s">
        <v>2898</v>
      </c>
      <c r="AM6" s="12" t="s">
        <v>47</v>
      </c>
      <c r="AN6" s="18">
        <v>46752</v>
      </c>
      <c r="AO6" s="12"/>
    </row>
    <row r="7" spans="1:41" ht="20" customHeight="1">
      <c r="A7" s="8">
        <v>3</v>
      </c>
      <c r="B7" s="8" t="s">
        <v>64</v>
      </c>
      <c r="C7" s="9" t="s">
        <v>62</v>
      </c>
      <c r="D7" s="8" t="s">
        <v>65</v>
      </c>
      <c r="E7" s="8" t="s">
        <v>64</v>
      </c>
      <c r="F7" s="8" t="s">
        <v>65</v>
      </c>
      <c r="G7" s="8" t="s">
        <v>179</v>
      </c>
      <c r="H7" s="8" t="s">
        <v>73</v>
      </c>
      <c r="I7" s="8" t="s">
        <v>58</v>
      </c>
      <c r="J7" s="8" t="s">
        <v>60</v>
      </c>
      <c r="K7" s="8" t="s">
        <v>210</v>
      </c>
      <c r="L7" s="8" t="s">
        <v>213</v>
      </c>
      <c r="M7" s="11" t="s">
        <v>233</v>
      </c>
      <c r="N7" s="8"/>
      <c r="O7" s="8">
        <v>10561987</v>
      </c>
      <c r="P7" s="8" t="s">
        <v>48</v>
      </c>
      <c r="Q7" s="8">
        <v>12</v>
      </c>
      <c r="R7" s="12">
        <v>36</v>
      </c>
      <c r="S7" s="13">
        <v>1464</v>
      </c>
      <c r="T7" s="13">
        <v>0</v>
      </c>
      <c r="U7" s="13">
        <v>0</v>
      </c>
      <c r="V7" s="14">
        <f>SUM(Tabela2_3[[#This Row],[Strefa szczyt dzienna (2025)2]:[Reszta doby (2025)4]])</f>
        <v>1464</v>
      </c>
      <c r="W7" s="15">
        <f>Tabela2_3[[#This Row],[Strefa szczyt dzienna (2025)2]]</f>
        <v>1464</v>
      </c>
      <c r="X7" s="15">
        <f>Tabela2_3[[#This Row],[Strefa poza szczyt nocna (2025)3]]</f>
        <v>0</v>
      </c>
      <c r="Y7" s="15">
        <f>Tabela2_3[[#This Row],[Reszta doby (2025)4]]</f>
        <v>0</v>
      </c>
      <c r="Z7" s="14">
        <f t="shared" si="3"/>
        <v>1464</v>
      </c>
      <c r="AA7" s="15">
        <f>Tabela2_3[[#This Row],[Strefa szczyt dzienna (2025)2]]</f>
        <v>1464</v>
      </c>
      <c r="AB7" s="15">
        <f>Tabela2_3[[#This Row],[Strefa poza szczyt nocna (2025)3]]</f>
        <v>0</v>
      </c>
      <c r="AC7" s="15">
        <f>Tabela2_3[[#This Row],[Reszta doby (2025)4]]</f>
        <v>0</v>
      </c>
      <c r="AD7" s="14">
        <f t="shared" si="4"/>
        <v>1464</v>
      </c>
      <c r="AE7" s="14">
        <f t="shared" si="5"/>
        <v>4392</v>
      </c>
      <c r="AF7" s="16" t="s">
        <v>53</v>
      </c>
      <c r="AG7" s="17" t="s">
        <v>287</v>
      </c>
      <c r="AH7" s="17" t="s">
        <v>357</v>
      </c>
      <c r="AI7" s="17" t="s">
        <v>288</v>
      </c>
      <c r="AJ7" s="17" t="s">
        <v>344</v>
      </c>
      <c r="AK7" s="17" t="s">
        <v>290</v>
      </c>
      <c r="AL7" s="8" t="s">
        <v>2898</v>
      </c>
      <c r="AM7" s="12" t="s">
        <v>47</v>
      </c>
      <c r="AN7" s="18">
        <v>46752</v>
      </c>
      <c r="AO7" s="12"/>
    </row>
    <row r="8" spans="1:41" ht="20" customHeight="1">
      <c r="A8" s="8">
        <v>4</v>
      </c>
      <c r="B8" s="8" t="s">
        <v>64</v>
      </c>
      <c r="C8" s="9" t="s">
        <v>62</v>
      </c>
      <c r="D8" s="8" t="s">
        <v>65</v>
      </c>
      <c r="E8" s="8" t="s">
        <v>64</v>
      </c>
      <c r="F8" s="8" t="s">
        <v>65</v>
      </c>
      <c r="G8" s="8" t="s">
        <v>180</v>
      </c>
      <c r="H8" s="8" t="s">
        <v>76</v>
      </c>
      <c r="I8" s="8" t="s">
        <v>126</v>
      </c>
      <c r="J8" s="8"/>
      <c r="K8" s="8" t="s">
        <v>210</v>
      </c>
      <c r="L8" s="8" t="s">
        <v>213</v>
      </c>
      <c r="M8" s="11" t="s">
        <v>234</v>
      </c>
      <c r="N8" s="8"/>
      <c r="O8" s="8">
        <v>28506167</v>
      </c>
      <c r="P8" s="8" t="s">
        <v>48</v>
      </c>
      <c r="Q8" s="8">
        <v>4</v>
      </c>
      <c r="R8" s="12">
        <v>36</v>
      </c>
      <c r="S8" s="23">
        <v>100</v>
      </c>
      <c r="T8" s="13">
        <v>0</v>
      </c>
      <c r="U8" s="13">
        <v>0</v>
      </c>
      <c r="V8" s="14">
        <f>SUM(Tabela2_3[[#This Row],[Strefa szczyt dzienna (2025)2]:[Reszta doby (2025)4]])</f>
        <v>100</v>
      </c>
      <c r="W8" s="15">
        <f>Tabela2_3[[#This Row],[Strefa szczyt dzienna (2025)2]]</f>
        <v>100</v>
      </c>
      <c r="X8" s="15">
        <f>Tabela2_3[[#This Row],[Strefa poza szczyt nocna (2025)3]]</f>
        <v>0</v>
      </c>
      <c r="Y8" s="15">
        <f>Tabela2_3[[#This Row],[Reszta doby (2025)4]]</f>
        <v>0</v>
      </c>
      <c r="Z8" s="14">
        <f t="shared" si="3"/>
        <v>100</v>
      </c>
      <c r="AA8" s="15">
        <f>Tabela2_3[[#This Row],[Strefa szczyt dzienna (2025)2]]</f>
        <v>100</v>
      </c>
      <c r="AB8" s="15">
        <f>Tabela2_3[[#This Row],[Strefa poza szczyt nocna (2025)3]]</f>
        <v>0</v>
      </c>
      <c r="AC8" s="15">
        <f>Tabela2_3[[#This Row],[Reszta doby (2025)4]]</f>
        <v>0</v>
      </c>
      <c r="AD8" s="14">
        <f t="shared" si="4"/>
        <v>100</v>
      </c>
      <c r="AE8" s="14">
        <f t="shared" si="5"/>
        <v>300</v>
      </c>
      <c r="AF8" s="16" t="s">
        <v>53</v>
      </c>
      <c r="AG8" s="17" t="s">
        <v>287</v>
      </c>
      <c r="AH8" s="17" t="s">
        <v>357</v>
      </c>
      <c r="AI8" s="17" t="s">
        <v>288</v>
      </c>
      <c r="AJ8" s="17" t="s">
        <v>344</v>
      </c>
      <c r="AK8" s="17" t="s">
        <v>290</v>
      </c>
      <c r="AL8" s="8" t="s">
        <v>2898</v>
      </c>
      <c r="AM8" s="12" t="s">
        <v>47</v>
      </c>
      <c r="AN8" s="18">
        <v>46752</v>
      </c>
      <c r="AO8" s="12"/>
    </row>
    <row r="9" spans="1:41" ht="20" customHeight="1">
      <c r="A9" s="8">
        <v>5</v>
      </c>
      <c r="B9" s="8" t="s">
        <v>64</v>
      </c>
      <c r="C9" s="9" t="s">
        <v>62</v>
      </c>
      <c r="D9" s="8" t="s">
        <v>65</v>
      </c>
      <c r="E9" s="8" t="s">
        <v>64</v>
      </c>
      <c r="F9" s="8" t="s">
        <v>65</v>
      </c>
      <c r="G9" s="8" t="s">
        <v>181</v>
      </c>
      <c r="H9" s="8" t="s">
        <v>87</v>
      </c>
      <c r="I9" s="8" t="s">
        <v>87</v>
      </c>
      <c r="J9" s="8"/>
      <c r="K9" s="8" t="s">
        <v>210</v>
      </c>
      <c r="L9" s="8" t="s">
        <v>213</v>
      </c>
      <c r="M9" s="11" t="s">
        <v>235</v>
      </c>
      <c r="N9" s="8"/>
      <c r="O9" s="8">
        <v>94803371</v>
      </c>
      <c r="P9" s="8" t="s">
        <v>48</v>
      </c>
      <c r="Q9" s="8">
        <v>12</v>
      </c>
      <c r="R9" s="12">
        <v>36</v>
      </c>
      <c r="S9" s="13">
        <v>7786</v>
      </c>
      <c r="T9" s="13">
        <v>0</v>
      </c>
      <c r="U9" s="13">
        <v>0</v>
      </c>
      <c r="V9" s="14">
        <f>SUM(Tabela2_3[[#This Row],[Strefa szczyt dzienna (2025)2]:[Reszta doby (2025)4]])</f>
        <v>7786</v>
      </c>
      <c r="W9" s="15">
        <f>Tabela2_3[[#This Row],[Strefa szczyt dzienna (2025)2]]</f>
        <v>7786</v>
      </c>
      <c r="X9" s="15">
        <f>Tabela2_3[[#This Row],[Strefa poza szczyt nocna (2025)3]]</f>
        <v>0</v>
      </c>
      <c r="Y9" s="15">
        <f>Tabela2_3[[#This Row],[Reszta doby (2025)4]]</f>
        <v>0</v>
      </c>
      <c r="Z9" s="14">
        <f t="shared" si="3"/>
        <v>7786</v>
      </c>
      <c r="AA9" s="15">
        <f>Tabela2_3[[#This Row],[Strefa szczyt dzienna (2025)2]]</f>
        <v>7786</v>
      </c>
      <c r="AB9" s="15">
        <f>Tabela2_3[[#This Row],[Strefa poza szczyt nocna (2025)3]]</f>
        <v>0</v>
      </c>
      <c r="AC9" s="15">
        <f>Tabela2_3[[#This Row],[Reszta doby (2025)4]]</f>
        <v>0</v>
      </c>
      <c r="AD9" s="14">
        <f t="shared" si="4"/>
        <v>7786</v>
      </c>
      <c r="AE9" s="14">
        <f t="shared" si="5"/>
        <v>23358</v>
      </c>
      <c r="AF9" s="16" t="s">
        <v>53</v>
      </c>
      <c r="AG9" s="17" t="s">
        <v>287</v>
      </c>
      <c r="AH9" s="17" t="s">
        <v>357</v>
      </c>
      <c r="AI9" s="17" t="s">
        <v>288</v>
      </c>
      <c r="AJ9" s="17" t="s">
        <v>344</v>
      </c>
      <c r="AK9" s="17" t="s">
        <v>290</v>
      </c>
      <c r="AL9" s="8" t="s">
        <v>2898</v>
      </c>
      <c r="AM9" s="12" t="s">
        <v>47</v>
      </c>
      <c r="AN9" s="18">
        <v>46752</v>
      </c>
      <c r="AO9" s="12"/>
    </row>
    <row r="10" spans="1:41" ht="20" customHeight="1">
      <c r="A10" s="8">
        <v>6</v>
      </c>
      <c r="B10" s="8" t="s">
        <v>64</v>
      </c>
      <c r="C10" s="9" t="s">
        <v>62</v>
      </c>
      <c r="D10" s="8" t="s">
        <v>65</v>
      </c>
      <c r="E10" s="8" t="s">
        <v>64</v>
      </c>
      <c r="F10" s="8" t="s">
        <v>65</v>
      </c>
      <c r="G10" s="8" t="s">
        <v>182</v>
      </c>
      <c r="H10" s="8" t="s">
        <v>96</v>
      </c>
      <c r="I10" s="8" t="s">
        <v>96</v>
      </c>
      <c r="J10" s="8"/>
      <c r="K10" s="8" t="s">
        <v>210</v>
      </c>
      <c r="L10" s="8" t="s">
        <v>213</v>
      </c>
      <c r="M10" s="11" t="s">
        <v>236</v>
      </c>
      <c r="N10" s="8"/>
      <c r="O10" s="8">
        <v>15491667</v>
      </c>
      <c r="P10" s="8" t="s">
        <v>48</v>
      </c>
      <c r="Q10" s="8">
        <v>12</v>
      </c>
      <c r="R10" s="12">
        <v>36</v>
      </c>
      <c r="S10" s="13">
        <v>1932</v>
      </c>
      <c r="T10" s="13">
        <v>0</v>
      </c>
      <c r="U10" s="13">
        <v>0</v>
      </c>
      <c r="V10" s="14">
        <f>SUM(Tabela2_3[[#This Row],[Strefa szczyt dzienna (2025)2]:[Reszta doby (2025)4]])</f>
        <v>1932</v>
      </c>
      <c r="W10" s="15">
        <f>Tabela2_3[[#This Row],[Strefa szczyt dzienna (2025)2]]</f>
        <v>1932</v>
      </c>
      <c r="X10" s="15">
        <f>Tabela2_3[[#This Row],[Strefa poza szczyt nocna (2025)3]]</f>
        <v>0</v>
      </c>
      <c r="Y10" s="15">
        <f>Tabela2_3[[#This Row],[Reszta doby (2025)4]]</f>
        <v>0</v>
      </c>
      <c r="Z10" s="14">
        <f t="shared" si="3"/>
        <v>1932</v>
      </c>
      <c r="AA10" s="15">
        <f>Tabela2_3[[#This Row],[Strefa szczyt dzienna (2025)2]]</f>
        <v>1932</v>
      </c>
      <c r="AB10" s="15">
        <f>Tabela2_3[[#This Row],[Strefa poza szczyt nocna (2025)3]]</f>
        <v>0</v>
      </c>
      <c r="AC10" s="15">
        <f>Tabela2_3[[#This Row],[Reszta doby (2025)4]]</f>
        <v>0</v>
      </c>
      <c r="AD10" s="14">
        <f t="shared" si="4"/>
        <v>1932</v>
      </c>
      <c r="AE10" s="14">
        <f t="shared" si="5"/>
        <v>5796</v>
      </c>
      <c r="AF10" s="16" t="s">
        <v>53</v>
      </c>
      <c r="AG10" s="17" t="s">
        <v>287</v>
      </c>
      <c r="AH10" s="17" t="s">
        <v>357</v>
      </c>
      <c r="AI10" s="17" t="s">
        <v>288</v>
      </c>
      <c r="AJ10" s="17" t="s">
        <v>344</v>
      </c>
      <c r="AK10" s="17" t="s">
        <v>290</v>
      </c>
      <c r="AL10" s="8" t="s">
        <v>2898</v>
      </c>
      <c r="AM10" s="12" t="s">
        <v>47</v>
      </c>
      <c r="AN10" s="18">
        <v>46752</v>
      </c>
      <c r="AO10" s="12"/>
    </row>
    <row r="11" spans="1:41" ht="20" customHeight="1">
      <c r="A11" s="8">
        <v>7</v>
      </c>
      <c r="B11" s="8" t="s">
        <v>64</v>
      </c>
      <c r="C11" s="9" t="s">
        <v>62</v>
      </c>
      <c r="D11" s="8" t="s">
        <v>65</v>
      </c>
      <c r="E11" s="8" t="s">
        <v>64</v>
      </c>
      <c r="F11" s="8" t="s">
        <v>65</v>
      </c>
      <c r="G11" s="8" t="s">
        <v>183</v>
      </c>
      <c r="H11" s="8" t="s">
        <v>204</v>
      </c>
      <c r="I11" s="8" t="s">
        <v>204</v>
      </c>
      <c r="J11" s="8"/>
      <c r="K11" s="8" t="s">
        <v>210</v>
      </c>
      <c r="L11" s="8" t="s">
        <v>213</v>
      </c>
      <c r="M11" s="11" t="s">
        <v>237</v>
      </c>
      <c r="N11" s="8"/>
      <c r="O11" s="8">
        <v>11466494</v>
      </c>
      <c r="P11" s="8" t="s">
        <v>48</v>
      </c>
      <c r="Q11" s="8">
        <v>12</v>
      </c>
      <c r="R11" s="12">
        <v>36</v>
      </c>
      <c r="S11" s="13">
        <v>333</v>
      </c>
      <c r="T11" s="13">
        <v>0</v>
      </c>
      <c r="U11" s="13">
        <v>0</v>
      </c>
      <c r="V11" s="14">
        <f>SUM(Tabela2_3[[#This Row],[Strefa szczyt dzienna (2025)2]:[Reszta doby (2025)4]])</f>
        <v>333</v>
      </c>
      <c r="W11" s="15">
        <f>Tabela2_3[[#This Row],[Strefa szczyt dzienna (2025)2]]</f>
        <v>333</v>
      </c>
      <c r="X11" s="15">
        <f>Tabela2_3[[#This Row],[Strefa poza szczyt nocna (2025)3]]</f>
        <v>0</v>
      </c>
      <c r="Y11" s="15">
        <f>Tabela2_3[[#This Row],[Reszta doby (2025)4]]</f>
        <v>0</v>
      </c>
      <c r="Z11" s="14">
        <f t="shared" si="3"/>
        <v>333</v>
      </c>
      <c r="AA11" s="15">
        <f>Tabela2_3[[#This Row],[Strefa szczyt dzienna (2025)2]]</f>
        <v>333</v>
      </c>
      <c r="AB11" s="15">
        <f>Tabela2_3[[#This Row],[Strefa poza szczyt nocna (2025)3]]</f>
        <v>0</v>
      </c>
      <c r="AC11" s="15">
        <f>Tabela2_3[[#This Row],[Reszta doby (2025)4]]</f>
        <v>0</v>
      </c>
      <c r="AD11" s="14">
        <f t="shared" si="4"/>
        <v>333</v>
      </c>
      <c r="AE11" s="14">
        <f t="shared" si="5"/>
        <v>999</v>
      </c>
      <c r="AF11" s="16" t="s">
        <v>53</v>
      </c>
      <c r="AG11" s="17" t="s">
        <v>287</v>
      </c>
      <c r="AH11" s="17" t="s">
        <v>357</v>
      </c>
      <c r="AI11" s="17" t="s">
        <v>288</v>
      </c>
      <c r="AJ11" s="17" t="s">
        <v>344</v>
      </c>
      <c r="AK11" s="17" t="s">
        <v>290</v>
      </c>
      <c r="AL11" s="8" t="s">
        <v>2898</v>
      </c>
      <c r="AM11" s="12" t="s">
        <v>47</v>
      </c>
      <c r="AN11" s="18">
        <v>46752</v>
      </c>
      <c r="AO11" s="12"/>
    </row>
    <row r="12" spans="1:41" ht="20" customHeight="1">
      <c r="A12" s="8">
        <v>8</v>
      </c>
      <c r="B12" s="8" t="s">
        <v>64</v>
      </c>
      <c r="C12" s="9" t="s">
        <v>62</v>
      </c>
      <c r="D12" s="8" t="s">
        <v>65</v>
      </c>
      <c r="E12" s="8" t="s">
        <v>64</v>
      </c>
      <c r="F12" s="8" t="s">
        <v>65</v>
      </c>
      <c r="G12" s="8" t="s">
        <v>184</v>
      </c>
      <c r="H12" s="8" t="s">
        <v>73</v>
      </c>
      <c r="I12" s="8" t="s">
        <v>205</v>
      </c>
      <c r="J12" s="8"/>
      <c r="K12" s="8" t="s">
        <v>210</v>
      </c>
      <c r="L12" s="8" t="s">
        <v>213</v>
      </c>
      <c r="M12" s="11" t="s">
        <v>238</v>
      </c>
      <c r="N12" s="8"/>
      <c r="O12" s="8">
        <v>14752519</v>
      </c>
      <c r="P12" s="8" t="s">
        <v>48</v>
      </c>
      <c r="Q12" s="8">
        <v>12</v>
      </c>
      <c r="R12" s="12">
        <v>36</v>
      </c>
      <c r="S12" s="13">
        <v>1440</v>
      </c>
      <c r="T12" s="13">
        <v>0</v>
      </c>
      <c r="U12" s="13">
        <v>0</v>
      </c>
      <c r="V12" s="14">
        <f>SUM(Tabela2_3[[#This Row],[Strefa szczyt dzienna (2025)2]:[Reszta doby (2025)4]])</f>
        <v>1440</v>
      </c>
      <c r="W12" s="15">
        <f>Tabela2_3[[#This Row],[Strefa szczyt dzienna (2025)2]]</f>
        <v>1440</v>
      </c>
      <c r="X12" s="15">
        <f>Tabela2_3[[#This Row],[Strefa poza szczyt nocna (2025)3]]</f>
        <v>0</v>
      </c>
      <c r="Y12" s="15">
        <f>Tabela2_3[[#This Row],[Reszta doby (2025)4]]</f>
        <v>0</v>
      </c>
      <c r="Z12" s="14">
        <f t="shared" si="3"/>
        <v>1440</v>
      </c>
      <c r="AA12" s="15">
        <f>Tabela2_3[[#This Row],[Strefa szczyt dzienna (2025)2]]</f>
        <v>1440</v>
      </c>
      <c r="AB12" s="15">
        <f>Tabela2_3[[#This Row],[Strefa poza szczyt nocna (2025)3]]</f>
        <v>0</v>
      </c>
      <c r="AC12" s="15">
        <f>Tabela2_3[[#This Row],[Reszta doby (2025)4]]</f>
        <v>0</v>
      </c>
      <c r="AD12" s="14">
        <f t="shared" si="4"/>
        <v>1440</v>
      </c>
      <c r="AE12" s="14">
        <f t="shared" si="5"/>
        <v>4320</v>
      </c>
      <c r="AF12" s="16" t="s">
        <v>53</v>
      </c>
      <c r="AG12" s="17" t="s">
        <v>287</v>
      </c>
      <c r="AH12" s="17" t="s">
        <v>357</v>
      </c>
      <c r="AI12" s="17" t="s">
        <v>288</v>
      </c>
      <c r="AJ12" s="17" t="s">
        <v>344</v>
      </c>
      <c r="AK12" s="17" t="s">
        <v>290</v>
      </c>
      <c r="AL12" s="8" t="s">
        <v>2898</v>
      </c>
      <c r="AM12" s="12" t="s">
        <v>47</v>
      </c>
      <c r="AN12" s="18">
        <v>46752</v>
      </c>
      <c r="AO12" s="12"/>
    </row>
    <row r="13" spans="1:41" ht="20" customHeight="1">
      <c r="A13" s="8">
        <v>9</v>
      </c>
      <c r="B13" s="8" t="s">
        <v>64</v>
      </c>
      <c r="C13" s="9" t="s">
        <v>62</v>
      </c>
      <c r="D13" s="8" t="s">
        <v>65</v>
      </c>
      <c r="E13" s="8" t="s">
        <v>64</v>
      </c>
      <c r="F13" s="8" t="s">
        <v>65</v>
      </c>
      <c r="G13" s="8" t="s">
        <v>185</v>
      </c>
      <c r="H13" s="8" t="s">
        <v>73</v>
      </c>
      <c r="I13" s="8" t="s">
        <v>73</v>
      </c>
      <c r="J13" s="8"/>
      <c r="K13" s="8" t="s">
        <v>210</v>
      </c>
      <c r="L13" s="8" t="s">
        <v>213</v>
      </c>
      <c r="M13" s="11" t="s">
        <v>239</v>
      </c>
      <c r="N13" s="8"/>
      <c r="O13" s="8">
        <v>50433327</v>
      </c>
      <c r="P13" s="8" t="s">
        <v>48</v>
      </c>
      <c r="Q13" s="8">
        <v>15</v>
      </c>
      <c r="R13" s="12">
        <v>36</v>
      </c>
      <c r="S13" s="13">
        <v>5512</v>
      </c>
      <c r="T13" s="13">
        <v>0</v>
      </c>
      <c r="U13" s="13">
        <v>0</v>
      </c>
      <c r="V13" s="14">
        <f>SUM(Tabela2_3[[#This Row],[Strefa szczyt dzienna (2025)2]:[Reszta doby (2025)4]])</f>
        <v>5512</v>
      </c>
      <c r="W13" s="15">
        <f>Tabela2_3[[#This Row],[Strefa szczyt dzienna (2025)2]]</f>
        <v>5512</v>
      </c>
      <c r="X13" s="15">
        <f>Tabela2_3[[#This Row],[Strefa poza szczyt nocna (2025)3]]</f>
        <v>0</v>
      </c>
      <c r="Y13" s="15">
        <f>Tabela2_3[[#This Row],[Reszta doby (2025)4]]</f>
        <v>0</v>
      </c>
      <c r="Z13" s="14">
        <f t="shared" si="3"/>
        <v>5512</v>
      </c>
      <c r="AA13" s="15">
        <f>Tabela2_3[[#This Row],[Strefa szczyt dzienna (2025)2]]</f>
        <v>5512</v>
      </c>
      <c r="AB13" s="15">
        <f>Tabela2_3[[#This Row],[Strefa poza szczyt nocna (2025)3]]</f>
        <v>0</v>
      </c>
      <c r="AC13" s="15">
        <f>Tabela2_3[[#This Row],[Reszta doby (2025)4]]</f>
        <v>0</v>
      </c>
      <c r="AD13" s="14">
        <f t="shared" si="4"/>
        <v>5512</v>
      </c>
      <c r="AE13" s="14">
        <f t="shared" si="5"/>
        <v>16536</v>
      </c>
      <c r="AF13" s="16" t="s">
        <v>53</v>
      </c>
      <c r="AG13" s="17" t="s">
        <v>287</v>
      </c>
      <c r="AH13" s="17" t="s">
        <v>357</v>
      </c>
      <c r="AI13" s="17" t="s">
        <v>288</v>
      </c>
      <c r="AJ13" s="17" t="s">
        <v>344</v>
      </c>
      <c r="AK13" s="17" t="s">
        <v>290</v>
      </c>
      <c r="AL13" s="8" t="s">
        <v>2898</v>
      </c>
      <c r="AM13" s="12" t="s">
        <v>47</v>
      </c>
      <c r="AN13" s="18">
        <v>46752</v>
      </c>
      <c r="AO13" s="12"/>
    </row>
    <row r="14" spans="1:41" ht="20" customHeight="1">
      <c r="A14" s="8">
        <v>10</v>
      </c>
      <c r="B14" s="8" t="s">
        <v>64</v>
      </c>
      <c r="C14" s="9" t="s">
        <v>62</v>
      </c>
      <c r="D14" s="8" t="s">
        <v>65</v>
      </c>
      <c r="E14" s="8" t="s">
        <v>64</v>
      </c>
      <c r="F14" s="8" t="s">
        <v>65</v>
      </c>
      <c r="G14" s="8" t="s">
        <v>186</v>
      </c>
      <c r="H14" s="8" t="s">
        <v>75</v>
      </c>
      <c r="I14" s="8" t="s">
        <v>75</v>
      </c>
      <c r="J14" s="8"/>
      <c r="K14" s="8" t="s">
        <v>210</v>
      </c>
      <c r="L14" s="8" t="s">
        <v>213</v>
      </c>
      <c r="M14" s="11" t="s">
        <v>240</v>
      </c>
      <c r="N14" s="8"/>
      <c r="O14" s="8">
        <v>97724673</v>
      </c>
      <c r="P14" s="8" t="s">
        <v>48</v>
      </c>
      <c r="Q14" s="8">
        <v>12</v>
      </c>
      <c r="R14" s="12">
        <v>36</v>
      </c>
      <c r="S14" s="13">
        <v>3340</v>
      </c>
      <c r="T14" s="13">
        <v>0</v>
      </c>
      <c r="U14" s="13">
        <v>0</v>
      </c>
      <c r="V14" s="14">
        <f>SUM(Tabela2_3[[#This Row],[Strefa szczyt dzienna (2025)2]:[Reszta doby (2025)4]])</f>
        <v>3340</v>
      </c>
      <c r="W14" s="15">
        <f>Tabela2_3[[#This Row],[Strefa szczyt dzienna (2025)2]]</f>
        <v>3340</v>
      </c>
      <c r="X14" s="15">
        <f>Tabela2_3[[#This Row],[Strefa poza szczyt nocna (2025)3]]</f>
        <v>0</v>
      </c>
      <c r="Y14" s="15">
        <f>Tabela2_3[[#This Row],[Reszta doby (2025)4]]</f>
        <v>0</v>
      </c>
      <c r="Z14" s="14">
        <f t="shared" si="3"/>
        <v>3340</v>
      </c>
      <c r="AA14" s="15">
        <f>Tabela2_3[[#This Row],[Strefa szczyt dzienna (2025)2]]</f>
        <v>3340</v>
      </c>
      <c r="AB14" s="15">
        <f>Tabela2_3[[#This Row],[Strefa poza szczyt nocna (2025)3]]</f>
        <v>0</v>
      </c>
      <c r="AC14" s="15">
        <f>Tabela2_3[[#This Row],[Reszta doby (2025)4]]</f>
        <v>0</v>
      </c>
      <c r="AD14" s="14">
        <f t="shared" si="4"/>
        <v>3340</v>
      </c>
      <c r="AE14" s="14">
        <f t="shared" si="5"/>
        <v>10020</v>
      </c>
      <c r="AF14" s="16" t="s">
        <v>53</v>
      </c>
      <c r="AG14" s="17" t="s">
        <v>287</v>
      </c>
      <c r="AH14" s="17" t="s">
        <v>357</v>
      </c>
      <c r="AI14" s="17" t="s">
        <v>288</v>
      </c>
      <c r="AJ14" s="17" t="s">
        <v>344</v>
      </c>
      <c r="AK14" s="17" t="s">
        <v>290</v>
      </c>
      <c r="AL14" s="8" t="s">
        <v>2898</v>
      </c>
      <c r="AM14" s="12" t="s">
        <v>47</v>
      </c>
      <c r="AN14" s="18">
        <v>46752</v>
      </c>
      <c r="AO14" s="12"/>
    </row>
    <row r="15" spans="1:41" ht="20" customHeight="1">
      <c r="A15" s="8">
        <v>11</v>
      </c>
      <c r="B15" s="8" t="s">
        <v>64</v>
      </c>
      <c r="C15" s="9" t="s">
        <v>62</v>
      </c>
      <c r="D15" s="8" t="s">
        <v>65</v>
      </c>
      <c r="E15" s="8" t="s">
        <v>64</v>
      </c>
      <c r="F15" s="8" t="s">
        <v>65</v>
      </c>
      <c r="G15" s="8" t="s">
        <v>187</v>
      </c>
      <c r="H15" s="8" t="s">
        <v>83</v>
      </c>
      <c r="I15" s="8" t="s">
        <v>83</v>
      </c>
      <c r="J15" s="8"/>
      <c r="K15" s="8" t="s">
        <v>212</v>
      </c>
      <c r="L15" s="8" t="s">
        <v>213</v>
      </c>
      <c r="M15" s="11" t="s">
        <v>241</v>
      </c>
      <c r="N15" s="8"/>
      <c r="O15" s="8">
        <v>50067718</v>
      </c>
      <c r="P15" s="8" t="s">
        <v>48</v>
      </c>
      <c r="Q15" s="8">
        <v>15</v>
      </c>
      <c r="R15" s="12">
        <v>36</v>
      </c>
      <c r="S15" s="13">
        <v>5318</v>
      </c>
      <c r="T15" s="13">
        <v>0</v>
      </c>
      <c r="U15" s="13">
        <v>0</v>
      </c>
      <c r="V15" s="14">
        <f>SUM(Tabela2_3[[#This Row],[Strefa szczyt dzienna (2025)2]:[Reszta doby (2025)4]])</f>
        <v>5318</v>
      </c>
      <c r="W15" s="15">
        <f>Tabela2_3[[#This Row],[Strefa szczyt dzienna (2025)2]]</f>
        <v>5318</v>
      </c>
      <c r="X15" s="15">
        <f>Tabela2_3[[#This Row],[Strefa poza szczyt nocna (2025)3]]</f>
        <v>0</v>
      </c>
      <c r="Y15" s="15">
        <f>Tabela2_3[[#This Row],[Reszta doby (2025)4]]</f>
        <v>0</v>
      </c>
      <c r="Z15" s="14">
        <f t="shared" si="3"/>
        <v>5318</v>
      </c>
      <c r="AA15" s="15">
        <f>Tabela2_3[[#This Row],[Strefa szczyt dzienna (2025)2]]</f>
        <v>5318</v>
      </c>
      <c r="AB15" s="15">
        <f>Tabela2_3[[#This Row],[Strefa poza szczyt nocna (2025)3]]</f>
        <v>0</v>
      </c>
      <c r="AC15" s="15">
        <f>Tabela2_3[[#This Row],[Reszta doby (2025)4]]</f>
        <v>0</v>
      </c>
      <c r="AD15" s="14">
        <f t="shared" si="4"/>
        <v>5318</v>
      </c>
      <c r="AE15" s="14">
        <f t="shared" si="5"/>
        <v>15954</v>
      </c>
      <c r="AF15" s="16" t="s">
        <v>53</v>
      </c>
      <c r="AG15" s="17" t="s">
        <v>287</v>
      </c>
      <c r="AH15" s="17" t="s">
        <v>357</v>
      </c>
      <c r="AI15" s="17" t="s">
        <v>288</v>
      </c>
      <c r="AJ15" s="17" t="s">
        <v>344</v>
      </c>
      <c r="AK15" s="17" t="s">
        <v>290</v>
      </c>
      <c r="AL15" s="8" t="s">
        <v>2898</v>
      </c>
      <c r="AM15" s="12" t="s">
        <v>47</v>
      </c>
      <c r="AN15" s="18">
        <v>46752</v>
      </c>
      <c r="AO15" s="12"/>
    </row>
    <row r="16" spans="1:41" ht="20" customHeight="1">
      <c r="A16" s="8">
        <v>12</v>
      </c>
      <c r="B16" s="8" t="s">
        <v>64</v>
      </c>
      <c r="C16" s="9" t="s">
        <v>62</v>
      </c>
      <c r="D16" s="8" t="s">
        <v>65</v>
      </c>
      <c r="E16" s="8" t="s">
        <v>64</v>
      </c>
      <c r="F16" s="8" t="s">
        <v>65</v>
      </c>
      <c r="G16" s="8" t="s">
        <v>188</v>
      </c>
      <c r="H16" s="8" t="s">
        <v>76</v>
      </c>
      <c r="I16" s="8" t="s">
        <v>126</v>
      </c>
      <c r="J16" s="8"/>
      <c r="K16" s="8" t="s">
        <v>210</v>
      </c>
      <c r="L16" s="8" t="s">
        <v>213</v>
      </c>
      <c r="M16" s="11" t="s">
        <v>242</v>
      </c>
      <c r="N16" s="8"/>
      <c r="O16" s="8">
        <v>50067831</v>
      </c>
      <c r="P16" s="8" t="s">
        <v>48</v>
      </c>
      <c r="Q16" s="8">
        <v>12</v>
      </c>
      <c r="R16" s="12">
        <v>36</v>
      </c>
      <c r="S16" s="13">
        <v>15504</v>
      </c>
      <c r="T16" s="13">
        <v>0</v>
      </c>
      <c r="U16" s="13">
        <v>0</v>
      </c>
      <c r="V16" s="14">
        <f>SUM(Tabela2_3[[#This Row],[Strefa szczyt dzienna (2025)2]:[Reszta doby (2025)4]])</f>
        <v>15504</v>
      </c>
      <c r="W16" s="15">
        <f>Tabela2_3[[#This Row],[Strefa szczyt dzienna (2025)2]]</f>
        <v>15504</v>
      </c>
      <c r="X16" s="15">
        <f>Tabela2_3[[#This Row],[Strefa poza szczyt nocna (2025)3]]</f>
        <v>0</v>
      </c>
      <c r="Y16" s="15">
        <f>Tabela2_3[[#This Row],[Reszta doby (2025)4]]</f>
        <v>0</v>
      </c>
      <c r="Z16" s="14">
        <f t="shared" si="3"/>
        <v>15504</v>
      </c>
      <c r="AA16" s="15">
        <f>Tabela2_3[[#This Row],[Strefa szczyt dzienna (2025)2]]</f>
        <v>15504</v>
      </c>
      <c r="AB16" s="15">
        <f>Tabela2_3[[#This Row],[Strefa poza szczyt nocna (2025)3]]</f>
        <v>0</v>
      </c>
      <c r="AC16" s="15">
        <f>Tabela2_3[[#This Row],[Reszta doby (2025)4]]</f>
        <v>0</v>
      </c>
      <c r="AD16" s="14">
        <f t="shared" si="4"/>
        <v>15504</v>
      </c>
      <c r="AE16" s="14">
        <f t="shared" si="5"/>
        <v>46512</v>
      </c>
      <c r="AF16" s="16" t="s">
        <v>53</v>
      </c>
      <c r="AG16" s="17" t="s">
        <v>287</v>
      </c>
      <c r="AH16" s="17" t="s">
        <v>357</v>
      </c>
      <c r="AI16" s="17" t="s">
        <v>288</v>
      </c>
      <c r="AJ16" s="17" t="s">
        <v>344</v>
      </c>
      <c r="AK16" s="17" t="s">
        <v>290</v>
      </c>
      <c r="AL16" s="8" t="s">
        <v>2898</v>
      </c>
      <c r="AM16" s="12" t="s">
        <v>47</v>
      </c>
      <c r="AN16" s="18">
        <v>46752</v>
      </c>
      <c r="AO16" s="12"/>
    </row>
    <row r="17" spans="1:41" ht="20" customHeight="1">
      <c r="A17" s="8">
        <v>13</v>
      </c>
      <c r="B17" s="8" t="s">
        <v>64</v>
      </c>
      <c r="C17" s="9" t="s">
        <v>62</v>
      </c>
      <c r="D17" s="8" t="s">
        <v>65</v>
      </c>
      <c r="E17" s="8" t="s">
        <v>64</v>
      </c>
      <c r="F17" s="8" t="s">
        <v>65</v>
      </c>
      <c r="G17" s="8" t="s">
        <v>189</v>
      </c>
      <c r="H17" s="8" t="s">
        <v>73</v>
      </c>
      <c r="I17" s="10" t="s">
        <v>73</v>
      </c>
      <c r="J17" s="8"/>
      <c r="K17" s="8" t="s">
        <v>210</v>
      </c>
      <c r="L17" s="8" t="s">
        <v>213</v>
      </c>
      <c r="M17" s="11" t="s">
        <v>243</v>
      </c>
      <c r="N17" s="8"/>
      <c r="O17" s="8">
        <v>97724701</v>
      </c>
      <c r="P17" s="8" t="s">
        <v>48</v>
      </c>
      <c r="Q17" s="8">
        <v>15</v>
      </c>
      <c r="R17" s="12">
        <v>36</v>
      </c>
      <c r="S17" s="13">
        <v>13068</v>
      </c>
      <c r="T17" s="13">
        <v>0</v>
      </c>
      <c r="U17" s="13">
        <v>0</v>
      </c>
      <c r="V17" s="14">
        <f>SUM(Tabela2_3[[#This Row],[Strefa szczyt dzienna (2025)2]:[Reszta doby (2025)4]])</f>
        <v>13068</v>
      </c>
      <c r="W17" s="15">
        <f>Tabela2_3[[#This Row],[Strefa szczyt dzienna (2025)2]]</f>
        <v>13068</v>
      </c>
      <c r="X17" s="15">
        <f>Tabela2_3[[#This Row],[Strefa poza szczyt nocna (2025)3]]</f>
        <v>0</v>
      </c>
      <c r="Y17" s="15">
        <f>Tabela2_3[[#This Row],[Reszta doby (2025)4]]</f>
        <v>0</v>
      </c>
      <c r="Z17" s="14">
        <f t="shared" si="3"/>
        <v>13068</v>
      </c>
      <c r="AA17" s="15">
        <f>Tabela2_3[[#This Row],[Strefa szczyt dzienna (2025)2]]</f>
        <v>13068</v>
      </c>
      <c r="AB17" s="15">
        <f>Tabela2_3[[#This Row],[Strefa poza szczyt nocna (2025)3]]</f>
        <v>0</v>
      </c>
      <c r="AC17" s="15">
        <f>Tabela2_3[[#This Row],[Reszta doby (2025)4]]</f>
        <v>0</v>
      </c>
      <c r="AD17" s="14">
        <f t="shared" si="4"/>
        <v>13068</v>
      </c>
      <c r="AE17" s="14">
        <f t="shared" si="5"/>
        <v>39204</v>
      </c>
      <c r="AF17" s="16" t="s">
        <v>53</v>
      </c>
      <c r="AG17" s="17" t="s">
        <v>287</v>
      </c>
      <c r="AH17" s="17" t="s">
        <v>357</v>
      </c>
      <c r="AI17" s="17" t="s">
        <v>288</v>
      </c>
      <c r="AJ17" s="17" t="s">
        <v>344</v>
      </c>
      <c r="AK17" s="17" t="s">
        <v>290</v>
      </c>
      <c r="AL17" s="8" t="s">
        <v>2898</v>
      </c>
      <c r="AM17" s="12" t="s">
        <v>47</v>
      </c>
      <c r="AN17" s="18">
        <v>46752</v>
      </c>
      <c r="AO17" s="12"/>
    </row>
    <row r="18" spans="1:41" ht="20" customHeight="1">
      <c r="A18" s="8">
        <v>14</v>
      </c>
      <c r="B18" s="8" t="s">
        <v>64</v>
      </c>
      <c r="C18" s="9" t="s">
        <v>62</v>
      </c>
      <c r="D18" s="8" t="s">
        <v>65</v>
      </c>
      <c r="E18" s="8" t="s">
        <v>64</v>
      </c>
      <c r="F18" s="8" t="s">
        <v>65</v>
      </c>
      <c r="G18" s="8" t="s">
        <v>190</v>
      </c>
      <c r="H18" s="8" t="s">
        <v>73</v>
      </c>
      <c r="I18" s="8" t="s">
        <v>206</v>
      </c>
      <c r="J18" s="8"/>
      <c r="K18" s="8" t="s">
        <v>210</v>
      </c>
      <c r="L18" s="8" t="s">
        <v>213</v>
      </c>
      <c r="M18" s="11" t="s">
        <v>244</v>
      </c>
      <c r="N18" s="8"/>
      <c r="O18" s="8">
        <v>95308139</v>
      </c>
      <c r="P18" s="8" t="s">
        <v>48</v>
      </c>
      <c r="Q18" s="8">
        <v>15</v>
      </c>
      <c r="R18" s="12">
        <v>36</v>
      </c>
      <c r="S18" s="13">
        <v>7938</v>
      </c>
      <c r="T18" s="13">
        <v>0</v>
      </c>
      <c r="U18" s="13">
        <v>0</v>
      </c>
      <c r="V18" s="14">
        <f>SUM(Tabela2_3[[#This Row],[Strefa szczyt dzienna (2025)2]:[Reszta doby (2025)4]])</f>
        <v>7938</v>
      </c>
      <c r="W18" s="15">
        <f>Tabela2_3[[#This Row],[Strefa szczyt dzienna (2025)2]]</f>
        <v>7938</v>
      </c>
      <c r="X18" s="15">
        <f>Tabela2_3[[#This Row],[Strefa poza szczyt nocna (2025)3]]</f>
        <v>0</v>
      </c>
      <c r="Y18" s="15">
        <f>Tabela2_3[[#This Row],[Reszta doby (2025)4]]</f>
        <v>0</v>
      </c>
      <c r="Z18" s="14">
        <f t="shared" si="3"/>
        <v>7938</v>
      </c>
      <c r="AA18" s="15">
        <f>Tabela2_3[[#This Row],[Strefa szczyt dzienna (2025)2]]</f>
        <v>7938</v>
      </c>
      <c r="AB18" s="15">
        <f>Tabela2_3[[#This Row],[Strefa poza szczyt nocna (2025)3]]</f>
        <v>0</v>
      </c>
      <c r="AC18" s="15">
        <f>Tabela2_3[[#This Row],[Reszta doby (2025)4]]</f>
        <v>0</v>
      </c>
      <c r="AD18" s="14">
        <f t="shared" si="4"/>
        <v>7938</v>
      </c>
      <c r="AE18" s="14">
        <f t="shared" si="5"/>
        <v>23814</v>
      </c>
      <c r="AF18" s="16" t="s">
        <v>53</v>
      </c>
      <c r="AG18" s="17" t="s">
        <v>287</v>
      </c>
      <c r="AH18" s="17" t="s">
        <v>357</v>
      </c>
      <c r="AI18" s="17" t="s">
        <v>288</v>
      </c>
      <c r="AJ18" s="17" t="s">
        <v>344</v>
      </c>
      <c r="AK18" s="17" t="s">
        <v>290</v>
      </c>
      <c r="AL18" s="8" t="s">
        <v>2898</v>
      </c>
      <c r="AM18" s="12" t="s">
        <v>47</v>
      </c>
      <c r="AN18" s="18">
        <v>46752</v>
      </c>
      <c r="AO18" s="12"/>
    </row>
    <row r="19" spans="1:41" ht="20" customHeight="1">
      <c r="A19" s="8">
        <v>15</v>
      </c>
      <c r="B19" s="8" t="s">
        <v>64</v>
      </c>
      <c r="C19" s="9" t="s">
        <v>62</v>
      </c>
      <c r="D19" s="8" t="s">
        <v>65</v>
      </c>
      <c r="E19" s="8" t="s">
        <v>64</v>
      </c>
      <c r="F19" s="8" t="s">
        <v>65</v>
      </c>
      <c r="G19" s="8" t="s">
        <v>59</v>
      </c>
      <c r="H19" s="8" t="s">
        <v>75</v>
      </c>
      <c r="I19" s="10" t="s">
        <v>75</v>
      </c>
      <c r="J19" s="8"/>
      <c r="K19" s="8" t="s">
        <v>210</v>
      </c>
      <c r="L19" s="8" t="s">
        <v>213</v>
      </c>
      <c r="M19" s="11" t="s">
        <v>245</v>
      </c>
      <c r="N19" s="8"/>
      <c r="O19" s="8">
        <v>97726897</v>
      </c>
      <c r="P19" s="8" t="s">
        <v>48</v>
      </c>
      <c r="Q19" s="8">
        <v>40</v>
      </c>
      <c r="R19" s="12">
        <v>36</v>
      </c>
      <c r="S19" s="13">
        <v>54880</v>
      </c>
      <c r="T19" s="13">
        <v>0</v>
      </c>
      <c r="U19" s="13">
        <v>0</v>
      </c>
      <c r="V19" s="14">
        <f>SUM(Tabela2_3[[#This Row],[Strefa szczyt dzienna (2025)2]:[Reszta doby (2025)4]])</f>
        <v>54880</v>
      </c>
      <c r="W19" s="15">
        <f>Tabela2_3[[#This Row],[Strefa szczyt dzienna (2025)2]]</f>
        <v>54880</v>
      </c>
      <c r="X19" s="15">
        <f>Tabela2_3[[#This Row],[Strefa poza szczyt nocna (2025)3]]</f>
        <v>0</v>
      </c>
      <c r="Y19" s="15">
        <f>Tabela2_3[[#This Row],[Reszta doby (2025)4]]</f>
        <v>0</v>
      </c>
      <c r="Z19" s="14">
        <f t="shared" si="3"/>
        <v>54880</v>
      </c>
      <c r="AA19" s="15">
        <f>Tabela2_3[[#This Row],[Strefa szczyt dzienna (2025)2]]</f>
        <v>54880</v>
      </c>
      <c r="AB19" s="15">
        <f>Tabela2_3[[#This Row],[Strefa poza szczyt nocna (2025)3]]</f>
        <v>0</v>
      </c>
      <c r="AC19" s="15">
        <f>Tabela2_3[[#This Row],[Reszta doby (2025)4]]</f>
        <v>0</v>
      </c>
      <c r="AD19" s="14">
        <f t="shared" si="4"/>
        <v>54880</v>
      </c>
      <c r="AE19" s="14">
        <f t="shared" si="5"/>
        <v>164640</v>
      </c>
      <c r="AF19" s="16" t="s">
        <v>53</v>
      </c>
      <c r="AG19" s="17" t="s">
        <v>287</v>
      </c>
      <c r="AH19" s="17" t="s">
        <v>357</v>
      </c>
      <c r="AI19" s="17" t="s">
        <v>288</v>
      </c>
      <c r="AJ19" s="17" t="s">
        <v>344</v>
      </c>
      <c r="AK19" s="17" t="s">
        <v>290</v>
      </c>
      <c r="AL19" s="8" t="s">
        <v>2898</v>
      </c>
      <c r="AM19" s="12" t="s">
        <v>47</v>
      </c>
      <c r="AN19" s="18">
        <v>46752</v>
      </c>
      <c r="AO19" s="12"/>
    </row>
    <row r="20" spans="1:41" ht="20" customHeight="1">
      <c r="A20" s="8">
        <v>16</v>
      </c>
      <c r="B20" s="8" t="s">
        <v>64</v>
      </c>
      <c r="C20" s="9" t="s">
        <v>62</v>
      </c>
      <c r="D20" s="8" t="s">
        <v>65</v>
      </c>
      <c r="E20" s="8" t="s">
        <v>64</v>
      </c>
      <c r="F20" s="8" t="s">
        <v>65</v>
      </c>
      <c r="G20" s="8" t="s">
        <v>59</v>
      </c>
      <c r="H20" s="8" t="s">
        <v>73</v>
      </c>
      <c r="I20" s="10" t="s">
        <v>207</v>
      </c>
      <c r="J20" s="8"/>
      <c r="K20" s="8" t="s">
        <v>210</v>
      </c>
      <c r="L20" s="8" t="s">
        <v>213</v>
      </c>
      <c r="M20" s="11" t="s">
        <v>246</v>
      </c>
      <c r="N20" s="8"/>
      <c r="O20" s="8">
        <v>97726073</v>
      </c>
      <c r="P20" s="8" t="s">
        <v>48</v>
      </c>
      <c r="Q20" s="8">
        <v>40</v>
      </c>
      <c r="R20" s="12">
        <v>36</v>
      </c>
      <c r="S20" s="13">
        <v>19185</v>
      </c>
      <c r="T20" s="13">
        <v>0</v>
      </c>
      <c r="U20" s="13">
        <v>0</v>
      </c>
      <c r="V20" s="14">
        <f>SUM(Tabela2_3[[#This Row],[Strefa szczyt dzienna (2025)2]:[Reszta doby (2025)4]])</f>
        <v>19185</v>
      </c>
      <c r="W20" s="15">
        <f>Tabela2_3[[#This Row],[Strefa szczyt dzienna (2025)2]]</f>
        <v>19185</v>
      </c>
      <c r="X20" s="15">
        <f>Tabela2_3[[#This Row],[Strefa poza szczyt nocna (2025)3]]</f>
        <v>0</v>
      </c>
      <c r="Y20" s="15">
        <f>Tabela2_3[[#This Row],[Reszta doby (2025)4]]</f>
        <v>0</v>
      </c>
      <c r="Z20" s="14">
        <f t="shared" si="3"/>
        <v>19185</v>
      </c>
      <c r="AA20" s="15">
        <f>Tabela2_3[[#This Row],[Strefa szczyt dzienna (2025)2]]</f>
        <v>19185</v>
      </c>
      <c r="AB20" s="15">
        <f>Tabela2_3[[#This Row],[Strefa poza szczyt nocna (2025)3]]</f>
        <v>0</v>
      </c>
      <c r="AC20" s="15">
        <f>Tabela2_3[[#This Row],[Reszta doby (2025)4]]</f>
        <v>0</v>
      </c>
      <c r="AD20" s="14">
        <f t="shared" si="4"/>
        <v>19185</v>
      </c>
      <c r="AE20" s="14">
        <f t="shared" si="5"/>
        <v>57555</v>
      </c>
      <c r="AF20" s="16" t="s">
        <v>53</v>
      </c>
      <c r="AG20" s="17" t="s">
        <v>287</v>
      </c>
      <c r="AH20" s="17" t="s">
        <v>357</v>
      </c>
      <c r="AI20" s="17" t="s">
        <v>288</v>
      </c>
      <c r="AJ20" s="17" t="s">
        <v>344</v>
      </c>
      <c r="AK20" s="17" t="s">
        <v>290</v>
      </c>
      <c r="AL20" s="8" t="s">
        <v>2898</v>
      </c>
      <c r="AM20" s="12" t="s">
        <v>47</v>
      </c>
      <c r="AN20" s="18">
        <v>46752</v>
      </c>
      <c r="AO20" s="12"/>
    </row>
    <row r="21" spans="1:41" ht="20" customHeight="1">
      <c r="A21" s="8">
        <v>17</v>
      </c>
      <c r="B21" s="8" t="s">
        <v>64</v>
      </c>
      <c r="C21" s="9" t="s">
        <v>62</v>
      </c>
      <c r="D21" s="8" t="s">
        <v>65</v>
      </c>
      <c r="E21" s="8" t="s">
        <v>64</v>
      </c>
      <c r="F21" s="8" t="s">
        <v>65</v>
      </c>
      <c r="G21" s="8" t="s">
        <v>191</v>
      </c>
      <c r="H21" s="8" t="s">
        <v>76</v>
      </c>
      <c r="I21" s="10" t="s">
        <v>126</v>
      </c>
      <c r="J21" s="8"/>
      <c r="K21" s="8" t="s">
        <v>210</v>
      </c>
      <c r="L21" s="8" t="s">
        <v>213</v>
      </c>
      <c r="M21" s="11" t="s">
        <v>247</v>
      </c>
      <c r="N21" s="8"/>
      <c r="O21" s="8">
        <v>50066505</v>
      </c>
      <c r="P21" s="8" t="s">
        <v>48</v>
      </c>
      <c r="Q21" s="8">
        <v>40</v>
      </c>
      <c r="R21" s="12">
        <v>36</v>
      </c>
      <c r="S21" s="13">
        <v>115</v>
      </c>
      <c r="T21" s="13">
        <v>0</v>
      </c>
      <c r="U21" s="13">
        <v>0</v>
      </c>
      <c r="V21" s="14">
        <f>SUM(Tabela2_3[[#This Row],[Strefa szczyt dzienna (2025)2]:[Reszta doby (2025)4]])</f>
        <v>115</v>
      </c>
      <c r="W21" s="15">
        <f>Tabela2_3[[#This Row],[Strefa szczyt dzienna (2025)2]]</f>
        <v>115</v>
      </c>
      <c r="X21" s="15">
        <f>Tabela2_3[[#This Row],[Strefa poza szczyt nocna (2025)3]]</f>
        <v>0</v>
      </c>
      <c r="Y21" s="15">
        <f>Tabela2_3[[#This Row],[Reszta doby (2025)4]]</f>
        <v>0</v>
      </c>
      <c r="Z21" s="14">
        <f t="shared" si="3"/>
        <v>115</v>
      </c>
      <c r="AA21" s="15">
        <f>Tabela2_3[[#This Row],[Strefa szczyt dzienna (2025)2]]</f>
        <v>115</v>
      </c>
      <c r="AB21" s="15">
        <f>Tabela2_3[[#This Row],[Strefa poza szczyt nocna (2025)3]]</f>
        <v>0</v>
      </c>
      <c r="AC21" s="15">
        <f>Tabela2_3[[#This Row],[Reszta doby (2025)4]]</f>
        <v>0</v>
      </c>
      <c r="AD21" s="14">
        <f t="shared" si="4"/>
        <v>115</v>
      </c>
      <c r="AE21" s="14">
        <f t="shared" si="5"/>
        <v>345</v>
      </c>
      <c r="AF21" s="16" t="s">
        <v>53</v>
      </c>
      <c r="AG21" s="17" t="s">
        <v>287</v>
      </c>
      <c r="AH21" s="17" t="s">
        <v>357</v>
      </c>
      <c r="AI21" s="17" t="s">
        <v>288</v>
      </c>
      <c r="AJ21" s="17" t="s">
        <v>344</v>
      </c>
      <c r="AK21" s="17" t="s">
        <v>290</v>
      </c>
      <c r="AL21" s="8" t="s">
        <v>2898</v>
      </c>
      <c r="AM21" s="12" t="s">
        <v>47</v>
      </c>
      <c r="AN21" s="18">
        <v>46752</v>
      </c>
      <c r="AO21" s="12"/>
    </row>
    <row r="22" spans="1:41" ht="20" customHeight="1">
      <c r="A22" s="8">
        <v>18</v>
      </c>
      <c r="B22" s="8" t="s">
        <v>64</v>
      </c>
      <c r="C22" s="9" t="s">
        <v>62</v>
      </c>
      <c r="D22" s="8" t="s">
        <v>65</v>
      </c>
      <c r="E22" s="8" t="s">
        <v>64</v>
      </c>
      <c r="F22" s="8" t="s">
        <v>65</v>
      </c>
      <c r="G22" s="8" t="s">
        <v>192</v>
      </c>
      <c r="H22" s="8" t="s">
        <v>73</v>
      </c>
      <c r="I22" s="10" t="s">
        <v>205</v>
      </c>
      <c r="J22" s="8"/>
      <c r="K22" s="8" t="s">
        <v>210</v>
      </c>
      <c r="L22" s="8" t="s">
        <v>213</v>
      </c>
      <c r="M22" s="11" t="s">
        <v>248</v>
      </c>
      <c r="N22" s="8"/>
      <c r="O22" s="8">
        <v>56396324</v>
      </c>
      <c r="P22" s="8" t="s">
        <v>50</v>
      </c>
      <c r="Q22" s="8">
        <v>24</v>
      </c>
      <c r="R22" s="12">
        <v>36</v>
      </c>
      <c r="S22" s="13">
        <v>6910</v>
      </c>
      <c r="T22" s="13">
        <v>18748</v>
      </c>
      <c r="U22" s="13">
        <v>0</v>
      </c>
      <c r="V22" s="14">
        <f>SUM(Tabela2_3[[#This Row],[Strefa szczyt dzienna (2025)2]:[Reszta doby (2025)4]])</f>
        <v>25658</v>
      </c>
      <c r="W22" s="15">
        <f>Tabela2_3[[#This Row],[Strefa szczyt dzienna (2025)2]]</f>
        <v>6910</v>
      </c>
      <c r="X22" s="15">
        <f>Tabela2_3[[#This Row],[Strefa poza szczyt nocna (2025)3]]</f>
        <v>18748</v>
      </c>
      <c r="Y22" s="15">
        <f>Tabela2_3[[#This Row],[Reszta doby (2025)4]]</f>
        <v>0</v>
      </c>
      <c r="Z22" s="14">
        <f t="shared" si="3"/>
        <v>25658</v>
      </c>
      <c r="AA22" s="15">
        <f>Tabela2_3[[#This Row],[Strefa szczyt dzienna (2025)2]]</f>
        <v>6910</v>
      </c>
      <c r="AB22" s="15">
        <f>Tabela2_3[[#This Row],[Strefa poza szczyt nocna (2025)3]]</f>
        <v>18748</v>
      </c>
      <c r="AC22" s="15">
        <f>Tabela2_3[[#This Row],[Reszta doby (2025)4]]</f>
        <v>0</v>
      </c>
      <c r="AD22" s="14">
        <f t="shared" si="4"/>
        <v>25658</v>
      </c>
      <c r="AE22" s="14">
        <f t="shared" si="5"/>
        <v>76974</v>
      </c>
      <c r="AF22" s="16" t="s">
        <v>53</v>
      </c>
      <c r="AG22" s="17" t="s">
        <v>287</v>
      </c>
      <c r="AH22" s="17" t="s">
        <v>357</v>
      </c>
      <c r="AI22" s="17" t="s">
        <v>288</v>
      </c>
      <c r="AJ22" s="17" t="s">
        <v>344</v>
      </c>
      <c r="AK22" s="17" t="s">
        <v>290</v>
      </c>
      <c r="AL22" s="8" t="s">
        <v>2898</v>
      </c>
      <c r="AM22" s="12" t="s">
        <v>47</v>
      </c>
      <c r="AN22" s="18">
        <v>46752</v>
      </c>
      <c r="AO22" s="12"/>
    </row>
    <row r="23" spans="1:41" ht="20" customHeight="1">
      <c r="A23" s="8">
        <v>19</v>
      </c>
      <c r="B23" s="8" t="s">
        <v>64</v>
      </c>
      <c r="C23" s="9" t="s">
        <v>62</v>
      </c>
      <c r="D23" s="8" t="s">
        <v>65</v>
      </c>
      <c r="E23" s="8" t="s">
        <v>64</v>
      </c>
      <c r="F23" s="8" t="s">
        <v>65</v>
      </c>
      <c r="G23" s="8" t="s">
        <v>183</v>
      </c>
      <c r="H23" s="8" t="s">
        <v>75</v>
      </c>
      <c r="I23" s="10" t="s">
        <v>208</v>
      </c>
      <c r="J23" s="8"/>
      <c r="K23" s="8" t="s">
        <v>210</v>
      </c>
      <c r="L23" s="8" t="s">
        <v>213</v>
      </c>
      <c r="M23" s="11" t="s">
        <v>249</v>
      </c>
      <c r="N23" s="8"/>
      <c r="O23" s="8">
        <v>30228532</v>
      </c>
      <c r="P23" s="8" t="s">
        <v>48</v>
      </c>
      <c r="Q23" s="8">
        <v>12</v>
      </c>
      <c r="R23" s="12">
        <v>36</v>
      </c>
      <c r="S23" s="13">
        <v>5884</v>
      </c>
      <c r="T23" s="13">
        <v>0</v>
      </c>
      <c r="U23" s="13">
        <v>0</v>
      </c>
      <c r="V23" s="14">
        <f>SUM(Tabela2_3[[#This Row],[Strefa szczyt dzienna (2025)2]:[Reszta doby (2025)4]])</f>
        <v>5884</v>
      </c>
      <c r="W23" s="15">
        <f>Tabela2_3[[#This Row],[Strefa szczyt dzienna (2025)2]]</f>
        <v>5884</v>
      </c>
      <c r="X23" s="15">
        <f>Tabela2_3[[#This Row],[Strefa poza szczyt nocna (2025)3]]</f>
        <v>0</v>
      </c>
      <c r="Y23" s="15">
        <f>Tabela2_3[[#This Row],[Reszta doby (2025)4]]</f>
        <v>0</v>
      </c>
      <c r="Z23" s="14">
        <f t="shared" si="3"/>
        <v>5884</v>
      </c>
      <c r="AA23" s="15">
        <f>Tabela2_3[[#This Row],[Strefa szczyt dzienna (2025)2]]</f>
        <v>5884</v>
      </c>
      <c r="AB23" s="15">
        <f>Tabela2_3[[#This Row],[Strefa poza szczyt nocna (2025)3]]</f>
        <v>0</v>
      </c>
      <c r="AC23" s="15">
        <f>Tabela2_3[[#This Row],[Reszta doby (2025)4]]</f>
        <v>0</v>
      </c>
      <c r="AD23" s="14">
        <f t="shared" si="4"/>
        <v>5884</v>
      </c>
      <c r="AE23" s="14">
        <f t="shared" si="5"/>
        <v>17652</v>
      </c>
      <c r="AF23" s="16" t="s">
        <v>53</v>
      </c>
      <c r="AG23" s="17" t="s">
        <v>287</v>
      </c>
      <c r="AH23" s="17" t="s">
        <v>357</v>
      </c>
      <c r="AI23" s="17" t="s">
        <v>288</v>
      </c>
      <c r="AJ23" s="17" t="s">
        <v>344</v>
      </c>
      <c r="AK23" s="17" t="s">
        <v>290</v>
      </c>
      <c r="AL23" s="8" t="s">
        <v>2898</v>
      </c>
      <c r="AM23" s="12" t="s">
        <v>47</v>
      </c>
      <c r="AN23" s="18">
        <v>46752</v>
      </c>
      <c r="AO23" s="12" t="s">
        <v>3355</v>
      </c>
    </row>
    <row r="24" spans="1:41" ht="20" customHeight="1">
      <c r="A24" s="8">
        <v>20</v>
      </c>
      <c r="B24" s="8" t="s">
        <v>64</v>
      </c>
      <c r="C24" s="9" t="s">
        <v>62</v>
      </c>
      <c r="D24" s="8" t="s">
        <v>65</v>
      </c>
      <c r="E24" s="8" t="s">
        <v>64</v>
      </c>
      <c r="F24" s="8" t="s">
        <v>65</v>
      </c>
      <c r="G24" s="8" t="s">
        <v>193</v>
      </c>
      <c r="H24" s="8" t="s">
        <v>77</v>
      </c>
      <c r="I24" s="8" t="s">
        <v>77</v>
      </c>
      <c r="J24" s="8" t="s">
        <v>61</v>
      </c>
      <c r="K24" s="8" t="s">
        <v>210</v>
      </c>
      <c r="L24" s="8" t="s">
        <v>213</v>
      </c>
      <c r="M24" s="11" t="s">
        <v>250</v>
      </c>
      <c r="N24" s="8"/>
      <c r="O24" s="8">
        <v>93462682</v>
      </c>
      <c r="P24" s="8" t="s">
        <v>48</v>
      </c>
      <c r="Q24" s="8">
        <v>12</v>
      </c>
      <c r="R24" s="12">
        <v>36</v>
      </c>
      <c r="S24" s="13">
        <v>7631</v>
      </c>
      <c r="T24" s="13">
        <v>0</v>
      </c>
      <c r="U24" s="13">
        <v>0</v>
      </c>
      <c r="V24" s="14">
        <f>SUM(Tabela2_3[[#This Row],[Strefa szczyt dzienna (2025)2]:[Reszta doby (2025)4]])</f>
        <v>7631</v>
      </c>
      <c r="W24" s="15">
        <f>Tabela2_3[[#This Row],[Strefa szczyt dzienna (2025)2]]</f>
        <v>7631</v>
      </c>
      <c r="X24" s="15">
        <f>Tabela2_3[[#This Row],[Strefa poza szczyt nocna (2025)3]]</f>
        <v>0</v>
      </c>
      <c r="Y24" s="15">
        <f>Tabela2_3[[#This Row],[Reszta doby (2025)4]]</f>
        <v>0</v>
      </c>
      <c r="Z24" s="14">
        <f t="shared" si="3"/>
        <v>7631</v>
      </c>
      <c r="AA24" s="15">
        <f>Tabela2_3[[#This Row],[Strefa szczyt dzienna (2025)2]]</f>
        <v>7631</v>
      </c>
      <c r="AB24" s="15">
        <f>Tabela2_3[[#This Row],[Strefa poza szczyt nocna (2025)3]]</f>
        <v>0</v>
      </c>
      <c r="AC24" s="15">
        <f>Tabela2_3[[#This Row],[Reszta doby (2025)4]]</f>
        <v>0</v>
      </c>
      <c r="AD24" s="14">
        <f t="shared" si="4"/>
        <v>7631</v>
      </c>
      <c r="AE24" s="14">
        <f t="shared" si="5"/>
        <v>22893</v>
      </c>
      <c r="AF24" s="16" t="s">
        <v>53</v>
      </c>
      <c r="AG24" s="17" t="s">
        <v>287</v>
      </c>
      <c r="AH24" s="17" t="s">
        <v>357</v>
      </c>
      <c r="AI24" s="17" t="s">
        <v>288</v>
      </c>
      <c r="AJ24" s="17" t="s">
        <v>344</v>
      </c>
      <c r="AK24" s="17" t="s">
        <v>290</v>
      </c>
      <c r="AL24" s="8" t="s">
        <v>2898</v>
      </c>
      <c r="AM24" s="12" t="s">
        <v>47</v>
      </c>
      <c r="AN24" s="18">
        <v>46752</v>
      </c>
      <c r="AO24" s="12"/>
    </row>
    <row r="25" spans="1:41" ht="20" customHeight="1">
      <c r="A25" s="8">
        <v>21</v>
      </c>
      <c r="B25" s="8" t="s">
        <v>64</v>
      </c>
      <c r="C25" s="9" t="s">
        <v>62</v>
      </c>
      <c r="D25" s="8" t="s">
        <v>65</v>
      </c>
      <c r="E25" s="8" t="s">
        <v>64</v>
      </c>
      <c r="F25" s="8" t="s">
        <v>65</v>
      </c>
      <c r="G25" s="8" t="s">
        <v>193</v>
      </c>
      <c r="H25" s="8" t="s">
        <v>96</v>
      </c>
      <c r="I25" s="8" t="s">
        <v>96</v>
      </c>
      <c r="J25" s="8"/>
      <c r="K25" s="8" t="s">
        <v>210</v>
      </c>
      <c r="L25" s="8" t="s">
        <v>213</v>
      </c>
      <c r="M25" s="11" t="s">
        <v>251</v>
      </c>
      <c r="N25" s="8"/>
      <c r="O25" s="8">
        <v>94340200</v>
      </c>
      <c r="P25" s="8" t="s">
        <v>48</v>
      </c>
      <c r="Q25" s="8">
        <v>12</v>
      </c>
      <c r="R25" s="12">
        <v>36</v>
      </c>
      <c r="S25" s="13">
        <v>9391</v>
      </c>
      <c r="T25" s="13">
        <v>0</v>
      </c>
      <c r="U25" s="13">
        <v>0</v>
      </c>
      <c r="V25" s="14">
        <f>SUM(Tabela2_3[[#This Row],[Strefa szczyt dzienna (2025)2]:[Reszta doby (2025)4]])</f>
        <v>9391</v>
      </c>
      <c r="W25" s="15">
        <f>Tabela2_3[[#This Row],[Strefa szczyt dzienna (2025)2]]</f>
        <v>9391</v>
      </c>
      <c r="X25" s="15">
        <f>Tabela2_3[[#This Row],[Strefa poza szczyt nocna (2025)3]]</f>
        <v>0</v>
      </c>
      <c r="Y25" s="15">
        <f>Tabela2_3[[#This Row],[Reszta doby (2025)4]]</f>
        <v>0</v>
      </c>
      <c r="Z25" s="14">
        <f t="shared" si="3"/>
        <v>9391</v>
      </c>
      <c r="AA25" s="15">
        <f>Tabela2_3[[#This Row],[Strefa szczyt dzienna (2025)2]]</f>
        <v>9391</v>
      </c>
      <c r="AB25" s="15">
        <f>Tabela2_3[[#This Row],[Strefa poza szczyt nocna (2025)3]]</f>
        <v>0</v>
      </c>
      <c r="AC25" s="15">
        <f>Tabela2_3[[#This Row],[Reszta doby (2025)4]]</f>
        <v>0</v>
      </c>
      <c r="AD25" s="14">
        <f t="shared" si="4"/>
        <v>9391</v>
      </c>
      <c r="AE25" s="14">
        <f t="shared" si="5"/>
        <v>28173</v>
      </c>
      <c r="AF25" s="16" t="s">
        <v>53</v>
      </c>
      <c r="AG25" s="17" t="s">
        <v>287</v>
      </c>
      <c r="AH25" s="17" t="s">
        <v>357</v>
      </c>
      <c r="AI25" s="17" t="s">
        <v>288</v>
      </c>
      <c r="AJ25" s="17" t="s">
        <v>344</v>
      </c>
      <c r="AK25" s="17" t="s">
        <v>290</v>
      </c>
      <c r="AL25" s="8" t="s">
        <v>2898</v>
      </c>
      <c r="AM25" s="12" t="s">
        <v>47</v>
      </c>
      <c r="AN25" s="18">
        <v>46752</v>
      </c>
      <c r="AO25" s="12"/>
    </row>
    <row r="26" spans="1:41" ht="20" customHeight="1">
      <c r="A26" s="8">
        <v>22</v>
      </c>
      <c r="B26" s="8" t="s">
        <v>64</v>
      </c>
      <c r="C26" s="9" t="s">
        <v>62</v>
      </c>
      <c r="D26" s="8" t="s">
        <v>65</v>
      </c>
      <c r="E26" s="8" t="s">
        <v>64</v>
      </c>
      <c r="F26" s="8" t="s">
        <v>65</v>
      </c>
      <c r="G26" s="8" t="s">
        <v>63</v>
      </c>
      <c r="H26" s="8" t="s">
        <v>97</v>
      </c>
      <c r="I26" s="8" t="s">
        <v>97</v>
      </c>
      <c r="J26" s="8">
        <v>3</v>
      </c>
      <c r="K26" s="8" t="s">
        <v>210</v>
      </c>
      <c r="L26" s="8" t="s">
        <v>213</v>
      </c>
      <c r="M26" s="11" t="s">
        <v>252</v>
      </c>
      <c r="N26" s="8"/>
      <c r="O26" s="8">
        <v>94340202</v>
      </c>
      <c r="P26" s="8" t="s">
        <v>48</v>
      </c>
      <c r="Q26" s="8">
        <v>14</v>
      </c>
      <c r="R26" s="12">
        <v>36</v>
      </c>
      <c r="S26" s="13">
        <v>3449</v>
      </c>
      <c r="T26" s="13">
        <v>0</v>
      </c>
      <c r="U26" s="13">
        <v>0</v>
      </c>
      <c r="V26" s="14">
        <f>SUM(Tabela2_3[[#This Row],[Strefa szczyt dzienna (2025)2]:[Reszta doby (2025)4]])</f>
        <v>3449</v>
      </c>
      <c r="W26" s="15">
        <f>Tabela2_3[[#This Row],[Strefa szczyt dzienna (2025)2]]</f>
        <v>3449</v>
      </c>
      <c r="X26" s="15">
        <f>Tabela2_3[[#This Row],[Strefa poza szczyt nocna (2025)3]]</f>
        <v>0</v>
      </c>
      <c r="Y26" s="15">
        <f>Tabela2_3[[#This Row],[Reszta doby (2025)4]]</f>
        <v>0</v>
      </c>
      <c r="Z26" s="14">
        <f t="shared" si="3"/>
        <v>3449</v>
      </c>
      <c r="AA26" s="15">
        <f>Tabela2_3[[#This Row],[Strefa szczyt dzienna (2025)2]]</f>
        <v>3449</v>
      </c>
      <c r="AB26" s="15">
        <f>Tabela2_3[[#This Row],[Strefa poza szczyt nocna (2025)3]]</f>
        <v>0</v>
      </c>
      <c r="AC26" s="15">
        <f>Tabela2_3[[#This Row],[Reszta doby (2025)4]]</f>
        <v>0</v>
      </c>
      <c r="AD26" s="14">
        <f t="shared" si="4"/>
        <v>3449</v>
      </c>
      <c r="AE26" s="14">
        <f t="shared" si="5"/>
        <v>10347</v>
      </c>
      <c r="AF26" s="16" t="s">
        <v>53</v>
      </c>
      <c r="AG26" s="17" t="s">
        <v>287</v>
      </c>
      <c r="AH26" s="17" t="s">
        <v>357</v>
      </c>
      <c r="AI26" s="17" t="s">
        <v>288</v>
      </c>
      <c r="AJ26" s="17" t="s">
        <v>344</v>
      </c>
      <c r="AK26" s="17" t="s">
        <v>290</v>
      </c>
      <c r="AL26" s="8" t="s">
        <v>2898</v>
      </c>
      <c r="AM26" s="12" t="s">
        <v>47</v>
      </c>
      <c r="AN26" s="18">
        <v>46752</v>
      </c>
      <c r="AO26" s="12"/>
    </row>
    <row r="27" spans="1:41" ht="20" customHeight="1">
      <c r="A27" s="8">
        <v>23</v>
      </c>
      <c r="B27" s="8" t="s">
        <v>64</v>
      </c>
      <c r="C27" s="9" t="s">
        <v>62</v>
      </c>
      <c r="D27" s="8" t="s">
        <v>65</v>
      </c>
      <c r="E27" s="8" t="s">
        <v>64</v>
      </c>
      <c r="F27" s="8" t="s">
        <v>65</v>
      </c>
      <c r="G27" s="8" t="s">
        <v>194</v>
      </c>
      <c r="H27" s="8" t="s">
        <v>73</v>
      </c>
      <c r="I27" s="8" t="s">
        <v>73</v>
      </c>
      <c r="J27" s="8" t="s">
        <v>214</v>
      </c>
      <c r="K27" s="8" t="s">
        <v>210</v>
      </c>
      <c r="L27" s="8" t="s">
        <v>213</v>
      </c>
      <c r="M27" s="11" t="s">
        <v>253</v>
      </c>
      <c r="N27" s="8"/>
      <c r="O27" s="8">
        <v>90303902</v>
      </c>
      <c r="P27" s="8" t="s">
        <v>48</v>
      </c>
      <c r="Q27" s="8">
        <v>12</v>
      </c>
      <c r="R27" s="12">
        <v>36</v>
      </c>
      <c r="S27" s="13">
        <v>1587</v>
      </c>
      <c r="T27" s="13">
        <v>0</v>
      </c>
      <c r="U27" s="13">
        <v>0</v>
      </c>
      <c r="V27" s="14">
        <f>SUM(Tabela2_3[[#This Row],[Strefa szczyt dzienna (2025)2]:[Reszta doby (2025)4]])</f>
        <v>1587</v>
      </c>
      <c r="W27" s="15">
        <f>Tabela2_3[[#This Row],[Strefa szczyt dzienna (2025)2]]</f>
        <v>1587</v>
      </c>
      <c r="X27" s="15">
        <f>Tabela2_3[[#This Row],[Strefa poza szczyt nocna (2025)3]]</f>
        <v>0</v>
      </c>
      <c r="Y27" s="15">
        <f>Tabela2_3[[#This Row],[Reszta doby (2025)4]]</f>
        <v>0</v>
      </c>
      <c r="Z27" s="14">
        <f t="shared" si="3"/>
        <v>1587</v>
      </c>
      <c r="AA27" s="15">
        <f>Tabela2_3[[#This Row],[Strefa szczyt dzienna (2025)2]]</f>
        <v>1587</v>
      </c>
      <c r="AB27" s="15">
        <f>Tabela2_3[[#This Row],[Strefa poza szczyt nocna (2025)3]]</f>
        <v>0</v>
      </c>
      <c r="AC27" s="15">
        <f>Tabela2_3[[#This Row],[Reszta doby (2025)4]]</f>
        <v>0</v>
      </c>
      <c r="AD27" s="14">
        <f t="shared" si="4"/>
        <v>1587</v>
      </c>
      <c r="AE27" s="14">
        <f t="shared" si="5"/>
        <v>4761</v>
      </c>
      <c r="AF27" s="16" t="s">
        <v>53</v>
      </c>
      <c r="AG27" s="17" t="s">
        <v>287</v>
      </c>
      <c r="AH27" s="17" t="s">
        <v>357</v>
      </c>
      <c r="AI27" s="17" t="s">
        <v>288</v>
      </c>
      <c r="AJ27" s="17" t="s">
        <v>344</v>
      </c>
      <c r="AK27" s="17" t="s">
        <v>290</v>
      </c>
      <c r="AL27" s="8" t="s">
        <v>2898</v>
      </c>
      <c r="AM27" s="12" t="s">
        <v>47</v>
      </c>
      <c r="AN27" s="18">
        <v>46752</v>
      </c>
      <c r="AO27" s="12"/>
    </row>
    <row r="28" spans="1:41" ht="20" customHeight="1">
      <c r="A28" s="8">
        <v>24</v>
      </c>
      <c r="B28" s="8" t="s">
        <v>64</v>
      </c>
      <c r="C28" s="9" t="s">
        <v>62</v>
      </c>
      <c r="D28" s="8" t="s">
        <v>65</v>
      </c>
      <c r="E28" s="8" t="s">
        <v>64</v>
      </c>
      <c r="F28" s="8" t="s">
        <v>65</v>
      </c>
      <c r="G28" s="8" t="s">
        <v>195</v>
      </c>
      <c r="H28" s="8" t="s">
        <v>83</v>
      </c>
      <c r="I28" s="8" t="s">
        <v>83</v>
      </c>
      <c r="J28" s="8" t="s">
        <v>215</v>
      </c>
      <c r="K28" s="8" t="s">
        <v>210</v>
      </c>
      <c r="L28" s="8" t="s">
        <v>213</v>
      </c>
      <c r="M28" s="11" t="s">
        <v>254</v>
      </c>
      <c r="N28" s="8"/>
      <c r="O28" s="8">
        <v>94709913</v>
      </c>
      <c r="P28" s="8" t="s">
        <v>48</v>
      </c>
      <c r="Q28" s="8">
        <v>14</v>
      </c>
      <c r="R28" s="12">
        <v>36</v>
      </c>
      <c r="S28" s="13">
        <v>834</v>
      </c>
      <c r="T28" s="13">
        <v>0</v>
      </c>
      <c r="U28" s="13">
        <v>0</v>
      </c>
      <c r="V28" s="14">
        <f>SUM(Tabela2_3[[#This Row],[Strefa szczyt dzienna (2025)2]:[Reszta doby (2025)4]])</f>
        <v>834</v>
      </c>
      <c r="W28" s="15">
        <f>Tabela2_3[[#This Row],[Strefa szczyt dzienna (2025)2]]</f>
        <v>834</v>
      </c>
      <c r="X28" s="15">
        <f>Tabela2_3[[#This Row],[Strefa poza szczyt nocna (2025)3]]</f>
        <v>0</v>
      </c>
      <c r="Y28" s="15">
        <f>Tabela2_3[[#This Row],[Reszta doby (2025)4]]</f>
        <v>0</v>
      </c>
      <c r="Z28" s="14">
        <f t="shared" si="3"/>
        <v>834</v>
      </c>
      <c r="AA28" s="15">
        <f>Tabela2_3[[#This Row],[Strefa szczyt dzienna (2025)2]]</f>
        <v>834</v>
      </c>
      <c r="AB28" s="15">
        <f>Tabela2_3[[#This Row],[Strefa poza szczyt nocna (2025)3]]</f>
        <v>0</v>
      </c>
      <c r="AC28" s="15">
        <f>Tabela2_3[[#This Row],[Reszta doby (2025)4]]</f>
        <v>0</v>
      </c>
      <c r="AD28" s="14">
        <f t="shared" si="4"/>
        <v>834</v>
      </c>
      <c r="AE28" s="14">
        <f t="shared" si="5"/>
        <v>2502</v>
      </c>
      <c r="AF28" s="16" t="s">
        <v>53</v>
      </c>
      <c r="AG28" s="17" t="s">
        <v>287</v>
      </c>
      <c r="AH28" s="17" t="s">
        <v>357</v>
      </c>
      <c r="AI28" s="17" t="s">
        <v>288</v>
      </c>
      <c r="AJ28" s="17" t="s">
        <v>344</v>
      </c>
      <c r="AK28" s="17" t="s">
        <v>290</v>
      </c>
      <c r="AL28" s="8" t="s">
        <v>2898</v>
      </c>
      <c r="AM28" s="12" t="s">
        <v>47</v>
      </c>
      <c r="AN28" s="18">
        <v>46752</v>
      </c>
      <c r="AO28" s="12"/>
    </row>
    <row r="29" spans="1:41" ht="20" customHeight="1">
      <c r="A29" s="8">
        <v>25</v>
      </c>
      <c r="B29" s="8" t="s">
        <v>64</v>
      </c>
      <c r="C29" s="9" t="s">
        <v>62</v>
      </c>
      <c r="D29" s="8" t="s">
        <v>65</v>
      </c>
      <c r="E29" s="8" t="s">
        <v>64</v>
      </c>
      <c r="F29" s="8" t="s">
        <v>65</v>
      </c>
      <c r="G29" s="8" t="s">
        <v>196</v>
      </c>
      <c r="H29" s="8" t="s">
        <v>73</v>
      </c>
      <c r="I29" s="8" t="s">
        <v>227</v>
      </c>
      <c r="J29" s="8" t="s">
        <v>216</v>
      </c>
      <c r="K29" s="8" t="s">
        <v>210</v>
      </c>
      <c r="L29" s="8" t="s">
        <v>213</v>
      </c>
      <c r="M29" s="11" t="s">
        <v>255</v>
      </c>
      <c r="N29" s="8"/>
      <c r="O29" s="8">
        <v>82563834</v>
      </c>
      <c r="P29" s="8" t="s">
        <v>48</v>
      </c>
      <c r="Q29" s="8">
        <v>7</v>
      </c>
      <c r="R29" s="12">
        <v>36</v>
      </c>
      <c r="S29" s="13">
        <v>144</v>
      </c>
      <c r="T29" s="13">
        <v>0</v>
      </c>
      <c r="U29" s="13">
        <v>0</v>
      </c>
      <c r="V29" s="14">
        <f>SUM(Tabela2_3[[#This Row],[Strefa szczyt dzienna (2025)2]:[Reszta doby (2025)4]])</f>
        <v>144</v>
      </c>
      <c r="W29" s="15">
        <f>Tabela2_3[[#This Row],[Strefa szczyt dzienna (2025)2]]</f>
        <v>144</v>
      </c>
      <c r="X29" s="15">
        <f>Tabela2_3[[#This Row],[Strefa poza szczyt nocna (2025)3]]</f>
        <v>0</v>
      </c>
      <c r="Y29" s="15">
        <f>Tabela2_3[[#This Row],[Reszta doby (2025)4]]</f>
        <v>0</v>
      </c>
      <c r="Z29" s="14">
        <f t="shared" si="3"/>
        <v>144</v>
      </c>
      <c r="AA29" s="15">
        <f>Tabela2_3[[#This Row],[Strefa szczyt dzienna (2025)2]]</f>
        <v>144</v>
      </c>
      <c r="AB29" s="15">
        <f>Tabela2_3[[#This Row],[Strefa poza szczyt nocna (2025)3]]</f>
        <v>0</v>
      </c>
      <c r="AC29" s="15">
        <f>Tabela2_3[[#This Row],[Reszta doby (2025)4]]</f>
        <v>0</v>
      </c>
      <c r="AD29" s="14">
        <f t="shared" si="4"/>
        <v>144</v>
      </c>
      <c r="AE29" s="14">
        <f t="shared" si="5"/>
        <v>432</v>
      </c>
      <c r="AF29" s="16" t="s">
        <v>53</v>
      </c>
      <c r="AG29" s="17" t="s">
        <v>287</v>
      </c>
      <c r="AH29" s="17" t="s">
        <v>357</v>
      </c>
      <c r="AI29" s="17" t="s">
        <v>288</v>
      </c>
      <c r="AJ29" s="17" t="s">
        <v>344</v>
      </c>
      <c r="AK29" s="17" t="s">
        <v>290</v>
      </c>
      <c r="AL29" s="8" t="s">
        <v>2898</v>
      </c>
      <c r="AM29" s="12" t="s">
        <v>47</v>
      </c>
      <c r="AN29" s="18">
        <v>46752</v>
      </c>
      <c r="AO29" s="12"/>
    </row>
    <row r="30" spans="1:41" ht="20" customHeight="1">
      <c r="A30" s="8">
        <v>26</v>
      </c>
      <c r="B30" s="8" t="s">
        <v>64</v>
      </c>
      <c r="C30" s="9" t="s">
        <v>62</v>
      </c>
      <c r="D30" s="8" t="s">
        <v>65</v>
      </c>
      <c r="E30" s="8" t="s">
        <v>64</v>
      </c>
      <c r="F30" s="8" t="s">
        <v>65</v>
      </c>
      <c r="G30" s="8" t="s">
        <v>193</v>
      </c>
      <c r="H30" s="8" t="s">
        <v>209</v>
      </c>
      <c r="I30" s="8" t="s">
        <v>228</v>
      </c>
      <c r="J30" s="8" t="s">
        <v>217</v>
      </c>
      <c r="K30" s="8" t="s">
        <v>210</v>
      </c>
      <c r="L30" s="8" t="s">
        <v>213</v>
      </c>
      <c r="M30" s="11" t="s">
        <v>256</v>
      </c>
      <c r="N30" s="8"/>
      <c r="O30" s="8">
        <v>13949991</v>
      </c>
      <c r="P30" s="8" t="s">
        <v>48</v>
      </c>
      <c r="Q30" s="8">
        <v>14</v>
      </c>
      <c r="R30" s="12">
        <v>36</v>
      </c>
      <c r="S30" s="13">
        <v>1615</v>
      </c>
      <c r="T30" s="13">
        <v>0</v>
      </c>
      <c r="U30" s="13">
        <v>0</v>
      </c>
      <c r="V30" s="14">
        <f>SUM(Tabela2_3[[#This Row],[Strefa szczyt dzienna (2025)2]:[Reszta doby (2025)4]])</f>
        <v>1615</v>
      </c>
      <c r="W30" s="15">
        <f>Tabela2_3[[#This Row],[Strefa szczyt dzienna (2025)2]]</f>
        <v>1615</v>
      </c>
      <c r="X30" s="15">
        <f>Tabela2_3[[#This Row],[Strefa poza szczyt nocna (2025)3]]</f>
        <v>0</v>
      </c>
      <c r="Y30" s="15">
        <f>Tabela2_3[[#This Row],[Reszta doby (2025)4]]</f>
        <v>0</v>
      </c>
      <c r="Z30" s="14">
        <f t="shared" si="3"/>
        <v>1615</v>
      </c>
      <c r="AA30" s="15">
        <f>Tabela2_3[[#This Row],[Strefa szczyt dzienna (2025)2]]</f>
        <v>1615</v>
      </c>
      <c r="AB30" s="15">
        <f>Tabela2_3[[#This Row],[Strefa poza szczyt nocna (2025)3]]</f>
        <v>0</v>
      </c>
      <c r="AC30" s="15">
        <f>Tabela2_3[[#This Row],[Reszta doby (2025)4]]</f>
        <v>0</v>
      </c>
      <c r="AD30" s="14">
        <f t="shared" si="4"/>
        <v>1615</v>
      </c>
      <c r="AE30" s="14">
        <f t="shared" si="5"/>
        <v>4845</v>
      </c>
      <c r="AF30" s="16" t="s">
        <v>53</v>
      </c>
      <c r="AG30" s="17" t="s">
        <v>287</v>
      </c>
      <c r="AH30" s="17" t="s">
        <v>357</v>
      </c>
      <c r="AI30" s="17" t="s">
        <v>288</v>
      </c>
      <c r="AJ30" s="17" t="s">
        <v>344</v>
      </c>
      <c r="AK30" s="17" t="s">
        <v>290</v>
      </c>
      <c r="AL30" s="8" t="s">
        <v>2898</v>
      </c>
      <c r="AM30" s="12" t="s">
        <v>47</v>
      </c>
      <c r="AN30" s="18">
        <v>46752</v>
      </c>
      <c r="AO30" s="12"/>
    </row>
    <row r="31" spans="1:41" ht="20" customHeight="1">
      <c r="A31" s="8">
        <v>27</v>
      </c>
      <c r="B31" s="8" t="s">
        <v>64</v>
      </c>
      <c r="C31" s="9" t="s">
        <v>62</v>
      </c>
      <c r="D31" s="8" t="s">
        <v>65</v>
      </c>
      <c r="E31" s="8" t="s">
        <v>64</v>
      </c>
      <c r="F31" s="8" t="s">
        <v>65</v>
      </c>
      <c r="G31" s="8" t="s">
        <v>197</v>
      </c>
      <c r="H31" s="8" t="s">
        <v>97</v>
      </c>
      <c r="I31" s="8" t="s">
        <v>97</v>
      </c>
      <c r="J31" s="8" t="s">
        <v>218</v>
      </c>
      <c r="K31" s="8" t="s">
        <v>210</v>
      </c>
      <c r="L31" s="8" t="s">
        <v>213</v>
      </c>
      <c r="M31" s="11" t="s">
        <v>257</v>
      </c>
      <c r="N31" s="8"/>
      <c r="O31" s="8">
        <v>13990656</v>
      </c>
      <c r="P31" s="8" t="s">
        <v>48</v>
      </c>
      <c r="Q31" s="8">
        <v>14</v>
      </c>
      <c r="R31" s="12">
        <v>36</v>
      </c>
      <c r="S31" s="13">
        <v>3096</v>
      </c>
      <c r="T31" s="13">
        <v>0</v>
      </c>
      <c r="U31" s="13">
        <v>0</v>
      </c>
      <c r="V31" s="14">
        <f>SUM(Tabela2_3[[#This Row],[Strefa szczyt dzienna (2025)2]:[Reszta doby (2025)4]])</f>
        <v>3096</v>
      </c>
      <c r="W31" s="15">
        <f>Tabela2_3[[#This Row],[Strefa szczyt dzienna (2025)2]]</f>
        <v>3096</v>
      </c>
      <c r="X31" s="15">
        <f>Tabela2_3[[#This Row],[Strefa poza szczyt nocna (2025)3]]</f>
        <v>0</v>
      </c>
      <c r="Y31" s="15">
        <f>Tabela2_3[[#This Row],[Reszta doby (2025)4]]</f>
        <v>0</v>
      </c>
      <c r="Z31" s="14">
        <f t="shared" si="3"/>
        <v>3096</v>
      </c>
      <c r="AA31" s="15">
        <f>Tabela2_3[[#This Row],[Strefa szczyt dzienna (2025)2]]</f>
        <v>3096</v>
      </c>
      <c r="AB31" s="15">
        <f>Tabela2_3[[#This Row],[Strefa poza szczyt nocna (2025)3]]</f>
        <v>0</v>
      </c>
      <c r="AC31" s="15">
        <f>Tabela2_3[[#This Row],[Reszta doby (2025)4]]</f>
        <v>0</v>
      </c>
      <c r="AD31" s="14">
        <f t="shared" si="4"/>
        <v>3096</v>
      </c>
      <c r="AE31" s="14">
        <f t="shared" si="5"/>
        <v>9288</v>
      </c>
      <c r="AF31" s="16" t="s">
        <v>53</v>
      </c>
      <c r="AG31" s="17" t="s">
        <v>287</v>
      </c>
      <c r="AH31" s="17" t="s">
        <v>357</v>
      </c>
      <c r="AI31" s="17" t="s">
        <v>288</v>
      </c>
      <c r="AJ31" s="17" t="s">
        <v>344</v>
      </c>
      <c r="AK31" s="17" t="s">
        <v>290</v>
      </c>
      <c r="AL31" s="8" t="s">
        <v>2898</v>
      </c>
      <c r="AM31" s="12" t="s">
        <v>47</v>
      </c>
      <c r="AN31" s="18">
        <v>46752</v>
      </c>
      <c r="AO31" s="12"/>
    </row>
    <row r="32" spans="1:41" ht="20" customHeight="1">
      <c r="A32" s="8">
        <v>28</v>
      </c>
      <c r="B32" s="8" t="s">
        <v>64</v>
      </c>
      <c r="C32" s="9" t="s">
        <v>62</v>
      </c>
      <c r="D32" s="8" t="s">
        <v>65</v>
      </c>
      <c r="E32" s="8" t="s">
        <v>64</v>
      </c>
      <c r="F32" s="8" t="s">
        <v>65</v>
      </c>
      <c r="G32" s="8" t="s">
        <v>197</v>
      </c>
      <c r="H32" s="8" t="s">
        <v>84</v>
      </c>
      <c r="I32" s="8" t="s">
        <v>84</v>
      </c>
      <c r="J32" s="8" t="s">
        <v>219</v>
      </c>
      <c r="K32" s="8" t="s">
        <v>210</v>
      </c>
      <c r="L32" s="8" t="s">
        <v>213</v>
      </c>
      <c r="M32" s="11" t="s">
        <v>258</v>
      </c>
      <c r="N32" s="8"/>
      <c r="O32" s="8">
        <v>13988647</v>
      </c>
      <c r="P32" s="8" t="s">
        <v>48</v>
      </c>
      <c r="Q32" s="8">
        <v>14</v>
      </c>
      <c r="R32" s="12">
        <v>36</v>
      </c>
      <c r="S32" s="13">
        <v>0</v>
      </c>
      <c r="T32" s="13">
        <v>0</v>
      </c>
      <c r="U32" s="13">
        <v>0</v>
      </c>
      <c r="V32" s="14">
        <f>SUM(Tabela2_3[[#This Row],[Strefa szczyt dzienna (2025)2]:[Reszta doby (2025)4]])</f>
        <v>0</v>
      </c>
      <c r="W32" s="15">
        <f>Tabela2_3[[#This Row],[Strefa szczyt dzienna (2025)2]]</f>
        <v>0</v>
      </c>
      <c r="X32" s="15">
        <f>Tabela2_3[[#This Row],[Strefa poza szczyt nocna (2025)3]]</f>
        <v>0</v>
      </c>
      <c r="Y32" s="15">
        <f>Tabela2_3[[#This Row],[Reszta doby (2025)4]]</f>
        <v>0</v>
      </c>
      <c r="Z32" s="14">
        <f t="shared" si="3"/>
        <v>0</v>
      </c>
      <c r="AA32" s="15">
        <f>Tabela2_3[[#This Row],[Strefa szczyt dzienna (2025)2]]</f>
        <v>0</v>
      </c>
      <c r="AB32" s="15">
        <f>Tabela2_3[[#This Row],[Strefa poza szczyt nocna (2025)3]]</f>
        <v>0</v>
      </c>
      <c r="AC32" s="15">
        <f>Tabela2_3[[#This Row],[Reszta doby (2025)4]]</f>
        <v>0</v>
      </c>
      <c r="AD32" s="14">
        <f t="shared" si="4"/>
        <v>0</v>
      </c>
      <c r="AE32" s="14">
        <f t="shared" si="5"/>
        <v>0</v>
      </c>
      <c r="AF32" s="16" t="s">
        <v>53</v>
      </c>
      <c r="AG32" s="17" t="s">
        <v>287</v>
      </c>
      <c r="AH32" s="17" t="s">
        <v>357</v>
      </c>
      <c r="AI32" s="17" t="s">
        <v>288</v>
      </c>
      <c r="AJ32" s="17" t="s">
        <v>344</v>
      </c>
      <c r="AK32" s="17" t="s">
        <v>290</v>
      </c>
      <c r="AL32" s="8" t="s">
        <v>2898</v>
      </c>
      <c r="AM32" s="12" t="s">
        <v>47</v>
      </c>
      <c r="AN32" s="18">
        <v>46752</v>
      </c>
      <c r="AO32" s="12"/>
    </row>
    <row r="33" spans="1:41" ht="20" customHeight="1">
      <c r="A33" s="8">
        <v>29</v>
      </c>
      <c r="B33" s="8" t="s">
        <v>64</v>
      </c>
      <c r="C33" s="9" t="s">
        <v>62</v>
      </c>
      <c r="D33" s="8" t="s">
        <v>65</v>
      </c>
      <c r="E33" s="8" t="s">
        <v>64</v>
      </c>
      <c r="F33" s="8" t="s">
        <v>65</v>
      </c>
      <c r="G33" s="8" t="s">
        <v>193</v>
      </c>
      <c r="H33" s="8" t="s">
        <v>81</v>
      </c>
      <c r="I33" s="8" t="s">
        <v>229</v>
      </c>
      <c r="J33" s="8" t="s">
        <v>220</v>
      </c>
      <c r="K33" s="8" t="s">
        <v>210</v>
      </c>
      <c r="L33" s="8" t="s">
        <v>213</v>
      </c>
      <c r="M33" s="11" t="s">
        <v>259</v>
      </c>
      <c r="N33" s="8"/>
      <c r="O33" s="8">
        <v>30269738</v>
      </c>
      <c r="P33" s="8" t="s">
        <v>48</v>
      </c>
      <c r="Q33" s="8">
        <v>14</v>
      </c>
      <c r="R33" s="12">
        <v>36</v>
      </c>
      <c r="S33" s="13">
        <v>4246</v>
      </c>
      <c r="T33" s="13">
        <v>0</v>
      </c>
      <c r="U33" s="13">
        <v>0</v>
      </c>
      <c r="V33" s="14">
        <f>SUM(Tabela2_3[[#This Row],[Strefa szczyt dzienna (2025)2]:[Reszta doby (2025)4]])</f>
        <v>4246</v>
      </c>
      <c r="W33" s="15">
        <f>Tabela2_3[[#This Row],[Strefa szczyt dzienna (2025)2]]</f>
        <v>4246</v>
      </c>
      <c r="X33" s="15">
        <f>Tabela2_3[[#This Row],[Strefa poza szczyt nocna (2025)3]]</f>
        <v>0</v>
      </c>
      <c r="Y33" s="15">
        <f>Tabela2_3[[#This Row],[Reszta doby (2025)4]]</f>
        <v>0</v>
      </c>
      <c r="Z33" s="14">
        <f t="shared" si="3"/>
        <v>4246</v>
      </c>
      <c r="AA33" s="15">
        <f>Tabela2_3[[#This Row],[Strefa szczyt dzienna (2025)2]]</f>
        <v>4246</v>
      </c>
      <c r="AB33" s="15">
        <f>Tabela2_3[[#This Row],[Strefa poza szczyt nocna (2025)3]]</f>
        <v>0</v>
      </c>
      <c r="AC33" s="15">
        <f>Tabela2_3[[#This Row],[Reszta doby (2025)4]]</f>
        <v>0</v>
      </c>
      <c r="AD33" s="14">
        <f t="shared" si="4"/>
        <v>4246</v>
      </c>
      <c r="AE33" s="14">
        <f t="shared" si="5"/>
        <v>12738</v>
      </c>
      <c r="AF33" s="16" t="s">
        <v>53</v>
      </c>
      <c r="AG33" s="17" t="s">
        <v>287</v>
      </c>
      <c r="AH33" s="17" t="s">
        <v>357</v>
      </c>
      <c r="AI33" s="17" t="s">
        <v>288</v>
      </c>
      <c r="AJ33" s="17" t="s">
        <v>344</v>
      </c>
      <c r="AK33" s="17" t="s">
        <v>290</v>
      </c>
      <c r="AL33" s="8" t="s">
        <v>2898</v>
      </c>
      <c r="AM33" s="12" t="s">
        <v>47</v>
      </c>
      <c r="AN33" s="18">
        <v>46752</v>
      </c>
      <c r="AO33" s="12"/>
    </row>
    <row r="34" spans="1:41" ht="20" customHeight="1">
      <c r="A34" s="8">
        <v>30</v>
      </c>
      <c r="B34" s="8" t="s">
        <v>64</v>
      </c>
      <c r="C34" s="9" t="s">
        <v>62</v>
      </c>
      <c r="D34" s="8" t="s">
        <v>65</v>
      </c>
      <c r="E34" s="8" t="s">
        <v>64</v>
      </c>
      <c r="F34" s="8" t="s">
        <v>65</v>
      </c>
      <c r="G34" s="8" t="s">
        <v>63</v>
      </c>
      <c r="H34" s="8" t="s">
        <v>126</v>
      </c>
      <c r="I34" s="8" t="s">
        <v>126</v>
      </c>
      <c r="J34" s="8"/>
      <c r="K34" s="8" t="s">
        <v>210</v>
      </c>
      <c r="L34" s="8" t="s">
        <v>213</v>
      </c>
      <c r="M34" s="11" t="s">
        <v>260</v>
      </c>
      <c r="N34" s="8"/>
      <c r="O34" s="8">
        <v>92621645</v>
      </c>
      <c r="P34" s="8" t="s">
        <v>48</v>
      </c>
      <c r="Q34" s="8">
        <v>2</v>
      </c>
      <c r="R34" s="12">
        <v>36</v>
      </c>
      <c r="S34" s="13">
        <v>470</v>
      </c>
      <c r="T34" s="13">
        <v>0</v>
      </c>
      <c r="U34" s="13">
        <v>0</v>
      </c>
      <c r="V34" s="14">
        <f>SUM(Tabela2_3[[#This Row],[Strefa szczyt dzienna (2025)2]:[Reszta doby (2025)4]])</f>
        <v>470</v>
      </c>
      <c r="W34" s="15">
        <f>Tabela2_3[[#This Row],[Strefa szczyt dzienna (2025)2]]</f>
        <v>470</v>
      </c>
      <c r="X34" s="15">
        <f>Tabela2_3[[#This Row],[Strefa poza szczyt nocna (2025)3]]</f>
        <v>0</v>
      </c>
      <c r="Y34" s="15">
        <f>Tabela2_3[[#This Row],[Reszta doby (2025)4]]</f>
        <v>0</v>
      </c>
      <c r="Z34" s="14">
        <f t="shared" si="3"/>
        <v>470</v>
      </c>
      <c r="AA34" s="15">
        <f>Tabela2_3[[#This Row],[Strefa szczyt dzienna (2025)2]]</f>
        <v>470</v>
      </c>
      <c r="AB34" s="15">
        <f>Tabela2_3[[#This Row],[Strefa poza szczyt nocna (2025)3]]</f>
        <v>0</v>
      </c>
      <c r="AC34" s="15">
        <f>Tabela2_3[[#This Row],[Reszta doby (2025)4]]</f>
        <v>0</v>
      </c>
      <c r="AD34" s="14">
        <f t="shared" si="4"/>
        <v>470</v>
      </c>
      <c r="AE34" s="14">
        <f t="shared" si="5"/>
        <v>1410</v>
      </c>
      <c r="AF34" s="16" t="s">
        <v>53</v>
      </c>
      <c r="AG34" s="17" t="s">
        <v>287</v>
      </c>
      <c r="AH34" s="17" t="s">
        <v>357</v>
      </c>
      <c r="AI34" s="17" t="s">
        <v>288</v>
      </c>
      <c r="AJ34" s="17" t="s">
        <v>344</v>
      </c>
      <c r="AK34" s="17" t="s">
        <v>290</v>
      </c>
      <c r="AL34" s="8" t="s">
        <v>2898</v>
      </c>
      <c r="AM34" s="12" t="s">
        <v>47</v>
      </c>
      <c r="AN34" s="18">
        <v>46752</v>
      </c>
      <c r="AO34" s="12"/>
    </row>
    <row r="35" spans="1:41" ht="20" customHeight="1">
      <c r="A35" s="8">
        <v>31</v>
      </c>
      <c r="B35" s="8" t="s">
        <v>64</v>
      </c>
      <c r="C35" s="9" t="s">
        <v>62</v>
      </c>
      <c r="D35" s="8" t="s">
        <v>65</v>
      </c>
      <c r="E35" s="8" t="s">
        <v>64</v>
      </c>
      <c r="F35" s="8" t="s">
        <v>65</v>
      </c>
      <c r="G35" s="8" t="s">
        <v>198</v>
      </c>
      <c r="H35" s="8" t="s">
        <v>73</v>
      </c>
      <c r="I35" s="8" t="s">
        <v>230</v>
      </c>
      <c r="J35" s="8" t="s">
        <v>221</v>
      </c>
      <c r="K35" s="8" t="s">
        <v>210</v>
      </c>
      <c r="L35" s="8" t="s">
        <v>213</v>
      </c>
      <c r="M35" s="11" t="s">
        <v>261</v>
      </c>
      <c r="N35" s="8"/>
      <c r="O35" s="8">
        <v>14983974</v>
      </c>
      <c r="P35" s="8" t="s">
        <v>48</v>
      </c>
      <c r="Q35" s="8">
        <v>15</v>
      </c>
      <c r="R35" s="12">
        <v>36</v>
      </c>
      <c r="S35" s="13">
        <v>3309</v>
      </c>
      <c r="T35" s="13">
        <v>0</v>
      </c>
      <c r="U35" s="13">
        <v>0</v>
      </c>
      <c r="V35" s="14">
        <f>SUM(Tabela2_3[[#This Row],[Strefa szczyt dzienna (2025)2]:[Reszta doby (2025)4]])</f>
        <v>3309</v>
      </c>
      <c r="W35" s="15">
        <f>Tabela2_3[[#This Row],[Strefa szczyt dzienna (2025)2]]</f>
        <v>3309</v>
      </c>
      <c r="X35" s="15">
        <f>Tabela2_3[[#This Row],[Strefa poza szczyt nocna (2025)3]]</f>
        <v>0</v>
      </c>
      <c r="Y35" s="15">
        <f>Tabela2_3[[#This Row],[Reszta doby (2025)4]]</f>
        <v>0</v>
      </c>
      <c r="Z35" s="14">
        <f t="shared" si="3"/>
        <v>3309</v>
      </c>
      <c r="AA35" s="15">
        <f>Tabela2_3[[#This Row],[Strefa szczyt dzienna (2025)2]]</f>
        <v>3309</v>
      </c>
      <c r="AB35" s="15">
        <f>Tabela2_3[[#This Row],[Strefa poza szczyt nocna (2025)3]]</f>
        <v>0</v>
      </c>
      <c r="AC35" s="15">
        <f>Tabela2_3[[#This Row],[Reszta doby (2025)4]]</f>
        <v>0</v>
      </c>
      <c r="AD35" s="14">
        <f t="shared" si="4"/>
        <v>3309</v>
      </c>
      <c r="AE35" s="14">
        <f t="shared" si="5"/>
        <v>9927</v>
      </c>
      <c r="AF35" s="16" t="s">
        <v>53</v>
      </c>
      <c r="AG35" s="17" t="s">
        <v>287</v>
      </c>
      <c r="AH35" s="17" t="s">
        <v>357</v>
      </c>
      <c r="AI35" s="17" t="s">
        <v>288</v>
      </c>
      <c r="AJ35" s="17" t="s">
        <v>344</v>
      </c>
      <c r="AK35" s="17" t="s">
        <v>290</v>
      </c>
      <c r="AL35" s="8" t="s">
        <v>2898</v>
      </c>
      <c r="AM35" s="12" t="s">
        <v>47</v>
      </c>
      <c r="AN35" s="18">
        <v>46752</v>
      </c>
      <c r="AO35" s="12"/>
    </row>
    <row r="36" spans="1:41" ht="20" customHeight="1">
      <c r="A36" s="8">
        <v>32</v>
      </c>
      <c r="B36" s="8" t="s">
        <v>64</v>
      </c>
      <c r="C36" s="9" t="s">
        <v>62</v>
      </c>
      <c r="D36" s="8" t="s">
        <v>65</v>
      </c>
      <c r="E36" s="8" t="s">
        <v>64</v>
      </c>
      <c r="F36" s="8" t="s">
        <v>65</v>
      </c>
      <c r="G36" s="8" t="s">
        <v>199</v>
      </c>
      <c r="H36" s="8" t="s">
        <v>73</v>
      </c>
      <c r="I36" s="10" t="s">
        <v>97</v>
      </c>
      <c r="J36" s="8" t="s">
        <v>222</v>
      </c>
      <c r="K36" s="8" t="s">
        <v>210</v>
      </c>
      <c r="L36" s="8" t="s">
        <v>213</v>
      </c>
      <c r="M36" s="11" t="s">
        <v>262</v>
      </c>
      <c r="N36" s="8"/>
      <c r="O36" s="8">
        <v>98793035</v>
      </c>
      <c r="P36" s="8" t="s">
        <v>52</v>
      </c>
      <c r="Q36" s="8">
        <v>14</v>
      </c>
      <c r="R36" s="12">
        <v>36</v>
      </c>
      <c r="S36" s="13">
        <v>0</v>
      </c>
      <c r="T36" s="13">
        <v>0</v>
      </c>
      <c r="U36" s="13">
        <v>0</v>
      </c>
      <c r="V36" s="14">
        <f>SUM(Tabela2_3[[#This Row],[Strefa szczyt dzienna (2025)2]:[Reszta doby (2025)4]])</f>
        <v>0</v>
      </c>
      <c r="W36" s="15">
        <f>Tabela2_3[[#This Row],[Strefa szczyt dzienna (2025)2]]</f>
        <v>0</v>
      </c>
      <c r="X36" s="15">
        <f>Tabela2_3[[#This Row],[Strefa poza szczyt nocna (2025)3]]</f>
        <v>0</v>
      </c>
      <c r="Y36" s="15">
        <f>Tabela2_3[[#This Row],[Reszta doby (2025)4]]</f>
        <v>0</v>
      </c>
      <c r="Z36" s="14">
        <f t="shared" si="3"/>
        <v>0</v>
      </c>
      <c r="AA36" s="15">
        <f>Tabela2_3[[#This Row],[Strefa szczyt dzienna (2025)2]]</f>
        <v>0</v>
      </c>
      <c r="AB36" s="15">
        <f>Tabela2_3[[#This Row],[Strefa poza szczyt nocna (2025)3]]</f>
        <v>0</v>
      </c>
      <c r="AC36" s="15">
        <f>Tabela2_3[[#This Row],[Reszta doby (2025)4]]</f>
        <v>0</v>
      </c>
      <c r="AD36" s="14">
        <f t="shared" si="4"/>
        <v>0</v>
      </c>
      <c r="AE36" s="14">
        <f t="shared" si="5"/>
        <v>0</v>
      </c>
      <c r="AF36" s="16" t="s">
        <v>53</v>
      </c>
      <c r="AG36" s="17" t="s">
        <v>287</v>
      </c>
      <c r="AH36" s="17" t="s">
        <v>357</v>
      </c>
      <c r="AI36" s="17" t="s">
        <v>288</v>
      </c>
      <c r="AJ36" s="17" t="s">
        <v>344</v>
      </c>
      <c r="AK36" s="17" t="s">
        <v>290</v>
      </c>
      <c r="AL36" s="8" t="s">
        <v>2898</v>
      </c>
      <c r="AM36" s="12" t="s">
        <v>47</v>
      </c>
      <c r="AN36" s="18">
        <v>46752</v>
      </c>
      <c r="AO36" s="12"/>
    </row>
    <row r="37" spans="1:41" ht="20" customHeight="1">
      <c r="A37" s="8">
        <v>33</v>
      </c>
      <c r="B37" s="8" t="s">
        <v>64</v>
      </c>
      <c r="C37" s="9" t="s">
        <v>62</v>
      </c>
      <c r="D37" s="8" t="s">
        <v>65</v>
      </c>
      <c r="E37" s="8" t="s">
        <v>64</v>
      </c>
      <c r="F37" s="8" t="s">
        <v>65</v>
      </c>
      <c r="G37" s="8" t="s">
        <v>200</v>
      </c>
      <c r="H37" s="8" t="s">
        <v>73</v>
      </c>
      <c r="I37" s="10" t="s">
        <v>125</v>
      </c>
      <c r="J37" s="8" t="s">
        <v>223</v>
      </c>
      <c r="K37" s="8" t="s">
        <v>210</v>
      </c>
      <c r="L37" s="8" t="s">
        <v>213</v>
      </c>
      <c r="M37" s="11" t="s">
        <v>263</v>
      </c>
      <c r="N37" s="8"/>
      <c r="O37" s="8">
        <v>98793011</v>
      </c>
      <c r="P37" s="8" t="s">
        <v>52</v>
      </c>
      <c r="Q37" s="8">
        <v>14</v>
      </c>
      <c r="R37" s="12">
        <v>36</v>
      </c>
      <c r="S37" s="13">
        <v>0</v>
      </c>
      <c r="T37" s="13">
        <v>0</v>
      </c>
      <c r="U37" s="13">
        <v>0</v>
      </c>
      <c r="V37" s="14">
        <f>SUM(Tabela2_3[[#This Row],[Strefa szczyt dzienna (2025)2]:[Reszta doby (2025)4]])</f>
        <v>0</v>
      </c>
      <c r="W37" s="15">
        <f>Tabela2_3[[#This Row],[Strefa szczyt dzienna (2025)2]]</f>
        <v>0</v>
      </c>
      <c r="X37" s="15">
        <f>Tabela2_3[[#This Row],[Strefa poza szczyt nocna (2025)3]]</f>
        <v>0</v>
      </c>
      <c r="Y37" s="15">
        <f>Tabela2_3[[#This Row],[Reszta doby (2025)4]]</f>
        <v>0</v>
      </c>
      <c r="Z37" s="14">
        <f t="shared" si="3"/>
        <v>0</v>
      </c>
      <c r="AA37" s="15">
        <f>Tabela2_3[[#This Row],[Strefa szczyt dzienna (2025)2]]</f>
        <v>0</v>
      </c>
      <c r="AB37" s="15">
        <f>Tabela2_3[[#This Row],[Strefa poza szczyt nocna (2025)3]]</f>
        <v>0</v>
      </c>
      <c r="AC37" s="15">
        <f>Tabela2_3[[#This Row],[Reszta doby (2025)4]]</f>
        <v>0</v>
      </c>
      <c r="AD37" s="14">
        <f t="shared" si="4"/>
        <v>0</v>
      </c>
      <c r="AE37" s="14">
        <f t="shared" si="5"/>
        <v>0</v>
      </c>
      <c r="AF37" s="16" t="s">
        <v>53</v>
      </c>
      <c r="AG37" s="17" t="s">
        <v>287</v>
      </c>
      <c r="AH37" s="17" t="s">
        <v>357</v>
      </c>
      <c r="AI37" s="17" t="s">
        <v>288</v>
      </c>
      <c r="AJ37" s="17" t="s">
        <v>344</v>
      </c>
      <c r="AK37" s="17" t="s">
        <v>290</v>
      </c>
      <c r="AL37" s="8" t="s">
        <v>2898</v>
      </c>
      <c r="AM37" s="12" t="s">
        <v>47</v>
      </c>
      <c r="AN37" s="18">
        <v>46752</v>
      </c>
      <c r="AO37" s="12"/>
    </row>
    <row r="38" spans="1:41" ht="20" customHeight="1">
      <c r="A38" s="8">
        <v>34</v>
      </c>
      <c r="B38" s="8" t="s">
        <v>64</v>
      </c>
      <c r="C38" s="9" t="s">
        <v>62</v>
      </c>
      <c r="D38" s="8" t="s">
        <v>65</v>
      </c>
      <c r="E38" s="8" t="s">
        <v>64</v>
      </c>
      <c r="F38" s="8" t="s">
        <v>65</v>
      </c>
      <c r="G38" s="8" t="s">
        <v>201</v>
      </c>
      <c r="H38" s="8" t="s">
        <v>73</v>
      </c>
      <c r="I38" s="10" t="s">
        <v>97</v>
      </c>
      <c r="J38" s="8" t="s">
        <v>224</v>
      </c>
      <c r="K38" s="8" t="s">
        <v>210</v>
      </c>
      <c r="L38" s="8" t="s">
        <v>213</v>
      </c>
      <c r="M38" s="11" t="s">
        <v>264</v>
      </c>
      <c r="N38" s="8"/>
      <c r="O38" s="8">
        <v>98793036</v>
      </c>
      <c r="P38" s="8" t="s">
        <v>52</v>
      </c>
      <c r="Q38" s="8">
        <v>14</v>
      </c>
      <c r="R38" s="12">
        <v>36</v>
      </c>
      <c r="S38" s="13">
        <v>0</v>
      </c>
      <c r="T38" s="13">
        <v>0</v>
      </c>
      <c r="U38" s="13">
        <v>0</v>
      </c>
      <c r="V38" s="14">
        <f>SUM(Tabela2_3[[#This Row],[Strefa szczyt dzienna (2025)2]:[Reszta doby (2025)4]])</f>
        <v>0</v>
      </c>
      <c r="W38" s="15">
        <f>Tabela2_3[[#This Row],[Strefa szczyt dzienna (2025)2]]</f>
        <v>0</v>
      </c>
      <c r="X38" s="15">
        <f>Tabela2_3[[#This Row],[Strefa poza szczyt nocna (2025)3]]</f>
        <v>0</v>
      </c>
      <c r="Y38" s="15">
        <f>Tabela2_3[[#This Row],[Reszta doby (2025)4]]</f>
        <v>0</v>
      </c>
      <c r="Z38" s="14">
        <f t="shared" si="3"/>
        <v>0</v>
      </c>
      <c r="AA38" s="15">
        <f>Tabela2_3[[#This Row],[Strefa szczyt dzienna (2025)2]]</f>
        <v>0</v>
      </c>
      <c r="AB38" s="15">
        <f>Tabela2_3[[#This Row],[Strefa poza szczyt nocna (2025)3]]</f>
        <v>0</v>
      </c>
      <c r="AC38" s="15">
        <f>Tabela2_3[[#This Row],[Reszta doby (2025)4]]</f>
        <v>0</v>
      </c>
      <c r="AD38" s="14">
        <f t="shared" si="4"/>
        <v>0</v>
      </c>
      <c r="AE38" s="14">
        <f t="shared" si="5"/>
        <v>0</v>
      </c>
      <c r="AF38" s="16" t="s">
        <v>53</v>
      </c>
      <c r="AG38" s="17" t="s">
        <v>287</v>
      </c>
      <c r="AH38" s="17" t="s">
        <v>357</v>
      </c>
      <c r="AI38" s="17" t="s">
        <v>288</v>
      </c>
      <c r="AJ38" s="17" t="s">
        <v>344</v>
      </c>
      <c r="AK38" s="17" t="s">
        <v>290</v>
      </c>
      <c r="AL38" s="8" t="s">
        <v>2898</v>
      </c>
      <c r="AM38" s="12" t="s">
        <v>47</v>
      </c>
      <c r="AN38" s="18">
        <v>46752</v>
      </c>
      <c r="AO38" s="12"/>
    </row>
    <row r="39" spans="1:41" ht="20" customHeight="1">
      <c r="A39" s="8">
        <v>35</v>
      </c>
      <c r="B39" s="8" t="s">
        <v>64</v>
      </c>
      <c r="C39" s="9" t="s">
        <v>62</v>
      </c>
      <c r="D39" s="8" t="s">
        <v>65</v>
      </c>
      <c r="E39" s="8" t="s">
        <v>64</v>
      </c>
      <c r="F39" s="8" t="s">
        <v>65</v>
      </c>
      <c r="G39" s="8" t="s">
        <v>202</v>
      </c>
      <c r="H39" s="8" t="s">
        <v>73</v>
      </c>
      <c r="I39" s="10" t="s">
        <v>97</v>
      </c>
      <c r="J39" s="8" t="s">
        <v>225</v>
      </c>
      <c r="K39" s="8" t="s">
        <v>210</v>
      </c>
      <c r="L39" s="8" t="s">
        <v>213</v>
      </c>
      <c r="M39" s="11" t="s">
        <v>265</v>
      </c>
      <c r="N39" s="8"/>
      <c r="O39" s="8">
        <v>98792882</v>
      </c>
      <c r="P39" s="8" t="s">
        <v>52</v>
      </c>
      <c r="Q39" s="8">
        <v>14</v>
      </c>
      <c r="R39" s="12">
        <v>36</v>
      </c>
      <c r="S39" s="13">
        <v>0</v>
      </c>
      <c r="T39" s="13">
        <v>0</v>
      </c>
      <c r="U39" s="13">
        <v>0</v>
      </c>
      <c r="V39" s="14">
        <f>SUM(Tabela2_3[[#This Row],[Strefa szczyt dzienna (2025)2]:[Reszta doby (2025)4]])</f>
        <v>0</v>
      </c>
      <c r="W39" s="15">
        <f>Tabela2_3[[#This Row],[Strefa szczyt dzienna (2025)2]]</f>
        <v>0</v>
      </c>
      <c r="X39" s="15">
        <f>Tabela2_3[[#This Row],[Strefa poza szczyt nocna (2025)3]]</f>
        <v>0</v>
      </c>
      <c r="Y39" s="15">
        <f>Tabela2_3[[#This Row],[Reszta doby (2025)4]]</f>
        <v>0</v>
      </c>
      <c r="Z39" s="14">
        <f t="shared" si="3"/>
        <v>0</v>
      </c>
      <c r="AA39" s="15">
        <f>Tabela2_3[[#This Row],[Strefa szczyt dzienna (2025)2]]</f>
        <v>0</v>
      </c>
      <c r="AB39" s="15">
        <f>Tabela2_3[[#This Row],[Strefa poza szczyt nocna (2025)3]]</f>
        <v>0</v>
      </c>
      <c r="AC39" s="15">
        <f>Tabela2_3[[#This Row],[Reszta doby (2025)4]]</f>
        <v>0</v>
      </c>
      <c r="AD39" s="14">
        <f t="shared" si="4"/>
        <v>0</v>
      </c>
      <c r="AE39" s="14">
        <f t="shared" si="5"/>
        <v>0</v>
      </c>
      <c r="AF39" s="16" t="s">
        <v>53</v>
      </c>
      <c r="AG39" s="17" t="s">
        <v>287</v>
      </c>
      <c r="AH39" s="17" t="s">
        <v>357</v>
      </c>
      <c r="AI39" s="17" t="s">
        <v>288</v>
      </c>
      <c r="AJ39" s="17" t="s">
        <v>344</v>
      </c>
      <c r="AK39" s="17" t="s">
        <v>290</v>
      </c>
      <c r="AL39" s="8" t="s">
        <v>2898</v>
      </c>
      <c r="AM39" s="12" t="s">
        <v>47</v>
      </c>
      <c r="AN39" s="18">
        <v>46752</v>
      </c>
      <c r="AO39" s="12"/>
    </row>
    <row r="40" spans="1:41" ht="20" customHeight="1">
      <c r="A40" s="8">
        <v>36</v>
      </c>
      <c r="B40" s="8" t="s">
        <v>64</v>
      </c>
      <c r="C40" s="9" t="s">
        <v>62</v>
      </c>
      <c r="D40" s="8" t="s">
        <v>65</v>
      </c>
      <c r="E40" s="8" t="s">
        <v>64</v>
      </c>
      <c r="F40" s="8" t="s">
        <v>65</v>
      </c>
      <c r="G40" s="8" t="s">
        <v>203</v>
      </c>
      <c r="H40" s="8" t="s">
        <v>73</v>
      </c>
      <c r="I40" s="10" t="s">
        <v>97</v>
      </c>
      <c r="J40" s="8" t="s">
        <v>226</v>
      </c>
      <c r="K40" s="8" t="s">
        <v>210</v>
      </c>
      <c r="L40" s="8" t="s">
        <v>213</v>
      </c>
      <c r="M40" s="11" t="s">
        <v>266</v>
      </c>
      <c r="N40" s="8"/>
      <c r="O40" s="8">
        <v>98792881</v>
      </c>
      <c r="P40" s="8" t="s">
        <v>52</v>
      </c>
      <c r="Q40" s="8">
        <v>14</v>
      </c>
      <c r="R40" s="12">
        <v>36</v>
      </c>
      <c r="S40" s="13">
        <v>716</v>
      </c>
      <c r="T40" s="13">
        <v>0</v>
      </c>
      <c r="U40" s="13">
        <v>0</v>
      </c>
      <c r="V40" s="14">
        <f>SUM(Tabela2_3[[#This Row],[Strefa szczyt dzienna (2025)2]:[Reszta doby (2025)4]])</f>
        <v>716</v>
      </c>
      <c r="W40" s="15">
        <f>Tabela2_3[[#This Row],[Strefa szczyt dzienna (2025)2]]</f>
        <v>716</v>
      </c>
      <c r="X40" s="15">
        <f>Tabela2_3[[#This Row],[Strefa poza szczyt nocna (2025)3]]</f>
        <v>0</v>
      </c>
      <c r="Y40" s="15">
        <f>Tabela2_3[[#This Row],[Reszta doby (2025)4]]</f>
        <v>0</v>
      </c>
      <c r="Z40" s="14">
        <f t="shared" si="3"/>
        <v>716</v>
      </c>
      <c r="AA40" s="15">
        <f>Tabela2_3[[#This Row],[Strefa szczyt dzienna (2025)2]]</f>
        <v>716</v>
      </c>
      <c r="AB40" s="15">
        <f>Tabela2_3[[#This Row],[Strefa poza szczyt nocna (2025)3]]</f>
        <v>0</v>
      </c>
      <c r="AC40" s="15">
        <f>Tabela2_3[[#This Row],[Reszta doby (2025)4]]</f>
        <v>0</v>
      </c>
      <c r="AD40" s="14">
        <f t="shared" si="4"/>
        <v>716</v>
      </c>
      <c r="AE40" s="14">
        <f t="shared" si="5"/>
        <v>2148</v>
      </c>
      <c r="AF40" s="16" t="s">
        <v>53</v>
      </c>
      <c r="AG40" s="17" t="s">
        <v>287</v>
      </c>
      <c r="AH40" s="17" t="s">
        <v>357</v>
      </c>
      <c r="AI40" s="17" t="s">
        <v>288</v>
      </c>
      <c r="AJ40" s="17" t="s">
        <v>344</v>
      </c>
      <c r="AK40" s="17" t="s">
        <v>290</v>
      </c>
      <c r="AL40" s="8" t="s">
        <v>2898</v>
      </c>
      <c r="AM40" s="12" t="s">
        <v>47</v>
      </c>
      <c r="AN40" s="18">
        <v>46752</v>
      </c>
      <c r="AO40" s="12"/>
    </row>
    <row r="41" spans="1:41" ht="20" customHeight="1">
      <c r="A41" s="20"/>
      <c r="B41" s="21" t="s">
        <v>64</v>
      </c>
      <c r="C41" s="35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2">
        <f t="shared" ref="S41:AE41" si="6">SUM(S5:S40)</f>
        <v>211728</v>
      </c>
      <c r="T41" s="22">
        <f t="shared" si="6"/>
        <v>18748</v>
      </c>
      <c r="U41" s="22">
        <f t="shared" si="6"/>
        <v>0</v>
      </c>
      <c r="V41" s="22">
        <f t="shared" si="6"/>
        <v>230476</v>
      </c>
      <c r="W41" s="22">
        <f t="shared" si="6"/>
        <v>211728</v>
      </c>
      <c r="X41" s="22">
        <f t="shared" si="6"/>
        <v>18748</v>
      </c>
      <c r="Y41" s="22">
        <f t="shared" si="6"/>
        <v>0</v>
      </c>
      <c r="Z41" s="22">
        <f t="shared" si="6"/>
        <v>230476</v>
      </c>
      <c r="AA41" s="22">
        <f t="shared" si="6"/>
        <v>211728</v>
      </c>
      <c r="AB41" s="22">
        <f t="shared" si="6"/>
        <v>18748</v>
      </c>
      <c r="AC41" s="22">
        <f t="shared" si="6"/>
        <v>0</v>
      </c>
      <c r="AD41" s="22">
        <f t="shared" si="6"/>
        <v>230476</v>
      </c>
      <c r="AE41" s="22">
        <f t="shared" si="6"/>
        <v>691428</v>
      </c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ht="20" customHeight="1">
      <c r="A42" s="12">
        <v>1</v>
      </c>
      <c r="B42" s="12" t="s">
        <v>271</v>
      </c>
      <c r="C42" s="26" t="s">
        <v>272</v>
      </c>
      <c r="D42" s="12" t="s">
        <v>273</v>
      </c>
      <c r="E42" s="12" t="s">
        <v>274</v>
      </c>
      <c r="F42" s="12" t="s">
        <v>283</v>
      </c>
      <c r="G42" s="8" t="s">
        <v>275</v>
      </c>
      <c r="H42" s="12" t="s">
        <v>276</v>
      </c>
      <c r="I42" s="1" t="s">
        <v>277</v>
      </c>
      <c r="J42" s="12" t="s">
        <v>278</v>
      </c>
      <c r="K42" s="12" t="s">
        <v>279</v>
      </c>
      <c r="L42" s="12" t="s">
        <v>276</v>
      </c>
      <c r="M42" s="27" t="s">
        <v>280</v>
      </c>
      <c r="N42" s="12"/>
      <c r="O42" s="8" t="s">
        <v>281</v>
      </c>
      <c r="P42" s="12" t="s">
        <v>50</v>
      </c>
      <c r="Q42" s="12" t="s">
        <v>282</v>
      </c>
      <c r="R42" s="12">
        <v>24</v>
      </c>
      <c r="S42" s="24" t="s">
        <v>284</v>
      </c>
      <c r="T42" s="24" t="s">
        <v>284</v>
      </c>
      <c r="U42" s="24" t="s">
        <v>284</v>
      </c>
      <c r="V42" s="14">
        <f>SUM(S42:U42)</f>
        <v>0</v>
      </c>
      <c r="W42" s="15">
        <v>50000</v>
      </c>
      <c r="X42" s="15">
        <v>12498</v>
      </c>
      <c r="Y42" s="15"/>
      <c r="Z42" s="14">
        <f t="shared" ref="Z42" si="7">SUM(W42:Y42)</f>
        <v>62498</v>
      </c>
      <c r="AA42" s="15">
        <f>W42</f>
        <v>50000</v>
      </c>
      <c r="AB42" s="15">
        <f t="shared" ref="AB42:AE42" si="8">X42</f>
        <v>12498</v>
      </c>
      <c r="AC42" s="15">
        <f t="shared" si="8"/>
        <v>0</v>
      </c>
      <c r="AD42" s="36">
        <f t="shared" si="8"/>
        <v>62498</v>
      </c>
      <c r="AE42" s="36">
        <f t="shared" si="8"/>
        <v>50000</v>
      </c>
      <c r="AF42" s="16" t="s">
        <v>285</v>
      </c>
      <c r="AG42" s="17" t="s">
        <v>287</v>
      </c>
      <c r="AH42" s="17" t="s">
        <v>286</v>
      </c>
      <c r="AI42" s="17" t="s">
        <v>288</v>
      </c>
      <c r="AJ42" s="17" t="s">
        <v>289</v>
      </c>
      <c r="AK42" s="8" t="s">
        <v>290</v>
      </c>
      <c r="AL42" s="8" t="s">
        <v>291</v>
      </c>
      <c r="AM42" s="18">
        <v>46023</v>
      </c>
      <c r="AN42" s="18">
        <v>46752</v>
      </c>
      <c r="AO42" s="12"/>
    </row>
    <row r="43" spans="1:41" ht="20" customHeight="1">
      <c r="A43" s="20"/>
      <c r="B43" s="21" t="s">
        <v>271</v>
      </c>
      <c r="C43" s="35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2">
        <f t="shared" ref="S43:AD43" si="9">SUM(S42)</f>
        <v>0</v>
      </c>
      <c r="T43" s="22">
        <f t="shared" si="9"/>
        <v>0</v>
      </c>
      <c r="U43" s="22">
        <f t="shared" si="9"/>
        <v>0</v>
      </c>
      <c r="V43" s="22">
        <f t="shared" si="9"/>
        <v>0</v>
      </c>
      <c r="W43" s="22">
        <f t="shared" si="9"/>
        <v>50000</v>
      </c>
      <c r="X43" s="22">
        <f t="shared" si="9"/>
        <v>12498</v>
      </c>
      <c r="Y43" s="22">
        <f t="shared" si="9"/>
        <v>0</v>
      </c>
      <c r="Z43" s="22">
        <f t="shared" si="9"/>
        <v>62498</v>
      </c>
      <c r="AA43" s="22">
        <f t="shared" si="9"/>
        <v>50000</v>
      </c>
      <c r="AB43" s="22">
        <f t="shared" si="9"/>
        <v>12498</v>
      </c>
      <c r="AC43" s="22">
        <f t="shared" si="9"/>
        <v>0</v>
      </c>
      <c r="AD43" s="22">
        <f t="shared" si="9"/>
        <v>62498</v>
      </c>
      <c r="AE43" s="22">
        <f>SUM(AE42)</f>
        <v>50000</v>
      </c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ht="20" customHeight="1">
      <c r="A44" s="12">
        <v>1</v>
      </c>
      <c r="B44" s="12" t="s">
        <v>292</v>
      </c>
      <c r="C44" s="26" t="s">
        <v>293</v>
      </c>
      <c r="D44" s="12" t="s">
        <v>294</v>
      </c>
      <c r="E44" s="12" t="s">
        <v>292</v>
      </c>
      <c r="F44" s="12" t="s">
        <v>315</v>
      </c>
      <c r="G44" s="8" t="s">
        <v>275</v>
      </c>
      <c r="H44" s="12" t="s">
        <v>295</v>
      </c>
      <c r="I44" s="1" t="s">
        <v>296</v>
      </c>
      <c r="J44" s="12" t="s">
        <v>297</v>
      </c>
      <c r="K44" s="12" t="s">
        <v>298</v>
      </c>
      <c r="L44" s="12" t="s">
        <v>295</v>
      </c>
      <c r="M44" s="27" t="s">
        <v>299</v>
      </c>
      <c r="N44" s="12"/>
      <c r="O44" s="8" t="s">
        <v>300</v>
      </c>
      <c r="P44" s="12" t="s">
        <v>48</v>
      </c>
      <c r="Q44" s="12" t="s">
        <v>301</v>
      </c>
      <c r="R44" s="12">
        <v>34</v>
      </c>
      <c r="S44" s="15">
        <f>W44*0.8</f>
        <v>4927.2000000000007</v>
      </c>
      <c r="T44" s="15">
        <f t="shared" ref="T44:U44" si="10">X44*0.8</f>
        <v>0</v>
      </c>
      <c r="U44" s="15">
        <f t="shared" si="10"/>
        <v>0</v>
      </c>
      <c r="V44" s="14">
        <f>SUM(S44:U44)</f>
        <v>4927.2000000000007</v>
      </c>
      <c r="W44" s="15">
        <v>6159</v>
      </c>
      <c r="X44" s="15"/>
      <c r="Y44" s="15"/>
      <c r="Z44" s="14">
        <f t="shared" ref="Z44" si="11">SUM(W44:Y44)</f>
        <v>6159</v>
      </c>
      <c r="AA44" s="15">
        <f>W44</f>
        <v>6159</v>
      </c>
      <c r="AB44" s="15">
        <f t="shared" ref="AB44" si="12">X44</f>
        <v>0</v>
      </c>
      <c r="AC44" s="15">
        <f t="shared" ref="AC44" si="13">Y44</f>
        <v>0</v>
      </c>
      <c r="AD44" s="36">
        <f t="shared" ref="AD44" si="14">Z44</f>
        <v>6159</v>
      </c>
      <c r="AE44" s="36">
        <f t="shared" ref="AE44" si="15">AA44</f>
        <v>6159</v>
      </c>
      <c r="AF44" s="16" t="s">
        <v>285</v>
      </c>
      <c r="AG44" s="17" t="s">
        <v>287</v>
      </c>
      <c r="AH44" s="17" t="s">
        <v>286</v>
      </c>
      <c r="AI44" s="17" t="s">
        <v>288</v>
      </c>
      <c r="AJ44" s="17" t="s">
        <v>289</v>
      </c>
      <c r="AK44" s="8" t="s">
        <v>290</v>
      </c>
      <c r="AL44" s="8" t="s">
        <v>291</v>
      </c>
      <c r="AM44" s="18">
        <v>45717</v>
      </c>
      <c r="AN44" s="18">
        <v>46752</v>
      </c>
      <c r="AO44" s="12"/>
    </row>
    <row r="45" spans="1:41" ht="20" customHeight="1">
      <c r="A45" s="20"/>
      <c r="B45" s="21" t="s">
        <v>292</v>
      </c>
      <c r="C45" s="35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2">
        <f t="shared" ref="S45" si="16">SUM(S44)</f>
        <v>4927.2000000000007</v>
      </c>
      <c r="T45" s="22">
        <f t="shared" ref="T45" si="17">SUM(T44)</f>
        <v>0</v>
      </c>
      <c r="U45" s="22">
        <f t="shared" ref="U45" si="18">SUM(U44)</f>
        <v>0</v>
      </c>
      <c r="V45" s="22">
        <f t="shared" ref="V45" si="19">SUM(V44)</f>
        <v>4927.2000000000007</v>
      </c>
      <c r="W45" s="22">
        <f t="shared" ref="W45" si="20">SUM(W44)</f>
        <v>6159</v>
      </c>
      <c r="X45" s="22">
        <f t="shared" ref="X45" si="21">SUM(X44)</f>
        <v>0</v>
      </c>
      <c r="Y45" s="22">
        <f t="shared" ref="Y45" si="22">SUM(Y44)</f>
        <v>0</v>
      </c>
      <c r="Z45" s="22">
        <f t="shared" ref="Z45" si="23">SUM(Z44)</f>
        <v>6159</v>
      </c>
      <c r="AA45" s="22">
        <f t="shared" ref="AA45" si="24">SUM(AA44)</f>
        <v>6159</v>
      </c>
      <c r="AB45" s="22">
        <f t="shared" ref="AB45" si="25">SUM(AB44)</f>
        <v>0</v>
      </c>
      <c r="AC45" s="22">
        <f t="shared" ref="AC45" si="26">SUM(AC44)</f>
        <v>0</v>
      </c>
      <c r="AD45" s="22">
        <f t="shared" ref="AD45" si="27">SUM(AD44)</f>
        <v>6159</v>
      </c>
      <c r="AE45" s="22">
        <f>SUM(AE44)</f>
        <v>6159</v>
      </c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ht="20" customHeight="1">
      <c r="A46" s="12">
        <v>1</v>
      </c>
      <c r="B46" s="12" t="s">
        <v>316</v>
      </c>
      <c r="C46" s="26" t="s">
        <v>317</v>
      </c>
      <c r="D46" s="12" t="s">
        <v>302</v>
      </c>
      <c r="E46" s="12" t="s">
        <v>303</v>
      </c>
      <c r="F46" s="12" t="s">
        <v>302</v>
      </c>
      <c r="G46" s="8" t="s">
        <v>304</v>
      </c>
      <c r="H46" s="12" t="s">
        <v>305</v>
      </c>
      <c r="I46" s="1" t="s">
        <v>306</v>
      </c>
      <c r="J46" s="12" t="s">
        <v>307</v>
      </c>
      <c r="K46" s="12" t="s">
        <v>308</v>
      </c>
      <c r="L46" s="12" t="s">
        <v>305</v>
      </c>
      <c r="M46" s="27" t="s">
        <v>309</v>
      </c>
      <c r="N46" s="12"/>
      <c r="O46" s="8" t="s">
        <v>310</v>
      </c>
      <c r="P46" s="12" t="s">
        <v>48</v>
      </c>
      <c r="Q46" s="12" t="s">
        <v>311</v>
      </c>
      <c r="R46" s="12">
        <v>36</v>
      </c>
      <c r="S46" s="15">
        <v>3805</v>
      </c>
      <c r="T46" s="15"/>
      <c r="U46" s="15"/>
      <c r="V46" s="14">
        <f>SUM(S46:U46)</f>
        <v>3805</v>
      </c>
      <c r="W46" s="15">
        <f>S46</f>
        <v>3805</v>
      </c>
      <c r="X46" s="15">
        <f t="shared" ref="X46:Y47" si="28">T46</f>
        <v>0</v>
      </c>
      <c r="Y46" s="15">
        <f t="shared" si="28"/>
        <v>0</v>
      </c>
      <c r="Z46" s="14">
        <f t="shared" ref="Z46:Z47" si="29">SUM(W46:Y46)</f>
        <v>3805</v>
      </c>
      <c r="AA46" s="15">
        <f>S46</f>
        <v>3805</v>
      </c>
      <c r="AB46" s="15">
        <f t="shared" ref="AB46:AC47" si="30">T46</f>
        <v>0</v>
      </c>
      <c r="AC46" s="15">
        <f t="shared" si="30"/>
        <v>0</v>
      </c>
      <c r="AD46" s="36">
        <f t="shared" ref="AD46" si="31">Z46</f>
        <v>3805</v>
      </c>
      <c r="AE46" s="36">
        <f t="shared" ref="AE46" si="32">AA46</f>
        <v>3805</v>
      </c>
      <c r="AF46" s="16" t="s">
        <v>285</v>
      </c>
      <c r="AG46" s="17" t="s">
        <v>287</v>
      </c>
      <c r="AH46" s="17" t="s">
        <v>286</v>
      </c>
      <c r="AI46" s="17" t="s">
        <v>288</v>
      </c>
      <c r="AJ46" s="17" t="s">
        <v>318</v>
      </c>
      <c r="AK46" s="8" t="s">
        <v>290</v>
      </c>
      <c r="AL46" s="8" t="s">
        <v>291</v>
      </c>
      <c r="AM46" s="18">
        <v>45658</v>
      </c>
      <c r="AN46" s="18">
        <v>46752</v>
      </c>
      <c r="AO46" s="12"/>
    </row>
    <row r="47" spans="1:41" ht="20" customHeight="1">
      <c r="A47" s="12">
        <v>2</v>
      </c>
      <c r="B47" s="12" t="s">
        <v>316</v>
      </c>
      <c r="C47" s="26" t="s">
        <v>317</v>
      </c>
      <c r="D47" s="12" t="s">
        <v>302</v>
      </c>
      <c r="E47" s="12" t="s">
        <v>303</v>
      </c>
      <c r="F47" s="12" t="s">
        <v>302</v>
      </c>
      <c r="G47" s="8" t="s">
        <v>304</v>
      </c>
      <c r="H47" s="12" t="s">
        <v>305</v>
      </c>
      <c r="I47" s="1" t="s">
        <v>306</v>
      </c>
      <c r="J47" s="12" t="s">
        <v>307</v>
      </c>
      <c r="K47" s="12" t="s">
        <v>308</v>
      </c>
      <c r="L47" s="12" t="s">
        <v>305</v>
      </c>
      <c r="M47" s="27" t="s">
        <v>312</v>
      </c>
      <c r="N47" s="12"/>
      <c r="O47" s="8" t="s">
        <v>313</v>
      </c>
      <c r="P47" s="12" t="s">
        <v>48</v>
      </c>
      <c r="Q47" s="12" t="s">
        <v>314</v>
      </c>
      <c r="R47" s="12">
        <v>36</v>
      </c>
      <c r="S47" s="15">
        <v>2277</v>
      </c>
      <c r="T47" s="15"/>
      <c r="U47" s="15"/>
      <c r="V47" s="14">
        <f>SUM(S47:U47)</f>
        <v>2277</v>
      </c>
      <c r="W47" s="15">
        <f>S47</f>
        <v>2277</v>
      </c>
      <c r="X47" s="15">
        <f t="shared" si="28"/>
        <v>0</v>
      </c>
      <c r="Y47" s="15">
        <f t="shared" si="28"/>
        <v>0</v>
      </c>
      <c r="Z47" s="14">
        <f t="shared" si="29"/>
        <v>2277</v>
      </c>
      <c r="AA47" s="15">
        <f>S47</f>
        <v>2277</v>
      </c>
      <c r="AB47" s="15">
        <f t="shared" si="30"/>
        <v>0</v>
      </c>
      <c r="AC47" s="15">
        <f t="shared" si="30"/>
        <v>0</v>
      </c>
      <c r="AD47" s="36">
        <f t="shared" ref="AD47" si="33">Z47</f>
        <v>2277</v>
      </c>
      <c r="AE47" s="36">
        <f t="shared" ref="AE47" si="34">AA47</f>
        <v>2277</v>
      </c>
      <c r="AF47" s="16" t="s">
        <v>285</v>
      </c>
      <c r="AG47" s="17" t="s">
        <v>287</v>
      </c>
      <c r="AH47" s="17" t="s">
        <v>286</v>
      </c>
      <c r="AI47" s="17" t="s">
        <v>288</v>
      </c>
      <c r="AJ47" s="17" t="s">
        <v>318</v>
      </c>
      <c r="AK47" s="8" t="s">
        <v>290</v>
      </c>
      <c r="AL47" s="8" t="s">
        <v>291</v>
      </c>
      <c r="AM47" s="18">
        <v>45658</v>
      </c>
      <c r="AN47" s="18">
        <v>46752</v>
      </c>
      <c r="AO47" s="12"/>
    </row>
    <row r="48" spans="1:41" ht="20" customHeight="1">
      <c r="A48" s="20"/>
      <c r="B48" s="21" t="s">
        <v>316</v>
      </c>
      <c r="C48" s="3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2">
        <f t="shared" ref="S48:AD48" si="35">SUM(S46:S47)</f>
        <v>6082</v>
      </c>
      <c r="T48" s="22">
        <f t="shared" si="35"/>
        <v>0</v>
      </c>
      <c r="U48" s="22">
        <f t="shared" si="35"/>
        <v>0</v>
      </c>
      <c r="V48" s="22">
        <f t="shared" si="35"/>
        <v>6082</v>
      </c>
      <c r="W48" s="22">
        <f t="shared" si="35"/>
        <v>6082</v>
      </c>
      <c r="X48" s="22">
        <f t="shared" si="35"/>
        <v>0</v>
      </c>
      <c r="Y48" s="22">
        <f t="shared" si="35"/>
        <v>0</v>
      </c>
      <c r="Z48" s="22">
        <f t="shared" si="35"/>
        <v>6082</v>
      </c>
      <c r="AA48" s="22">
        <f t="shared" si="35"/>
        <v>6082</v>
      </c>
      <c r="AB48" s="22">
        <f t="shared" si="35"/>
        <v>0</v>
      </c>
      <c r="AC48" s="22">
        <f t="shared" si="35"/>
        <v>0</v>
      </c>
      <c r="AD48" s="22">
        <f t="shared" si="35"/>
        <v>6082</v>
      </c>
      <c r="AE48" s="22">
        <f>SUM(AE46:AE47)</f>
        <v>6082</v>
      </c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ht="20" customHeight="1">
      <c r="A49" s="12">
        <v>1</v>
      </c>
      <c r="B49" s="12" t="s">
        <v>319</v>
      </c>
      <c r="C49" s="26" t="s">
        <v>320</v>
      </c>
      <c r="D49" s="12" t="s">
        <v>321</v>
      </c>
      <c r="E49" s="12" t="s">
        <v>322</v>
      </c>
      <c r="F49" s="12" t="s">
        <v>321</v>
      </c>
      <c r="G49" s="8" t="s">
        <v>275</v>
      </c>
      <c r="H49" s="12" t="s">
        <v>323</v>
      </c>
      <c r="I49" s="1" t="s">
        <v>324</v>
      </c>
      <c r="J49" s="12" t="s">
        <v>325</v>
      </c>
      <c r="K49" s="12" t="s">
        <v>326</v>
      </c>
      <c r="L49" s="12" t="s">
        <v>323</v>
      </c>
      <c r="M49" s="27" t="s">
        <v>327</v>
      </c>
      <c r="N49" s="12">
        <v>5902438</v>
      </c>
      <c r="O49" s="8" t="s">
        <v>328</v>
      </c>
      <c r="P49" s="12" t="s">
        <v>48</v>
      </c>
      <c r="Q49" s="12">
        <v>40</v>
      </c>
      <c r="R49" s="12">
        <v>24</v>
      </c>
      <c r="S49" s="24" t="s">
        <v>284</v>
      </c>
      <c r="T49" s="24" t="s">
        <v>284</v>
      </c>
      <c r="U49" s="24" t="s">
        <v>284</v>
      </c>
      <c r="V49" s="14">
        <f>SUM(S49:U49)</f>
        <v>0</v>
      </c>
      <c r="W49" s="15">
        <v>10546</v>
      </c>
      <c r="X49" s="15"/>
      <c r="Y49" s="15"/>
      <c r="Z49" s="14">
        <f t="shared" ref="Z49" si="36">SUM(W49:Y49)</f>
        <v>10546</v>
      </c>
      <c r="AA49" s="15">
        <f>W49</f>
        <v>10546</v>
      </c>
      <c r="AB49" s="15">
        <f t="shared" ref="AB49" si="37">X49</f>
        <v>0</v>
      </c>
      <c r="AC49" s="15">
        <f t="shared" ref="AC49" si="38">Y49</f>
        <v>0</v>
      </c>
      <c r="AD49" s="36">
        <f t="shared" ref="AD49" si="39">Z49</f>
        <v>10546</v>
      </c>
      <c r="AE49" s="36">
        <f t="shared" ref="AE49" si="40">AA49</f>
        <v>10546</v>
      </c>
      <c r="AF49" s="16" t="s">
        <v>285</v>
      </c>
      <c r="AG49" s="17" t="s">
        <v>287</v>
      </c>
      <c r="AH49" s="17" t="s">
        <v>286</v>
      </c>
      <c r="AI49" s="17" t="s">
        <v>288</v>
      </c>
      <c r="AJ49" s="17" t="s">
        <v>289</v>
      </c>
      <c r="AK49" s="8" t="s">
        <v>290</v>
      </c>
      <c r="AL49" s="8" t="s">
        <v>291</v>
      </c>
      <c r="AM49" s="18">
        <v>46023</v>
      </c>
      <c r="AN49" s="18">
        <v>46752</v>
      </c>
      <c r="AO49" s="12"/>
    </row>
    <row r="50" spans="1:41" ht="20" customHeight="1">
      <c r="A50" s="20"/>
      <c r="B50" s="21" t="s">
        <v>319</v>
      </c>
      <c r="C50" s="35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2">
        <f t="shared" ref="S50" si="41">SUM(S49)</f>
        <v>0</v>
      </c>
      <c r="T50" s="22">
        <f t="shared" ref="T50" si="42">SUM(T49)</f>
        <v>0</v>
      </c>
      <c r="U50" s="22">
        <f t="shared" ref="U50" si="43">SUM(U49)</f>
        <v>0</v>
      </c>
      <c r="V50" s="22">
        <f t="shared" ref="V50" si="44">SUM(V49)</f>
        <v>0</v>
      </c>
      <c r="W50" s="22">
        <f t="shared" ref="W50" si="45">SUM(W49)</f>
        <v>10546</v>
      </c>
      <c r="X50" s="22">
        <f t="shared" ref="X50" si="46">SUM(X49)</f>
        <v>0</v>
      </c>
      <c r="Y50" s="22">
        <f t="shared" ref="Y50" si="47">SUM(Y49)</f>
        <v>0</v>
      </c>
      <c r="Z50" s="22">
        <f t="shared" ref="Z50" si="48">SUM(Z49)</f>
        <v>10546</v>
      </c>
      <c r="AA50" s="22">
        <f t="shared" ref="AA50" si="49">SUM(AA49)</f>
        <v>10546</v>
      </c>
      <c r="AB50" s="22">
        <f t="shared" ref="AB50" si="50">SUM(AB49)</f>
        <v>0</v>
      </c>
      <c r="AC50" s="22">
        <f t="shared" ref="AC50" si="51">SUM(AC49)</f>
        <v>0</v>
      </c>
      <c r="AD50" s="22">
        <f t="shared" ref="AD50" si="52">SUM(AD49)</f>
        <v>10546</v>
      </c>
      <c r="AE50" s="22">
        <f>SUM(AE49)</f>
        <v>10546</v>
      </c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ht="20" customHeight="1">
      <c r="A51" s="12">
        <v>1</v>
      </c>
      <c r="B51" s="12" t="s">
        <v>329</v>
      </c>
      <c r="C51" s="26" t="s">
        <v>339</v>
      </c>
      <c r="D51" s="12" t="s">
        <v>330</v>
      </c>
      <c r="E51" s="12" t="s">
        <v>331</v>
      </c>
      <c r="F51" s="12" t="s">
        <v>340</v>
      </c>
      <c r="G51" s="8" t="s">
        <v>275</v>
      </c>
      <c r="H51" s="12" t="s">
        <v>332</v>
      </c>
      <c r="I51" s="1" t="s">
        <v>333</v>
      </c>
      <c r="J51" s="12" t="s">
        <v>334</v>
      </c>
      <c r="K51" s="12" t="s">
        <v>335</v>
      </c>
      <c r="L51" s="12" t="s">
        <v>332</v>
      </c>
      <c r="M51" s="27" t="s">
        <v>336</v>
      </c>
      <c r="N51" s="12" t="s">
        <v>337</v>
      </c>
      <c r="O51" s="8" t="s">
        <v>338</v>
      </c>
      <c r="P51" s="12" t="s">
        <v>48</v>
      </c>
      <c r="Q51" s="12">
        <v>15</v>
      </c>
      <c r="R51" s="12">
        <v>36</v>
      </c>
      <c r="S51" s="15">
        <v>8499</v>
      </c>
      <c r="T51" s="15"/>
      <c r="U51" s="15"/>
      <c r="V51" s="14">
        <f>SUM(S51:U51)</f>
        <v>8499</v>
      </c>
      <c r="W51" s="15">
        <f>S51</f>
        <v>8499</v>
      </c>
      <c r="X51" s="15">
        <f t="shared" ref="X51" si="53">T51</f>
        <v>0</v>
      </c>
      <c r="Y51" s="15">
        <f t="shared" ref="Y51" si="54">U51</f>
        <v>0</v>
      </c>
      <c r="Z51" s="14">
        <f t="shared" ref="Z51" si="55">SUM(W51:Y51)</f>
        <v>8499</v>
      </c>
      <c r="AA51" s="15">
        <f>S51</f>
        <v>8499</v>
      </c>
      <c r="AB51" s="15">
        <f t="shared" ref="AB51" si="56">T51</f>
        <v>0</v>
      </c>
      <c r="AC51" s="15">
        <f t="shared" ref="AC51" si="57">U51</f>
        <v>0</v>
      </c>
      <c r="AD51" s="36">
        <f t="shared" ref="AD51" si="58">Z51</f>
        <v>8499</v>
      </c>
      <c r="AE51" s="36">
        <f t="shared" ref="AE51" si="59">AA51</f>
        <v>8499</v>
      </c>
      <c r="AF51" s="16" t="s">
        <v>53</v>
      </c>
      <c r="AG51" s="17" t="s">
        <v>342</v>
      </c>
      <c r="AH51" s="17" t="s">
        <v>341</v>
      </c>
      <c r="AI51" s="17" t="s">
        <v>343</v>
      </c>
      <c r="AJ51" s="17" t="s">
        <v>345</v>
      </c>
      <c r="AK51" s="25">
        <v>45657</v>
      </c>
      <c r="AL51" s="8" t="s">
        <v>345</v>
      </c>
      <c r="AM51" s="18">
        <v>45658</v>
      </c>
      <c r="AN51" s="18">
        <v>46752</v>
      </c>
      <c r="AO51" s="12"/>
    </row>
    <row r="52" spans="1:41" ht="20" customHeight="1">
      <c r="A52" s="20"/>
      <c r="B52" s="21" t="s">
        <v>329</v>
      </c>
      <c r="C52" s="35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2">
        <f t="shared" ref="S52:AE52" si="60">SUM(S51:S51)</f>
        <v>8499</v>
      </c>
      <c r="T52" s="22">
        <f t="shared" si="60"/>
        <v>0</v>
      </c>
      <c r="U52" s="22">
        <f t="shared" si="60"/>
        <v>0</v>
      </c>
      <c r="V52" s="22">
        <f t="shared" si="60"/>
        <v>8499</v>
      </c>
      <c r="W52" s="22">
        <f t="shared" si="60"/>
        <v>8499</v>
      </c>
      <c r="X52" s="22">
        <f t="shared" si="60"/>
        <v>0</v>
      </c>
      <c r="Y52" s="22">
        <f t="shared" si="60"/>
        <v>0</v>
      </c>
      <c r="Z52" s="22">
        <f t="shared" si="60"/>
        <v>8499</v>
      </c>
      <c r="AA52" s="22">
        <f t="shared" si="60"/>
        <v>8499</v>
      </c>
      <c r="AB52" s="22">
        <f t="shared" si="60"/>
        <v>0</v>
      </c>
      <c r="AC52" s="22">
        <f t="shared" si="60"/>
        <v>0</v>
      </c>
      <c r="AD52" s="22">
        <f t="shared" si="60"/>
        <v>8499</v>
      </c>
      <c r="AE52" s="22">
        <f t="shared" si="60"/>
        <v>8499</v>
      </c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ht="20" customHeight="1">
      <c r="A53" s="12">
        <v>1</v>
      </c>
      <c r="B53" s="12" t="s">
        <v>346</v>
      </c>
      <c r="C53" s="26" t="s">
        <v>347</v>
      </c>
      <c r="D53" s="12" t="s">
        <v>348</v>
      </c>
      <c r="E53" s="12" t="s">
        <v>349</v>
      </c>
      <c r="F53" s="12" t="s">
        <v>356</v>
      </c>
      <c r="G53" s="8" t="s">
        <v>275</v>
      </c>
      <c r="H53" s="12" t="s">
        <v>350</v>
      </c>
      <c r="I53" s="1" t="s">
        <v>351</v>
      </c>
      <c r="J53" s="12" t="s">
        <v>352</v>
      </c>
      <c r="K53" s="12" t="s">
        <v>353</v>
      </c>
      <c r="L53" s="12" t="s">
        <v>350</v>
      </c>
      <c r="M53" s="27" t="s">
        <v>354</v>
      </c>
      <c r="N53" s="12"/>
      <c r="O53" s="8" t="s">
        <v>355</v>
      </c>
      <c r="P53" s="12" t="s">
        <v>48</v>
      </c>
      <c r="Q53" s="12">
        <v>6</v>
      </c>
      <c r="R53" s="12">
        <v>36</v>
      </c>
      <c r="S53" s="15">
        <v>5868</v>
      </c>
      <c r="T53" s="15"/>
      <c r="U53" s="15"/>
      <c r="V53" s="14">
        <f>SUM(S53:U53)</f>
        <v>5868</v>
      </c>
      <c r="W53" s="15">
        <f>S53</f>
        <v>5868</v>
      </c>
      <c r="X53" s="15">
        <f t="shared" ref="X53" si="61">T53</f>
        <v>0</v>
      </c>
      <c r="Y53" s="15">
        <f t="shared" ref="Y53" si="62">U53</f>
        <v>0</v>
      </c>
      <c r="Z53" s="14">
        <f t="shared" ref="Z53" si="63">SUM(W53:Y53)</f>
        <v>5868</v>
      </c>
      <c r="AA53" s="15">
        <f>S53</f>
        <v>5868</v>
      </c>
      <c r="AB53" s="15">
        <f t="shared" ref="AB53" si="64">T53</f>
        <v>0</v>
      </c>
      <c r="AC53" s="15">
        <f t="shared" ref="AC53" si="65">U53</f>
        <v>0</v>
      </c>
      <c r="AD53" s="36">
        <f t="shared" ref="AD53" si="66">Z53</f>
        <v>5868</v>
      </c>
      <c r="AE53" s="36">
        <f t="shared" ref="AE53" si="67">AA53</f>
        <v>5868</v>
      </c>
      <c r="AF53" s="16" t="s">
        <v>53</v>
      </c>
      <c r="AG53" s="17" t="s">
        <v>287</v>
      </c>
      <c r="AH53" s="17" t="s">
        <v>357</v>
      </c>
      <c r="AI53" s="17" t="s">
        <v>288</v>
      </c>
      <c r="AJ53" s="17" t="s">
        <v>344</v>
      </c>
      <c r="AK53" s="8" t="s">
        <v>290</v>
      </c>
      <c r="AL53" s="8" t="s">
        <v>291</v>
      </c>
      <c r="AM53" s="18">
        <v>45658</v>
      </c>
      <c r="AN53" s="18">
        <v>46752</v>
      </c>
      <c r="AO53" s="12"/>
    </row>
    <row r="54" spans="1:41" ht="20" customHeight="1">
      <c r="A54" s="20"/>
      <c r="B54" s="21" t="s">
        <v>346</v>
      </c>
      <c r="C54" s="35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2">
        <f t="shared" ref="S54:AE54" si="68">SUM(S53:S53)</f>
        <v>5868</v>
      </c>
      <c r="T54" s="22">
        <f t="shared" si="68"/>
        <v>0</v>
      </c>
      <c r="U54" s="22">
        <f t="shared" si="68"/>
        <v>0</v>
      </c>
      <c r="V54" s="22">
        <f t="shared" si="68"/>
        <v>5868</v>
      </c>
      <c r="W54" s="22">
        <f t="shared" si="68"/>
        <v>5868</v>
      </c>
      <c r="X54" s="22">
        <f t="shared" si="68"/>
        <v>0</v>
      </c>
      <c r="Y54" s="22">
        <f t="shared" si="68"/>
        <v>0</v>
      </c>
      <c r="Z54" s="22">
        <f t="shared" si="68"/>
        <v>5868</v>
      </c>
      <c r="AA54" s="22">
        <f t="shared" si="68"/>
        <v>5868</v>
      </c>
      <c r="AB54" s="22">
        <f t="shared" si="68"/>
        <v>0</v>
      </c>
      <c r="AC54" s="22">
        <f t="shared" si="68"/>
        <v>0</v>
      </c>
      <c r="AD54" s="22">
        <f t="shared" si="68"/>
        <v>5868</v>
      </c>
      <c r="AE54" s="22">
        <f t="shared" si="68"/>
        <v>5868</v>
      </c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ht="20" customHeight="1">
      <c r="A55" s="12">
        <v>1</v>
      </c>
      <c r="B55" s="12" t="s">
        <v>358</v>
      </c>
      <c r="C55" s="26" t="s">
        <v>359</v>
      </c>
      <c r="D55" s="12" t="s">
        <v>360</v>
      </c>
      <c r="E55" s="12" t="s">
        <v>361</v>
      </c>
      <c r="F55" s="12" t="s">
        <v>360</v>
      </c>
      <c r="G55" s="8" t="s">
        <v>362</v>
      </c>
      <c r="H55" s="12" t="s">
        <v>363</v>
      </c>
      <c r="I55" s="1" t="s">
        <v>364</v>
      </c>
      <c r="J55" s="12" t="s">
        <v>365</v>
      </c>
      <c r="K55" s="12" t="s">
        <v>366</v>
      </c>
      <c r="L55" s="12" t="s">
        <v>363</v>
      </c>
      <c r="M55" s="27" t="s">
        <v>367</v>
      </c>
      <c r="N55" s="12" t="s">
        <v>368</v>
      </c>
      <c r="O55" s="8" t="s">
        <v>369</v>
      </c>
      <c r="P55" s="12" t="s">
        <v>370</v>
      </c>
      <c r="Q55" s="12" t="s">
        <v>371</v>
      </c>
      <c r="R55" s="12">
        <v>33</v>
      </c>
      <c r="S55" s="15">
        <f>W55*0.7</f>
        <v>7000</v>
      </c>
      <c r="T55" s="15">
        <f t="shared" ref="T55:U55" si="69">X55*0.7</f>
        <v>1099</v>
      </c>
      <c r="U55" s="15">
        <f t="shared" si="69"/>
        <v>0</v>
      </c>
      <c r="V55" s="14">
        <f>SUM(S55:U55)</f>
        <v>8099</v>
      </c>
      <c r="W55" s="15">
        <v>10000</v>
      </c>
      <c r="X55" s="15">
        <v>1570</v>
      </c>
      <c r="Y55" s="15"/>
      <c r="Z55" s="14">
        <f t="shared" ref="Z55" si="70">SUM(W55:Y55)</f>
        <v>11570</v>
      </c>
      <c r="AA55" s="15">
        <f>W55</f>
        <v>10000</v>
      </c>
      <c r="AB55" s="15">
        <f t="shared" ref="AB55" si="71">X55</f>
        <v>1570</v>
      </c>
      <c r="AC55" s="15">
        <f t="shared" ref="AC55" si="72">Y55</f>
        <v>0</v>
      </c>
      <c r="AD55" s="36">
        <f t="shared" ref="AD55" si="73">Z55</f>
        <v>11570</v>
      </c>
      <c r="AE55" s="36">
        <f t="shared" ref="AE55" si="74">AA55</f>
        <v>10000</v>
      </c>
      <c r="AF55" s="16" t="s">
        <v>53</v>
      </c>
      <c r="AG55" s="17" t="s">
        <v>287</v>
      </c>
      <c r="AH55" s="17" t="s">
        <v>357</v>
      </c>
      <c r="AI55" s="17" t="s">
        <v>288</v>
      </c>
      <c r="AJ55" s="17" t="s">
        <v>372</v>
      </c>
      <c r="AK55" s="8" t="s">
        <v>290</v>
      </c>
      <c r="AL55" s="8" t="s">
        <v>291</v>
      </c>
      <c r="AM55" s="18">
        <v>45748</v>
      </c>
      <c r="AN55" s="18">
        <v>46752</v>
      </c>
      <c r="AO55" s="12"/>
    </row>
    <row r="56" spans="1:41" ht="20" customHeight="1">
      <c r="A56" s="20"/>
      <c r="B56" s="21" t="s">
        <v>358</v>
      </c>
      <c r="C56" s="35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2">
        <f t="shared" ref="S56" si="75">SUM(S55)</f>
        <v>7000</v>
      </c>
      <c r="T56" s="22">
        <f t="shared" ref="T56" si="76">SUM(T55)</f>
        <v>1099</v>
      </c>
      <c r="U56" s="22">
        <f t="shared" ref="U56" si="77">SUM(U55)</f>
        <v>0</v>
      </c>
      <c r="V56" s="22">
        <f t="shared" ref="V56" si="78">SUM(V55)</f>
        <v>8099</v>
      </c>
      <c r="W56" s="22">
        <f t="shared" ref="W56" si="79">SUM(W55)</f>
        <v>10000</v>
      </c>
      <c r="X56" s="22">
        <f t="shared" ref="X56" si="80">SUM(X55)</f>
        <v>1570</v>
      </c>
      <c r="Y56" s="22">
        <f t="shared" ref="Y56" si="81">SUM(Y55)</f>
        <v>0</v>
      </c>
      <c r="Z56" s="22">
        <f t="shared" ref="Z56" si="82">SUM(Z55)</f>
        <v>11570</v>
      </c>
      <c r="AA56" s="22">
        <f t="shared" ref="AA56" si="83">SUM(AA55)</f>
        <v>10000</v>
      </c>
      <c r="AB56" s="22">
        <f t="shared" ref="AB56" si="84">SUM(AB55)</f>
        <v>1570</v>
      </c>
      <c r="AC56" s="22">
        <f t="shared" ref="AC56" si="85">SUM(AC55)</f>
        <v>0</v>
      </c>
      <c r="AD56" s="22">
        <f t="shared" ref="AD56" si="86">SUM(AD55)</f>
        <v>11570</v>
      </c>
      <c r="AE56" s="22">
        <f>SUM(AE55)</f>
        <v>10000</v>
      </c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ht="20" customHeight="1">
      <c r="A57" s="12">
        <v>1</v>
      </c>
      <c r="B57" s="12" t="s">
        <v>425</v>
      </c>
      <c r="C57" s="26" t="s">
        <v>426</v>
      </c>
      <c r="D57" s="12" t="s">
        <v>427</v>
      </c>
      <c r="E57" s="12" t="s">
        <v>425</v>
      </c>
      <c r="F57" s="12" t="s">
        <v>427</v>
      </c>
      <c r="G57" s="12" t="s">
        <v>510</v>
      </c>
      <c r="H57" s="12" t="s">
        <v>374</v>
      </c>
      <c r="I57" s="1"/>
      <c r="J57" s="12"/>
      <c r="K57" s="12" t="s">
        <v>375</v>
      </c>
      <c r="L57" s="12" t="s">
        <v>376</v>
      </c>
      <c r="M57" s="27" t="s">
        <v>533</v>
      </c>
      <c r="N57" s="12"/>
      <c r="O57" s="8">
        <v>25590</v>
      </c>
      <c r="P57" s="12" t="s">
        <v>48</v>
      </c>
      <c r="Q57" s="12">
        <v>10</v>
      </c>
      <c r="R57" s="12">
        <v>24</v>
      </c>
      <c r="S57" s="23">
        <v>1000</v>
      </c>
      <c r="T57" s="13"/>
      <c r="U57" s="13"/>
      <c r="V57" s="14">
        <f>SUM(S57:U57)</f>
        <v>1000</v>
      </c>
      <c r="W57" s="15">
        <f>S57</f>
        <v>1000</v>
      </c>
      <c r="X57" s="15">
        <f t="shared" ref="X57:Y72" si="87">T57</f>
        <v>0</v>
      </c>
      <c r="Y57" s="15">
        <f t="shared" si="87"/>
        <v>0</v>
      </c>
      <c r="Z57" s="14">
        <f t="shared" ref="Z57:Z124" si="88">SUM(W57:Y57)</f>
        <v>1000</v>
      </c>
      <c r="AA57" s="24" t="s">
        <v>284</v>
      </c>
      <c r="AB57" s="24" t="s">
        <v>284</v>
      </c>
      <c r="AC57" s="24" t="s">
        <v>284</v>
      </c>
      <c r="AD57" s="14">
        <f t="shared" ref="AD57:AD124" si="89">SUM(AA57:AC57)</f>
        <v>0</v>
      </c>
      <c r="AE57" s="14">
        <f t="shared" ref="AE57:AE124" si="90">V57+Z57+AD57</f>
        <v>2000</v>
      </c>
      <c r="AF57" s="16" t="s">
        <v>509</v>
      </c>
      <c r="AG57" s="17" t="s">
        <v>342</v>
      </c>
      <c r="AH57" s="17" t="s">
        <v>1739</v>
      </c>
      <c r="AI57" s="17" t="s">
        <v>343</v>
      </c>
      <c r="AJ57" s="17" t="s">
        <v>345</v>
      </c>
      <c r="AK57" s="25">
        <v>45657</v>
      </c>
      <c r="AL57" s="17" t="s">
        <v>345</v>
      </c>
      <c r="AM57" s="12" t="s">
        <v>47</v>
      </c>
      <c r="AN57" s="18">
        <v>46387</v>
      </c>
      <c r="AO57" s="19"/>
    </row>
    <row r="58" spans="1:41" ht="20" customHeight="1">
      <c r="A58" s="12">
        <v>2</v>
      </c>
      <c r="B58" s="12" t="s">
        <v>425</v>
      </c>
      <c r="C58" s="26" t="s">
        <v>426</v>
      </c>
      <c r="D58" s="12" t="s">
        <v>427</v>
      </c>
      <c r="E58" s="12" t="s">
        <v>425</v>
      </c>
      <c r="F58" s="12" t="s">
        <v>427</v>
      </c>
      <c r="G58" s="12" t="s">
        <v>510</v>
      </c>
      <c r="H58" s="12" t="s">
        <v>374</v>
      </c>
      <c r="I58" s="1"/>
      <c r="J58" s="12"/>
      <c r="K58" s="12" t="s">
        <v>375</v>
      </c>
      <c r="L58" s="12" t="s">
        <v>376</v>
      </c>
      <c r="M58" s="27" t="s">
        <v>534</v>
      </c>
      <c r="N58" s="12"/>
      <c r="O58" s="8">
        <v>11642184</v>
      </c>
      <c r="P58" s="12" t="s">
        <v>48</v>
      </c>
      <c r="Q58" s="12">
        <v>8</v>
      </c>
      <c r="R58" s="12">
        <v>24</v>
      </c>
      <c r="S58" s="23">
        <v>2280</v>
      </c>
      <c r="T58" s="13"/>
      <c r="U58" s="13"/>
      <c r="V58" s="14">
        <f t="shared" ref="V58:V121" si="91">SUM(S58:U58)</f>
        <v>2280</v>
      </c>
      <c r="W58" s="15">
        <f t="shared" ref="W58:Y121" si="92">S58</f>
        <v>2280</v>
      </c>
      <c r="X58" s="15">
        <f t="shared" si="87"/>
        <v>0</v>
      </c>
      <c r="Y58" s="15">
        <f t="shared" si="87"/>
        <v>0</v>
      </c>
      <c r="Z58" s="14">
        <f t="shared" si="88"/>
        <v>2280</v>
      </c>
      <c r="AA58" s="24" t="s">
        <v>284</v>
      </c>
      <c r="AB58" s="24" t="s">
        <v>284</v>
      </c>
      <c r="AC58" s="24" t="s">
        <v>284</v>
      </c>
      <c r="AD58" s="14">
        <f t="shared" si="89"/>
        <v>0</v>
      </c>
      <c r="AE58" s="14">
        <f t="shared" si="90"/>
        <v>4560</v>
      </c>
      <c r="AF58" s="16" t="s">
        <v>509</v>
      </c>
      <c r="AG58" s="17" t="s">
        <v>342</v>
      </c>
      <c r="AH58" s="17" t="s">
        <v>1739</v>
      </c>
      <c r="AI58" s="17" t="s">
        <v>343</v>
      </c>
      <c r="AJ58" s="17" t="s">
        <v>345</v>
      </c>
      <c r="AK58" s="25">
        <v>45657</v>
      </c>
      <c r="AL58" s="17" t="s">
        <v>345</v>
      </c>
      <c r="AM58" s="12" t="s">
        <v>47</v>
      </c>
      <c r="AN58" s="18">
        <v>46387</v>
      </c>
      <c r="AO58" s="19"/>
    </row>
    <row r="59" spans="1:41" ht="20" customHeight="1">
      <c r="A59" s="12">
        <v>3</v>
      </c>
      <c r="B59" s="12" t="s">
        <v>425</v>
      </c>
      <c r="C59" s="26" t="s">
        <v>426</v>
      </c>
      <c r="D59" s="12" t="s">
        <v>427</v>
      </c>
      <c r="E59" s="12" t="s">
        <v>425</v>
      </c>
      <c r="F59" s="12" t="s">
        <v>427</v>
      </c>
      <c r="G59" s="12" t="s">
        <v>510</v>
      </c>
      <c r="H59" s="12" t="s">
        <v>374</v>
      </c>
      <c r="I59" s="1"/>
      <c r="J59" s="12"/>
      <c r="K59" s="12" t="s">
        <v>375</v>
      </c>
      <c r="L59" s="12" t="s">
        <v>376</v>
      </c>
      <c r="M59" s="27" t="s">
        <v>535</v>
      </c>
      <c r="N59" s="12"/>
      <c r="O59" s="8">
        <v>35024518</v>
      </c>
      <c r="P59" s="12" t="s">
        <v>48</v>
      </c>
      <c r="Q59" s="12">
        <v>16</v>
      </c>
      <c r="R59" s="12">
        <v>24</v>
      </c>
      <c r="S59" s="23">
        <v>1000</v>
      </c>
      <c r="T59" s="13"/>
      <c r="U59" s="13"/>
      <c r="V59" s="14">
        <f t="shared" si="91"/>
        <v>1000</v>
      </c>
      <c r="W59" s="15">
        <f t="shared" si="92"/>
        <v>1000</v>
      </c>
      <c r="X59" s="15">
        <f t="shared" si="87"/>
        <v>0</v>
      </c>
      <c r="Y59" s="15">
        <f t="shared" si="87"/>
        <v>0</v>
      </c>
      <c r="Z59" s="14">
        <f t="shared" si="88"/>
        <v>1000</v>
      </c>
      <c r="AA59" s="24" t="s">
        <v>284</v>
      </c>
      <c r="AB59" s="24" t="s">
        <v>284</v>
      </c>
      <c r="AC59" s="24" t="s">
        <v>284</v>
      </c>
      <c r="AD59" s="14">
        <f t="shared" si="89"/>
        <v>0</v>
      </c>
      <c r="AE59" s="14">
        <f t="shared" si="90"/>
        <v>2000</v>
      </c>
      <c r="AF59" s="16" t="s">
        <v>509</v>
      </c>
      <c r="AG59" s="17" t="s">
        <v>342</v>
      </c>
      <c r="AH59" s="17" t="s">
        <v>1739</v>
      </c>
      <c r="AI59" s="17" t="s">
        <v>343</v>
      </c>
      <c r="AJ59" s="17" t="s">
        <v>345</v>
      </c>
      <c r="AK59" s="25">
        <v>45657</v>
      </c>
      <c r="AL59" s="17" t="s">
        <v>345</v>
      </c>
      <c r="AM59" s="12" t="s">
        <v>47</v>
      </c>
      <c r="AN59" s="18">
        <v>46387</v>
      </c>
      <c r="AO59" s="19"/>
    </row>
    <row r="60" spans="1:41" ht="20" customHeight="1">
      <c r="A60" s="12">
        <v>4</v>
      </c>
      <c r="B60" s="12" t="s">
        <v>425</v>
      </c>
      <c r="C60" s="26" t="s">
        <v>426</v>
      </c>
      <c r="D60" s="12" t="s">
        <v>427</v>
      </c>
      <c r="E60" s="12" t="s">
        <v>425</v>
      </c>
      <c r="F60" s="12" t="s">
        <v>427</v>
      </c>
      <c r="G60" s="12" t="s">
        <v>510</v>
      </c>
      <c r="H60" s="12" t="s">
        <v>377</v>
      </c>
      <c r="I60" s="1"/>
      <c r="J60" s="12"/>
      <c r="K60" s="12" t="s">
        <v>375</v>
      </c>
      <c r="L60" s="12" t="s">
        <v>376</v>
      </c>
      <c r="M60" s="27" t="s">
        <v>536</v>
      </c>
      <c r="N60" s="12"/>
      <c r="O60" s="8">
        <v>123310</v>
      </c>
      <c r="P60" s="12" t="s">
        <v>48</v>
      </c>
      <c r="Q60" s="12">
        <v>21</v>
      </c>
      <c r="R60" s="12">
        <v>24</v>
      </c>
      <c r="S60" s="23">
        <v>1000</v>
      </c>
      <c r="T60" s="13"/>
      <c r="U60" s="13"/>
      <c r="V60" s="14">
        <f t="shared" si="91"/>
        <v>1000</v>
      </c>
      <c r="W60" s="15">
        <f t="shared" si="92"/>
        <v>1000</v>
      </c>
      <c r="X60" s="15">
        <f t="shared" si="87"/>
        <v>0</v>
      </c>
      <c r="Y60" s="15">
        <f t="shared" si="87"/>
        <v>0</v>
      </c>
      <c r="Z60" s="14">
        <f t="shared" si="88"/>
        <v>1000</v>
      </c>
      <c r="AA60" s="24" t="s">
        <v>284</v>
      </c>
      <c r="AB60" s="24" t="s">
        <v>284</v>
      </c>
      <c r="AC60" s="24" t="s">
        <v>284</v>
      </c>
      <c r="AD60" s="14">
        <f t="shared" si="89"/>
        <v>0</v>
      </c>
      <c r="AE60" s="14">
        <f t="shared" si="90"/>
        <v>2000</v>
      </c>
      <c r="AF60" s="16" t="s">
        <v>509</v>
      </c>
      <c r="AG60" s="17" t="s">
        <v>342</v>
      </c>
      <c r="AH60" s="17" t="s">
        <v>1739</v>
      </c>
      <c r="AI60" s="17" t="s">
        <v>343</v>
      </c>
      <c r="AJ60" s="17" t="s">
        <v>345</v>
      </c>
      <c r="AK60" s="25">
        <v>45657</v>
      </c>
      <c r="AL60" s="17" t="s">
        <v>345</v>
      </c>
      <c r="AM60" s="12" t="s">
        <v>47</v>
      </c>
      <c r="AN60" s="18">
        <v>46387</v>
      </c>
      <c r="AO60" s="19"/>
    </row>
    <row r="61" spans="1:41" ht="20" customHeight="1">
      <c r="A61" s="12">
        <v>5</v>
      </c>
      <c r="B61" s="12" t="s">
        <v>425</v>
      </c>
      <c r="C61" s="26" t="s">
        <v>426</v>
      </c>
      <c r="D61" s="12" t="s">
        <v>427</v>
      </c>
      <c r="E61" s="12" t="s">
        <v>425</v>
      </c>
      <c r="F61" s="12" t="s">
        <v>427</v>
      </c>
      <c r="G61" s="12" t="s">
        <v>511</v>
      </c>
      <c r="H61" s="12" t="s">
        <v>377</v>
      </c>
      <c r="I61" s="1"/>
      <c r="J61" s="12"/>
      <c r="K61" s="12" t="s">
        <v>375</v>
      </c>
      <c r="L61" s="12" t="s">
        <v>376</v>
      </c>
      <c r="M61" s="27" t="s">
        <v>537</v>
      </c>
      <c r="N61" s="12"/>
      <c r="O61" s="8">
        <v>158547</v>
      </c>
      <c r="P61" s="12" t="s">
        <v>48</v>
      </c>
      <c r="Q61" s="12">
        <v>5</v>
      </c>
      <c r="R61" s="12">
        <v>24</v>
      </c>
      <c r="S61" s="23">
        <v>1000</v>
      </c>
      <c r="T61" s="13"/>
      <c r="U61" s="13"/>
      <c r="V61" s="14">
        <f t="shared" si="91"/>
        <v>1000</v>
      </c>
      <c r="W61" s="15">
        <f t="shared" si="92"/>
        <v>1000</v>
      </c>
      <c r="X61" s="15">
        <f t="shared" si="87"/>
        <v>0</v>
      </c>
      <c r="Y61" s="15">
        <f t="shared" si="87"/>
        <v>0</v>
      </c>
      <c r="Z61" s="14">
        <f t="shared" si="88"/>
        <v>1000</v>
      </c>
      <c r="AA61" s="24" t="s">
        <v>284</v>
      </c>
      <c r="AB61" s="24" t="s">
        <v>284</v>
      </c>
      <c r="AC61" s="24" t="s">
        <v>284</v>
      </c>
      <c r="AD61" s="14">
        <f t="shared" si="89"/>
        <v>0</v>
      </c>
      <c r="AE61" s="14">
        <f t="shared" si="90"/>
        <v>2000</v>
      </c>
      <c r="AF61" s="16" t="s">
        <v>509</v>
      </c>
      <c r="AG61" s="17" t="s">
        <v>342</v>
      </c>
      <c r="AH61" s="17" t="s">
        <v>1739</v>
      </c>
      <c r="AI61" s="17" t="s">
        <v>343</v>
      </c>
      <c r="AJ61" s="17" t="s">
        <v>345</v>
      </c>
      <c r="AK61" s="25">
        <v>45657</v>
      </c>
      <c r="AL61" s="17" t="s">
        <v>345</v>
      </c>
      <c r="AM61" s="12" t="s">
        <v>47</v>
      </c>
      <c r="AN61" s="18">
        <v>46387</v>
      </c>
      <c r="AO61" s="19"/>
    </row>
    <row r="62" spans="1:41" ht="20" customHeight="1">
      <c r="A62" s="12">
        <v>6</v>
      </c>
      <c r="B62" s="12" t="s">
        <v>425</v>
      </c>
      <c r="C62" s="26" t="s">
        <v>426</v>
      </c>
      <c r="D62" s="12" t="s">
        <v>427</v>
      </c>
      <c r="E62" s="12" t="s">
        <v>425</v>
      </c>
      <c r="F62" s="12" t="s">
        <v>427</v>
      </c>
      <c r="G62" s="12" t="s">
        <v>512</v>
      </c>
      <c r="H62" s="12" t="s">
        <v>385</v>
      </c>
      <c r="I62" s="1"/>
      <c r="J62" s="12"/>
      <c r="K62" s="12" t="s">
        <v>375</v>
      </c>
      <c r="L62" s="12" t="s">
        <v>376</v>
      </c>
      <c r="M62" s="27" t="s">
        <v>538</v>
      </c>
      <c r="N62" s="12"/>
      <c r="O62" s="8">
        <v>144389</v>
      </c>
      <c r="P62" s="12" t="s">
        <v>48</v>
      </c>
      <c r="Q62" s="12">
        <v>16</v>
      </c>
      <c r="R62" s="12">
        <v>24</v>
      </c>
      <c r="S62" s="23">
        <v>7000</v>
      </c>
      <c r="T62" s="13"/>
      <c r="U62" s="13"/>
      <c r="V62" s="14">
        <f t="shared" si="91"/>
        <v>7000</v>
      </c>
      <c r="W62" s="15">
        <f t="shared" si="92"/>
        <v>7000</v>
      </c>
      <c r="X62" s="15">
        <f t="shared" si="87"/>
        <v>0</v>
      </c>
      <c r="Y62" s="15">
        <f t="shared" si="87"/>
        <v>0</v>
      </c>
      <c r="Z62" s="14">
        <f t="shared" si="88"/>
        <v>7000</v>
      </c>
      <c r="AA62" s="24" t="s">
        <v>284</v>
      </c>
      <c r="AB62" s="24" t="s">
        <v>284</v>
      </c>
      <c r="AC62" s="24" t="s">
        <v>284</v>
      </c>
      <c r="AD62" s="14">
        <f t="shared" si="89"/>
        <v>0</v>
      </c>
      <c r="AE62" s="14">
        <f t="shared" si="90"/>
        <v>14000</v>
      </c>
      <c r="AF62" s="16" t="s">
        <v>509</v>
      </c>
      <c r="AG62" s="17" t="s">
        <v>342</v>
      </c>
      <c r="AH62" s="17" t="s">
        <v>1739</v>
      </c>
      <c r="AI62" s="17" t="s">
        <v>343</v>
      </c>
      <c r="AJ62" s="17" t="s">
        <v>345</v>
      </c>
      <c r="AK62" s="25">
        <v>45657</v>
      </c>
      <c r="AL62" s="17" t="s">
        <v>345</v>
      </c>
      <c r="AM62" s="12" t="s">
        <v>47</v>
      </c>
      <c r="AN62" s="18">
        <v>46387</v>
      </c>
      <c r="AO62" s="19"/>
    </row>
    <row r="63" spans="1:41" ht="20" customHeight="1">
      <c r="A63" s="12">
        <v>7</v>
      </c>
      <c r="B63" s="12" t="s">
        <v>425</v>
      </c>
      <c r="C63" s="26" t="s">
        <v>426</v>
      </c>
      <c r="D63" s="12" t="s">
        <v>427</v>
      </c>
      <c r="E63" s="12" t="s">
        <v>425</v>
      </c>
      <c r="F63" s="12" t="s">
        <v>427</v>
      </c>
      <c r="G63" s="12" t="s">
        <v>513</v>
      </c>
      <c r="H63" s="12" t="s">
        <v>385</v>
      </c>
      <c r="I63" s="1"/>
      <c r="J63" s="12"/>
      <c r="K63" s="12" t="s">
        <v>375</v>
      </c>
      <c r="L63" s="12" t="s">
        <v>376</v>
      </c>
      <c r="M63" s="27" t="s">
        <v>539</v>
      </c>
      <c r="N63" s="12"/>
      <c r="O63" s="8">
        <v>266162</v>
      </c>
      <c r="P63" s="12" t="s">
        <v>48</v>
      </c>
      <c r="Q63" s="12">
        <v>5</v>
      </c>
      <c r="R63" s="12">
        <v>24</v>
      </c>
      <c r="S63" s="23">
        <v>1100</v>
      </c>
      <c r="T63" s="13"/>
      <c r="U63" s="13"/>
      <c r="V63" s="14">
        <f t="shared" si="91"/>
        <v>1100</v>
      </c>
      <c r="W63" s="15">
        <f t="shared" si="92"/>
        <v>1100</v>
      </c>
      <c r="X63" s="15">
        <f t="shared" si="87"/>
        <v>0</v>
      </c>
      <c r="Y63" s="15">
        <f t="shared" si="87"/>
        <v>0</v>
      </c>
      <c r="Z63" s="14">
        <f t="shared" si="88"/>
        <v>1100</v>
      </c>
      <c r="AA63" s="24" t="s">
        <v>284</v>
      </c>
      <c r="AB63" s="24" t="s">
        <v>284</v>
      </c>
      <c r="AC63" s="24" t="s">
        <v>284</v>
      </c>
      <c r="AD63" s="14">
        <f t="shared" si="89"/>
        <v>0</v>
      </c>
      <c r="AE63" s="14">
        <f t="shared" si="90"/>
        <v>2200</v>
      </c>
      <c r="AF63" s="16" t="s">
        <v>509</v>
      </c>
      <c r="AG63" s="17" t="s">
        <v>342</v>
      </c>
      <c r="AH63" s="17" t="s">
        <v>1739</v>
      </c>
      <c r="AI63" s="17" t="s">
        <v>343</v>
      </c>
      <c r="AJ63" s="17" t="s">
        <v>345</v>
      </c>
      <c r="AK63" s="25">
        <v>45657</v>
      </c>
      <c r="AL63" s="17" t="s">
        <v>345</v>
      </c>
      <c r="AM63" s="12" t="s">
        <v>47</v>
      </c>
      <c r="AN63" s="18">
        <v>46387</v>
      </c>
      <c r="AO63" s="19"/>
    </row>
    <row r="64" spans="1:41" ht="20" customHeight="1">
      <c r="A64" s="12">
        <v>8</v>
      </c>
      <c r="B64" s="12" t="s">
        <v>425</v>
      </c>
      <c r="C64" s="26" t="s">
        <v>426</v>
      </c>
      <c r="D64" s="12" t="s">
        <v>427</v>
      </c>
      <c r="E64" s="12" t="s">
        <v>425</v>
      </c>
      <c r="F64" s="12" t="s">
        <v>427</v>
      </c>
      <c r="G64" s="12" t="s">
        <v>512</v>
      </c>
      <c r="H64" s="12" t="s">
        <v>386</v>
      </c>
      <c r="I64" s="1"/>
      <c r="J64" s="12"/>
      <c r="K64" s="12" t="s">
        <v>375</v>
      </c>
      <c r="L64" s="12" t="s">
        <v>376</v>
      </c>
      <c r="M64" s="27" t="s">
        <v>540</v>
      </c>
      <c r="N64" s="12"/>
      <c r="O64" s="8">
        <v>125769</v>
      </c>
      <c r="P64" s="12" t="s">
        <v>48</v>
      </c>
      <c r="Q64" s="12">
        <v>20</v>
      </c>
      <c r="R64" s="12">
        <v>24</v>
      </c>
      <c r="S64" s="23">
        <v>9100</v>
      </c>
      <c r="T64" s="13"/>
      <c r="U64" s="13"/>
      <c r="V64" s="14">
        <f t="shared" si="91"/>
        <v>9100</v>
      </c>
      <c r="W64" s="15">
        <f t="shared" si="92"/>
        <v>9100</v>
      </c>
      <c r="X64" s="15">
        <f t="shared" si="87"/>
        <v>0</v>
      </c>
      <c r="Y64" s="15">
        <f t="shared" si="87"/>
        <v>0</v>
      </c>
      <c r="Z64" s="14">
        <f t="shared" si="88"/>
        <v>9100</v>
      </c>
      <c r="AA64" s="24" t="s">
        <v>284</v>
      </c>
      <c r="AB64" s="24" t="s">
        <v>284</v>
      </c>
      <c r="AC64" s="24" t="s">
        <v>284</v>
      </c>
      <c r="AD64" s="14">
        <f t="shared" si="89"/>
        <v>0</v>
      </c>
      <c r="AE64" s="14">
        <f t="shared" si="90"/>
        <v>18200</v>
      </c>
      <c r="AF64" s="16" t="s">
        <v>509</v>
      </c>
      <c r="AG64" s="17" t="s">
        <v>342</v>
      </c>
      <c r="AH64" s="17" t="s">
        <v>1739</v>
      </c>
      <c r="AI64" s="17" t="s">
        <v>343</v>
      </c>
      <c r="AJ64" s="17" t="s">
        <v>345</v>
      </c>
      <c r="AK64" s="25">
        <v>45657</v>
      </c>
      <c r="AL64" s="17" t="s">
        <v>345</v>
      </c>
      <c r="AM64" s="12" t="s">
        <v>47</v>
      </c>
      <c r="AN64" s="18">
        <v>46387</v>
      </c>
      <c r="AO64" s="19"/>
    </row>
    <row r="65" spans="1:41" ht="20" customHeight="1">
      <c r="A65" s="12">
        <v>9</v>
      </c>
      <c r="B65" s="12" t="s">
        <v>425</v>
      </c>
      <c r="C65" s="26" t="s">
        <v>426</v>
      </c>
      <c r="D65" s="12" t="s">
        <v>427</v>
      </c>
      <c r="E65" s="12" t="s">
        <v>425</v>
      </c>
      <c r="F65" s="12" t="s">
        <v>427</v>
      </c>
      <c r="G65" s="12" t="s">
        <v>513</v>
      </c>
      <c r="H65" s="12" t="s">
        <v>386</v>
      </c>
      <c r="I65" s="1"/>
      <c r="J65" s="12"/>
      <c r="K65" s="12" t="s">
        <v>375</v>
      </c>
      <c r="L65" s="12" t="s">
        <v>376</v>
      </c>
      <c r="M65" s="27" t="s">
        <v>541</v>
      </c>
      <c r="N65" s="12"/>
      <c r="O65" s="8">
        <v>126858</v>
      </c>
      <c r="P65" s="12" t="s">
        <v>48</v>
      </c>
      <c r="Q65" s="12">
        <v>15</v>
      </c>
      <c r="R65" s="12">
        <v>24</v>
      </c>
      <c r="S65" s="23">
        <v>13140</v>
      </c>
      <c r="T65" s="13"/>
      <c r="U65" s="13"/>
      <c r="V65" s="14">
        <f t="shared" si="91"/>
        <v>13140</v>
      </c>
      <c r="W65" s="15">
        <f t="shared" si="92"/>
        <v>13140</v>
      </c>
      <c r="X65" s="15">
        <f t="shared" si="87"/>
        <v>0</v>
      </c>
      <c r="Y65" s="15">
        <f t="shared" si="87"/>
        <v>0</v>
      </c>
      <c r="Z65" s="14">
        <f t="shared" si="88"/>
        <v>13140</v>
      </c>
      <c r="AA65" s="24" t="s">
        <v>284</v>
      </c>
      <c r="AB65" s="24" t="s">
        <v>284</v>
      </c>
      <c r="AC65" s="24" t="s">
        <v>284</v>
      </c>
      <c r="AD65" s="14">
        <f t="shared" si="89"/>
        <v>0</v>
      </c>
      <c r="AE65" s="14">
        <f t="shared" si="90"/>
        <v>26280</v>
      </c>
      <c r="AF65" s="16" t="s">
        <v>509</v>
      </c>
      <c r="AG65" s="17" t="s">
        <v>342</v>
      </c>
      <c r="AH65" s="17" t="s">
        <v>1739</v>
      </c>
      <c r="AI65" s="17" t="s">
        <v>343</v>
      </c>
      <c r="AJ65" s="17" t="s">
        <v>345</v>
      </c>
      <c r="AK65" s="25">
        <v>45657</v>
      </c>
      <c r="AL65" s="17" t="s">
        <v>345</v>
      </c>
      <c r="AM65" s="12" t="s">
        <v>47</v>
      </c>
      <c r="AN65" s="18">
        <v>46387</v>
      </c>
      <c r="AO65" s="19"/>
    </row>
    <row r="66" spans="1:41" ht="20" customHeight="1">
      <c r="A66" s="12">
        <v>10</v>
      </c>
      <c r="B66" s="12" t="s">
        <v>425</v>
      </c>
      <c r="C66" s="26" t="s">
        <v>426</v>
      </c>
      <c r="D66" s="12" t="s">
        <v>427</v>
      </c>
      <c r="E66" s="12" t="s">
        <v>425</v>
      </c>
      <c r="F66" s="12" t="s">
        <v>427</v>
      </c>
      <c r="G66" s="12" t="s">
        <v>513</v>
      </c>
      <c r="H66" s="12" t="s">
        <v>388</v>
      </c>
      <c r="I66" s="1"/>
      <c r="J66" s="12">
        <v>20</v>
      </c>
      <c r="K66" s="12" t="s">
        <v>375</v>
      </c>
      <c r="L66" s="12" t="s">
        <v>376</v>
      </c>
      <c r="M66" s="27" t="s">
        <v>542</v>
      </c>
      <c r="N66" s="12"/>
      <c r="O66" s="8">
        <v>140552</v>
      </c>
      <c r="P66" s="12" t="s">
        <v>48</v>
      </c>
      <c r="Q66" s="12">
        <v>15</v>
      </c>
      <c r="R66" s="12">
        <v>24</v>
      </c>
      <c r="S66" s="23">
        <v>800</v>
      </c>
      <c r="T66" s="13"/>
      <c r="U66" s="13"/>
      <c r="V66" s="14">
        <f t="shared" si="91"/>
        <v>800</v>
      </c>
      <c r="W66" s="15">
        <f t="shared" si="92"/>
        <v>800</v>
      </c>
      <c r="X66" s="15">
        <f t="shared" si="87"/>
        <v>0</v>
      </c>
      <c r="Y66" s="15">
        <f t="shared" si="87"/>
        <v>0</v>
      </c>
      <c r="Z66" s="14">
        <f t="shared" si="88"/>
        <v>800</v>
      </c>
      <c r="AA66" s="24" t="s">
        <v>284</v>
      </c>
      <c r="AB66" s="24" t="s">
        <v>284</v>
      </c>
      <c r="AC66" s="24" t="s">
        <v>284</v>
      </c>
      <c r="AD66" s="14">
        <f t="shared" si="89"/>
        <v>0</v>
      </c>
      <c r="AE66" s="14">
        <f t="shared" si="90"/>
        <v>1600</v>
      </c>
      <c r="AF66" s="16" t="s">
        <v>509</v>
      </c>
      <c r="AG66" s="17" t="s">
        <v>342</v>
      </c>
      <c r="AH66" s="17" t="s">
        <v>1739</v>
      </c>
      <c r="AI66" s="17" t="s">
        <v>343</v>
      </c>
      <c r="AJ66" s="17" t="s">
        <v>345</v>
      </c>
      <c r="AK66" s="25">
        <v>45657</v>
      </c>
      <c r="AL66" s="17" t="s">
        <v>345</v>
      </c>
      <c r="AM66" s="12" t="s">
        <v>47</v>
      </c>
      <c r="AN66" s="18">
        <v>46387</v>
      </c>
      <c r="AO66" s="19"/>
    </row>
    <row r="67" spans="1:41" ht="20" customHeight="1">
      <c r="A67" s="12">
        <v>11</v>
      </c>
      <c r="B67" s="12" t="s">
        <v>425</v>
      </c>
      <c r="C67" s="26" t="s">
        <v>426</v>
      </c>
      <c r="D67" s="12" t="s">
        <v>427</v>
      </c>
      <c r="E67" s="12" t="s">
        <v>425</v>
      </c>
      <c r="F67" s="12" t="s">
        <v>427</v>
      </c>
      <c r="G67" s="12" t="s">
        <v>513</v>
      </c>
      <c r="H67" s="12" t="s">
        <v>389</v>
      </c>
      <c r="I67" s="1"/>
      <c r="J67" s="12"/>
      <c r="K67" s="12" t="s">
        <v>375</v>
      </c>
      <c r="L67" s="12" t="s">
        <v>376</v>
      </c>
      <c r="M67" s="27" t="s">
        <v>543</v>
      </c>
      <c r="N67" s="12"/>
      <c r="O67" s="8">
        <v>144458</v>
      </c>
      <c r="P67" s="12" t="s">
        <v>48</v>
      </c>
      <c r="Q67" s="12">
        <v>12</v>
      </c>
      <c r="R67" s="12">
        <v>24</v>
      </c>
      <c r="S67" s="23">
        <v>900</v>
      </c>
      <c r="T67" s="13"/>
      <c r="U67" s="13"/>
      <c r="V67" s="14">
        <f t="shared" si="91"/>
        <v>900</v>
      </c>
      <c r="W67" s="15">
        <f t="shared" si="92"/>
        <v>900</v>
      </c>
      <c r="X67" s="15">
        <f t="shared" si="87"/>
        <v>0</v>
      </c>
      <c r="Y67" s="15">
        <f t="shared" si="87"/>
        <v>0</v>
      </c>
      <c r="Z67" s="14">
        <f t="shared" si="88"/>
        <v>900</v>
      </c>
      <c r="AA67" s="24" t="s">
        <v>284</v>
      </c>
      <c r="AB67" s="24" t="s">
        <v>284</v>
      </c>
      <c r="AC67" s="24" t="s">
        <v>284</v>
      </c>
      <c r="AD67" s="14">
        <f t="shared" si="89"/>
        <v>0</v>
      </c>
      <c r="AE67" s="14">
        <f t="shared" si="90"/>
        <v>1800</v>
      </c>
      <c r="AF67" s="16" t="s">
        <v>509</v>
      </c>
      <c r="AG67" s="17" t="s">
        <v>342</v>
      </c>
      <c r="AH67" s="17" t="s">
        <v>1739</v>
      </c>
      <c r="AI67" s="17" t="s">
        <v>343</v>
      </c>
      <c r="AJ67" s="17" t="s">
        <v>345</v>
      </c>
      <c r="AK67" s="25">
        <v>45657</v>
      </c>
      <c r="AL67" s="17" t="s">
        <v>345</v>
      </c>
      <c r="AM67" s="12" t="s">
        <v>47</v>
      </c>
      <c r="AN67" s="18">
        <v>46387</v>
      </c>
      <c r="AO67" s="19"/>
    </row>
    <row r="68" spans="1:41" ht="20" customHeight="1">
      <c r="A68" s="12">
        <v>12</v>
      </c>
      <c r="B68" s="12" t="s">
        <v>425</v>
      </c>
      <c r="C68" s="26" t="s">
        <v>426</v>
      </c>
      <c r="D68" s="12" t="s">
        <v>427</v>
      </c>
      <c r="E68" s="12" t="s">
        <v>425</v>
      </c>
      <c r="F68" s="12" t="s">
        <v>427</v>
      </c>
      <c r="G68" s="12" t="s">
        <v>510</v>
      </c>
      <c r="H68" s="12" t="s">
        <v>390</v>
      </c>
      <c r="I68" s="1"/>
      <c r="J68" s="12"/>
      <c r="K68" s="12" t="s">
        <v>375</v>
      </c>
      <c r="L68" s="12" t="s">
        <v>376</v>
      </c>
      <c r="M68" s="27" t="s">
        <v>544</v>
      </c>
      <c r="N68" s="12"/>
      <c r="O68" s="8">
        <v>60006</v>
      </c>
      <c r="P68" s="12" t="s">
        <v>48</v>
      </c>
      <c r="Q68" s="12">
        <v>4</v>
      </c>
      <c r="R68" s="12">
        <v>24</v>
      </c>
      <c r="S68" s="23">
        <v>1000</v>
      </c>
      <c r="T68" s="13"/>
      <c r="U68" s="13"/>
      <c r="V68" s="14">
        <f t="shared" si="91"/>
        <v>1000</v>
      </c>
      <c r="W68" s="15">
        <f t="shared" si="92"/>
        <v>1000</v>
      </c>
      <c r="X68" s="15">
        <f t="shared" si="87"/>
        <v>0</v>
      </c>
      <c r="Y68" s="15">
        <f t="shared" si="87"/>
        <v>0</v>
      </c>
      <c r="Z68" s="14">
        <f t="shared" si="88"/>
        <v>1000</v>
      </c>
      <c r="AA68" s="24" t="s">
        <v>284</v>
      </c>
      <c r="AB68" s="24" t="s">
        <v>284</v>
      </c>
      <c r="AC68" s="24" t="s">
        <v>284</v>
      </c>
      <c r="AD68" s="14">
        <f t="shared" si="89"/>
        <v>0</v>
      </c>
      <c r="AE68" s="14">
        <f t="shared" si="90"/>
        <v>2000</v>
      </c>
      <c r="AF68" s="16" t="s">
        <v>509</v>
      </c>
      <c r="AG68" s="17" t="s">
        <v>342</v>
      </c>
      <c r="AH68" s="17" t="s">
        <v>1739</v>
      </c>
      <c r="AI68" s="17" t="s">
        <v>343</v>
      </c>
      <c r="AJ68" s="17" t="s">
        <v>345</v>
      </c>
      <c r="AK68" s="25">
        <v>45657</v>
      </c>
      <c r="AL68" s="17" t="s">
        <v>345</v>
      </c>
      <c r="AM68" s="12" t="s">
        <v>47</v>
      </c>
      <c r="AN68" s="18">
        <v>46387</v>
      </c>
      <c r="AO68" s="19"/>
    </row>
    <row r="69" spans="1:41" ht="20" customHeight="1">
      <c r="A69" s="12">
        <v>13</v>
      </c>
      <c r="B69" s="12" t="s">
        <v>425</v>
      </c>
      <c r="C69" s="26" t="s">
        <v>426</v>
      </c>
      <c r="D69" s="12" t="s">
        <v>427</v>
      </c>
      <c r="E69" s="12" t="s">
        <v>425</v>
      </c>
      <c r="F69" s="12" t="s">
        <v>427</v>
      </c>
      <c r="G69" s="12" t="s">
        <v>510</v>
      </c>
      <c r="H69" s="12" t="s">
        <v>390</v>
      </c>
      <c r="I69" s="1"/>
      <c r="J69" s="12"/>
      <c r="K69" s="12" t="s">
        <v>375</v>
      </c>
      <c r="L69" s="12" t="s">
        <v>376</v>
      </c>
      <c r="M69" s="27" t="s">
        <v>545</v>
      </c>
      <c r="N69" s="12"/>
      <c r="O69" s="8">
        <v>88670</v>
      </c>
      <c r="P69" s="12" t="s">
        <v>48</v>
      </c>
      <c r="Q69" s="12">
        <v>6</v>
      </c>
      <c r="R69" s="12">
        <v>24</v>
      </c>
      <c r="S69" s="23">
        <v>1000</v>
      </c>
      <c r="T69" s="13"/>
      <c r="U69" s="13"/>
      <c r="V69" s="14">
        <f t="shared" si="91"/>
        <v>1000</v>
      </c>
      <c r="W69" s="15">
        <f t="shared" si="92"/>
        <v>1000</v>
      </c>
      <c r="X69" s="15">
        <f t="shared" si="87"/>
        <v>0</v>
      </c>
      <c r="Y69" s="15">
        <f t="shared" si="87"/>
        <v>0</v>
      </c>
      <c r="Z69" s="14">
        <f t="shared" si="88"/>
        <v>1000</v>
      </c>
      <c r="AA69" s="24" t="s">
        <v>284</v>
      </c>
      <c r="AB69" s="24" t="s">
        <v>284</v>
      </c>
      <c r="AC69" s="24" t="s">
        <v>284</v>
      </c>
      <c r="AD69" s="14">
        <f t="shared" si="89"/>
        <v>0</v>
      </c>
      <c r="AE69" s="14">
        <f t="shared" si="90"/>
        <v>2000</v>
      </c>
      <c r="AF69" s="16" t="s">
        <v>509</v>
      </c>
      <c r="AG69" s="17" t="s">
        <v>342</v>
      </c>
      <c r="AH69" s="17" t="s">
        <v>1739</v>
      </c>
      <c r="AI69" s="17" t="s">
        <v>343</v>
      </c>
      <c r="AJ69" s="17" t="s">
        <v>345</v>
      </c>
      <c r="AK69" s="25">
        <v>45657</v>
      </c>
      <c r="AL69" s="17" t="s">
        <v>345</v>
      </c>
      <c r="AM69" s="12" t="s">
        <v>47</v>
      </c>
      <c r="AN69" s="18">
        <v>46387</v>
      </c>
      <c r="AO69" s="19"/>
    </row>
    <row r="70" spans="1:41" ht="20" customHeight="1">
      <c r="A70" s="12">
        <v>14</v>
      </c>
      <c r="B70" s="12" t="s">
        <v>425</v>
      </c>
      <c r="C70" s="26" t="s">
        <v>426</v>
      </c>
      <c r="D70" s="12" t="s">
        <v>427</v>
      </c>
      <c r="E70" s="12" t="s">
        <v>425</v>
      </c>
      <c r="F70" s="12" t="s">
        <v>427</v>
      </c>
      <c r="G70" s="12" t="s">
        <v>510</v>
      </c>
      <c r="H70" s="12" t="s">
        <v>390</v>
      </c>
      <c r="I70" s="1"/>
      <c r="J70" s="12"/>
      <c r="K70" s="12" t="s">
        <v>375</v>
      </c>
      <c r="L70" s="12" t="s">
        <v>376</v>
      </c>
      <c r="M70" s="27" t="s">
        <v>546</v>
      </c>
      <c r="N70" s="12"/>
      <c r="O70" s="8">
        <v>88672</v>
      </c>
      <c r="P70" s="12" t="s">
        <v>48</v>
      </c>
      <c r="Q70" s="12">
        <v>6</v>
      </c>
      <c r="R70" s="12">
        <v>24</v>
      </c>
      <c r="S70" s="23">
        <v>1000</v>
      </c>
      <c r="T70" s="13"/>
      <c r="U70" s="13"/>
      <c r="V70" s="14">
        <f t="shared" si="91"/>
        <v>1000</v>
      </c>
      <c r="W70" s="15">
        <f t="shared" si="92"/>
        <v>1000</v>
      </c>
      <c r="X70" s="15">
        <f t="shared" si="87"/>
        <v>0</v>
      </c>
      <c r="Y70" s="15">
        <f t="shared" si="87"/>
        <v>0</v>
      </c>
      <c r="Z70" s="14">
        <f t="shared" si="88"/>
        <v>1000</v>
      </c>
      <c r="AA70" s="24" t="s">
        <v>284</v>
      </c>
      <c r="AB70" s="24" t="s">
        <v>284</v>
      </c>
      <c r="AC70" s="24" t="s">
        <v>284</v>
      </c>
      <c r="AD70" s="14">
        <f t="shared" si="89"/>
        <v>0</v>
      </c>
      <c r="AE70" s="14">
        <f t="shared" si="90"/>
        <v>2000</v>
      </c>
      <c r="AF70" s="16" t="s">
        <v>509</v>
      </c>
      <c r="AG70" s="17" t="s">
        <v>342</v>
      </c>
      <c r="AH70" s="17" t="s">
        <v>1739</v>
      </c>
      <c r="AI70" s="17" t="s">
        <v>343</v>
      </c>
      <c r="AJ70" s="17" t="s">
        <v>345</v>
      </c>
      <c r="AK70" s="25">
        <v>45657</v>
      </c>
      <c r="AL70" s="17" t="s">
        <v>345</v>
      </c>
      <c r="AM70" s="12" t="s">
        <v>47</v>
      </c>
      <c r="AN70" s="18">
        <v>46387</v>
      </c>
      <c r="AO70" s="19"/>
    </row>
    <row r="71" spans="1:41" ht="20" customHeight="1">
      <c r="A71" s="12">
        <v>15</v>
      </c>
      <c r="B71" s="12" t="s">
        <v>425</v>
      </c>
      <c r="C71" s="26" t="s">
        <v>426</v>
      </c>
      <c r="D71" s="12" t="s">
        <v>427</v>
      </c>
      <c r="E71" s="12" t="s">
        <v>425</v>
      </c>
      <c r="F71" s="12" t="s">
        <v>427</v>
      </c>
      <c r="G71" s="12" t="s">
        <v>510</v>
      </c>
      <c r="H71" s="12" t="s">
        <v>390</v>
      </c>
      <c r="I71" s="1"/>
      <c r="J71" s="12"/>
      <c r="K71" s="12" t="s">
        <v>375</v>
      </c>
      <c r="L71" s="12" t="s">
        <v>376</v>
      </c>
      <c r="M71" s="27" t="s">
        <v>547</v>
      </c>
      <c r="N71" s="12"/>
      <c r="O71" s="8">
        <v>88541</v>
      </c>
      <c r="P71" s="12" t="s">
        <v>48</v>
      </c>
      <c r="Q71" s="12">
        <v>6</v>
      </c>
      <c r="R71" s="12">
        <v>24</v>
      </c>
      <c r="S71" s="23">
        <v>1000</v>
      </c>
      <c r="T71" s="13"/>
      <c r="U71" s="13"/>
      <c r="V71" s="14">
        <f t="shared" si="91"/>
        <v>1000</v>
      </c>
      <c r="W71" s="15">
        <f t="shared" si="92"/>
        <v>1000</v>
      </c>
      <c r="X71" s="15">
        <f t="shared" si="87"/>
        <v>0</v>
      </c>
      <c r="Y71" s="15">
        <f t="shared" si="87"/>
        <v>0</v>
      </c>
      <c r="Z71" s="14">
        <f t="shared" si="88"/>
        <v>1000</v>
      </c>
      <c r="AA71" s="24" t="s">
        <v>284</v>
      </c>
      <c r="AB71" s="24" t="s">
        <v>284</v>
      </c>
      <c r="AC71" s="24" t="s">
        <v>284</v>
      </c>
      <c r="AD71" s="14">
        <f t="shared" si="89"/>
        <v>0</v>
      </c>
      <c r="AE71" s="14">
        <f t="shared" si="90"/>
        <v>2000</v>
      </c>
      <c r="AF71" s="16" t="s">
        <v>509</v>
      </c>
      <c r="AG71" s="17" t="s">
        <v>342</v>
      </c>
      <c r="AH71" s="17" t="s">
        <v>1739</v>
      </c>
      <c r="AI71" s="17" t="s">
        <v>343</v>
      </c>
      <c r="AJ71" s="17" t="s">
        <v>345</v>
      </c>
      <c r="AK71" s="25">
        <v>45657</v>
      </c>
      <c r="AL71" s="17" t="s">
        <v>345</v>
      </c>
      <c r="AM71" s="12" t="s">
        <v>47</v>
      </c>
      <c r="AN71" s="18">
        <v>46387</v>
      </c>
      <c r="AO71" s="19"/>
    </row>
    <row r="72" spans="1:41" ht="20" customHeight="1">
      <c r="A72" s="12">
        <v>16</v>
      </c>
      <c r="B72" s="12" t="s">
        <v>425</v>
      </c>
      <c r="C72" s="26" t="s">
        <v>426</v>
      </c>
      <c r="D72" s="12" t="s">
        <v>427</v>
      </c>
      <c r="E72" s="12" t="s">
        <v>425</v>
      </c>
      <c r="F72" s="12" t="s">
        <v>427</v>
      </c>
      <c r="G72" s="12" t="s">
        <v>510</v>
      </c>
      <c r="H72" s="12" t="s">
        <v>390</v>
      </c>
      <c r="I72" s="1"/>
      <c r="J72" s="12"/>
      <c r="K72" s="12" t="s">
        <v>375</v>
      </c>
      <c r="L72" s="12" t="s">
        <v>376</v>
      </c>
      <c r="M72" s="27" t="s">
        <v>548</v>
      </c>
      <c r="N72" s="12"/>
      <c r="O72" s="8">
        <v>88603</v>
      </c>
      <c r="P72" s="12" t="s">
        <v>48</v>
      </c>
      <c r="Q72" s="12">
        <v>6</v>
      </c>
      <c r="R72" s="12">
        <v>24</v>
      </c>
      <c r="S72" s="23">
        <v>1000</v>
      </c>
      <c r="T72" s="13"/>
      <c r="U72" s="13"/>
      <c r="V72" s="14">
        <f t="shared" si="91"/>
        <v>1000</v>
      </c>
      <c r="W72" s="15">
        <f t="shared" si="92"/>
        <v>1000</v>
      </c>
      <c r="X72" s="15">
        <f t="shared" si="87"/>
        <v>0</v>
      </c>
      <c r="Y72" s="15">
        <f t="shared" si="87"/>
        <v>0</v>
      </c>
      <c r="Z72" s="14">
        <f t="shared" si="88"/>
        <v>1000</v>
      </c>
      <c r="AA72" s="24" t="s">
        <v>284</v>
      </c>
      <c r="AB72" s="24" t="s">
        <v>284</v>
      </c>
      <c r="AC72" s="24" t="s">
        <v>284</v>
      </c>
      <c r="AD72" s="14">
        <f t="shared" si="89"/>
        <v>0</v>
      </c>
      <c r="AE72" s="14">
        <f t="shared" si="90"/>
        <v>2000</v>
      </c>
      <c r="AF72" s="16" t="s">
        <v>509</v>
      </c>
      <c r="AG72" s="17" t="s">
        <v>342</v>
      </c>
      <c r="AH72" s="17" t="s">
        <v>1739</v>
      </c>
      <c r="AI72" s="17" t="s">
        <v>343</v>
      </c>
      <c r="AJ72" s="17" t="s">
        <v>345</v>
      </c>
      <c r="AK72" s="25">
        <v>45657</v>
      </c>
      <c r="AL72" s="17" t="s">
        <v>345</v>
      </c>
      <c r="AM72" s="12" t="s">
        <v>47</v>
      </c>
      <c r="AN72" s="18">
        <v>46387</v>
      </c>
      <c r="AO72" s="19"/>
    </row>
    <row r="73" spans="1:41" ht="20" customHeight="1">
      <c r="A73" s="12">
        <v>17</v>
      </c>
      <c r="B73" s="12" t="s">
        <v>425</v>
      </c>
      <c r="C73" s="26" t="s">
        <v>426</v>
      </c>
      <c r="D73" s="12" t="s">
        <v>427</v>
      </c>
      <c r="E73" s="12" t="s">
        <v>425</v>
      </c>
      <c r="F73" s="12" t="s">
        <v>427</v>
      </c>
      <c r="G73" s="12" t="s">
        <v>510</v>
      </c>
      <c r="H73" s="12" t="s">
        <v>390</v>
      </c>
      <c r="I73" s="1"/>
      <c r="J73" s="12"/>
      <c r="K73" s="12" t="s">
        <v>375</v>
      </c>
      <c r="L73" s="12" t="s">
        <v>376</v>
      </c>
      <c r="M73" s="27" t="s">
        <v>549</v>
      </c>
      <c r="N73" s="12"/>
      <c r="O73" s="8">
        <v>88671</v>
      </c>
      <c r="P73" s="12" t="s">
        <v>48</v>
      </c>
      <c r="Q73" s="12">
        <v>8</v>
      </c>
      <c r="R73" s="12">
        <v>24</v>
      </c>
      <c r="S73" s="23">
        <v>1000</v>
      </c>
      <c r="T73" s="13"/>
      <c r="U73" s="13"/>
      <c r="V73" s="14">
        <f t="shared" si="91"/>
        <v>1000</v>
      </c>
      <c r="W73" s="15">
        <f t="shared" si="92"/>
        <v>1000</v>
      </c>
      <c r="X73" s="15">
        <f t="shared" si="92"/>
        <v>0</v>
      </c>
      <c r="Y73" s="15">
        <f t="shared" si="92"/>
        <v>0</v>
      </c>
      <c r="Z73" s="14">
        <f t="shared" si="88"/>
        <v>1000</v>
      </c>
      <c r="AA73" s="24" t="s">
        <v>284</v>
      </c>
      <c r="AB73" s="24" t="s">
        <v>284</v>
      </c>
      <c r="AC73" s="24" t="s">
        <v>284</v>
      </c>
      <c r="AD73" s="14">
        <f t="shared" si="89"/>
        <v>0</v>
      </c>
      <c r="AE73" s="14">
        <f t="shared" si="90"/>
        <v>2000</v>
      </c>
      <c r="AF73" s="16" t="s">
        <v>509</v>
      </c>
      <c r="AG73" s="17" t="s">
        <v>342</v>
      </c>
      <c r="AH73" s="17" t="s">
        <v>1739</v>
      </c>
      <c r="AI73" s="17" t="s">
        <v>343</v>
      </c>
      <c r="AJ73" s="17" t="s">
        <v>345</v>
      </c>
      <c r="AK73" s="25">
        <v>45657</v>
      </c>
      <c r="AL73" s="17" t="s">
        <v>345</v>
      </c>
      <c r="AM73" s="12" t="s">
        <v>47</v>
      </c>
      <c r="AN73" s="18">
        <v>46387</v>
      </c>
      <c r="AO73" s="19"/>
    </row>
    <row r="74" spans="1:41" ht="20" customHeight="1">
      <c r="A74" s="12">
        <v>18</v>
      </c>
      <c r="B74" s="12" t="s">
        <v>425</v>
      </c>
      <c r="C74" s="26" t="s">
        <v>426</v>
      </c>
      <c r="D74" s="12" t="s">
        <v>427</v>
      </c>
      <c r="E74" s="12" t="s">
        <v>425</v>
      </c>
      <c r="F74" s="12" t="s">
        <v>427</v>
      </c>
      <c r="G74" s="12" t="s">
        <v>510</v>
      </c>
      <c r="H74" s="12" t="s">
        <v>390</v>
      </c>
      <c r="I74" s="1"/>
      <c r="J74" s="12"/>
      <c r="K74" s="12" t="s">
        <v>375</v>
      </c>
      <c r="L74" s="12" t="s">
        <v>376</v>
      </c>
      <c r="M74" s="27" t="s">
        <v>550</v>
      </c>
      <c r="N74" s="12"/>
      <c r="O74" s="8">
        <v>30031978</v>
      </c>
      <c r="P74" s="12" t="s">
        <v>48</v>
      </c>
      <c r="Q74" s="12">
        <v>5</v>
      </c>
      <c r="R74" s="12">
        <v>24</v>
      </c>
      <c r="S74" s="23">
        <v>1000</v>
      </c>
      <c r="T74" s="13"/>
      <c r="U74" s="13"/>
      <c r="V74" s="14">
        <f t="shared" si="91"/>
        <v>1000</v>
      </c>
      <c r="W74" s="15">
        <f t="shared" si="92"/>
        <v>1000</v>
      </c>
      <c r="X74" s="15">
        <f t="shared" si="92"/>
        <v>0</v>
      </c>
      <c r="Y74" s="15">
        <f t="shared" si="92"/>
        <v>0</v>
      </c>
      <c r="Z74" s="14">
        <f t="shared" si="88"/>
        <v>1000</v>
      </c>
      <c r="AA74" s="24" t="s">
        <v>284</v>
      </c>
      <c r="AB74" s="24" t="s">
        <v>284</v>
      </c>
      <c r="AC74" s="24" t="s">
        <v>284</v>
      </c>
      <c r="AD74" s="14">
        <f t="shared" si="89"/>
        <v>0</v>
      </c>
      <c r="AE74" s="14">
        <f t="shared" si="90"/>
        <v>2000</v>
      </c>
      <c r="AF74" s="16" t="s">
        <v>509</v>
      </c>
      <c r="AG74" s="17" t="s">
        <v>342</v>
      </c>
      <c r="AH74" s="17" t="s">
        <v>1739</v>
      </c>
      <c r="AI74" s="17" t="s">
        <v>343</v>
      </c>
      <c r="AJ74" s="17" t="s">
        <v>345</v>
      </c>
      <c r="AK74" s="25">
        <v>45657</v>
      </c>
      <c r="AL74" s="17" t="s">
        <v>345</v>
      </c>
      <c r="AM74" s="12" t="s">
        <v>47</v>
      </c>
      <c r="AN74" s="18">
        <v>46387</v>
      </c>
      <c r="AO74" s="19"/>
    </row>
    <row r="75" spans="1:41" ht="20" customHeight="1">
      <c r="A75" s="12">
        <v>19</v>
      </c>
      <c r="B75" s="12" t="s">
        <v>425</v>
      </c>
      <c r="C75" s="26" t="s">
        <v>426</v>
      </c>
      <c r="D75" s="12" t="s">
        <v>427</v>
      </c>
      <c r="E75" s="12" t="s">
        <v>425</v>
      </c>
      <c r="F75" s="12" t="s">
        <v>427</v>
      </c>
      <c r="G75" s="12" t="s">
        <v>510</v>
      </c>
      <c r="H75" s="12" t="s">
        <v>390</v>
      </c>
      <c r="I75" s="1"/>
      <c r="J75" s="12"/>
      <c r="K75" s="12" t="s">
        <v>375</v>
      </c>
      <c r="L75" s="12" t="s">
        <v>376</v>
      </c>
      <c r="M75" s="27" t="s">
        <v>551</v>
      </c>
      <c r="N75" s="12"/>
      <c r="O75" s="8">
        <v>88669</v>
      </c>
      <c r="P75" s="12" t="s">
        <v>48</v>
      </c>
      <c r="Q75" s="12">
        <v>4</v>
      </c>
      <c r="R75" s="12">
        <v>24</v>
      </c>
      <c r="S75" s="23">
        <v>1000</v>
      </c>
      <c r="T75" s="13"/>
      <c r="U75" s="13"/>
      <c r="V75" s="14">
        <f t="shared" si="91"/>
        <v>1000</v>
      </c>
      <c r="W75" s="15">
        <f t="shared" si="92"/>
        <v>1000</v>
      </c>
      <c r="X75" s="15">
        <f t="shared" si="92"/>
        <v>0</v>
      </c>
      <c r="Y75" s="15">
        <f t="shared" si="92"/>
        <v>0</v>
      </c>
      <c r="Z75" s="14">
        <f t="shared" si="88"/>
        <v>1000</v>
      </c>
      <c r="AA75" s="24" t="s">
        <v>284</v>
      </c>
      <c r="AB75" s="24" t="s">
        <v>284</v>
      </c>
      <c r="AC75" s="24" t="s">
        <v>284</v>
      </c>
      <c r="AD75" s="14">
        <f t="shared" si="89"/>
        <v>0</v>
      </c>
      <c r="AE75" s="14">
        <f t="shared" si="90"/>
        <v>2000</v>
      </c>
      <c r="AF75" s="16" t="s">
        <v>509</v>
      </c>
      <c r="AG75" s="17" t="s">
        <v>342</v>
      </c>
      <c r="AH75" s="17" t="s">
        <v>1739</v>
      </c>
      <c r="AI75" s="17" t="s">
        <v>343</v>
      </c>
      <c r="AJ75" s="17" t="s">
        <v>345</v>
      </c>
      <c r="AK75" s="25">
        <v>45657</v>
      </c>
      <c r="AL75" s="17" t="s">
        <v>345</v>
      </c>
      <c r="AM75" s="12" t="s">
        <v>47</v>
      </c>
      <c r="AN75" s="18">
        <v>46387</v>
      </c>
      <c r="AO75" s="19"/>
    </row>
    <row r="76" spans="1:41" ht="20" customHeight="1">
      <c r="A76" s="12">
        <v>20</v>
      </c>
      <c r="B76" s="12" t="s">
        <v>425</v>
      </c>
      <c r="C76" s="26" t="s">
        <v>426</v>
      </c>
      <c r="D76" s="12" t="s">
        <v>427</v>
      </c>
      <c r="E76" s="12" t="s">
        <v>425</v>
      </c>
      <c r="F76" s="12" t="s">
        <v>427</v>
      </c>
      <c r="G76" s="12" t="s">
        <v>510</v>
      </c>
      <c r="H76" s="12" t="s">
        <v>390</v>
      </c>
      <c r="I76" s="1"/>
      <c r="J76" s="12"/>
      <c r="K76" s="12" t="s">
        <v>375</v>
      </c>
      <c r="L76" s="12" t="s">
        <v>376</v>
      </c>
      <c r="M76" s="27" t="s">
        <v>552</v>
      </c>
      <c r="N76" s="12"/>
      <c r="O76" s="12">
        <v>88666</v>
      </c>
      <c r="P76" s="12" t="s">
        <v>48</v>
      </c>
      <c r="Q76" s="12">
        <v>4</v>
      </c>
      <c r="R76" s="12">
        <v>24</v>
      </c>
      <c r="S76" s="23">
        <v>1000</v>
      </c>
      <c r="T76" s="13"/>
      <c r="U76" s="13"/>
      <c r="V76" s="14">
        <f t="shared" si="91"/>
        <v>1000</v>
      </c>
      <c r="W76" s="15">
        <f t="shared" si="92"/>
        <v>1000</v>
      </c>
      <c r="X76" s="15">
        <f t="shared" si="92"/>
        <v>0</v>
      </c>
      <c r="Y76" s="15">
        <f t="shared" si="92"/>
        <v>0</v>
      </c>
      <c r="Z76" s="14">
        <f t="shared" si="88"/>
        <v>1000</v>
      </c>
      <c r="AA76" s="24" t="s">
        <v>284</v>
      </c>
      <c r="AB76" s="24" t="s">
        <v>284</v>
      </c>
      <c r="AC76" s="24" t="s">
        <v>284</v>
      </c>
      <c r="AD76" s="14">
        <f t="shared" si="89"/>
        <v>0</v>
      </c>
      <c r="AE76" s="14">
        <f t="shared" si="90"/>
        <v>2000</v>
      </c>
      <c r="AF76" s="16" t="s">
        <v>509</v>
      </c>
      <c r="AG76" s="17" t="s">
        <v>342</v>
      </c>
      <c r="AH76" s="17" t="s">
        <v>1739</v>
      </c>
      <c r="AI76" s="17" t="s">
        <v>343</v>
      </c>
      <c r="AJ76" s="17" t="s">
        <v>345</v>
      </c>
      <c r="AK76" s="25">
        <v>45657</v>
      </c>
      <c r="AL76" s="17" t="s">
        <v>345</v>
      </c>
      <c r="AM76" s="12" t="s">
        <v>47</v>
      </c>
      <c r="AN76" s="18">
        <v>46387</v>
      </c>
      <c r="AO76" s="19"/>
    </row>
    <row r="77" spans="1:41" ht="20" customHeight="1">
      <c r="A77" s="12">
        <v>21</v>
      </c>
      <c r="B77" s="12" t="s">
        <v>425</v>
      </c>
      <c r="C77" s="26" t="s">
        <v>426</v>
      </c>
      <c r="D77" s="12" t="s">
        <v>427</v>
      </c>
      <c r="E77" s="12" t="s">
        <v>425</v>
      </c>
      <c r="F77" s="12" t="s">
        <v>427</v>
      </c>
      <c r="G77" s="12" t="s">
        <v>510</v>
      </c>
      <c r="H77" s="12" t="s">
        <v>390</v>
      </c>
      <c r="I77" s="1"/>
      <c r="J77" s="12"/>
      <c r="K77" s="12" t="s">
        <v>375</v>
      </c>
      <c r="L77" s="12" t="s">
        <v>376</v>
      </c>
      <c r="M77" s="27" t="s">
        <v>553</v>
      </c>
      <c r="N77" s="12"/>
      <c r="O77" s="12"/>
      <c r="P77" s="12" t="s">
        <v>48</v>
      </c>
      <c r="Q77" s="12">
        <v>10</v>
      </c>
      <c r="R77" s="12">
        <v>24</v>
      </c>
      <c r="S77" s="23">
        <v>1000</v>
      </c>
      <c r="T77" s="13"/>
      <c r="U77" s="13"/>
      <c r="V77" s="14">
        <f t="shared" si="91"/>
        <v>1000</v>
      </c>
      <c r="W77" s="15">
        <f t="shared" si="92"/>
        <v>1000</v>
      </c>
      <c r="X77" s="15">
        <f t="shared" si="92"/>
        <v>0</v>
      </c>
      <c r="Y77" s="15">
        <f t="shared" si="92"/>
        <v>0</v>
      </c>
      <c r="Z77" s="14">
        <f t="shared" si="88"/>
        <v>1000</v>
      </c>
      <c r="AA77" s="24" t="s">
        <v>284</v>
      </c>
      <c r="AB77" s="24" t="s">
        <v>284</v>
      </c>
      <c r="AC77" s="24" t="s">
        <v>284</v>
      </c>
      <c r="AD77" s="14">
        <f t="shared" si="89"/>
        <v>0</v>
      </c>
      <c r="AE77" s="14">
        <f t="shared" si="90"/>
        <v>2000</v>
      </c>
      <c r="AF77" s="16" t="s">
        <v>509</v>
      </c>
      <c r="AG77" s="17" t="s">
        <v>342</v>
      </c>
      <c r="AH77" s="17" t="s">
        <v>1739</v>
      </c>
      <c r="AI77" s="17" t="s">
        <v>343</v>
      </c>
      <c r="AJ77" s="17" t="s">
        <v>345</v>
      </c>
      <c r="AK77" s="25">
        <v>45657</v>
      </c>
      <c r="AL77" s="17" t="s">
        <v>345</v>
      </c>
      <c r="AM77" s="12" t="s">
        <v>47</v>
      </c>
      <c r="AN77" s="18">
        <v>46387</v>
      </c>
      <c r="AO77" s="19"/>
    </row>
    <row r="78" spans="1:41" ht="20" customHeight="1">
      <c r="A78" s="12">
        <v>22</v>
      </c>
      <c r="B78" s="12" t="s">
        <v>425</v>
      </c>
      <c r="C78" s="26" t="s">
        <v>426</v>
      </c>
      <c r="D78" s="12" t="s">
        <v>427</v>
      </c>
      <c r="E78" s="12" t="s">
        <v>425</v>
      </c>
      <c r="F78" s="12" t="s">
        <v>427</v>
      </c>
      <c r="G78" s="12" t="s">
        <v>514</v>
      </c>
      <c r="H78" s="12" t="s">
        <v>390</v>
      </c>
      <c r="I78" s="1"/>
      <c r="J78" s="12"/>
      <c r="K78" s="12" t="s">
        <v>375</v>
      </c>
      <c r="L78" s="12" t="s">
        <v>376</v>
      </c>
      <c r="M78" s="27" t="s">
        <v>554</v>
      </c>
      <c r="N78" s="12"/>
      <c r="O78" s="12">
        <v>71989790</v>
      </c>
      <c r="P78" s="12" t="s">
        <v>48</v>
      </c>
      <c r="Q78" s="12">
        <v>15</v>
      </c>
      <c r="R78" s="12">
        <v>24</v>
      </c>
      <c r="S78" s="23">
        <v>2000</v>
      </c>
      <c r="T78" s="13"/>
      <c r="U78" s="13"/>
      <c r="V78" s="14">
        <f t="shared" si="91"/>
        <v>2000</v>
      </c>
      <c r="W78" s="15">
        <f t="shared" si="92"/>
        <v>2000</v>
      </c>
      <c r="X78" s="15">
        <f t="shared" si="92"/>
        <v>0</v>
      </c>
      <c r="Y78" s="15">
        <f t="shared" si="92"/>
        <v>0</v>
      </c>
      <c r="Z78" s="14">
        <f t="shared" si="88"/>
        <v>2000</v>
      </c>
      <c r="AA78" s="24" t="s">
        <v>284</v>
      </c>
      <c r="AB78" s="24" t="s">
        <v>284</v>
      </c>
      <c r="AC78" s="24" t="s">
        <v>284</v>
      </c>
      <c r="AD78" s="14">
        <f t="shared" si="89"/>
        <v>0</v>
      </c>
      <c r="AE78" s="14">
        <f t="shared" si="90"/>
        <v>4000</v>
      </c>
      <c r="AF78" s="16" t="s">
        <v>509</v>
      </c>
      <c r="AG78" s="17" t="s">
        <v>342</v>
      </c>
      <c r="AH78" s="17" t="s">
        <v>1739</v>
      </c>
      <c r="AI78" s="17" t="s">
        <v>343</v>
      </c>
      <c r="AJ78" s="17" t="s">
        <v>345</v>
      </c>
      <c r="AK78" s="25">
        <v>45657</v>
      </c>
      <c r="AL78" s="17" t="s">
        <v>345</v>
      </c>
      <c r="AM78" s="12" t="s">
        <v>47</v>
      </c>
      <c r="AN78" s="18">
        <v>46387</v>
      </c>
      <c r="AO78" s="19"/>
    </row>
    <row r="79" spans="1:41" ht="20" customHeight="1">
      <c r="A79" s="12">
        <v>23</v>
      </c>
      <c r="B79" s="12" t="s">
        <v>425</v>
      </c>
      <c r="C79" s="26" t="s">
        <v>426</v>
      </c>
      <c r="D79" s="12" t="s">
        <v>427</v>
      </c>
      <c r="E79" s="12" t="s">
        <v>425</v>
      </c>
      <c r="F79" s="12" t="s">
        <v>427</v>
      </c>
      <c r="G79" s="12" t="s">
        <v>510</v>
      </c>
      <c r="H79" s="12" t="s">
        <v>390</v>
      </c>
      <c r="I79" s="1"/>
      <c r="J79" s="12">
        <v>5</v>
      </c>
      <c r="K79" s="12" t="s">
        <v>375</v>
      </c>
      <c r="L79" s="12" t="s">
        <v>376</v>
      </c>
      <c r="M79" s="27" t="s">
        <v>555</v>
      </c>
      <c r="N79" s="12"/>
      <c r="O79" s="12">
        <v>30942155</v>
      </c>
      <c r="P79" s="12" t="s">
        <v>48</v>
      </c>
      <c r="Q79" s="12">
        <v>5</v>
      </c>
      <c r="R79" s="12">
        <v>24</v>
      </c>
      <c r="S79" s="23">
        <v>2000</v>
      </c>
      <c r="T79" s="13"/>
      <c r="U79" s="13"/>
      <c r="V79" s="14">
        <f t="shared" si="91"/>
        <v>2000</v>
      </c>
      <c r="W79" s="15">
        <f t="shared" si="92"/>
        <v>2000</v>
      </c>
      <c r="X79" s="15">
        <f t="shared" si="92"/>
        <v>0</v>
      </c>
      <c r="Y79" s="15">
        <f t="shared" si="92"/>
        <v>0</v>
      </c>
      <c r="Z79" s="14">
        <f t="shared" si="88"/>
        <v>2000</v>
      </c>
      <c r="AA79" s="24" t="s">
        <v>284</v>
      </c>
      <c r="AB79" s="24" t="s">
        <v>284</v>
      </c>
      <c r="AC79" s="24" t="s">
        <v>284</v>
      </c>
      <c r="AD79" s="14">
        <f t="shared" si="89"/>
        <v>0</v>
      </c>
      <c r="AE79" s="14">
        <f t="shared" si="90"/>
        <v>4000</v>
      </c>
      <c r="AF79" s="16" t="s">
        <v>509</v>
      </c>
      <c r="AG79" s="17" t="s">
        <v>342</v>
      </c>
      <c r="AH79" s="17" t="s">
        <v>1739</v>
      </c>
      <c r="AI79" s="17" t="s">
        <v>343</v>
      </c>
      <c r="AJ79" s="17" t="s">
        <v>345</v>
      </c>
      <c r="AK79" s="25">
        <v>45657</v>
      </c>
      <c r="AL79" s="17" t="s">
        <v>345</v>
      </c>
      <c r="AM79" s="12" t="s">
        <v>47</v>
      </c>
      <c r="AN79" s="18">
        <v>46387</v>
      </c>
      <c r="AO79" s="19"/>
    </row>
    <row r="80" spans="1:41" ht="20" customHeight="1">
      <c r="A80" s="12">
        <v>24</v>
      </c>
      <c r="B80" s="12" t="s">
        <v>425</v>
      </c>
      <c r="C80" s="26" t="s">
        <v>426</v>
      </c>
      <c r="D80" s="12" t="s">
        <v>427</v>
      </c>
      <c r="E80" s="12" t="s">
        <v>425</v>
      </c>
      <c r="F80" s="12" t="s">
        <v>427</v>
      </c>
      <c r="G80" s="12" t="s">
        <v>515</v>
      </c>
      <c r="H80" s="12" t="s">
        <v>390</v>
      </c>
      <c r="I80" s="1"/>
      <c r="J80" s="12"/>
      <c r="K80" s="12" t="s">
        <v>375</v>
      </c>
      <c r="L80" s="12" t="s">
        <v>376</v>
      </c>
      <c r="M80" s="27" t="s">
        <v>556</v>
      </c>
      <c r="N80" s="12"/>
      <c r="O80" s="12">
        <v>35010280</v>
      </c>
      <c r="P80" s="12" t="s">
        <v>48</v>
      </c>
      <c r="Q80" s="12">
        <v>18</v>
      </c>
      <c r="R80" s="12">
        <v>24</v>
      </c>
      <c r="S80" s="23">
        <v>1000</v>
      </c>
      <c r="T80" s="13"/>
      <c r="U80" s="13"/>
      <c r="V80" s="14">
        <f t="shared" si="91"/>
        <v>1000</v>
      </c>
      <c r="W80" s="15">
        <f t="shared" si="92"/>
        <v>1000</v>
      </c>
      <c r="X80" s="15">
        <f t="shared" si="92"/>
        <v>0</v>
      </c>
      <c r="Y80" s="15">
        <f t="shared" si="92"/>
        <v>0</v>
      </c>
      <c r="Z80" s="14">
        <f t="shared" si="88"/>
        <v>1000</v>
      </c>
      <c r="AA80" s="24" t="s">
        <v>284</v>
      </c>
      <c r="AB80" s="24" t="s">
        <v>284</v>
      </c>
      <c r="AC80" s="24" t="s">
        <v>284</v>
      </c>
      <c r="AD80" s="14">
        <f t="shared" si="89"/>
        <v>0</v>
      </c>
      <c r="AE80" s="14">
        <f t="shared" si="90"/>
        <v>2000</v>
      </c>
      <c r="AF80" s="16" t="s">
        <v>509</v>
      </c>
      <c r="AG80" s="17" t="s">
        <v>342</v>
      </c>
      <c r="AH80" s="17" t="s">
        <v>1739</v>
      </c>
      <c r="AI80" s="17" t="s">
        <v>343</v>
      </c>
      <c r="AJ80" s="17" t="s">
        <v>345</v>
      </c>
      <c r="AK80" s="25">
        <v>45657</v>
      </c>
      <c r="AL80" s="17" t="s">
        <v>345</v>
      </c>
      <c r="AM80" s="12" t="s">
        <v>47</v>
      </c>
      <c r="AN80" s="18">
        <v>46387</v>
      </c>
      <c r="AO80" s="19"/>
    </row>
    <row r="81" spans="1:41" ht="20" customHeight="1">
      <c r="A81" s="12">
        <v>25</v>
      </c>
      <c r="B81" s="12" t="s">
        <v>425</v>
      </c>
      <c r="C81" s="26" t="s">
        <v>426</v>
      </c>
      <c r="D81" s="12" t="s">
        <v>427</v>
      </c>
      <c r="E81" s="12" t="s">
        <v>425</v>
      </c>
      <c r="F81" s="12" t="s">
        <v>427</v>
      </c>
      <c r="G81" s="12" t="s">
        <v>513</v>
      </c>
      <c r="H81" s="12" t="s">
        <v>393</v>
      </c>
      <c r="I81" s="1"/>
      <c r="J81" s="12">
        <v>19</v>
      </c>
      <c r="K81" s="12" t="s">
        <v>375</v>
      </c>
      <c r="L81" s="12" t="s">
        <v>376</v>
      </c>
      <c r="M81" s="27" t="s">
        <v>557</v>
      </c>
      <c r="N81" s="12"/>
      <c r="O81" s="12">
        <v>265655</v>
      </c>
      <c r="P81" s="12" t="s">
        <v>48</v>
      </c>
      <c r="Q81" s="12">
        <v>3</v>
      </c>
      <c r="R81" s="12">
        <v>24</v>
      </c>
      <c r="S81" s="23">
        <v>1000</v>
      </c>
      <c r="T81" s="13"/>
      <c r="U81" s="13"/>
      <c r="V81" s="14">
        <f t="shared" si="91"/>
        <v>1000</v>
      </c>
      <c r="W81" s="15">
        <f t="shared" si="92"/>
        <v>1000</v>
      </c>
      <c r="X81" s="15">
        <f t="shared" si="92"/>
        <v>0</v>
      </c>
      <c r="Y81" s="15">
        <f t="shared" si="92"/>
        <v>0</v>
      </c>
      <c r="Z81" s="14">
        <f t="shared" si="88"/>
        <v>1000</v>
      </c>
      <c r="AA81" s="24" t="s">
        <v>284</v>
      </c>
      <c r="AB81" s="24" t="s">
        <v>284</v>
      </c>
      <c r="AC81" s="24" t="s">
        <v>284</v>
      </c>
      <c r="AD81" s="14">
        <f t="shared" si="89"/>
        <v>0</v>
      </c>
      <c r="AE81" s="14">
        <f t="shared" si="90"/>
        <v>2000</v>
      </c>
      <c r="AF81" s="16" t="s">
        <v>509</v>
      </c>
      <c r="AG81" s="17" t="s">
        <v>342</v>
      </c>
      <c r="AH81" s="17" t="s">
        <v>1739</v>
      </c>
      <c r="AI81" s="17" t="s">
        <v>343</v>
      </c>
      <c r="AJ81" s="17" t="s">
        <v>345</v>
      </c>
      <c r="AK81" s="25">
        <v>45657</v>
      </c>
      <c r="AL81" s="17" t="s">
        <v>345</v>
      </c>
      <c r="AM81" s="12" t="s">
        <v>47</v>
      </c>
      <c r="AN81" s="18">
        <v>46387</v>
      </c>
      <c r="AO81" s="19"/>
    </row>
    <row r="82" spans="1:41" ht="20" customHeight="1">
      <c r="A82" s="12">
        <v>26</v>
      </c>
      <c r="B82" s="12" t="s">
        <v>425</v>
      </c>
      <c r="C82" s="26" t="s">
        <v>426</v>
      </c>
      <c r="D82" s="12" t="s">
        <v>427</v>
      </c>
      <c r="E82" s="12" t="s">
        <v>425</v>
      </c>
      <c r="F82" s="12" t="s">
        <v>427</v>
      </c>
      <c r="G82" s="12" t="s">
        <v>516</v>
      </c>
      <c r="H82" s="12" t="s">
        <v>517</v>
      </c>
      <c r="I82" s="1"/>
      <c r="J82" s="12">
        <v>11</v>
      </c>
      <c r="K82" s="12" t="s">
        <v>375</v>
      </c>
      <c r="L82" s="12" t="s">
        <v>376</v>
      </c>
      <c r="M82" s="27" t="s">
        <v>558</v>
      </c>
      <c r="N82" s="12"/>
      <c r="O82" s="12">
        <v>54047902</v>
      </c>
      <c r="P82" s="12" t="s">
        <v>48</v>
      </c>
      <c r="Q82" s="12">
        <v>160</v>
      </c>
      <c r="R82" s="12">
        <v>24</v>
      </c>
      <c r="S82" s="23">
        <v>450000</v>
      </c>
      <c r="T82" s="13"/>
      <c r="U82" s="13"/>
      <c r="V82" s="14">
        <f t="shared" si="91"/>
        <v>450000</v>
      </c>
      <c r="W82" s="15">
        <f t="shared" si="92"/>
        <v>450000</v>
      </c>
      <c r="X82" s="15">
        <f t="shared" si="92"/>
        <v>0</v>
      </c>
      <c r="Y82" s="15">
        <f t="shared" si="92"/>
        <v>0</v>
      </c>
      <c r="Z82" s="14">
        <f t="shared" si="88"/>
        <v>450000</v>
      </c>
      <c r="AA82" s="24" t="s">
        <v>284</v>
      </c>
      <c r="AB82" s="24" t="s">
        <v>284</v>
      </c>
      <c r="AC82" s="24" t="s">
        <v>284</v>
      </c>
      <c r="AD82" s="14">
        <f t="shared" si="89"/>
        <v>0</v>
      </c>
      <c r="AE82" s="14">
        <f t="shared" si="90"/>
        <v>900000</v>
      </c>
      <c r="AF82" s="16" t="s">
        <v>509</v>
      </c>
      <c r="AG82" s="17" t="s">
        <v>342</v>
      </c>
      <c r="AH82" s="17" t="s">
        <v>1739</v>
      </c>
      <c r="AI82" s="17" t="s">
        <v>343</v>
      </c>
      <c r="AJ82" s="17" t="s">
        <v>345</v>
      </c>
      <c r="AK82" s="25">
        <v>45657</v>
      </c>
      <c r="AL82" s="17" t="s">
        <v>345</v>
      </c>
      <c r="AM82" s="12" t="s">
        <v>47</v>
      </c>
      <c r="AN82" s="18">
        <v>46387</v>
      </c>
      <c r="AO82" s="19"/>
    </row>
    <row r="83" spans="1:41" ht="20" customHeight="1">
      <c r="A83" s="12">
        <v>27</v>
      </c>
      <c r="B83" s="12" t="s">
        <v>425</v>
      </c>
      <c r="C83" s="26" t="s">
        <v>426</v>
      </c>
      <c r="D83" s="12" t="s">
        <v>427</v>
      </c>
      <c r="E83" s="12" t="s">
        <v>425</v>
      </c>
      <c r="F83" s="12" t="s">
        <v>427</v>
      </c>
      <c r="G83" s="12" t="s">
        <v>518</v>
      </c>
      <c r="H83" s="12" t="s">
        <v>517</v>
      </c>
      <c r="I83" s="1"/>
      <c r="J83" s="12"/>
      <c r="K83" s="12" t="s">
        <v>375</v>
      </c>
      <c r="L83" s="12" t="s">
        <v>376</v>
      </c>
      <c r="M83" s="27" t="s">
        <v>559</v>
      </c>
      <c r="N83" s="12"/>
      <c r="O83" s="12">
        <v>11204483</v>
      </c>
      <c r="P83" s="12" t="s">
        <v>48</v>
      </c>
      <c r="Q83" s="12">
        <v>5</v>
      </c>
      <c r="R83" s="12">
        <v>24</v>
      </c>
      <c r="S83" s="23">
        <v>500</v>
      </c>
      <c r="T83" s="13"/>
      <c r="U83" s="13"/>
      <c r="V83" s="14">
        <f t="shared" si="91"/>
        <v>500</v>
      </c>
      <c r="W83" s="15">
        <f t="shared" si="92"/>
        <v>500</v>
      </c>
      <c r="X83" s="15">
        <f t="shared" si="92"/>
        <v>0</v>
      </c>
      <c r="Y83" s="15">
        <f t="shared" si="92"/>
        <v>0</v>
      </c>
      <c r="Z83" s="14">
        <f t="shared" si="88"/>
        <v>500</v>
      </c>
      <c r="AA83" s="24" t="s">
        <v>284</v>
      </c>
      <c r="AB83" s="24" t="s">
        <v>284</v>
      </c>
      <c r="AC83" s="24" t="s">
        <v>284</v>
      </c>
      <c r="AD83" s="14">
        <f t="shared" si="89"/>
        <v>0</v>
      </c>
      <c r="AE83" s="14">
        <f t="shared" si="90"/>
        <v>1000</v>
      </c>
      <c r="AF83" s="16" t="s">
        <v>509</v>
      </c>
      <c r="AG83" s="17" t="s">
        <v>342</v>
      </c>
      <c r="AH83" s="17" t="s">
        <v>1739</v>
      </c>
      <c r="AI83" s="17" t="s">
        <v>343</v>
      </c>
      <c r="AJ83" s="17" t="s">
        <v>345</v>
      </c>
      <c r="AK83" s="25">
        <v>45657</v>
      </c>
      <c r="AL83" s="17" t="s">
        <v>345</v>
      </c>
      <c r="AM83" s="12" t="s">
        <v>47</v>
      </c>
      <c r="AN83" s="18">
        <v>46387</v>
      </c>
      <c r="AO83" s="19"/>
    </row>
    <row r="84" spans="1:41" ht="20" customHeight="1">
      <c r="A84" s="12">
        <v>28</v>
      </c>
      <c r="B84" s="12" t="s">
        <v>425</v>
      </c>
      <c r="C84" s="26" t="s">
        <v>426</v>
      </c>
      <c r="D84" s="12" t="s">
        <v>427</v>
      </c>
      <c r="E84" s="12" t="s">
        <v>425</v>
      </c>
      <c r="F84" s="12" t="s">
        <v>427</v>
      </c>
      <c r="G84" s="12" t="s">
        <v>513</v>
      </c>
      <c r="H84" s="12" t="s">
        <v>398</v>
      </c>
      <c r="I84" s="1"/>
      <c r="J84" s="12"/>
      <c r="K84" s="12" t="s">
        <v>375</v>
      </c>
      <c r="L84" s="12" t="s">
        <v>376</v>
      </c>
      <c r="M84" s="27" t="s">
        <v>560</v>
      </c>
      <c r="N84" s="12"/>
      <c r="O84" s="12">
        <v>264067</v>
      </c>
      <c r="P84" s="12" t="s">
        <v>48</v>
      </c>
      <c r="Q84" s="12">
        <v>5</v>
      </c>
      <c r="R84" s="12">
        <v>24</v>
      </c>
      <c r="S84" s="23">
        <v>400</v>
      </c>
      <c r="T84" s="13"/>
      <c r="U84" s="13"/>
      <c r="V84" s="14">
        <f t="shared" si="91"/>
        <v>400</v>
      </c>
      <c r="W84" s="15">
        <f t="shared" si="92"/>
        <v>400</v>
      </c>
      <c r="X84" s="15">
        <f t="shared" si="92"/>
        <v>0</v>
      </c>
      <c r="Y84" s="15">
        <f t="shared" si="92"/>
        <v>0</v>
      </c>
      <c r="Z84" s="14">
        <f t="shared" si="88"/>
        <v>400</v>
      </c>
      <c r="AA84" s="24" t="s">
        <v>284</v>
      </c>
      <c r="AB84" s="24" t="s">
        <v>284</v>
      </c>
      <c r="AC84" s="24" t="s">
        <v>284</v>
      </c>
      <c r="AD84" s="14">
        <f t="shared" si="89"/>
        <v>0</v>
      </c>
      <c r="AE84" s="14">
        <f t="shared" si="90"/>
        <v>800</v>
      </c>
      <c r="AF84" s="16" t="s">
        <v>509</v>
      </c>
      <c r="AG84" s="17" t="s">
        <v>342</v>
      </c>
      <c r="AH84" s="17" t="s">
        <v>1739</v>
      </c>
      <c r="AI84" s="17" t="s">
        <v>343</v>
      </c>
      <c r="AJ84" s="17" t="s">
        <v>345</v>
      </c>
      <c r="AK84" s="25">
        <v>45657</v>
      </c>
      <c r="AL84" s="17" t="s">
        <v>345</v>
      </c>
      <c r="AM84" s="12" t="s">
        <v>47</v>
      </c>
      <c r="AN84" s="18">
        <v>46387</v>
      </c>
      <c r="AO84" s="19"/>
    </row>
    <row r="85" spans="1:41" ht="20" customHeight="1">
      <c r="A85" s="12">
        <v>29</v>
      </c>
      <c r="B85" s="12" t="s">
        <v>425</v>
      </c>
      <c r="C85" s="26" t="s">
        <v>426</v>
      </c>
      <c r="D85" s="12" t="s">
        <v>427</v>
      </c>
      <c r="E85" s="12" t="s">
        <v>425</v>
      </c>
      <c r="F85" s="12" t="s">
        <v>427</v>
      </c>
      <c r="G85" s="12" t="s">
        <v>513</v>
      </c>
      <c r="H85" s="12" t="s">
        <v>399</v>
      </c>
      <c r="I85" s="1"/>
      <c r="J85" s="12" t="s">
        <v>392</v>
      </c>
      <c r="K85" s="12" t="s">
        <v>375</v>
      </c>
      <c r="L85" s="12" t="s">
        <v>376</v>
      </c>
      <c r="M85" s="27" t="s">
        <v>561</v>
      </c>
      <c r="N85" s="12"/>
      <c r="O85" s="12">
        <v>139738</v>
      </c>
      <c r="P85" s="12" t="s">
        <v>48</v>
      </c>
      <c r="Q85" s="12">
        <v>15</v>
      </c>
      <c r="R85" s="12">
        <v>24</v>
      </c>
      <c r="S85" s="23">
        <v>1000</v>
      </c>
      <c r="T85" s="13"/>
      <c r="U85" s="13"/>
      <c r="V85" s="14">
        <f t="shared" si="91"/>
        <v>1000</v>
      </c>
      <c r="W85" s="15">
        <f t="shared" si="92"/>
        <v>1000</v>
      </c>
      <c r="X85" s="15">
        <f t="shared" si="92"/>
        <v>0</v>
      </c>
      <c r="Y85" s="15">
        <f t="shared" si="92"/>
        <v>0</v>
      </c>
      <c r="Z85" s="14">
        <f t="shared" si="88"/>
        <v>1000</v>
      </c>
      <c r="AA85" s="24" t="s">
        <v>284</v>
      </c>
      <c r="AB85" s="24" t="s">
        <v>284</v>
      </c>
      <c r="AC85" s="24" t="s">
        <v>284</v>
      </c>
      <c r="AD85" s="14">
        <f t="shared" si="89"/>
        <v>0</v>
      </c>
      <c r="AE85" s="14">
        <f t="shared" si="90"/>
        <v>2000</v>
      </c>
      <c r="AF85" s="16" t="s">
        <v>509</v>
      </c>
      <c r="AG85" s="17" t="s">
        <v>342</v>
      </c>
      <c r="AH85" s="17" t="s">
        <v>1739</v>
      </c>
      <c r="AI85" s="17" t="s">
        <v>343</v>
      </c>
      <c r="AJ85" s="17" t="s">
        <v>345</v>
      </c>
      <c r="AK85" s="25">
        <v>45657</v>
      </c>
      <c r="AL85" s="17" t="s">
        <v>345</v>
      </c>
      <c r="AM85" s="12" t="s">
        <v>47</v>
      </c>
      <c r="AN85" s="18">
        <v>46387</v>
      </c>
      <c r="AO85" s="19"/>
    </row>
    <row r="86" spans="1:41" ht="20" customHeight="1">
      <c r="A86" s="12">
        <v>30</v>
      </c>
      <c r="B86" s="12" t="s">
        <v>425</v>
      </c>
      <c r="C86" s="26" t="s">
        <v>426</v>
      </c>
      <c r="D86" s="12" t="s">
        <v>427</v>
      </c>
      <c r="E86" s="12" t="s">
        <v>425</v>
      </c>
      <c r="F86" s="12" t="s">
        <v>427</v>
      </c>
      <c r="G86" s="12" t="s">
        <v>510</v>
      </c>
      <c r="H86" s="12" t="s">
        <v>399</v>
      </c>
      <c r="I86" s="1"/>
      <c r="J86" s="12"/>
      <c r="K86" s="12" t="s">
        <v>375</v>
      </c>
      <c r="L86" s="12" t="s">
        <v>376</v>
      </c>
      <c r="M86" s="27" t="s">
        <v>562</v>
      </c>
      <c r="N86" s="12"/>
      <c r="O86" s="12">
        <v>11513964</v>
      </c>
      <c r="P86" s="12" t="s">
        <v>48</v>
      </c>
      <c r="Q86" s="12">
        <v>10</v>
      </c>
      <c r="R86" s="12">
        <v>24</v>
      </c>
      <c r="S86" s="23">
        <v>4380</v>
      </c>
      <c r="T86" s="13"/>
      <c r="U86" s="13"/>
      <c r="V86" s="14">
        <f t="shared" si="91"/>
        <v>4380</v>
      </c>
      <c r="W86" s="15">
        <f t="shared" si="92"/>
        <v>4380</v>
      </c>
      <c r="X86" s="15">
        <f t="shared" si="92"/>
        <v>0</v>
      </c>
      <c r="Y86" s="15">
        <f t="shared" si="92"/>
        <v>0</v>
      </c>
      <c r="Z86" s="14">
        <f t="shared" si="88"/>
        <v>4380</v>
      </c>
      <c r="AA86" s="24" t="s">
        <v>284</v>
      </c>
      <c r="AB86" s="24" t="s">
        <v>284</v>
      </c>
      <c r="AC86" s="24" t="s">
        <v>284</v>
      </c>
      <c r="AD86" s="14">
        <f t="shared" si="89"/>
        <v>0</v>
      </c>
      <c r="AE86" s="14">
        <f t="shared" si="90"/>
        <v>8760</v>
      </c>
      <c r="AF86" s="16" t="s">
        <v>509</v>
      </c>
      <c r="AG86" s="17" t="s">
        <v>342</v>
      </c>
      <c r="AH86" s="17" t="s">
        <v>1739</v>
      </c>
      <c r="AI86" s="17" t="s">
        <v>343</v>
      </c>
      <c r="AJ86" s="17" t="s">
        <v>345</v>
      </c>
      <c r="AK86" s="25">
        <v>45657</v>
      </c>
      <c r="AL86" s="17" t="s">
        <v>345</v>
      </c>
      <c r="AM86" s="12" t="s">
        <v>47</v>
      </c>
      <c r="AN86" s="18">
        <v>46387</v>
      </c>
      <c r="AO86" s="19"/>
    </row>
    <row r="87" spans="1:41" ht="20" customHeight="1">
      <c r="A87" s="12">
        <v>31</v>
      </c>
      <c r="B87" s="12" t="s">
        <v>425</v>
      </c>
      <c r="C87" s="26" t="s">
        <v>426</v>
      </c>
      <c r="D87" s="12" t="s">
        <v>427</v>
      </c>
      <c r="E87" s="12" t="s">
        <v>425</v>
      </c>
      <c r="F87" s="12" t="s">
        <v>427</v>
      </c>
      <c r="G87" s="12" t="s">
        <v>510</v>
      </c>
      <c r="H87" s="12" t="s">
        <v>399</v>
      </c>
      <c r="I87" s="1"/>
      <c r="J87" s="12"/>
      <c r="K87" s="12" t="s">
        <v>375</v>
      </c>
      <c r="L87" s="12" t="s">
        <v>376</v>
      </c>
      <c r="M87" s="27" t="s">
        <v>563</v>
      </c>
      <c r="N87" s="12"/>
      <c r="O87" s="12">
        <v>11513965</v>
      </c>
      <c r="P87" s="12" t="s">
        <v>48</v>
      </c>
      <c r="Q87" s="12">
        <v>8</v>
      </c>
      <c r="R87" s="12">
        <v>24</v>
      </c>
      <c r="S87" s="23">
        <v>2260</v>
      </c>
      <c r="T87" s="13"/>
      <c r="U87" s="13"/>
      <c r="V87" s="14">
        <f t="shared" si="91"/>
        <v>2260</v>
      </c>
      <c r="W87" s="15">
        <f t="shared" si="92"/>
        <v>2260</v>
      </c>
      <c r="X87" s="15">
        <f t="shared" si="92"/>
        <v>0</v>
      </c>
      <c r="Y87" s="15">
        <f t="shared" si="92"/>
        <v>0</v>
      </c>
      <c r="Z87" s="14">
        <f t="shared" si="88"/>
        <v>2260</v>
      </c>
      <c r="AA87" s="24" t="s">
        <v>284</v>
      </c>
      <c r="AB87" s="24" t="s">
        <v>284</v>
      </c>
      <c r="AC87" s="24" t="s">
        <v>284</v>
      </c>
      <c r="AD87" s="14">
        <f t="shared" si="89"/>
        <v>0</v>
      </c>
      <c r="AE87" s="14">
        <f t="shared" si="90"/>
        <v>4520</v>
      </c>
      <c r="AF87" s="16" t="s">
        <v>509</v>
      </c>
      <c r="AG87" s="17" t="s">
        <v>342</v>
      </c>
      <c r="AH87" s="17" t="s">
        <v>1739</v>
      </c>
      <c r="AI87" s="17" t="s">
        <v>343</v>
      </c>
      <c r="AJ87" s="17" t="s">
        <v>345</v>
      </c>
      <c r="AK87" s="25">
        <v>45657</v>
      </c>
      <c r="AL87" s="17" t="s">
        <v>345</v>
      </c>
      <c r="AM87" s="12" t="s">
        <v>47</v>
      </c>
      <c r="AN87" s="18">
        <v>46387</v>
      </c>
      <c r="AO87" s="19"/>
    </row>
    <row r="88" spans="1:41" ht="20" customHeight="1">
      <c r="A88" s="12">
        <v>32</v>
      </c>
      <c r="B88" s="12" t="s">
        <v>425</v>
      </c>
      <c r="C88" s="26" t="s">
        <v>426</v>
      </c>
      <c r="D88" s="12" t="s">
        <v>427</v>
      </c>
      <c r="E88" s="12" t="s">
        <v>425</v>
      </c>
      <c r="F88" s="12" t="s">
        <v>427</v>
      </c>
      <c r="G88" s="12" t="s">
        <v>510</v>
      </c>
      <c r="H88" s="12" t="s">
        <v>399</v>
      </c>
      <c r="I88" s="1"/>
      <c r="J88" s="12"/>
      <c r="K88" s="12" t="s">
        <v>375</v>
      </c>
      <c r="L88" s="12" t="s">
        <v>376</v>
      </c>
      <c r="M88" s="27" t="s">
        <v>564</v>
      </c>
      <c r="N88" s="12"/>
      <c r="O88" s="12">
        <v>30474043</v>
      </c>
      <c r="P88" s="12" t="s">
        <v>48</v>
      </c>
      <c r="Q88" s="12">
        <v>8</v>
      </c>
      <c r="R88" s="12">
        <v>24</v>
      </c>
      <c r="S88" s="23">
        <v>2280</v>
      </c>
      <c r="T88" s="13"/>
      <c r="U88" s="13"/>
      <c r="V88" s="14">
        <f t="shared" si="91"/>
        <v>2280</v>
      </c>
      <c r="W88" s="15">
        <f t="shared" si="92"/>
        <v>2280</v>
      </c>
      <c r="X88" s="15">
        <f t="shared" si="92"/>
        <v>0</v>
      </c>
      <c r="Y88" s="15">
        <f t="shared" si="92"/>
        <v>0</v>
      </c>
      <c r="Z88" s="14">
        <f t="shared" si="88"/>
        <v>2280</v>
      </c>
      <c r="AA88" s="24" t="s">
        <v>284</v>
      </c>
      <c r="AB88" s="24" t="s">
        <v>284</v>
      </c>
      <c r="AC88" s="24" t="s">
        <v>284</v>
      </c>
      <c r="AD88" s="14">
        <f t="shared" si="89"/>
        <v>0</v>
      </c>
      <c r="AE88" s="14">
        <f t="shared" si="90"/>
        <v>4560</v>
      </c>
      <c r="AF88" s="16" t="s">
        <v>509</v>
      </c>
      <c r="AG88" s="17" t="s">
        <v>342</v>
      </c>
      <c r="AH88" s="17" t="s">
        <v>1739</v>
      </c>
      <c r="AI88" s="17" t="s">
        <v>343</v>
      </c>
      <c r="AJ88" s="17" t="s">
        <v>345</v>
      </c>
      <c r="AK88" s="25">
        <v>45657</v>
      </c>
      <c r="AL88" s="17" t="s">
        <v>345</v>
      </c>
      <c r="AM88" s="12" t="s">
        <v>47</v>
      </c>
      <c r="AN88" s="18">
        <v>46387</v>
      </c>
      <c r="AO88" s="19"/>
    </row>
    <row r="89" spans="1:41" ht="20" customHeight="1">
      <c r="A89" s="12">
        <v>33</v>
      </c>
      <c r="B89" s="12" t="s">
        <v>425</v>
      </c>
      <c r="C89" s="26" t="s">
        <v>426</v>
      </c>
      <c r="D89" s="12" t="s">
        <v>427</v>
      </c>
      <c r="E89" s="12" t="s">
        <v>425</v>
      </c>
      <c r="F89" s="12" t="s">
        <v>427</v>
      </c>
      <c r="G89" s="12" t="s">
        <v>513</v>
      </c>
      <c r="H89" s="12" t="s">
        <v>400</v>
      </c>
      <c r="I89" s="1"/>
      <c r="J89" s="12"/>
      <c r="K89" s="12" t="s">
        <v>375</v>
      </c>
      <c r="L89" s="12" t="s">
        <v>376</v>
      </c>
      <c r="M89" s="27" t="s">
        <v>565</v>
      </c>
      <c r="N89" s="12"/>
      <c r="O89" s="12">
        <v>266198</v>
      </c>
      <c r="P89" s="8" t="s">
        <v>48</v>
      </c>
      <c r="Q89" s="8">
        <v>3</v>
      </c>
      <c r="R89" s="8">
        <v>24</v>
      </c>
      <c r="S89" s="23">
        <v>600</v>
      </c>
      <c r="T89" s="13"/>
      <c r="U89" s="13"/>
      <c r="V89" s="14">
        <f t="shared" si="91"/>
        <v>600</v>
      </c>
      <c r="W89" s="15">
        <f t="shared" si="92"/>
        <v>600</v>
      </c>
      <c r="X89" s="15">
        <f t="shared" si="92"/>
        <v>0</v>
      </c>
      <c r="Y89" s="15">
        <f t="shared" si="92"/>
        <v>0</v>
      </c>
      <c r="Z89" s="14">
        <f t="shared" si="88"/>
        <v>600</v>
      </c>
      <c r="AA89" s="24" t="s">
        <v>284</v>
      </c>
      <c r="AB89" s="24" t="s">
        <v>284</v>
      </c>
      <c r="AC89" s="24" t="s">
        <v>284</v>
      </c>
      <c r="AD89" s="14">
        <f t="shared" si="89"/>
        <v>0</v>
      </c>
      <c r="AE89" s="14">
        <f t="shared" si="90"/>
        <v>1200</v>
      </c>
      <c r="AF89" s="16" t="s">
        <v>509</v>
      </c>
      <c r="AG89" s="17" t="s">
        <v>342</v>
      </c>
      <c r="AH89" s="17" t="s">
        <v>1739</v>
      </c>
      <c r="AI89" s="17" t="s">
        <v>343</v>
      </c>
      <c r="AJ89" s="17" t="s">
        <v>345</v>
      </c>
      <c r="AK89" s="25">
        <v>45657</v>
      </c>
      <c r="AL89" s="17" t="s">
        <v>345</v>
      </c>
      <c r="AM89" s="12" t="s">
        <v>47</v>
      </c>
      <c r="AN89" s="18">
        <v>46387</v>
      </c>
      <c r="AO89" s="19"/>
    </row>
    <row r="90" spans="1:41" ht="20" customHeight="1">
      <c r="A90" s="12">
        <v>34</v>
      </c>
      <c r="B90" s="12" t="s">
        <v>425</v>
      </c>
      <c r="C90" s="26" t="s">
        <v>426</v>
      </c>
      <c r="D90" s="12" t="s">
        <v>427</v>
      </c>
      <c r="E90" s="12" t="s">
        <v>425</v>
      </c>
      <c r="F90" s="12" t="s">
        <v>427</v>
      </c>
      <c r="G90" s="12" t="s">
        <v>519</v>
      </c>
      <c r="H90" s="12" t="s">
        <v>400</v>
      </c>
      <c r="I90" s="1"/>
      <c r="J90" s="12"/>
      <c r="K90" s="12" t="s">
        <v>375</v>
      </c>
      <c r="L90" s="12" t="s">
        <v>376</v>
      </c>
      <c r="M90" s="27" t="s">
        <v>566</v>
      </c>
      <c r="N90" s="12"/>
      <c r="O90" s="12">
        <v>30509220</v>
      </c>
      <c r="P90" s="8" t="s">
        <v>48</v>
      </c>
      <c r="Q90" s="8">
        <v>7</v>
      </c>
      <c r="R90" s="8">
        <v>24</v>
      </c>
      <c r="S90" s="23">
        <v>1000</v>
      </c>
      <c r="T90" s="13"/>
      <c r="U90" s="13"/>
      <c r="V90" s="14">
        <f t="shared" si="91"/>
        <v>1000</v>
      </c>
      <c r="W90" s="15">
        <f t="shared" si="92"/>
        <v>1000</v>
      </c>
      <c r="X90" s="15">
        <f t="shared" si="92"/>
        <v>0</v>
      </c>
      <c r="Y90" s="15">
        <f t="shared" si="92"/>
        <v>0</v>
      </c>
      <c r="Z90" s="14">
        <f t="shared" si="88"/>
        <v>1000</v>
      </c>
      <c r="AA90" s="24" t="s">
        <v>284</v>
      </c>
      <c r="AB90" s="24" t="s">
        <v>284</v>
      </c>
      <c r="AC90" s="24" t="s">
        <v>284</v>
      </c>
      <c r="AD90" s="14">
        <f t="shared" si="89"/>
        <v>0</v>
      </c>
      <c r="AE90" s="14">
        <f t="shared" si="90"/>
        <v>2000</v>
      </c>
      <c r="AF90" s="16" t="s">
        <v>509</v>
      </c>
      <c r="AG90" s="17" t="s">
        <v>342</v>
      </c>
      <c r="AH90" s="17" t="s">
        <v>1739</v>
      </c>
      <c r="AI90" s="17" t="s">
        <v>343</v>
      </c>
      <c r="AJ90" s="17" t="s">
        <v>345</v>
      </c>
      <c r="AK90" s="25">
        <v>45657</v>
      </c>
      <c r="AL90" s="17" t="s">
        <v>345</v>
      </c>
      <c r="AM90" s="12" t="s">
        <v>47</v>
      </c>
      <c r="AN90" s="18">
        <v>46387</v>
      </c>
      <c r="AO90" s="19"/>
    </row>
    <row r="91" spans="1:41" ht="20" customHeight="1">
      <c r="A91" s="12">
        <v>35</v>
      </c>
      <c r="B91" s="12" t="s">
        <v>425</v>
      </c>
      <c r="C91" s="26" t="s">
        <v>426</v>
      </c>
      <c r="D91" s="12" t="s">
        <v>427</v>
      </c>
      <c r="E91" s="12" t="s">
        <v>425</v>
      </c>
      <c r="F91" s="12" t="s">
        <v>427</v>
      </c>
      <c r="G91" s="12" t="s">
        <v>520</v>
      </c>
      <c r="H91" s="12" t="s">
        <v>400</v>
      </c>
      <c r="I91" s="1"/>
      <c r="J91" s="12">
        <v>231</v>
      </c>
      <c r="K91" s="12" t="s">
        <v>375</v>
      </c>
      <c r="L91" s="12" t="s">
        <v>376</v>
      </c>
      <c r="M91" s="27" t="s">
        <v>567</v>
      </c>
      <c r="N91" s="12"/>
      <c r="O91" s="12">
        <v>10401642</v>
      </c>
      <c r="P91" s="8" t="s">
        <v>48</v>
      </c>
      <c r="Q91" s="8">
        <v>5</v>
      </c>
      <c r="R91" s="8">
        <v>24</v>
      </c>
      <c r="S91" s="23">
        <v>1000</v>
      </c>
      <c r="T91" s="13"/>
      <c r="U91" s="13"/>
      <c r="V91" s="14">
        <f t="shared" si="91"/>
        <v>1000</v>
      </c>
      <c r="W91" s="15">
        <f t="shared" si="92"/>
        <v>1000</v>
      </c>
      <c r="X91" s="15">
        <f t="shared" si="92"/>
        <v>0</v>
      </c>
      <c r="Y91" s="15">
        <f t="shared" si="92"/>
        <v>0</v>
      </c>
      <c r="Z91" s="14">
        <f t="shared" si="88"/>
        <v>1000</v>
      </c>
      <c r="AA91" s="24" t="s">
        <v>284</v>
      </c>
      <c r="AB91" s="24" t="s">
        <v>284</v>
      </c>
      <c r="AC91" s="24" t="s">
        <v>284</v>
      </c>
      <c r="AD91" s="14">
        <f t="shared" si="89"/>
        <v>0</v>
      </c>
      <c r="AE91" s="14">
        <f t="shared" si="90"/>
        <v>2000</v>
      </c>
      <c r="AF91" s="16" t="s">
        <v>509</v>
      </c>
      <c r="AG91" s="17" t="s">
        <v>342</v>
      </c>
      <c r="AH91" s="17" t="s">
        <v>1739</v>
      </c>
      <c r="AI91" s="17" t="s">
        <v>343</v>
      </c>
      <c r="AJ91" s="17" t="s">
        <v>345</v>
      </c>
      <c r="AK91" s="25">
        <v>45657</v>
      </c>
      <c r="AL91" s="17" t="s">
        <v>345</v>
      </c>
      <c r="AM91" s="12" t="s">
        <v>47</v>
      </c>
      <c r="AN91" s="18">
        <v>46387</v>
      </c>
      <c r="AO91" s="19"/>
    </row>
    <row r="92" spans="1:41" ht="20" customHeight="1">
      <c r="A92" s="12">
        <v>36</v>
      </c>
      <c r="B92" s="12" t="s">
        <v>425</v>
      </c>
      <c r="C92" s="26" t="s">
        <v>426</v>
      </c>
      <c r="D92" s="12" t="s">
        <v>427</v>
      </c>
      <c r="E92" s="12" t="s">
        <v>425</v>
      </c>
      <c r="F92" s="12" t="s">
        <v>427</v>
      </c>
      <c r="G92" s="12" t="s">
        <v>521</v>
      </c>
      <c r="H92" s="12" t="s">
        <v>376</v>
      </c>
      <c r="I92" s="1"/>
      <c r="J92" s="12" t="s">
        <v>529</v>
      </c>
      <c r="K92" s="12" t="s">
        <v>375</v>
      </c>
      <c r="L92" s="12" t="s">
        <v>376</v>
      </c>
      <c r="M92" s="27" t="s">
        <v>568</v>
      </c>
      <c r="N92" s="12"/>
      <c r="O92" s="12">
        <v>139349</v>
      </c>
      <c r="P92" s="8" t="s">
        <v>48</v>
      </c>
      <c r="Q92" s="8">
        <v>20</v>
      </c>
      <c r="R92" s="8">
        <v>24</v>
      </c>
      <c r="S92" s="23">
        <v>28000</v>
      </c>
      <c r="T92" s="13"/>
      <c r="U92" s="13"/>
      <c r="V92" s="14">
        <f t="shared" si="91"/>
        <v>28000</v>
      </c>
      <c r="W92" s="15">
        <f t="shared" si="92"/>
        <v>28000</v>
      </c>
      <c r="X92" s="15">
        <f t="shared" si="92"/>
        <v>0</v>
      </c>
      <c r="Y92" s="15">
        <f t="shared" si="92"/>
        <v>0</v>
      </c>
      <c r="Z92" s="14">
        <f t="shared" si="88"/>
        <v>28000</v>
      </c>
      <c r="AA92" s="24" t="s">
        <v>284</v>
      </c>
      <c r="AB92" s="24" t="s">
        <v>284</v>
      </c>
      <c r="AC92" s="24" t="s">
        <v>284</v>
      </c>
      <c r="AD92" s="14">
        <f t="shared" si="89"/>
        <v>0</v>
      </c>
      <c r="AE92" s="14">
        <f t="shared" si="90"/>
        <v>56000</v>
      </c>
      <c r="AF92" s="16" t="s">
        <v>509</v>
      </c>
      <c r="AG92" s="17" t="s">
        <v>342</v>
      </c>
      <c r="AH92" s="17" t="s">
        <v>1739</v>
      </c>
      <c r="AI92" s="17" t="s">
        <v>343</v>
      </c>
      <c r="AJ92" s="17" t="s">
        <v>345</v>
      </c>
      <c r="AK92" s="25">
        <v>45657</v>
      </c>
      <c r="AL92" s="17" t="s">
        <v>345</v>
      </c>
      <c r="AM92" s="12" t="s">
        <v>47</v>
      </c>
      <c r="AN92" s="18">
        <v>46387</v>
      </c>
      <c r="AO92" s="19"/>
    </row>
    <row r="93" spans="1:41" ht="20" customHeight="1">
      <c r="A93" s="12">
        <v>37</v>
      </c>
      <c r="B93" s="12" t="s">
        <v>425</v>
      </c>
      <c r="C93" s="26" t="s">
        <v>426</v>
      </c>
      <c r="D93" s="12" t="s">
        <v>427</v>
      </c>
      <c r="E93" s="12" t="s">
        <v>425</v>
      </c>
      <c r="F93" s="12" t="s">
        <v>427</v>
      </c>
      <c r="G93" s="12" t="s">
        <v>522</v>
      </c>
      <c r="H93" s="12" t="s">
        <v>376</v>
      </c>
      <c r="I93" s="1"/>
      <c r="J93" s="12"/>
      <c r="K93" s="12" t="s">
        <v>375</v>
      </c>
      <c r="L93" s="12" t="s">
        <v>376</v>
      </c>
      <c r="M93" s="27" t="s">
        <v>569</v>
      </c>
      <c r="N93" s="12"/>
      <c r="O93" s="12">
        <v>30509418</v>
      </c>
      <c r="P93" s="8" t="s">
        <v>48</v>
      </c>
      <c r="Q93" s="8">
        <v>22</v>
      </c>
      <c r="R93" s="8">
        <v>24</v>
      </c>
      <c r="S93" s="23">
        <v>1000</v>
      </c>
      <c r="T93" s="13"/>
      <c r="U93" s="13"/>
      <c r="V93" s="14">
        <f t="shared" si="91"/>
        <v>1000</v>
      </c>
      <c r="W93" s="15">
        <f t="shared" si="92"/>
        <v>1000</v>
      </c>
      <c r="X93" s="15">
        <f t="shared" si="92"/>
        <v>0</v>
      </c>
      <c r="Y93" s="15">
        <f t="shared" si="92"/>
        <v>0</v>
      </c>
      <c r="Z93" s="14">
        <f t="shared" si="88"/>
        <v>1000</v>
      </c>
      <c r="AA93" s="24" t="s">
        <v>284</v>
      </c>
      <c r="AB93" s="24" t="s">
        <v>284</v>
      </c>
      <c r="AC93" s="24" t="s">
        <v>284</v>
      </c>
      <c r="AD93" s="14">
        <f t="shared" si="89"/>
        <v>0</v>
      </c>
      <c r="AE93" s="14">
        <f t="shared" si="90"/>
        <v>2000</v>
      </c>
      <c r="AF93" s="16" t="s">
        <v>509</v>
      </c>
      <c r="AG93" s="17" t="s">
        <v>342</v>
      </c>
      <c r="AH93" s="17" t="s">
        <v>1739</v>
      </c>
      <c r="AI93" s="17" t="s">
        <v>343</v>
      </c>
      <c r="AJ93" s="17" t="s">
        <v>345</v>
      </c>
      <c r="AK93" s="25">
        <v>45657</v>
      </c>
      <c r="AL93" s="17" t="s">
        <v>345</v>
      </c>
      <c r="AM93" s="12" t="s">
        <v>47</v>
      </c>
      <c r="AN93" s="18">
        <v>46387</v>
      </c>
      <c r="AO93" s="19"/>
    </row>
    <row r="94" spans="1:41" ht="20" customHeight="1">
      <c r="A94" s="12">
        <v>38</v>
      </c>
      <c r="B94" s="12" t="s">
        <v>425</v>
      </c>
      <c r="C94" s="26" t="s">
        <v>426</v>
      </c>
      <c r="D94" s="12" t="s">
        <v>427</v>
      </c>
      <c r="E94" s="12" t="s">
        <v>425</v>
      </c>
      <c r="F94" s="12" t="s">
        <v>427</v>
      </c>
      <c r="G94" s="12" t="s">
        <v>510</v>
      </c>
      <c r="H94" s="12" t="s">
        <v>401</v>
      </c>
      <c r="I94" s="1"/>
      <c r="J94" s="12"/>
      <c r="K94" s="12" t="s">
        <v>375</v>
      </c>
      <c r="L94" s="12" t="s">
        <v>376</v>
      </c>
      <c r="M94" s="27" t="s">
        <v>570</v>
      </c>
      <c r="N94" s="12"/>
      <c r="O94" s="12">
        <v>30031942</v>
      </c>
      <c r="P94" s="8" t="s">
        <v>48</v>
      </c>
      <c r="Q94" s="8">
        <v>12.5</v>
      </c>
      <c r="R94" s="8">
        <v>24</v>
      </c>
      <c r="S94" s="23">
        <v>1500</v>
      </c>
      <c r="T94" s="13"/>
      <c r="U94" s="13"/>
      <c r="V94" s="14">
        <f t="shared" si="91"/>
        <v>1500</v>
      </c>
      <c r="W94" s="15">
        <f t="shared" si="92"/>
        <v>1500</v>
      </c>
      <c r="X94" s="15">
        <f t="shared" si="92"/>
        <v>0</v>
      </c>
      <c r="Y94" s="15">
        <f t="shared" si="92"/>
        <v>0</v>
      </c>
      <c r="Z94" s="14">
        <f t="shared" si="88"/>
        <v>1500</v>
      </c>
      <c r="AA94" s="24" t="s">
        <v>284</v>
      </c>
      <c r="AB94" s="24" t="s">
        <v>284</v>
      </c>
      <c r="AC94" s="24" t="s">
        <v>284</v>
      </c>
      <c r="AD94" s="14">
        <f t="shared" si="89"/>
        <v>0</v>
      </c>
      <c r="AE94" s="14">
        <f t="shared" si="90"/>
        <v>3000</v>
      </c>
      <c r="AF94" s="16" t="s">
        <v>509</v>
      </c>
      <c r="AG94" s="17" t="s">
        <v>342</v>
      </c>
      <c r="AH94" s="17" t="s">
        <v>1739</v>
      </c>
      <c r="AI94" s="17" t="s">
        <v>343</v>
      </c>
      <c r="AJ94" s="17" t="s">
        <v>345</v>
      </c>
      <c r="AK94" s="25">
        <v>45657</v>
      </c>
      <c r="AL94" s="17" t="s">
        <v>345</v>
      </c>
      <c r="AM94" s="12" t="s">
        <v>47</v>
      </c>
      <c r="AN94" s="18">
        <v>46387</v>
      </c>
      <c r="AO94" s="19"/>
    </row>
    <row r="95" spans="1:41" ht="20" customHeight="1">
      <c r="A95" s="12">
        <v>39</v>
      </c>
      <c r="B95" s="12" t="s">
        <v>425</v>
      </c>
      <c r="C95" s="26" t="s">
        <v>426</v>
      </c>
      <c r="D95" s="12" t="s">
        <v>427</v>
      </c>
      <c r="E95" s="12" t="s">
        <v>425</v>
      </c>
      <c r="F95" s="12" t="s">
        <v>427</v>
      </c>
      <c r="G95" s="12" t="s">
        <v>523</v>
      </c>
      <c r="H95" s="12" t="s">
        <v>404</v>
      </c>
      <c r="I95" s="1"/>
      <c r="J95" s="12"/>
      <c r="K95" s="12" t="s">
        <v>375</v>
      </c>
      <c r="L95" s="12" t="s">
        <v>376</v>
      </c>
      <c r="M95" s="27" t="s">
        <v>571</v>
      </c>
      <c r="N95" s="12"/>
      <c r="O95" s="12">
        <v>11642242</v>
      </c>
      <c r="P95" s="8" t="s">
        <v>48</v>
      </c>
      <c r="Q95" s="8">
        <v>8</v>
      </c>
      <c r="R95" s="8">
        <v>24</v>
      </c>
      <c r="S95" s="23">
        <v>2280</v>
      </c>
      <c r="T95" s="13"/>
      <c r="U95" s="13"/>
      <c r="V95" s="14">
        <f t="shared" si="91"/>
        <v>2280</v>
      </c>
      <c r="W95" s="15">
        <f t="shared" si="92"/>
        <v>2280</v>
      </c>
      <c r="X95" s="15">
        <f t="shared" si="92"/>
        <v>0</v>
      </c>
      <c r="Y95" s="15">
        <f t="shared" si="92"/>
        <v>0</v>
      </c>
      <c r="Z95" s="14">
        <f t="shared" si="88"/>
        <v>2280</v>
      </c>
      <c r="AA95" s="24" t="s">
        <v>284</v>
      </c>
      <c r="AB95" s="24" t="s">
        <v>284</v>
      </c>
      <c r="AC95" s="24" t="s">
        <v>284</v>
      </c>
      <c r="AD95" s="14">
        <f t="shared" si="89"/>
        <v>0</v>
      </c>
      <c r="AE95" s="14">
        <f t="shared" si="90"/>
        <v>4560</v>
      </c>
      <c r="AF95" s="16" t="s">
        <v>509</v>
      </c>
      <c r="AG95" s="17" t="s">
        <v>342</v>
      </c>
      <c r="AH95" s="17" t="s">
        <v>1739</v>
      </c>
      <c r="AI95" s="17" t="s">
        <v>343</v>
      </c>
      <c r="AJ95" s="17" t="s">
        <v>345</v>
      </c>
      <c r="AK95" s="25">
        <v>45657</v>
      </c>
      <c r="AL95" s="17" t="s">
        <v>345</v>
      </c>
      <c r="AM95" s="12" t="s">
        <v>47</v>
      </c>
      <c r="AN95" s="18">
        <v>46387</v>
      </c>
      <c r="AO95" s="19"/>
    </row>
    <row r="96" spans="1:41" ht="20" customHeight="1">
      <c r="A96" s="12">
        <v>40</v>
      </c>
      <c r="B96" s="12" t="s">
        <v>425</v>
      </c>
      <c r="C96" s="26" t="s">
        <v>426</v>
      </c>
      <c r="D96" s="12" t="s">
        <v>427</v>
      </c>
      <c r="E96" s="12" t="s">
        <v>425</v>
      </c>
      <c r="F96" s="12" t="s">
        <v>427</v>
      </c>
      <c r="G96" s="12" t="s">
        <v>510</v>
      </c>
      <c r="H96" s="12" t="s">
        <v>405</v>
      </c>
      <c r="I96" s="1"/>
      <c r="J96" s="12"/>
      <c r="K96" s="12" t="s">
        <v>375</v>
      </c>
      <c r="L96" s="12" t="s">
        <v>376</v>
      </c>
      <c r="M96" s="27" t="s">
        <v>572</v>
      </c>
      <c r="N96" s="12"/>
      <c r="O96" s="12">
        <v>88249</v>
      </c>
      <c r="P96" s="8" t="s">
        <v>48</v>
      </c>
      <c r="Q96" s="8">
        <v>9</v>
      </c>
      <c r="R96" s="8">
        <v>24</v>
      </c>
      <c r="S96" s="23">
        <v>1000</v>
      </c>
      <c r="T96" s="13"/>
      <c r="U96" s="13"/>
      <c r="V96" s="14">
        <f t="shared" si="91"/>
        <v>1000</v>
      </c>
      <c r="W96" s="15">
        <f t="shared" si="92"/>
        <v>1000</v>
      </c>
      <c r="X96" s="15">
        <f t="shared" si="92"/>
        <v>0</v>
      </c>
      <c r="Y96" s="15">
        <f t="shared" si="92"/>
        <v>0</v>
      </c>
      <c r="Z96" s="14">
        <f t="shared" si="88"/>
        <v>1000</v>
      </c>
      <c r="AA96" s="24" t="s">
        <v>284</v>
      </c>
      <c r="AB96" s="24" t="s">
        <v>284</v>
      </c>
      <c r="AC96" s="24" t="s">
        <v>284</v>
      </c>
      <c r="AD96" s="14">
        <f t="shared" si="89"/>
        <v>0</v>
      </c>
      <c r="AE96" s="14">
        <f t="shared" si="90"/>
        <v>2000</v>
      </c>
      <c r="AF96" s="16" t="s">
        <v>509</v>
      </c>
      <c r="AG96" s="17" t="s">
        <v>342</v>
      </c>
      <c r="AH96" s="17" t="s">
        <v>1739</v>
      </c>
      <c r="AI96" s="17" t="s">
        <v>343</v>
      </c>
      <c r="AJ96" s="17" t="s">
        <v>345</v>
      </c>
      <c r="AK96" s="25">
        <v>45657</v>
      </c>
      <c r="AL96" s="17" t="s">
        <v>345</v>
      </c>
      <c r="AM96" s="12" t="s">
        <v>47</v>
      </c>
      <c r="AN96" s="18">
        <v>46387</v>
      </c>
      <c r="AO96" s="19"/>
    </row>
    <row r="97" spans="1:41" ht="20" customHeight="1">
      <c r="A97" s="12">
        <v>41</v>
      </c>
      <c r="B97" s="12" t="s">
        <v>425</v>
      </c>
      <c r="C97" s="26" t="s">
        <v>426</v>
      </c>
      <c r="D97" s="12" t="s">
        <v>427</v>
      </c>
      <c r="E97" s="12" t="s">
        <v>425</v>
      </c>
      <c r="F97" s="12" t="s">
        <v>427</v>
      </c>
      <c r="G97" s="12" t="s">
        <v>510</v>
      </c>
      <c r="H97" s="12" t="s">
        <v>405</v>
      </c>
      <c r="I97" s="1"/>
      <c r="J97" s="12"/>
      <c r="K97" s="12" t="s">
        <v>375</v>
      </c>
      <c r="L97" s="12" t="s">
        <v>376</v>
      </c>
      <c r="M97" s="27" t="s">
        <v>573</v>
      </c>
      <c r="N97" s="12"/>
      <c r="O97" s="12">
        <v>88673</v>
      </c>
      <c r="P97" s="8" t="s">
        <v>48</v>
      </c>
      <c r="Q97" s="8">
        <v>5</v>
      </c>
      <c r="R97" s="8">
        <v>24</v>
      </c>
      <c r="S97" s="23">
        <v>1000</v>
      </c>
      <c r="T97" s="13"/>
      <c r="U97" s="13"/>
      <c r="V97" s="14">
        <f t="shared" si="91"/>
        <v>1000</v>
      </c>
      <c r="W97" s="15">
        <f t="shared" si="92"/>
        <v>1000</v>
      </c>
      <c r="X97" s="15">
        <f t="shared" si="92"/>
        <v>0</v>
      </c>
      <c r="Y97" s="15">
        <f t="shared" si="92"/>
        <v>0</v>
      </c>
      <c r="Z97" s="14">
        <f t="shared" si="88"/>
        <v>1000</v>
      </c>
      <c r="AA97" s="24" t="s">
        <v>284</v>
      </c>
      <c r="AB97" s="24" t="s">
        <v>284</v>
      </c>
      <c r="AC97" s="24" t="s">
        <v>284</v>
      </c>
      <c r="AD97" s="14">
        <f t="shared" si="89"/>
        <v>0</v>
      </c>
      <c r="AE97" s="14">
        <f t="shared" si="90"/>
        <v>2000</v>
      </c>
      <c r="AF97" s="16" t="s">
        <v>509</v>
      </c>
      <c r="AG97" s="17" t="s">
        <v>342</v>
      </c>
      <c r="AH97" s="17" t="s">
        <v>1739</v>
      </c>
      <c r="AI97" s="17" t="s">
        <v>343</v>
      </c>
      <c r="AJ97" s="17" t="s">
        <v>345</v>
      </c>
      <c r="AK97" s="25">
        <v>45657</v>
      </c>
      <c r="AL97" s="17" t="s">
        <v>345</v>
      </c>
      <c r="AM97" s="12" t="s">
        <v>47</v>
      </c>
      <c r="AN97" s="18">
        <v>46387</v>
      </c>
      <c r="AO97" s="19"/>
    </row>
    <row r="98" spans="1:41" ht="20" customHeight="1">
      <c r="A98" s="12">
        <v>42</v>
      </c>
      <c r="B98" s="12" t="s">
        <v>425</v>
      </c>
      <c r="C98" s="26" t="s">
        <v>426</v>
      </c>
      <c r="D98" s="12" t="s">
        <v>427</v>
      </c>
      <c r="E98" s="12" t="s">
        <v>425</v>
      </c>
      <c r="F98" s="12" t="s">
        <v>427</v>
      </c>
      <c r="G98" s="12" t="s">
        <v>510</v>
      </c>
      <c r="H98" s="12" t="s">
        <v>405</v>
      </c>
      <c r="I98" s="1"/>
      <c r="J98" s="12"/>
      <c r="K98" s="12" t="s">
        <v>375</v>
      </c>
      <c r="L98" s="12" t="s">
        <v>376</v>
      </c>
      <c r="M98" s="27" t="s">
        <v>574</v>
      </c>
      <c r="N98" s="12"/>
      <c r="O98" s="12">
        <v>79423</v>
      </c>
      <c r="P98" s="8" t="s">
        <v>48</v>
      </c>
      <c r="Q98" s="8">
        <v>8</v>
      </c>
      <c r="R98" s="8">
        <v>24</v>
      </c>
      <c r="S98" s="23">
        <v>1000</v>
      </c>
      <c r="T98" s="13"/>
      <c r="U98" s="13"/>
      <c r="V98" s="14">
        <f t="shared" si="91"/>
        <v>1000</v>
      </c>
      <c r="W98" s="15">
        <f t="shared" si="92"/>
        <v>1000</v>
      </c>
      <c r="X98" s="15">
        <f t="shared" si="92"/>
        <v>0</v>
      </c>
      <c r="Y98" s="15">
        <f t="shared" si="92"/>
        <v>0</v>
      </c>
      <c r="Z98" s="14">
        <f t="shared" si="88"/>
        <v>1000</v>
      </c>
      <c r="AA98" s="24" t="s">
        <v>284</v>
      </c>
      <c r="AB98" s="24" t="s">
        <v>284</v>
      </c>
      <c r="AC98" s="24" t="s">
        <v>284</v>
      </c>
      <c r="AD98" s="14">
        <f t="shared" si="89"/>
        <v>0</v>
      </c>
      <c r="AE98" s="14">
        <f t="shared" si="90"/>
        <v>2000</v>
      </c>
      <c r="AF98" s="16" t="s">
        <v>509</v>
      </c>
      <c r="AG98" s="17" t="s">
        <v>342</v>
      </c>
      <c r="AH98" s="17" t="s">
        <v>1739</v>
      </c>
      <c r="AI98" s="17" t="s">
        <v>343</v>
      </c>
      <c r="AJ98" s="17" t="s">
        <v>345</v>
      </c>
      <c r="AK98" s="25">
        <v>45657</v>
      </c>
      <c r="AL98" s="17" t="s">
        <v>345</v>
      </c>
      <c r="AM98" s="12" t="s">
        <v>47</v>
      </c>
      <c r="AN98" s="18">
        <v>46387</v>
      </c>
      <c r="AO98" s="19"/>
    </row>
    <row r="99" spans="1:41" ht="20" customHeight="1">
      <c r="A99" s="12">
        <v>43</v>
      </c>
      <c r="B99" s="12" t="s">
        <v>425</v>
      </c>
      <c r="C99" s="26" t="s">
        <v>426</v>
      </c>
      <c r="D99" s="12" t="s">
        <v>427</v>
      </c>
      <c r="E99" s="12" t="s">
        <v>425</v>
      </c>
      <c r="F99" s="12" t="s">
        <v>427</v>
      </c>
      <c r="G99" s="12" t="s">
        <v>513</v>
      </c>
      <c r="H99" s="12" t="s">
        <v>416</v>
      </c>
      <c r="I99" s="1"/>
      <c r="J99" s="12" t="s">
        <v>397</v>
      </c>
      <c r="K99" s="12" t="s">
        <v>375</v>
      </c>
      <c r="L99" s="12" t="s">
        <v>376</v>
      </c>
      <c r="M99" s="27" t="s">
        <v>575</v>
      </c>
      <c r="N99" s="12"/>
      <c r="O99" s="12">
        <v>294745</v>
      </c>
      <c r="P99" s="8" t="s">
        <v>48</v>
      </c>
      <c r="Q99" s="8">
        <v>4</v>
      </c>
      <c r="R99" s="8">
        <v>24</v>
      </c>
      <c r="S99" s="23">
        <v>400</v>
      </c>
      <c r="T99" s="13"/>
      <c r="U99" s="13"/>
      <c r="V99" s="14">
        <f t="shared" si="91"/>
        <v>400</v>
      </c>
      <c r="W99" s="15">
        <f t="shared" si="92"/>
        <v>400</v>
      </c>
      <c r="X99" s="15">
        <f t="shared" si="92"/>
        <v>0</v>
      </c>
      <c r="Y99" s="15">
        <f t="shared" si="92"/>
        <v>0</v>
      </c>
      <c r="Z99" s="14">
        <f t="shared" si="88"/>
        <v>400</v>
      </c>
      <c r="AA99" s="24" t="s">
        <v>284</v>
      </c>
      <c r="AB99" s="24" t="s">
        <v>284</v>
      </c>
      <c r="AC99" s="24" t="s">
        <v>284</v>
      </c>
      <c r="AD99" s="14">
        <f t="shared" si="89"/>
        <v>0</v>
      </c>
      <c r="AE99" s="14">
        <f t="shared" si="90"/>
        <v>800</v>
      </c>
      <c r="AF99" s="16" t="s">
        <v>509</v>
      </c>
      <c r="AG99" s="17" t="s">
        <v>342</v>
      </c>
      <c r="AH99" s="17" t="s">
        <v>1739</v>
      </c>
      <c r="AI99" s="17" t="s">
        <v>343</v>
      </c>
      <c r="AJ99" s="17" t="s">
        <v>345</v>
      </c>
      <c r="AK99" s="25">
        <v>45657</v>
      </c>
      <c r="AL99" s="17" t="s">
        <v>345</v>
      </c>
      <c r="AM99" s="12" t="s">
        <v>47</v>
      </c>
      <c r="AN99" s="18">
        <v>46387</v>
      </c>
      <c r="AO99" s="19"/>
    </row>
    <row r="100" spans="1:41" ht="20" customHeight="1">
      <c r="A100" s="12">
        <v>44</v>
      </c>
      <c r="B100" s="12" t="s">
        <v>425</v>
      </c>
      <c r="C100" s="26" t="s">
        <v>426</v>
      </c>
      <c r="D100" s="12" t="s">
        <v>427</v>
      </c>
      <c r="E100" s="12" t="s">
        <v>425</v>
      </c>
      <c r="F100" s="12" t="s">
        <v>427</v>
      </c>
      <c r="G100" s="12" t="s">
        <v>512</v>
      </c>
      <c r="H100" s="12" t="s">
        <v>416</v>
      </c>
      <c r="I100" s="1"/>
      <c r="J100" s="12">
        <v>10</v>
      </c>
      <c r="K100" s="12" t="s">
        <v>375</v>
      </c>
      <c r="L100" s="12" t="s">
        <v>376</v>
      </c>
      <c r="M100" s="27" t="s">
        <v>576</v>
      </c>
      <c r="N100" s="12"/>
      <c r="O100" s="12">
        <v>144417</v>
      </c>
      <c r="P100" s="8" t="s">
        <v>51</v>
      </c>
      <c r="Q100" s="8">
        <v>12</v>
      </c>
      <c r="R100" s="8">
        <v>24</v>
      </c>
      <c r="S100" s="23">
        <v>2000</v>
      </c>
      <c r="T100" s="13">
        <v>600</v>
      </c>
      <c r="U100" s="13"/>
      <c r="V100" s="14">
        <f t="shared" si="91"/>
        <v>2600</v>
      </c>
      <c r="W100" s="15">
        <f t="shared" si="92"/>
        <v>2000</v>
      </c>
      <c r="X100" s="15">
        <f t="shared" si="92"/>
        <v>600</v>
      </c>
      <c r="Y100" s="15">
        <f t="shared" si="92"/>
        <v>0</v>
      </c>
      <c r="Z100" s="14">
        <f t="shared" si="88"/>
        <v>2600</v>
      </c>
      <c r="AA100" s="24" t="s">
        <v>284</v>
      </c>
      <c r="AB100" s="24" t="s">
        <v>284</v>
      </c>
      <c r="AC100" s="24" t="s">
        <v>284</v>
      </c>
      <c r="AD100" s="14">
        <f t="shared" si="89"/>
        <v>0</v>
      </c>
      <c r="AE100" s="14">
        <f t="shared" si="90"/>
        <v>5200</v>
      </c>
      <c r="AF100" s="16" t="s">
        <v>509</v>
      </c>
      <c r="AG100" s="17" t="s">
        <v>342</v>
      </c>
      <c r="AH100" s="17" t="s">
        <v>1739</v>
      </c>
      <c r="AI100" s="17" t="s">
        <v>343</v>
      </c>
      <c r="AJ100" s="17" t="s">
        <v>345</v>
      </c>
      <c r="AK100" s="25">
        <v>45657</v>
      </c>
      <c r="AL100" s="17" t="s">
        <v>345</v>
      </c>
      <c r="AM100" s="12" t="s">
        <v>47</v>
      </c>
      <c r="AN100" s="18">
        <v>46387</v>
      </c>
      <c r="AO100" s="19"/>
    </row>
    <row r="101" spans="1:41" ht="20" customHeight="1">
      <c r="A101" s="12">
        <v>45</v>
      </c>
      <c r="B101" s="12" t="s">
        <v>425</v>
      </c>
      <c r="C101" s="26" t="s">
        <v>426</v>
      </c>
      <c r="D101" s="12" t="s">
        <v>427</v>
      </c>
      <c r="E101" s="12" t="s">
        <v>425</v>
      </c>
      <c r="F101" s="12" t="s">
        <v>427</v>
      </c>
      <c r="G101" s="12" t="s">
        <v>524</v>
      </c>
      <c r="H101" s="12" t="s">
        <v>407</v>
      </c>
      <c r="I101" s="1"/>
      <c r="J101" s="12"/>
      <c r="K101" s="12" t="s">
        <v>375</v>
      </c>
      <c r="L101" s="12" t="s">
        <v>376</v>
      </c>
      <c r="M101" s="27" t="s">
        <v>577</v>
      </c>
      <c r="N101" s="12"/>
      <c r="O101" s="12">
        <v>30135061</v>
      </c>
      <c r="P101" s="8" t="s">
        <v>48</v>
      </c>
      <c r="Q101" s="8">
        <v>16</v>
      </c>
      <c r="R101" s="8">
        <v>24</v>
      </c>
      <c r="S101" s="23">
        <v>600</v>
      </c>
      <c r="T101" s="13"/>
      <c r="U101" s="13"/>
      <c r="V101" s="14">
        <f t="shared" si="91"/>
        <v>600</v>
      </c>
      <c r="W101" s="15">
        <f t="shared" si="92"/>
        <v>600</v>
      </c>
      <c r="X101" s="15">
        <f t="shared" si="92"/>
        <v>0</v>
      </c>
      <c r="Y101" s="15">
        <f t="shared" si="92"/>
        <v>0</v>
      </c>
      <c r="Z101" s="14">
        <f t="shared" si="88"/>
        <v>600</v>
      </c>
      <c r="AA101" s="24" t="s">
        <v>284</v>
      </c>
      <c r="AB101" s="24" t="s">
        <v>284</v>
      </c>
      <c r="AC101" s="24" t="s">
        <v>284</v>
      </c>
      <c r="AD101" s="14">
        <f t="shared" si="89"/>
        <v>0</v>
      </c>
      <c r="AE101" s="14">
        <f t="shared" si="90"/>
        <v>1200</v>
      </c>
      <c r="AF101" s="16" t="s">
        <v>509</v>
      </c>
      <c r="AG101" s="17" t="s">
        <v>342</v>
      </c>
      <c r="AH101" s="17" t="s">
        <v>1739</v>
      </c>
      <c r="AI101" s="17" t="s">
        <v>343</v>
      </c>
      <c r="AJ101" s="17" t="s">
        <v>345</v>
      </c>
      <c r="AK101" s="25">
        <v>45657</v>
      </c>
      <c r="AL101" s="17" t="s">
        <v>345</v>
      </c>
      <c r="AM101" s="12" t="s">
        <v>47</v>
      </c>
      <c r="AN101" s="18">
        <v>46387</v>
      </c>
      <c r="AO101" s="19"/>
    </row>
    <row r="102" spans="1:41" ht="20" customHeight="1">
      <c r="A102" s="12">
        <v>46</v>
      </c>
      <c r="B102" s="12" t="s">
        <v>425</v>
      </c>
      <c r="C102" s="26" t="s">
        <v>426</v>
      </c>
      <c r="D102" s="12" t="s">
        <v>427</v>
      </c>
      <c r="E102" s="12" t="s">
        <v>425</v>
      </c>
      <c r="F102" s="12" t="s">
        <v>427</v>
      </c>
      <c r="G102" s="12" t="s">
        <v>513</v>
      </c>
      <c r="H102" s="12" t="s">
        <v>407</v>
      </c>
      <c r="I102" s="1"/>
      <c r="J102" s="12"/>
      <c r="K102" s="12" t="s">
        <v>375</v>
      </c>
      <c r="L102" s="12" t="s">
        <v>376</v>
      </c>
      <c r="M102" s="27" t="s">
        <v>578</v>
      </c>
      <c r="N102" s="12"/>
      <c r="O102" s="12">
        <v>103725</v>
      </c>
      <c r="P102" s="8" t="s">
        <v>48</v>
      </c>
      <c r="Q102" s="8">
        <v>10</v>
      </c>
      <c r="R102" s="8">
        <v>24</v>
      </c>
      <c r="S102" s="23">
        <v>800</v>
      </c>
      <c r="T102" s="13"/>
      <c r="U102" s="13"/>
      <c r="V102" s="14">
        <f t="shared" si="91"/>
        <v>800</v>
      </c>
      <c r="W102" s="15">
        <f t="shared" si="92"/>
        <v>800</v>
      </c>
      <c r="X102" s="15">
        <f t="shared" si="92"/>
        <v>0</v>
      </c>
      <c r="Y102" s="15">
        <f t="shared" si="92"/>
        <v>0</v>
      </c>
      <c r="Z102" s="14">
        <f t="shared" si="88"/>
        <v>800</v>
      </c>
      <c r="AA102" s="24" t="s">
        <v>284</v>
      </c>
      <c r="AB102" s="24" t="s">
        <v>284</v>
      </c>
      <c r="AC102" s="24" t="s">
        <v>284</v>
      </c>
      <c r="AD102" s="14">
        <f t="shared" si="89"/>
        <v>0</v>
      </c>
      <c r="AE102" s="14">
        <f t="shared" si="90"/>
        <v>1600</v>
      </c>
      <c r="AF102" s="16" t="s">
        <v>509</v>
      </c>
      <c r="AG102" s="17" t="s">
        <v>342</v>
      </c>
      <c r="AH102" s="17" t="s">
        <v>1739</v>
      </c>
      <c r="AI102" s="17" t="s">
        <v>343</v>
      </c>
      <c r="AJ102" s="17" t="s">
        <v>345</v>
      </c>
      <c r="AK102" s="25">
        <v>45657</v>
      </c>
      <c r="AL102" s="17" t="s">
        <v>345</v>
      </c>
      <c r="AM102" s="12" t="s">
        <v>47</v>
      </c>
      <c r="AN102" s="18">
        <v>46387</v>
      </c>
      <c r="AO102" s="19"/>
    </row>
    <row r="103" spans="1:41" ht="20" customHeight="1">
      <c r="A103" s="12">
        <v>47</v>
      </c>
      <c r="B103" s="12" t="s">
        <v>425</v>
      </c>
      <c r="C103" s="26" t="s">
        <v>426</v>
      </c>
      <c r="D103" s="12" t="s">
        <v>427</v>
      </c>
      <c r="E103" s="12" t="s">
        <v>425</v>
      </c>
      <c r="F103" s="12" t="s">
        <v>427</v>
      </c>
      <c r="G103" s="12" t="s">
        <v>510</v>
      </c>
      <c r="H103" s="12" t="s">
        <v>407</v>
      </c>
      <c r="I103" s="1"/>
      <c r="J103" s="12"/>
      <c r="K103" s="12" t="s">
        <v>375</v>
      </c>
      <c r="L103" s="12" t="s">
        <v>376</v>
      </c>
      <c r="M103" s="27" t="s">
        <v>579</v>
      </c>
      <c r="N103" s="12"/>
      <c r="O103" s="12">
        <v>30211909</v>
      </c>
      <c r="P103" s="8" t="s">
        <v>48</v>
      </c>
      <c r="Q103" s="8">
        <v>18</v>
      </c>
      <c r="R103" s="8">
        <v>24</v>
      </c>
      <c r="S103" s="23">
        <v>1000</v>
      </c>
      <c r="T103" s="13"/>
      <c r="U103" s="13"/>
      <c r="V103" s="14">
        <f t="shared" si="91"/>
        <v>1000</v>
      </c>
      <c r="W103" s="15">
        <f t="shared" si="92"/>
        <v>1000</v>
      </c>
      <c r="X103" s="15">
        <f t="shared" si="92"/>
        <v>0</v>
      </c>
      <c r="Y103" s="15">
        <f t="shared" si="92"/>
        <v>0</v>
      </c>
      <c r="Z103" s="14">
        <f t="shared" si="88"/>
        <v>1000</v>
      </c>
      <c r="AA103" s="24" t="s">
        <v>284</v>
      </c>
      <c r="AB103" s="24" t="s">
        <v>284</v>
      </c>
      <c r="AC103" s="24" t="s">
        <v>284</v>
      </c>
      <c r="AD103" s="14">
        <f t="shared" si="89"/>
        <v>0</v>
      </c>
      <c r="AE103" s="14">
        <f t="shared" si="90"/>
        <v>2000</v>
      </c>
      <c r="AF103" s="16" t="s">
        <v>509</v>
      </c>
      <c r="AG103" s="17" t="s">
        <v>342</v>
      </c>
      <c r="AH103" s="17" t="s">
        <v>1739</v>
      </c>
      <c r="AI103" s="17" t="s">
        <v>343</v>
      </c>
      <c r="AJ103" s="17" t="s">
        <v>345</v>
      </c>
      <c r="AK103" s="25">
        <v>45657</v>
      </c>
      <c r="AL103" s="17" t="s">
        <v>345</v>
      </c>
      <c r="AM103" s="12" t="s">
        <v>47</v>
      </c>
      <c r="AN103" s="18">
        <v>46387</v>
      </c>
      <c r="AO103" s="19"/>
    </row>
    <row r="104" spans="1:41" ht="20" customHeight="1">
      <c r="A104" s="12">
        <v>48</v>
      </c>
      <c r="B104" s="12" t="s">
        <v>425</v>
      </c>
      <c r="C104" s="26" t="s">
        <v>426</v>
      </c>
      <c r="D104" s="12" t="s">
        <v>427</v>
      </c>
      <c r="E104" s="12" t="s">
        <v>425</v>
      </c>
      <c r="F104" s="12" t="s">
        <v>427</v>
      </c>
      <c r="G104" s="12" t="s">
        <v>510</v>
      </c>
      <c r="H104" s="12" t="s">
        <v>408</v>
      </c>
      <c r="I104" s="1"/>
      <c r="J104" s="12"/>
      <c r="K104" s="12" t="s">
        <v>375</v>
      </c>
      <c r="L104" s="12" t="s">
        <v>376</v>
      </c>
      <c r="M104" s="27" t="s">
        <v>580</v>
      </c>
      <c r="N104" s="12"/>
      <c r="O104" s="12">
        <v>35024163</v>
      </c>
      <c r="P104" s="8" t="s">
        <v>48</v>
      </c>
      <c r="Q104" s="8">
        <v>5</v>
      </c>
      <c r="R104" s="8">
        <v>24</v>
      </c>
      <c r="S104" s="23">
        <v>1000</v>
      </c>
      <c r="T104" s="13"/>
      <c r="U104" s="13"/>
      <c r="V104" s="14">
        <f t="shared" si="91"/>
        <v>1000</v>
      </c>
      <c r="W104" s="15">
        <f t="shared" si="92"/>
        <v>1000</v>
      </c>
      <c r="X104" s="15">
        <f t="shared" si="92"/>
        <v>0</v>
      </c>
      <c r="Y104" s="15">
        <f t="shared" si="92"/>
        <v>0</v>
      </c>
      <c r="Z104" s="14">
        <f t="shared" si="88"/>
        <v>1000</v>
      </c>
      <c r="AA104" s="24" t="s">
        <v>284</v>
      </c>
      <c r="AB104" s="24" t="s">
        <v>284</v>
      </c>
      <c r="AC104" s="24" t="s">
        <v>284</v>
      </c>
      <c r="AD104" s="14">
        <f t="shared" si="89"/>
        <v>0</v>
      </c>
      <c r="AE104" s="14">
        <f t="shared" si="90"/>
        <v>2000</v>
      </c>
      <c r="AF104" s="16" t="s">
        <v>509</v>
      </c>
      <c r="AG104" s="17" t="s">
        <v>342</v>
      </c>
      <c r="AH104" s="17" t="s">
        <v>1739</v>
      </c>
      <c r="AI104" s="17" t="s">
        <v>343</v>
      </c>
      <c r="AJ104" s="17" t="s">
        <v>345</v>
      </c>
      <c r="AK104" s="25">
        <v>45657</v>
      </c>
      <c r="AL104" s="17" t="s">
        <v>345</v>
      </c>
      <c r="AM104" s="12" t="s">
        <v>47</v>
      </c>
      <c r="AN104" s="18">
        <v>46387</v>
      </c>
      <c r="AO104" s="19"/>
    </row>
    <row r="105" spans="1:41" ht="20" customHeight="1">
      <c r="A105" s="12">
        <v>49</v>
      </c>
      <c r="B105" s="12" t="s">
        <v>425</v>
      </c>
      <c r="C105" s="26" t="s">
        <v>426</v>
      </c>
      <c r="D105" s="12" t="s">
        <v>427</v>
      </c>
      <c r="E105" s="12" t="s">
        <v>425</v>
      </c>
      <c r="F105" s="12" t="s">
        <v>427</v>
      </c>
      <c r="G105" s="12" t="s">
        <v>510</v>
      </c>
      <c r="H105" s="12" t="s">
        <v>409</v>
      </c>
      <c r="I105" s="1"/>
      <c r="J105" s="12"/>
      <c r="K105" s="12" t="s">
        <v>375</v>
      </c>
      <c r="L105" s="12" t="s">
        <v>376</v>
      </c>
      <c r="M105" s="27" t="s">
        <v>581</v>
      </c>
      <c r="N105" s="12"/>
      <c r="O105" s="12">
        <v>79421</v>
      </c>
      <c r="P105" s="8" t="s">
        <v>48</v>
      </c>
      <c r="Q105" s="8">
        <v>6</v>
      </c>
      <c r="R105" s="8">
        <v>24</v>
      </c>
      <c r="S105" s="23">
        <v>1000</v>
      </c>
      <c r="T105" s="13"/>
      <c r="U105" s="13"/>
      <c r="V105" s="14">
        <f t="shared" si="91"/>
        <v>1000</v>
      </c>
      <c r="W105" s="15">
        <f t="shared" si="92"/>
        <v>1000</v>
      </c>
      <c r="X105" s="15">
        <f t="shared" si="92"/>
        <v>0</v>
      </c>
      <c r="Y105" s="15">
        <f t="shared" si="92"/>
        <v>0</v>
      </c>
      <c r="Z105" s="14">
        <f t="shared" si="88"/>
        <v>1000</v>
      </c>
      <c r="AA105" s="24" t="s">
        <v>284</v>
      </c>
      <c r="AB105" s="24" t="s">
        <v>284</v>
      </c>
      <c r="AC105" s="24" t="s">
        <v>284</v>
      </c>
      <c r="AD105" s="14">
        <f t="shared" si="89"/>
        <v>0</v>
      </c>
      <c r="AE105" s="14">
        <f t="shared" si="90"/>
        <v>2000</v>
      </c>
      <c r="AF105" s="16" t="s">
        <v>509</v>
      </c>
      <c r="AG105" s="17" t="s">
        <v>342</v>
      </c>
      <c r="AH105" s="17" t="s">
        <v>1739</v>
      </c>
      <c r="AI105" s="17" t="s">
        <v>343</v>
      </c>
      <c r="AJ105" s="17" t="s">
        <v>345</v>
      </c>
      <c r="AK105" s="25">
        <v>45657</v>
      </c>
      <c r="AL105" s="17" t="s">
        <v>345</v>
      </c>
      <c r="AM105" s="12" t="s">
        <v>47</v>
      </c>
      <c r="AN105" s="18">
        <v>46387</v>
      </c>
      <c r="AO105" s="19"/>
    </row>
    <row r="106" spans="1:41" ht="20" customHeight="1">
      <c r="A106" s="12">
        <v>50</v>
      </c>
      <c r="B106" s="12" t="s">
        <v>425</v>
      </c>
      <c r="C106" s="26" t="s">
        <v>426</v>
      </c>
      <c r="D106" s="12" t="s">
        <v>427</v>
      </c>
      <c r="E106" s="12" t="s">
        <v>425</v>
      </c>
      <c r="F106" s="12" t="s">
        <v>427</v>
      </c>
      <c r="G106" s="12" t="s">
        <v>510</v>
      </c>
      <c r="H106" s="12" t="s">
        <v>409</v>
      </c>
      <c r="I106" s="1"/>
      <c r="J106" s="12">
        <v>5</v>
      </c>
      <c r="K106" s="12" t="s">
        <v>375</v>
      </c>
      <c r="L106" s="12" t="s">
        <v>376</v>
      </c>
      <c r="M106" s="27" t="s">
        <v>582</v>
      </c>
      <c r="N106" s="12"/>
      <c r="O106" s="12">
        <v>88675</v>
      </c>
      <c r="P106" s="8" t="s">
        <v>48</v>
      </c>
      <c r="Q106" s="8">
        <v>6</v>
      </c>
      <c r="R106" s="8">
        <v>24</v>
      </c>
      <c r="S106" s="23">
        <v>1000</v>
      </c>
      <c r="T106" s="13"/>
      <c r="U106" s="13"/>
      <c r="V106" s="14">
        <f t="shared" si="91"/>
        <v>1000</v>
      </c>
      <c r="W106" s="15">
        <f t="shared" si="92"/>
        <v>1000</v>
      </c>
      <c r="X106" s="15">
        <f t="shared" si="92"/>
        <v>0</v>
      </c>
      <c r="Y106" s="15">
        <f t="shared" si="92"/>
        <v>0</v>
      </c>
      <c r="Z106" s="14">
        <f t="shared" si="88"/>
        <v>1000</v>
      </c>
      <c r="AA106" s="24" t="s">
        <v>284</v>
      </c>
      <c r="AB106" s="24" t="s">
        <v>284</v>
      </c>
      <c r="AC106" s="24" t="s">
        <v>284</v>
      </c>
      <c r="AD106" s="14">
        <f t="shared" si="89"/>
        <v>0</v>
      </c>
      <c r="AE106" s="14">
        <f t="shared" si="90"/>
        <v>2000</v>
      </c>
      <c r="AF106" s="16" t="s">
        <v>509</v>
      </c>
      <c r="AG106" s="17" t="s">
        <v>342</v>
      </c>
      <c r="AH106" s="17" t="s">
        <v>1739</v>
      </c>
      <c r="AI106" s="17" t="s">
        <v>343</v>
      </c>
      <c r="AJ106" s="17" t="s">
        <v>345</v>
      </c>
      <c r="AK106" s="25">
        <v>45657</v>
      </c>
      <c r="AL106" s="17" t="s">
        <v>345</v>
      </c>
      <c r="AM106" s="12" t="s">
        <v>47</v>
      </c>
      <c r="AN106" s="18">
        <v>46387</v>
      </c>
      <c r="AO106" s="19"/>
    </row>
    <row r="107" spans="1:41" ht="20" customHeight="1">
      <c r="A107" s="12">
        <v>51</v>
      </c>
      <c r="B107" s="12" t="s">
        <v>425</v>
      </c>
      <c r="C107" s="26" t="s">
        <v>426</v>
      </c>
      <c r="D107" s="12" t="s">
        <v>427</v>
      </c>
      <c r="E107" s="12" t="s">
        <v>425</v>
      </c>
      <c r="F107" s="12" t="s">
        <v>427</v>
      </c>
      <c r="G107" s="12" t="s">
        <v>510</v>
      </c>
      <c r="H107" s="12" t="s">
        <v>409</v>
      </c>
      <c r="I107" s="1"/>
      <c r="J107" s="12"/>
      <c r="K107" s="12" t="s">
        <v>375</v>
      </c>
      <c r="L107" s="12" t="s">
        <v>376</v>
      </c>
      <c r="M107" s="27" t="s">
        <v>583</v>
      </c>
      <c r="N107" s="12"/>
      <c r="O107" s="12">
        <v>88674</v>
      </c>
      <c r="P107" s="12" t="s">
        <v>48</v>
      </c>
      <c r="Q107" s="12">
        <v>7</v>
      </c>
      <c r="R107" s="12">
        <v>24</v>
      </c>
      <c r="S107" s="23">
        <v>1000</v>
      </c>
      <c r="T107" s="13"/>
      <c r="U107" s="13"/>
      <c r="V107" s="14">
        <f t="shared" si="91"/>
        <v>1000</v>
      </c>
      <c r="W107" s="15">
        <f t="shared" si="92"/>
        <v>1000</v>
      </c>
      <c r="X107" s="15">
        <f t="shared" si="92"/>
        <v>0</v>
      </c>
      <c r="Y107" s="15">
        <f t="shared" si="92"/>
        <v>0</v>
      </c>
      <c r="Z107" s="14">
        <f t="shared" si="88"/>
        <v>1000</v>
      </c>
      <c r="AA107" s="24" t="s">
        <v>284</v>
      </c>
      <c r="AB107" s="24" t="s">
        <v>284</v>
      </c>
      <c r="AC107" s="24" t="s">
        <v>284</v>
      </c>
      <c r="AD107" s="14">
        <f t="shared" si="89"/>
        <v>0</v>
      </c>
      <c r="AE107" s="14">
        <f t="shared" si="90"/>
        <v>2000</v>
      </c>
      <c r="AF107" s="16" t="s">
        <v>509</v>
      </c>
      <c r="AG107" s="17" t="s">
        <v>342</v>
      </c>
      <c r="AH107" s="17" t="s">
        <v>1739</v>
      </c>
      <c r="AI107" s="17" t="s">
        <v>343</v>
      </c>
      <c r="AJ107" s="17" t="s">
        <v>345</v>
      </c>
      <c r="AK107" s="25">
        <v>45657</v>
      </c>
      <c r="AL107" s="17" t="s">
        <v>345</v>
      </c>
      <c r="AM107" s="12" t="s">
        <v>47</v>
      </c>
      <c r="AN107" s="18">
        <v>46387</v>
      </c>
      <c r="AO107" s="19"/>
    </row>
    <row r="108" spans="1:41" ht="20" customHeight="1">
      <c r="A108" s="12">
        <v>52</v>
      </c>
      <c r="B108" s="12" t="s">
        <v>425</v>
      </c>
      <c r="C108" s="26" t="s">
        <v>426</v>
      </c>
      <c r="D108" s="12" t="s">
        <v>427</v>
      </c>
      <c r="E108" s="12" t="s">
        <v>425</v>
      </c>
      <c r="F108" s="12" t="s">
        <v>427</v>
      </c>
      <c r="G108" s="12" t="s">
        <v>510</v>
      </c>
      <c r="H108" s="12" t="s">
        <v>409</v>
      </c>
      <c r="I108" s="1"/>
      <c r="J108" s="12"/>
      <c r="K108" s="12" t="s">
        <v>375</v>
      </c>
      <c r="L108" s="12" t="s">
        <v>376</v>
      </c>
      <c r="M108" s="27" t="s">
        <v>584</v>
      </c>
      <c r="N108" s="12"/>
      <c r="O108" s="12">
        <v>88676</v>
      </c>
      <c r="P108" s="12" t="s">
        <v>48</v>
      </c>
      <c r="Q108" s="12">
        <v>5</v>
      </c>
      <c r="R108" s="12">
        <v>24</v>
      </c>
      <c r="S108" s="23">
        <v>1000</v>
      </c>
      <c r="T108" s="13"/>
      <c r="U108" s="13"/>
      <c r="V108" s="14">
        <f t="shared" si="91"/>
        <v>1000</v>
      </c>
      <c r="W108" s="15">
        <f t="shared" si="92"/>
        <v>1000</v>
      </c>
      <c r="X108" s="15">
        <f t="shared" si="92"/>
        <v>0</v>
      </c>
      <c r="Y108" s="15">
        <f t="shared" si="92"/>
        <v>0</v>
      </c>
      <c r="Z108" s="14">
        <f t="shared" si="88"/>
        <v>1000</v>
      </c>
      <c r="AA108" s="24" t="s">
        <v>284</v>
      </c>
      <c r="AB108" s="24" t="s">
        <v>284</v>
      </c>
      <c r="AC108" s="24" t="s">
        <v>284</v>
      </c>
      <c r="AD108" s="14">
        <f t="shared" si="89"/>
        <v>0</v>
      </c>
      <c r="AE108" s="14">
        <f t="shared" si="90"/>
        <v>2000</v>
      </c>
      <c r="AF108" s="16" t="s">
        <v>509</v>
      </c>
      <c r="AG108" s="17" t="s">
        <v>342</v>
      </c>
      <c r="AH108" s="17" t="s">
        <v>1739</v>
      </c>
      <c r="AI108" s="17" t="s">
        <v>343</v>
      </c>
      <c r="AJ108" s="17" t="s">
        <v>345</v>
      </c>
      <c r="AK108" s="25">
        <v>45657</v>
      </c>
      <c r="AL108" s="17" t="s">
        <v>345</v>
      </c>
      <c r="AM108" s="12" t="s">
        <v>47</v>
      </c>
      <c r="AN108" s="18">
        <v>46387</v>
      </c>
      <c r="AO108" s="19"/>
    </row>
    <row r="109" spans="1:41" ht="20" customHeight="1">
      <c r="A109" s="12">
        <v>53</v>
      </c>
      <c r="B109" s="12" t="s">
        <v>425</v>
      </c>
      <c r="C109" s="26" t="s">
        <v>426</v>
      </c>
      <c r="D109" s="12" t="s">
        <v>427</v>
      </c>
      <c r="E109" s="12" t="s">
        <v>425</v>
      </c>
      <c r="F109" s="12" t="s">
        <v>427</v>
      </c>
      <c r="G109" s="12" t="s">
        <v>513</v>
      </c>
      <c r="H109" s="12" t="s">
        <v>411</v>
      </c>
      <c r="I109" s="1"/>
      <c r="J109" s="12"/>
      <c r="K109" s="12" t="s">
        <v>375</v>
      </c>
      <c r="L109" s="12" t="s">
        <v>376</v>
      </c>
      <c r="M109" s="27" t="s">
        <v>585</v>
      </c>
      <c r="N109" s="12"/>
      <c r="O109" s="12">
        <v>290641</v>
      </c>
      <c r="P109" s="12" t="s">
        <v>48</v>
      </c>
      <c r="Q109" s="12">
        <v>4</v>
      </c>
      <c r="R109" s="12">
        <v>24</v>
      </c>
      <c r="S109" s="23">
        <v>500</v>
      </c>
      <c r="T109" s="13"/>
      <c r="U109" s="13"/>
      <c r="V109" s="14">
        <f t="shared" si="91"/>
        <v>500</v>
      </c>
      <c r="W109" s="15">
        <f t="shared" si="92"/>
        <v>500</v>
      </c>
      <c r="X109" s="15">
        <f t="shared" si="92"/>
        <v>0</v>
      </c>
      <c r="Y109" s="15">
        <f t="shared" si="92"/>
        <v>0</v>
      </c>
      <c r="Z109" s="14">
        <f t="shared" si="88"/>
        <v>500</v>
      </c>
      <c r="AA109" s="24" t="s">
        <v>284</v>
      </c>
      <c r="AB109" s="24" t="s">
        <v>284</v>
      </c>
      <c r="AC109" s="24" t="s">
        <v>284</v>
      </c>
      <c r="AD109" s="14">
        <f t="shared" si="89"/>
        <v>0</v>
      </c>
      <c r="AE109" s="14">
        <f t="shared" si="90"/>
        <v>1000</v>
      </c>
      <c r="AF109" s="16" t="s">
        <v>509</v>
      </c>
      <c r="AG109" s="17" t="s">
        <v>342</v>
      </c>
      <c r="AH109" s="17" t="s">
        <v>1739</v>
      </c>
      <c r="AI109" s="17" t="s">
        <v>343</v>
      </c>
      <c r="AJ109" s="17" t="s">
        <v>345</v>
      </c>
      <c r="AK109" s="25">
        <v>45657</v>
      </c>
      <c r="AL109" s="17" t="s">
        <v>345</v>
      </c>
      <c r="AM109" s="12" t="s">
        <v>47</v>
      </c>
      <c r="AN109" s="18">
        <v>46387</v>
      </c>
      <c r="AO109" s="19"/>
    </row>
    <row r="110" spans="1:41" ht="20" customHeight="1">
      <c r="A110" s="12">
        <v>54</v>
      </c>
      <c r="B110" s="12" t="s">
        <v>425</v>
      </c>
      <c r="C110" s="26" t="s">
        <v>426</v>
      </c>
      <c r="D110" s="12" t="s">
        <v>427</v>
      </c>
      <c r="E110" s="12" t="s">
        <v>425</v>
      </c>
      <c r="F110" s="12" t="s">
        <v>427</v>
      </c>
      <c r="G110" s="12" t="s">
        <v>513</v>
      </c>
      <c r="H110" s="12" t="s">
        <v>411</v>
      </c>
      <c r="I110" s="1"/>
      <c r="J110" s="12"/>
      <c r="K110" s="12" t="s">
        <v>375</v>
      </c>
      <c r="L110" s="12" t="s">
        <v>376</v>
      </c>
      <c r="M110" s="27" t="s">
        <v>586</v>
      </c>
      <c r="N110" s="12"/>
      <c r="O110" s="12">
        <v>144789</v>
      </c>
      <c r="P110" s="12" t="s">
        <v>48</v>
      </c>
      <c r="Q110" s="12">
        <v>4</v>
      </c>
      <c r="R110" s="12">
        <v>24</v>
      </c>
      <c r="S110" s="23">
        <v>600</v>
      </c>
      <c r="T110" s="13"/>
      <c r="U110" s="13"/>
      <c r="V110" s="14">
        <f t="shared" si="91"/>
        <v>600</v>
      </c>
      <c r="W110" s="15">
        <f t="shared" si="92"/>
        <v>600</v>
      </c>
      <c r="X110" s="15">
        <f t="shared" si="92"/>
        <v>0</v>
      </c>
      <c r="Y110" s="15">
        <f t="shared" si="92"/>
        <v>0</v>
      </c>
      <c r="Z110" s="14">
        <f t="shared" si="88"/>
        <v>600</v>
      </c>
      <c r="AA110" s="24" t="s">
        <v>284</v>
      </c>
      <c r="AB110" s="24" t="s">
        <v>284</v>
      </c>
      <c r="AC110" s="24" t="s">
        <v>284</v>
      </c>
      <c r="AD110" s="14">
        <f t="shared" si="89"/>
        <v>0</v>
      </c>
      <c r="AE110" s="14">
        <f t="shared" si="90"/>
        <v>1200</v>
      </c>
      <c r="AF110" s="16" t="s">
        <v>509</v>
      </c>
      <c r="AG110" s="17" t="s">
        <v>342</v>
      </c>
      <c r="AH110" s="17" t="s">
        <v>1739</v>
      </c>
      <c r="AI110" s="17" t="s">
        <v>343</v>
      </c>
      <c r="AJ110" s="17" t="s">
        <v>345</v>
      </c>
      <c r="AK110" s="25">
        <v>45657</v>
      </c>
      <c r="AL110" s="17" t="s">
        <v>345</v>
      </c>
      <c r="AM110" s="12" t="s">
        <v>47</v>
      </c>
      <c r="AN110" s="18">
        <v>46387</v>
      </c>
      <c r="AO110" s="19"/>
    </row>
    <row r="111" spans="1:41" ht="20" customHeight="1">
      <c r="A111" s="12">
        <v>55</v>
      </c>
      <c r="B111" s="12" t="s">
        <v>425</v>
      </c>
      <c r="C111" s="26" t="s">
        <v>426</v>
      </c>
      <c r="D111" s="12" t="s">
        <v>427</v>
      </c>
      <c r="E111" s="12" t="s">
        <v>425</v>
      </c>
      <c r="F111" s="12" t="s">
        <v>427</v>
      </c>
      <c r="G111" s="12" t="s">
        <v>510</v>
      </c>
      <c r="H111" s="12" t="s">
        <v>411</v>
      </c>
      <c r="I111" s="1"/>
      <c r="J111" s="12"/>
      <c r="K111" s="12" t="s">
        <v>375</v>
      </c>
      <c r="L111" s="12" t="s">
        <v>376</v>
      </c>
      <c r="M111" s="27" t="s">
        <v>587</v>
      </c>
      <c r="N111" s="12"/>
      <c r="O111" s="12">
        <v>30029806</v>
      </c>
      <c r="P111" s="12" t="s">
        <v>48</v>
      </c>
      <c r="Q111" s="12">
        <v>8</v>
      </c>
      <c r="R111" s="12">
        <v>24</v>
      </c>
      <c r="S111" s="23">
        <v>1000</v>
      </c>
      <c r="T111" s="13"/>
      <c r="U111" s="13"/>
      <c r="V111" s="14">
        <f t="shared" si="91"/>
        <v>1000</v>
      </c>
      <c r="W111" s="15">
        <f t="shared" si="92"/>
        <v>1000</v>
      </c>
      <c r="X111" s="15">
        <f t="shared" si="92"/>
        <v>0</v>
      </c>
      <c r="Y111" s="15">
        <f t="shared" si="92"/>
        <v>0</v>
      </c>
      <c r="Z111" s="14">
        <f t="shared" si="88"/>
        <v>1000</v>
      </c>
      <c r="AA111" s="24" t="s">
        <v>284</v>
      </c>
      <c r="AB111" s="24" t="s">
        <v>284</v>
      </c>
      <c r="AC111" s="24" t="s">
        <v>284</v>
      </c>
      <c r="AD111" s="14">
        <f t="shared" si="89"/>
        <v>0</v>
      </c>
      <c r="AE111" s="14">
        <f t="shared" si="90"/>
        <v>2000</v>
      </c>
      <c r="AF111" s="16" t="s">
        <v>509</v>
      </c>
      <c r="AG111" s="17" t="s">
        <v>342</v>
      </c>
      <c r="AH111" s="17" t="s">
        <v>1739</v>
      </c>
      <c r="AI111" s="17" t="s">
        <v>343</v>
      </c>
      <c r="AJ111" s="17" t="s">
        <v>345</v>
      </c>
      <c r="AK111" s="25">
        <v>45657</v>
      </c>
      <c r="AL111" s="17" t="s">
        <v>345</v>
      </c>
      <c r="AM111" s="12" t="s">
        <v>47</v>
      </c>
      <c r="AN111" s="18">
        <v>46387</v>
      </c>
      <c r="AO111" s="19"/>
    </row>
    <row r="112" spans="1:41" ht="20" customHeight="1">
      <c r="A112" s="12">
        <v>56</v>
      </c>
      <c r="B112" s="12" t="s">
        <v>425</v>
      </c>
      <c r="C112" s="26" t="s">
        <v>426</v>
      </c>
      <c r="D112" s="12" t="s">
        <v>427</v>
      </c>
      <c r="E112" s="12" t="s">
        <v>425</v>
      </c>
      <c r="F112" s="12" t="s">
        <v>427</v>
      </c>
      <c r="G112" s="12" t="s">
        <v>510</v>
      </c>
      <c r="H112" s="12" t="s">
        <v>411</v>
      </c>
      <c r="I112" s="1"/>
      <c r="J112" s="12"/>
      <c r="K112" s="12" t="s">
        <v>375</v>
      </c>
      <c r="L112" s="12" t="s">
        <v>376</v>
      </c>
      <c r="M112" s="27" t="s">
        <v>588</v>
      </c>
      <c r="N112" s="12"/>
      <c r="O112" s="12">
        <v>30925579</v>
      </c>
      <c r="P112" s="12" t="s">
        <v>48</v>
      </c>
      <c r="Q112" s="12">
        <v>16</v>
      </c>
      <c r="R112" s="12">
        <v>24</v>
      </c>
      <c r="S112" s="23">
        <v>3000</v>
      </c>
      <c r="T112" s="13"/>
      <c r="U112" s="13"/>
      <c r="V112" s="14">
        <f t="shared" si="91"/>
        <v>3000</v>
      </c>
      <c r="W112" s="15">
        <f t="shared" si="92"/>
        <v>3000</v>
      </c>
      <c r="X112" s="15">
        <f t="shared" si="92"/>
        <v>0</v>
      </c>
      <c r="Y112" s="15">
        <f t="shared" si="92"/>
        <v>0</v>
      </c>
      <c r="Z112" s="14">
        <f t="shared" si="88"/>
        <v>3000</v>
      </c>
      <c r="AA112" s="24" t="s">
        <v>284</v>
      </c>
      <c r="AB112" s="24" t="s">
        <v>284</v>
      </c>
      <c r="AC112" s="24" t="s">
        <v>284</v>
      </c>
      <c r="AD112" s="14">
        <f t="shared" si="89"/>
        <v>0</v>
      </c>
      <c r="AE112" s="14">
        <f t="shared" si="90"/>
        <v>6000</v>
      </c>
      <c r="AF112" s="16" t="s">
        <v>509</v>
      </c>
      <c r="AG112" s="17" t="s">
        <v>342</v>
      </c>
      <c r="AH112" s="17" t="s">
        <v>1739</v>
      </c>
      <c r="AI112" s="17" t="s">
        <v>343</v>
      </c>
      <c r="AJ112" s="17" t="s">
        <v>345</v>
      </c>
      <c r="AK112" s="25">
        <v>45657</v>
      </c>
      <c r="AL112" s="17" t="s">
        <v>345</v>
      </c>
      <c r="AM112" s="12" t="s">
        <v>47</v>
      </c>
      <c r="AN112" s="18">
        <v>46387</v>
      </c>
      <c r="AO112" s="19"/>
    </row>
    <row r="113" spans="1:41" ht="20" customHeight="1">
      <c r="A113" s="12">
        <v>57</v>
      </c>
      <c r="B113" s="12" t="s">
        <v>425</v>
      </c>
      <c r="C113" s="26" t="s">
        <v>426</v>
      </c>
      <c r="D113" s="12" t="s">
        <v>427</v>
      </c>
      <c r="E113" s="12" t="s">
        <v>425</v>
      </c>
      <c r="F113" s="12" t="s">
        <v>427</v>
      </c>
      <c r="G113" s="12" t="s">
        <v>513</v>
      </c>
      <c r="H113" s="12" t="s">
        <v>413</v>
      </c>
      <c r="I113" s="1"/>
      <c r="J113" s="12">
        <v>4</v>
      </c>
      <c r="K113" s="12" t="s">
        <v>375</v>
      </c>
      <c r="L113" s="12" t="s">
        <v>376</v>
      </c>
      <c r="M113" s="27" t="s">
        <v>589</v>
      </c>
      <c r="N113" s="12"/>
      <c r="O113" s="12">
        <v>254513</v>
      </c>
      <c r="P113" s="12" t="s">
        <v>48</v>
      </c>
      <c r="Q113" s="12">
        <v>5</v>
      </c>
      <c r="R113" s="12">
        <v>24</v>
      </c>
      <c r="S113" s="23">
        <v>500</v>
      </c>
      <c r="T113" s="13"/>
      <c r="U113" s="13"/>
      <c r="V113" s="14">
        <f t="shared" si="91"/>
        <v>500</v>
      </c>
      <c r="W113" s="15">
        <f t="shared" si="92"/>
        <v>500</v>
      </c>
      <c r="X113" s="15">
        <f t="shared" si="92"/>
        <v>0</v>
      </c>
      <c r="Y113" s="15">
        <f t="shared" si="92"/>
        <v>0</v>
      </c>
      <c r="Z113" s="14">
        <f t="shared" si="88"/>
        <v>500</v>
      </c>
      <c r="AA113" s="24" t="s">
        <v>284</v>
      </c>
      <c r="AB113" s="24" t="s">
        <v>284</v>
      </c>
      <c r="AC113" s="24" t="s">
        <v>284</v>
      </c>
      <c r="AD113" s="14">
        <f t="shared" si="89"/>
        <v>0</v>
      </c>
      <c r="AE113" s="14">
        <f t="shared" si="90"/>
        <v>1000</v>
      </c>
      <c r="AF113" s="16" t="s">
        <v>509</v>
      </c>
      <c r="AG113" s="17" t="s">
        <v>342</v>
      </c>
      <c r="AH113" s="17" t="s">
        <v>1739</v>
      </c>
      <c r="AI113" s="17" t="s">
        <v>343</v>
      </c>
      <c r="AJ113" s="17" t="s">
        <v>345</v>
      </c>
      <c r="AK113" s="25">
        <v>45657</v>
      </c>
      <c r="AL113" s="17" t="s">
        <v>345</v>
      </c>
      <c r="AM113" s="12" t="s">
        <v>47</v>
      </c>
      <c r="AN113" s="18">
        <v>46387</v>
      </c>
      <c r="AO113" s="19"/>
    </row>
    <row r="114" spans="1:41" ht="20" customHeight="1">
      <c r="A114" s="12">
        <v>58</v>
      </c>
      <c r="B114" s="12" t="s">
        <v>425</v>
      </c>
      <c r="C114" s="26" t="s">
        <v>426</v>
      </c>
      <c r="D114" s="12" t="s">
        <v>427</v>
      </c>
      <c r="E114" s="12" t="s">
        <v>425</v>
      </c>
      <c r="F114" s="12" t="s">
        <v>427</v>
      </c>
      <c r="G114" s="12" t="s">
        <v>525</v>
      </c>
      <c r="H114" s="12" t="s">
        <v>414</v>
      </c>
      <c r="I114" s="1"/>
      <c r="J114" s="12" t="s">
        <v>530</v>
      </c>
      <c r="K114" s="12" t="s">
        <v>375</v>
      </c>
      <c r="L114" s="12" t="s">
        <v>376</v>
      </c>
      <c r="M114" s="27" t="s">
        <v>590</v>
      </c>
      <c r="N114" s="12"/>
      <c r="O114" s="12">
        <v>139464</v>
      </c>
      <c r="P114" s="12" t="s">
        <v>51</v>
      </c>
      <c r="Q114" s="12">
        <v>25</v>
      </c>
      <c r="R114" s="12">
        <v>24</v>
      </c>
      <c r="S114" s="23">
        <v>4000</v>
      </c>
      <c r="T114" s="13">
        <v>900</v>
      </c>
      <c r="U114" s="13"/>
      <c r="V114" s="14">
        <f t="shared" si="91"/>
        <v>4900</v>
      </c>
      <c r="W114" s="15">
        <f t="shared" si="92"/>
        <v>4000</v>
      </c>
      <c r="X114" s="15">
        <f t="shared" si="92"/>
        <v>900</v>
      </c>
      <c r="Y114" s="15">
        <f t="shared" si="92"/>
        <v>0</v>
      </c>
      <c r="Z114" s="14">
        <f t="shared" si="88"/>
        <v>4900</v>
      </c>
      <c r="AA114" s="24" t="s">
        <v>284</v>
      </c>
      <c r="AB114" s="24" t="s">
        <v>284</v>
      </c>
      <c r="AC114" s="24" t="s">
        <v>284</v>
      </c>
      <c r="AD114" s="14">
        <f t="shared" si="89"/>
        <v>0</v>
      </c>
      <c r="AE114" s="14">
        <f t="shared" si="90"/>
        <v>9800</v>
      </c>
      <c r="AF114" s="16" t="s">
        <v>509</v>
      </c>
      <c r="AG114" s="17" t="s">
        <v>342</v>
      </c>
      <c r="AH114" s="17" t="s">
        <v>1739</v>
      </c>
      <c r="AI114" s="17" t="s">
        <v>343</v>
      </c>
      <c r="AJ114" s="17" t="s">
        <v>345</v>
      </c>
      <c r="AK114" s="25">
        <v>45657</v>
      </c>
      <c r="AL114" s="17" t="s">
        <v>345</v>
      </c>
      <c r="AM114" s="12" t="s">
        <v>47</v>
      </c>
      <c r="AN114" s="18">
        <v>46387</v>
      </c>
      <c r="AO114" s="19"/>
    </row>
    <row r="115" spans="1:41" ht="20" customHeight="1">
      <c r="A115" s="12">
        <v>59</v>
      </c>
      <c r="B115" s="12" t="s">
        <v>425</v>
      </c>
      <c r="C115" s="26" t="s">
        <v>426</v>
      </c>
      <c r="D115" s="12" t="s">
        <v>427</v>
      </c>
      <c r="E115" s="12" t="s">
        <v>425</v>
      </c>
      <c r="F115" s="12" t="s">
        <v>427</v>
      </c>
      <c r="G115" s="12" t="s">
        <v>526</v>
      </c>
      <c r="H115" s="12" t="s">
        <v>414</v>
      </c>
      <c r="I115" s="1"/>
      <c r="J115" s="12" t="s">
        <v>531</v>
      </c>
      <c r="K115" s="12" t="s">
        <v>375</v>
      </c>
      <c r="L115" s="12" t="s">
        <v>376</v>
      </c>
      <c r="M115" s="27" t="s">
        <v>591</v>
      </c>
      <c r="N115" s="12"/>
      <c r="O115" s="12">
        <v>30135205</v>
      </c>
      <c r="P115" s="12" t="s">
        <v>48</v>
      </c>
      <c r="Q115" s="12">
        <v>7</v>
      </c>
      <c r="R115" s="12">
        <v>24</v>
      </c>
      <c r="S115" s="23">
        <v>1000</v>
      </c>
      <c r="T115" s="13"/>
      <c r="U115" s="13"/>
      <c r="V115" s="14">
        <f t="shared" si="91"/>
        <v>1000</v>
      </c>
      <c r="W115" s="15">
        <f t="shared" si="92"/>
        <v>1000</v>
      </c>
      <c r="X115" s="15">
        <f t="shared" si="92"/>
        <v>0</v>
      </c>
      <c r="Y115" s="15">
        <f t="shared" si="92"/>
        <v>0</v>
      </c>
      <c r="Z115" s="14">
        <f t="shared" si="88"/>
        <v>1000</v>
      </c>
      <c r="AA115" s="24" t="s">
        <v>284</v>
      </c>
      <c r="AB115" s="24" t="s">
        <v>284</v>
      </c>
      <c r="AC115" s="24" t="s">
        <v>284</v>
      </c>
      <c r="AD115" s="14">
        <f t="shared" si="89"/>
        <v>0</v>
      </c>
      <c r="AE115" s="14">
        <f t="shared" si="90"/>
        <v>2000</v>
      </c>
      <c r="AF115" s="16" t="s">
        <v>509</v>
      </c>
      <c r="AG115" s="17" t="s">
        <v>342</v>
      </c>
      <c r="AH115" s="17" t="s">
        <v>1739</v>
      </c>
      <c r="AI115" s="17" t="s">
        <v>343</v>
      </c>
      <c r="AJ115" s="17" t="s">
        <v>345</v>
      </c>
      <c r="AK115" s="25">
        <v>45657</v>
      </c>
      <c r="AL115" s="17" t="s">
        <v>345</v>
      </c>
      <c r="AM115" s="12" t="s">
        <v>47</v>
      </c>
      <c r="AN115" s="18">
        <v>46387</v>
      </c>
      <c r="AO115" s="19"/>
    </row>
    <row r="116" spans="1:41" ht="20" customHeight="1">
      <c r="A116" s="12">
        <v>60</v>
      </c>
      <c r="B116" s="12" t="s">
        <v>425</v>
      </c>
      <c r="C116" s="26" t="s">
        <v>426</v>
      </c>
      <c r="D116" s="12" t="s">
        <v>427</v>
      </c>
      <c r="E116" s="12" t="s">
        <v>425</v>
      </c>
      <c r="F116" s="12" t="s">
        <v>427</v>
      </c>
      <c r="G116" s="12" t="s">
        <v>527</v>
      </c>
      <c r="H116" s="12" t="s">
        <v>414</v>
      </c>
      <c r="I116" s="1"/>
      <c r="J116" s="12">
        <v>183</v>
      </c>
      <c r="K116" s="12" t="s">
        <v>375</v>
      </c>
      <c r="L116" s="12" t="s">
        <v>376</v>
      </c>
      <c r="M116" s="27" t="s">
        <v>592</v>
      </c>
      <c r="N116" s="12"/>
      <c r="O116" s="12">
        <v>50644247</v>
      </c>
      <c r="P116" s="12" t="s">
        <v>601</v>
      </c>
      <c r="Q116" s="12">
        <v>60</v>
      </c>
      <c r="R116" s="12">
        <v>24</v>
      </c>
      <c r="S116" s="23">
        <v>50000</v>
      </c>
      <c r="T116" s="13"/>
      <c r="U116" s="13"/>
      <c r="V116" s="14">
        <f t="shared" si="91"/>
        <v>50000</v>
      </c>
      <c r="W116" s="15">
        <f t="shared" si="92"/>
        <v>50000</v>
      </c>
      <c r="X116" s="15">
        <f t="shared" si="92"/>
        <v>0</v>
      </c>
      <c r="Y116" s="15">
        <f t="shared" si="92"/>
        <v>0</v>
      </c>
      <c r="Z116" s="14">
        <f t="shared" si="88"/>
        <v>50000</v>
      </c>
      <c r="AA116" s="24" t="s">
        <v>284</v>
      </c>
      <c r="AB116" s="24" t="s">
        <v>284</v>
      </c>
      <c r="AC116" s="24" t="s">
        <v>284</v>
      </c>
      <c r="AD116" s="14">
        <f t="shared" si="89"/>
        <v>0</v>
      </c>
      <c r="AE116" s="14">
        <f t="shared" si="90"/>
        <v>100000</v>
      </c>
      <c r="AF116" s="16" t="s">
        <v>509</v>
      </c>
      <c r="AG116" s="17" t="s">
        <v>342</v>
      </c>
      <c r="AH116" s="17" t="s">
        <v>1739</v>
      </c>
      <c r="AI116" s="17" t="s">
        <v>343</v>
      </c>
      <c r="AJ116" s="17" t="s">
        <v>345</v>
      </c>
      <c r="AK116" s="25">
        <v>45657</v>
      </c>
      <c r="AL116" s="17" t="s">
        <v>345</v>
      </c>
      <c r="AM116" s="12" t="s">
        <v>47</v>
      </c>
      <c r="AN116" s="18">
        <v>46387</v>
      </c>
      <c r="AO116" s="19"/>
    </row>
    <row r="117" spans="1:41" ht="20" customHeight="1">
      <c r="A117" s="12">
        <v>61</v>
      </c>
      <c r="B117" s="12" t="s">
        <v>425</v>
      </c>
      <c r="C117" s="26" t="s">
        <v>426</v>
      </c>
      <c r="D117" s="12" t="s">
        <v>427</v>
      </c>
      <c r="E117" s="12" t="s">
        <v>425</v>
      </c>
      <c r="F117" s="12" t="s">
        <v>427</v>
      </c>
      <c r="G117" s="12" t="s">
        <v>528</v>
      </c>
      <c r="H117" s="12" t="s">
        <v>414</v>
      </c>
      <c r="I117" s="1"/>
      <c r="J117" s="12" t="s">
        <v>532</v>
      </c>
      <c r="K117" s="12" t="s">
        <v>375</v>
      </c>
      <c r="L117" s="12" t="s">
        <v>376</v>
      </c>
      <c r="M117" s="27" t="s">
        <v>593</v>
      </c>
      <c r="N117" s="12"/>
      <c r="O117" s="12"/>
      <c r="P117" s="12" t="s">
        <v>48</v>
      </c>
      <c r="Q117" s="12">
        <v>6</v>
      </c>
      <c r="R117" s="12">
        <v>24</v>
      </c>
      <c r="S117" s="23">
        <v>1000</v>
      </c>
      <c r="T117" s="13"/>
      <c r="U117" s="13"/>
      <c r="V117" s="14">
        <f t="shared" si="91"/>
        <v>1000</v>
      </c>
      <c r="W117" s="15">
        <f t="shared" si="92"/>
        <v>1000</v>
      </c>
      <c r="X117" s="15">
        <f t="shared" si="92"/>
        <v>0</v>
      </c>
      <c r="Y117" s="15">
        <f t="shared" si="92"/>
        <v>0</v>
      </c>
      <c r="Z117" s="14">
        <f t="shared" si="88"/>
        <v>1000</v>
      </c>
      <c r="AA117" s="24" t="s">
        <v>284</v>
      </c>
      <c r="AB117" s="24" t="s">
        <v>284</v>
      </c>
      <c r="AC117" s="24" t="s">
        <v>284</v>
      </c>
      <c r="AD117" s="14">
        <f t="shared" si="89"/>
        <v>0</v>
      </c>
      <c r="AE117" s="14">
        <f t="shared" si="90"/>
        <v>2000</v>
      </c>
      <c r="AF117" s="16" t="s">
        <v>509</v>
      </c>
      <c r="AG117" s="17" t="s">
        <v>342</v>
      </c>
      <c r="AH117" s="17" t="s">
        <v>1739</v>
      </c>
      <c r="AI117" s="17" t="s">
        <v>343</v>
      </c>
      <c r="AJ117" s="17" t="s">
        <v>345</v>
      </c>
      <c r="AK117" s="25">
        <v>45657</v>
      </c>
      <c r="AL117" s="17" t="s">
        <v>345</v>
      </c>
      <c r="AM117" s="12" t="s">
        <v>47</v>
      </c>
      <c r="AN117" s="18">
        <v>46387</v>
      </c>
      <c r="AO117" s="19"/>
    </row>
    <row r="118" spans="1:41" ht="20" customHeight="1">
      <c r="A118" s="12">
        <v>62</v>
      </c>
      <c r="B118" s="12" t="s">
        <v>425</v>
      </c>
      <c r="C118" s="26" t="s">
        <v>426</v>
      </c>
      <c r="D118" s="12" t="s">
        <v>427</v>
      </c>
      <c r="E118" s="12" t="s">
        <v>425</v>
      </c>
      <c r="F118" s="12" t="s">
        <v>427</v>
      </c>
      <c r="G118" s="12" t="s">
        <v>512</v>
      </c>
      <c r="H118" s="12" t="s">
        <v>417</v>
      </c>
      <c r="I118" s="1"/>
      <c r="J118" s="12"/>
      <c r="K118" s="12" t="s">
        <v>375</v>
      </c>
      <c r="L118" s="12" t="s">
        <v>376</v>
      </c>
      <c r="M118" s="27" t="s">
        <v>594</v>
      </c>
      <c r="N118" s="12"/>
      <c r="O118" s="12">
        <v>140881</v>
      </c>
      <c r="P118" s="12" t="s">
        <v>48</v>
      </c>
      <c r="Q118" s="12">
        <v>16</v>
      </c>
      <c r="R118" s="12">
        <v>24</v>
      </c>
      <c r="S118" s="23">
        <v>7000</v>
      </c>
      <c r="T118" s="13"/>
      <c r="U118" s="13"/>
      <c r="V118" s="14">
        <f t="shared" si="91"/>
        <v>7000</v>
      </c>
      <c r="W118" s="15">
        <f t="shared" si="92"/>
        <v>7000</v>
      </c>
      <c r="X118" s="15">
        <f t="shared" si="92"/>
        <v>0</v>
      </c>
      <c r="Y118" s="15">
        <f t="shared" si="92"/>
        <v>0</v>
      </c>
      <c r="Z118" s="14">
        <f t="shared" si="88"/>
        <v>7000</v>
      </c>
      <c r="AA118" s="24" t="s">
        <v>284</v>
      </c>
      <c r="AB118" s="24" t="s">
        <v>284</v>
      </c>
      <c r="AC118" s="24" t="s">
        <v>284</v>
      </c>
      <c r="AD118" s="14">
        <f t="shared" si="89"/>
        <v>0</v>
      </c>
      <c r="AE118" s="14">
        <f t="shared" si="90"/>
        <v>14000</v>
      </c>
      <c r="AF118" s="16" t="s">
        <v>509</v>
      </c>
      <c r="AG118" s="17" t="s">
        <v>342</v>
      </c>
      <c r="AH118" s="17" t="s">
        <v>1739</v>
      </c>
      <c r="AI118" s="17" t="s">
        <v>343</v>
      </c>
      <c r="AJ118" s="17" t="s">
        <v>345</v>
      </c>
      <c r="AK118" s="25">
        <v>45657</v>
      </c>
      <c r="AL118" s="17" t="s">
        <v>345</v>
      </c>
      <c r="AM118" s="12" t="s">
        <v>47</v>
      </c>
      <c r="AN118" s="18">
        <v>46387</v>
      </c>
      <c r="AO118" s="19"/>
    </row>
    <row r="119" spans="1:41" ht="20" customHeight="1">
      <c r="A119" s="12">
        <v>63</v>
      </c>
      <c r="B119" s="12" t="s">
        <v>425</v>
      </c>
      <c r="C119" s="26" t="s">
        <v>426</v>
      </c>
      <c r="D119" s="12" t="s">
        <v>427</v>
      </c>
      <c r="E119" s="12" t="s">
        <v>425</v>
      </c>
      <c r="F119" s="12" t="s">
        <v>427</v>
      </c>
      <c r="G119" s="12" t="s">
        <v>513</v>
      </c>
      <c r="H119" s="12" t="s">
        <v>417</v>
      </c>
      <c r="I119" s="1"/>
      <c r="J119" s="12">
        <v>25</v>
      </c>
      <c r="K119" s="12" t="s">
        <v>375</v>
      </c>
      <c r="L119" s="12" t="s">
        <v>376</v>
      </c>
      <c r="M119" s="27" t="s">
        <v>595</v>
      </c>
      <c r="N119" s="12"/>
      <c r="O119" s="12">
        <v>140634</v>
      </c>
      <c r="P119" s="12" t="s">
        <v>48</v>
      </c>
      <c r="Q119" s="12">
        <v>15</v>
      </c>
      <c r="R119" s="12">
        <v>24</v>
      </c>
      <c r="S119" s="23">
        <v>900</v>
      </c>
      <c r="T119" s="13"/>
      <c r="U119" s="13"/>
      <c r="V119" s="14">
        <f t="shared" si="91"/>
        <v>900</v>
      </c>
      <c r="W119" s="15">
        <f t="shared" si="92"/>
        <v>900</v>
      </c>
      <c r="X119" s="15">
        <f t="shared" si="92"/>
        <v>0</v>
      </c>
      <c r="Y119" s="15">
        <f t="shared" si="92"/>
        <v>0</v>
      </c>
      <c r="Z119" s="14">
        <f t="shared" si="88"/>
        <v>900</v>
      </c>
      <c r="AA119" s="24" t="s">
        <v>284</v>
      </c>
      <c r="AB119" s="24" t="s">
        <v>284</v>
      </c>
      <c r="AC119" s="24" t="s">
        <v>284</v>
      </c>
      <c r="AD119" s="14">
        <f t="shared" si="89"/>
        <v>0</v>
      </c>
      <c r="AE119" s="14">
        <f t="shared" si="90"/>
        <v>1800</v>
      </c>
      <c r="AF119" s="16" t="s">
        <v>509</v>
      </c>
      <c r="AG119" s="17" t="s">
        <v>342</v>
      </c>
      <c r="AH119" s="17" t="s">
        <v>1739</v>
      </c>
      <c r="AI119" s="17" t="s">
        <v>343</v>
      </c>
      <c r="AJ119" s="17" t="s">
        <v>345</v>
      </c>
      <c r="AK119" s="25">
        <v>45657</v>
      </c>
      <c r="AL119" s="17" t="s">
        <v>345</v>
      </c>
      <c r="AM119" s="12" t="s">
        <v>47</v>
      </c>
      <c r="AN119" s="18">
        <v>46387</v>
      </c>
      <c r="AO119" s="19"/>
    </row>
    <row r="120" spans="1:41" ht="20" customHeight="1">
      <c r="A120" s="12">
        <v>64</v>
      </c>
      <c r="B120" s="12" t="s">
        <v>425</v>
      </c>
      <c r="C120" s="26" t="s">
        <v>426</v>
      </c>
      <c r="D120" s="12" t="s">
        <v>427</v>
      </c>
      <c r="E120" s="12" t="s">
        <v>425</v>
      </c>
      <c r="F120" s="12" t="s">
        <v>427</v>
      </c>
      <c r="G120" s="12" t="s">
        <v>512</v>
      </c>
      <c r="H120" s="12" t="s">
        <v>421</v>
      </c>
      <c r="I120" s="1"/>
      <c r="J120" s="12"/>
      <c r="K120" s="12" t="s">
        <v>375</v>
      </c>
      <c r="L120" s="12" t="s">
        <v>376</v>
      </c>
      <c r="M120" s="27" t="s">
        <v>596</v>
      </c>
      <c r="N120" s="12"/>
      <c r="O120" s="8">
        <v>88286</v>
      </c>
      <c r="P120" s="12" t="s">
        <v>51</v>
      </c>
      <c r="Q120" s="12">
        <v>25</v>
      </c>
      <c r="R120" s="12">
        <v>24</v>
      </c>
      <c r="S120" s="23">
        <v>4000</v>
      </c>
      <c r="T120" s="13">
        <v>800</v>
      </c>
      <c r="U120" s="13"/>
      <c r="V120" s="14">
        <f t="shared" si="91"/>
        <v>4800</v>
      </c>
      <c r="W120" s="15">
        <f t="shared" si="92"/>
        <v>4000</v>
      </c>
      <c r="X120" s="15">
        <f t="shared" si="92"/>
        <v>800</v>
      </c>
      <c r="Y120" s="15">
        <f t="shared" si="92"/>
        <v>0</v>
      </c>
      <c r="Z120" s="14">
        <f t="shared" si="88"/>
        <v>4800</v>
      </c>
      <c r="AA120" s="24" t="s">
        <v>284</v>
      </c>
      <c r="AB120" s="24" t="s">
        <v>284</v>
      </c>
      <c r="AC120" s="24" t="s">
        <v>284</v>
      </c>
      <c r="AD120" s="14">
        <f t="shared" si="89"/>
        <v>0</v>
      </c>
      <c r="AE120" s="14">
        <f t="shared" si="90"/>
        <v>9600</v>
      </c>
      <c r="AF120" s="16" t="s">
        <v>509</v>
      </c>
      <c r="AG120" s="17" t="s">
        <v>342</v>
      </c>
      <c r="AH120" s="17" t="s">
        <v>1739</v>
      </c>
      <c r="AI120" s="17" t="s">
        <v>343</v>
      </c>
      <c r="AJ120" s="17" t="s">
        <v>345</v>
      </c>
      <c r="AK120" s="25">
        <v>45657</v>
      </c>
      <c r="AL120" s="17" t="s">
        <v>345</v>
      </c>
      <c r="AM120" s="12" t="s">
        <v>47</v>
      </c>
      <c r="AN120" s="18">
        <v>46387</v>
      </c>
      <c r="AO120" s="19"/>
    </row>
    <row r="121" spans="1:41" ht="20" customHeight="1">
      <c r="A121" s="12">
        <v>65</v>
      </c>
      <c r="B121" s="12" t="s">
        <v>425</v>
      </c>
      <c r="C121" s="26" t="s">
        <v>426</v>
      </c>
      <c r="D121" s="12" t="s">
        <v>427</v>
      </c>
      <c r="E121" s="12" t="s">
        <v>425</v>
      </c>
      <c r="F121" s="12" t="s">
        <v>427</v>
      </c>
      <c r="G121" s="12" t="s">
        <v>513</v>
      </c>
      <c r="H121" s="12" t="s">
        <v>421</v>
      </c>
      <c r="I121" s="1"/>
      <c r="J121" s="12">
        <v>47</v>
      </c>
      <c r="K121" s="12" t="s">
        <v>375</v>
      </c>
      <c r="L121" s="12" t="s">
        <v>376</v>
      </c>
      <c r="M121" s="27" t="s">
        <v>597</v>
      </c>
      <c r="N121" s="12"/>
      <c r="O121" s="8">
        <v>266246</v>
      </c>
      <c r="P121" s="12" t="s">
        <v>48</v>
      </c>
      <c r="Q121" s="12">
        <v>4</v>
      </c>
      <c r="R121" s="12">
        <v>24</v>
      </c>
      <c r="S121" s="23">
        <v>400</v>
      </c>
      <c r="T121" s="13"/>
      <c r="U121" s="13"/>
      <c r="V121" s="14">
        <f t="shared" si="91"/>
        <v>400</v>
      </c>
      <c r="W121" s="15">
        <f t="shared" si="92"/>
        <v>400</v>
      </c>
      <c r="X121" s="15">
        <f t="shared" si="92"/>
        <v>0</v>
      </c>
      <c r="Y121" s="15">
        <f t="shared" si="92"/>
        <v>0</v>
      </c>
      <c r="Z121" s="14">
        <f t="shared" si="88"/>
        <v>400</v>
      </c>
      <c r="AA121" s="24" t="s">
        <v>284</v>
      </c>
      <c r="AB121" s="24" t="s">
        <v>284</v>
      </c>
      <c r="AC121" s="24" t="s">
        <v>284</v>
      </c>
      <c r="AD121" s="14">
        <f t="shared" si="89"/>
        <v>0</v>
      </c>
      <c r="AE121" s="14">
        <f t="shared" si="90"/>
        <v>800</v>
      </c>
      <c r="AF121" s="16" t="s">
        <v>509</v>
      </c>
      <c r="AG121" s="17" t="s">
        <v>342</v>
      </c>
      <c r="AH121" s="17" t="s">
        <v>1739</v>
      </c>
      <c r="AI121" s="17" t="s">
        <v>343</v>
      </c>
      <c r="AJ121" s="17" t="s">
        <v>345</v>
      </c>
      <c r="AK121" s="25">
        <v>45657</v>
      </c>
      <c r="AL121" s="17" t="s">
        <v>345</v>
      </c>
      <c r="AM121" s="12" t="s">
        <v>47</v>
      </c>
      <c r="AN121" s="18">
        <v>46387</v>
      </c>
      <c r="AO121" s="19"/>
    </row>
    <row r="122" spans="1:41" ht="20" customHeight="1">
      <c r="A122" s="12">
        <v>66</v>
      </c>
      <c r="B122" s="12" t="s">
        <v>425</v>
      </c>
      <c r="C122" s="26" t="s">
        <v>426</v>
      </c>
      <c r="D122" s="12" t="s">
        <v>427</v>
      </c>
      <c r="E122" s="12" t="s">
        <v>425</v>
      </c>
      <c r="F122" s="12" t="s">
        <v>427</v>
      </c>
      <c r="G122" s="12" t="s">
        <v>514</v>
      </c>
      <c r="H122" s="12" t="s">
        <v>421</v>
      </c>
      <c r="I122" s="1"/>
      <c r="J122" s="12">
        <v>47</v>
      </c>
      <c r="K122" s="12" t="s">
        <v>375</v>
      </c>
      <c r="L122" s="12" t="s">
        <v>376</v>
      </c>
      <c r="M122" s="27" t="s">
        <v>598</v>
      </c>
      <c r="N122" s="12"/>
      <c r="O122" s="8">
        <v>8623499</v>
      </c>
      <c r="P122" s="12" t="s">
        <v>48</v>
      </c>
      <c r="Q122" s="12">
        <v>10</v>
      </c>
      <c r="R122" s="12">
        <v>24</v>
      </c>
      <c r="S122" s="23">
        <v>2000</v>
      </c>
      <c r="T122" s="13"/>
      <c r="U122" s="13"/>
      <c r="V122" s="14">
        <f t="shared" ref="V122:V124" si="93">SUM(S122:U122)</f>
        <v>2000</v>
      </c>
      <c r="W122" s="15">
        <f t="shared" ref="W122:Y124" si="94">S122</f>
        <v>2000</v>
      </c>
      <c r="X122" s="15">
        <f t="shared" si="94"/>
        <v>0</v>
      </c>
      <c r="Y122" s="15">
        <f t="shared" si="94"/>
        <v>0</v>
      </c>
      <c r="Z122" s="14">
        <f t="shared" si="88"/>
        <v>2000</v>
      </c>
      <c r="AA122" s="24" t="s">
        <v>284</v>
      </c>
      <c r="AB122" s="24" t="s">
        <v>284</v>
      </c>
      <c r="AC122" s="24" t="s">
        <v>284</v>
      </c>
      <c r="AD122" s="14">
        <f t="shared" si="89"/>
        <v>0</v>
      </c>
      <c r="AE122" s="14">
        <f t="shared" si="90"/>
        <v>4000</v>
      </c>
      <c r="AF122" s="16" t="s">
        <v>509</v>
      </c>
      <c r="AG122" s="17" t="s">
        <v>342</v>
      </c>
      <c r="AH122" s="17" t="s">
        <v>1739</v>
      </c>
      <c r="AI122" s="17" t="s">
        <v>343</v>
      </c>
      <c r="AJ122" s="17" t="s">
        <v>345</v>
      </c>
      <c r="AK122" s="25">
        <v>45657</v>
      </c>
      <c r="AL122" s="17" t="s">
        <v>345</v>
      </c>
      <c r="AM122" s="12" t="s">
        <v>47</v>
      </c>
      <c r="AN122" s="18">
        <v>46387</v>
      </c>
      <c r="AO122" s="19"/>
    </row>
    <row r="123" spans="1:41" ht="20" customHeight="1">
      <c r="A123" s="12">
        <v>67</v>
      </c>
      <c r="B123" s="12" t="s">
        <v>425</v>
      </c>
      <c r="C123" s="26" t="s">
        <v>426</v>
      </c>
      <c r="D123" s="12" t="s">
        <v>427</v>
      </c>
      <c r="E123" s="12" t="s">
        <v>425</v>
      </c>
      <c r="F123" s="12" t="s">
        <v>427</v>
      </c>
      <c r="G123" s="12" t="s">
        <v>513</v>
      </c>
      <c r="H123" s="12" t="s">
        <v>423</v>
      </c>
      <c r="I123" s="1"/>
      <c r="J123" s="12">
        <v>17</v>
      </c>
      <c r="K123" s="12" t="s">
        <v>375</v>
      </c>
      <c r="L123" s="12" t="s">
        <v>376</v>
      </c>
      <c r="M123" s="27" t="s">
        <v>599</v>
      </c>
      <c r="N123" s="12"/>
      <c r="O123" s="8">
        <v>266201</v>
      </c>
      <c r="P123" s="12" t="s">
        <v>48</v>
      </c>
      <c r="Q123" s="12">
        <v>15</v>
      </c>
      <c r="R123" s="12">
        <v>24</v>
      </c>
      <c r="S123" s="23">
        <v>800</v>
      </c>
      <c r="T123" s="13"/>
      <c r="U123" s="13"/>
      <c r="V123" s="14">
        <f t="shared" si="93"/>
        <v>800</v>
      </c>
      <c r="W123" s="15">
        <f t="shared" si="94"/>
        <v>800</v>
      </c>
      <c r="X123" s="15">
        <f t="shared" si="94"/>
        <v>0</v>
      </c>
      <c r="Y123" s="15">
        <f t="shared" si="94"/>
        <v>0</v>
      </c>
      <c r="Z123" s="14">
        <f t="shared" si="88"/>
        <v>800</v>
      </c>
      <c r="AA123" s="24" t="s">
        <v>284</v>
      </c>
      <c r="AB123" s="24" t="s">
        <v>284</v>
      </c>
      <c r="AC123" s="24" t="s">
        <v>284</v>
      </c>
      <c r="AD123" s="14">
        <f t="shared" si="89"/>
        <v>0</v>
      </c>
      <c r="AE123" s="14">
        <f t="shared" si="90"/>
        <v>1600</v>
      </c>
      <c r="AF123" s="16" t="s">
        <v>509</v>
      </c>
      <c r="AG123" s="17" t="s">
        <v>342</v>
      </c>
      <c r="AH123" s="17" t="s">
        <v>1739</v>
      </c>
      <c r="AI123" s="17" t="s">
        <v>343</v>
      </c>
      <c r="AJ123" s="17" t="s">
        <v>345</v>
      </c>
      <c r="AK123" s="25">
        <v>45657</v>
      </c>
      <c r="AL123" s="17" t="s">
        <v>345</v>
      </c>
      <c r="AM123" s="12" t="s">
        <v>47</v>
      </c>
      <c r="AN123" s="18">
        <v>46387</v>
      </c>
      <c r="AO123" s="19"/>
    </row>
    <row r="124" spans="1:41" ht="20" customHeight="1">
      <c r="A124" s="12">
        <v>68</v>
      </c>
      <c r="B124" s="12" t="s">
        <v>425</v>
      </c>
      <c r="C124" s="26" t="s">
        <v>426</v>
      </c>
      <c r="D124" s="12" t="s">
        <v>427</v>
      </c>
      <c r="E124" s="12" t="s">
        <v>425</v>
      </c>
      <c r="F124" s="12" t="s">
        <v>427</v>
      </c>
      <c r="G124" s="12" t="s">
        <v>510</v>
      </c>
      <c r="H124" s="12" t="s">
        <v>424</v>
      </c>
      <c r="I124" s="1"/>
      <c r="J124" s="12"/>
      <c r="K124" s="12" t="s">
        <v>375</v>
      </c>
      <c r="L124" s="12" t="s">
        <v>376</v>
      </c>
      <c r="M124" s="27" t="s">
        <v>600</v>
      </c>
      <c r="N124" s="12"/>
      <c r="O124" s="8">
        <v>30008866</v>
      </c>
      <c r="P124" s="12" t="s">
        <v>48</v>
      </c>
      <c r="Q124" s="12">
        <v>22</v>
      </c>
      <c r="R124" s="12">
        <v>24</v>
      </c>
      <c r="S124" s="23">
        <v>3000</v>
      </c>
      <c r="T124" s="13"/>
      <c r="U124" s="13"/>
      <c r="V124" s="14">
        <f t="shared" si="93"/>
        <v>3000</v>
      </c>
      <c r="W124" s="15">
        <f t="shared" si="94"/>
        <v>3000</v>
      </c>
      <c r="X124" s="15">
        <f t="shared" si="94"/>
        <v>0</v>
      </c>
      <c r="Y124" s="15">
        <f t="shared" si="94"/>
        <v>0</v>
      </c>
      <c r="Z124" s="14">
        <f t="shared" si="88"/>
        <v>3000</v>
      </c>
      <c r="AA124" s="24" t="s">
        <v>284</v>
      </c>
      <c r="AB124" s="24" t="s">
        <v>284</v>
      </c>
      <c r="AC124" s="24" t="s">
        <v>284</v>
      </c>
      <c r="AD124" s="14">
        <f t="shared" si="89"/>
        <v>0</v>
      </c>
      <c r="AE124" s="14">
        <f t="shared" si="90"/>
        <v>6000</v>
      </c>
      <c r="AF124" s="16" t="s">
        <v>509</v>
      </c>
      <c r="AG124" s="17" t="s">
        <v>342</v>
      </c>
      <c r="AH124" s="17" t="s">
        <v>1739</v>
      </c>
      <c r="AI124" s="17" t="s">
        <v>343</v>
      </c>
      <c r="AJ124" s="17" t="s">
        <v>345</v>
      </c>
      <c r="AK124" s="25">
        <v>45657</v>
      </c>
      <c r="AL124" s="17" t="s">
        <v>345</v>
      </c>
      <c r="AM124" s="12" t="s">
        <v>47</v>
      </c>
      <c r="AN124" s="18">
        <v>46387</v>
      </c>
      <c r="AO124" s="19"/>
    </row>
    <row r="125" spans="1:41" ht="20" customHeight="1">
      <c r="A125" s="20"/>
      <c r="B125" s="21" t="s">
        <v>425</v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2">
        <f t="shared" ref="S125:AE125" si="95">SUM(S57:S124)</f>
        <v>643020</v>
      </c>
      <c r="T125" s="22">
        <f t="shared" si="95"/>
        <v>2300</v>
      </c>
      <c r="U125" s="22">
        <f t="shared" si="95"/>
        <v>0</v>
      </c>
      <c r="V125" s="22">
        <f t="shared" si="95"/>
        <v>645320</v>
      </c>
      <c r="W125" s="22">
        <f t="shared" si="95"/>
        <v>643020</v>
      </c>
      <c r="X125" s="22">
        <f t="shared" si="95"/>
        <v>2300</v>
      </c>
      <c r="Y125" s="22">
        <f t="shared" si="95"/>
        <v>0</v>
      </c>
      <c r="Z125" s="22">
        <f t="shared" si="95"/>
        <v>645320</v>
      </c>
      <c r="AA125" s="22">
        <f t="shared" si="95"/>
        <v>0</v>
      </c>
      <c r="AB125" s="22">
        <f t="shared" si="95"/>
        <v>0</v>
      </c>
      <c r="AC125" s="22">
        <f t="shared" si="95"/>
        <v>0</v>
      </c>
      <c r="AD125" s="22">
        <f t="shared" si="95"/>
        <v>0</v>
      </c>
      <c r="AE125" s="22">
        <f t="shared" si="95"/>
        <v>1290640</v>
      </c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ht="20" customHeight="1">
      <c r="A126" s="12">
        <v>1</v>
      </c>
      <c r="B126" s="12" t="s">
        <v>609</v>
      </c>
      <c r="C126" s="26" t="s">
        <v>614</v>
      </c>
      <c r="D126" s="12" t="s">
        <v>610</v>
      </c>
      <c r="E126" s="12" t="s">
        <v>609</v>
      </c>
      <c r="F126" s="12" t="s">
        <v>611</v>
      </c>
      <c r="G126" s="12" t="s">
        <v>602</v>
      </c>
      <c r="H126" s="12" t="s">
        <v>603</v>
      </c>
      <c r="I126" s="1" t="s">
        <v>604</v>
      </c>
      <c r="J126" s="12" t="s">
        <v>605</v>
      </c>
      <c r="K126" s="12" t="s">
        <v>606</v>
      </c>
      <c r="L126" s="12" t="s">
        <v>603</v>
      </c>
      <c r="M126" s="27" t="s">
        <v>607</v>
      </c>
      <c r="N126" s="12"/>
      <c r="O126" s="8" t="s">
        <v>608</v>
      </c>
      <c r="P126" s="12" t="s">
        <v>601</v>
      </c>
      <c r="Q126" s="12">
        <v>60</v>
      </c>
      <c r="R126" s="12">
        <v>12</v>
      </c>
      <c r="S126" s="23">
        <v>164000</v>
      </c>
      <c r="T126" s="13"/>
      <c r="U126" s="13"/>
      <c r="V126" s="14">
        <f t="shared" ref="V126" si="96">SUM(S126:U126)</f>
        <v>164000</v>
      </c>
      <c r="W126" s="24" t="s">
        <v>284</v>
      </c>
      <c r="X126" s="24" t="s">
        <v>284</v>
      </c>
      <c r="Y126" s="24" t="s">
        <v>284</v>
      </c>
      <c r="Z126" s="14">
        <f t="shared" ref="Z126" si="97">SUM(W126:Y126)</f>
        <v>0</v>
      </c>
      <c r="AA126" s="24" t="s">
        <v>284</v>
      </c>
      <c r="AB126" s="24" t="s">
        <v>284</v>
      </c>
      <c r="AC126" s="24" t="s">
        <v>284</v>
      </c>
      <c r="AD126" s="14">
        <f t="shared" ref="AD126" si="98">SUM(AA126:AC126)</f>
        <v>0</v>
      </c>
      <c r="AE126" s="14">
        <f t="shared" ref="AE126" si="99">V126+Z126+AD126</f>
        <v>164000</v>
      </c>
      <c r="AF126" s="16" t="s">
        <v>612</v>
      </c>
      <c r="AG126" s="17" t="s">
        <v>342</v>
      </c>
      <c r="AH126" s="17" t="s">
        <v>613</v>
      </c>
      <c r="AI126" s="17" t="s">
        <v>343</v>
      </c>
      <c r="AJ126" s="17" t="s">
        <v>345</v>
      </c>
      <c r="AK126" s="25">
        <v>45657</v>
      </c>
      <c r="AL126" s="17" t="s">
        <v>345</v>
      </c>
      <c r="AM126" s="12" t="s">
        <v>47</v>
      </c>
      <c r="AN126" s="18">
        <v>46022</v>
      </c>
      <c r="AO126" s="19"/>
    </row>
    <row r="127" spans="1:41" ht="20" customHeight="1">
      <c r="A127" s="20"/>
      <c r="B127" s="21" t="s">
        <v>609</v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2">
        <f>SUM(S126)</f>
        <v>164000</v>
      </c>
      <c r="T127" s="22">
        <f t="shared" ref="T127:AE127" si="100">SUM(T126)</f>
        <v>0</v>
      </c>
      <c r="U127" s="22">
        <f t="shared" si="100"/>
        <v>0</v>
      </c>
      <c r="V127" s="22">
        <f t="shared" si="100"/>
        <v>164000</v>
      </c>
      <c r="W127" s="22">
        <f t="shared" si="100"/>
        <v>0</v>
      </c>
      <c r="X127" s="22">
        <f t="shared" si="100"/>
        <v>0</v>
      </c>
      <c r="Y127" s="22">
        <f t="shared" si="100"/>
        <v>0</v>
      </c>
      <c r="Z127" s="22">
        <f t="shared" si="100"/>
        <v>0</v>
      </c>
      <c r="AA127" s="22">
        <f t="shared" si="100"/>
        <v>0</v>
      </c>
      <c r="AB127" s="22">
        <f t="shared" si="100"/>
        <v>0</v>
      </c>
      <c r="AC127" s="22">
        <f t="shared" si="100"/>
        <v>0</v>
      </c>
      <c r="AD127" s="22">
        <f t="shared" si="100"/>
        <v>0</v>
      </c>
      <c r="AE127" s="22">
        <f t="shared" si="100"/>
        <v>164000</v>
      </c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ht="20" customHeight="1">
      <c r="A128" s="12">
        <v>1</v>
      </c>
      <c r="B128" s="12" t="s">
        <v>615</v>
      </c>
      <c r="C128" s="26" t="s">
        <v>3221</v>
      </c>
      <c r="D128" s="12" t="s">
        <v>616</v>
      </c>
      <c r="E128" s="12" t="s">
        <v>615</v>
      </c>
      <c r="F128" s="12" t="s">
        <v>616</v>
      </c>
      <c r="G128" s="12" t="s">
        <v>717</v>
      </c>
      <c r="H128" s="12" t="s">
        <v>718</v>
      </c>
      <c r="I128" s="1"/>
      <c r="J128" s="12"/>
      <c r="K128" s="12" t="s">
        <v>620</v>
      </c>
      <c r="L128" s="12" t="s">
        <v>621</v>
      </c>
      <c r="M128" s="27" t="s">
        <v>719</v>
      </c>
      <c r="N128" s="12"/>
      <c r="O128" s="8">
        <v>11690357</v>
      </c>
      <c r="P128" s="8" t="s">
        <v>50</v>
      </c>
      <c r="Q128" s="8">
        <v>10.5</v>
      </c>
      <c r="R128" s="12">
        <v>36</v>
      </c>
      <c r="S128" s="23">
        <v>1700</v>
      </c>
      <c r="T128" s="23">
        <v>4980</v>
      </c>
      <c r="U128" s="13"/>
      <c r="V128" s="14">
        <f>SUM(S128:U128)</f>
        <v>6680</v>
      </c>
      <c r="W128" s="15">
        <f>S128</f>
        <v>1700</v>
      </c>
      <c r="X128" s="15">
        <f t="shared" ref="X128:X158" si="101">T128</f>
        <v>4980</v>
      </c>
      <c r="Y128" s="15">
        <f t="shared" ref="Y128:Y158" si="102">U128</f>
        <v>0</v>
      </c>
      <c r="Z128" s="14">
        <f t="shared" ref="Z128:Z158" si="103">SUM(W128:Y128)</f>
        <v>6680</v>
      </c>
      <c r="AA128" s="15">
        <f>S128</f>
        <v>1700</v>
      </c>
      <c r="AB128" s="15">
        <f t="shared" ref="AB128:AC143" si="104">T128</f>
        <v>4980</v>
      </c>
      <c r="AC128" s="15">
        <f t="shared" si="104"/>
        <v>0</v>
      </c>
      <c r="AD128" s="14">
        <f t="shared" ref="AD128:AD158" si="105">SUM(AA128:AC128)</f>
        <v>6680</v>
      </c>
      <c r="AE128" s="14">
        <f t="shared" ref="AE128:AE158" si="106">V128+Z128+AD128</f>
        <v>20040</v>
      </c>
      <c r="AF128" s="16" t="s">
        <v>3220</v>
      </c>
      <c r="AG128" s="17" t="s">
        <v>287</v>
      </c>
      <c r="AH128" s="17" t="s">
        <v>286</v>
      </c>
      <c r="AI128" s="17" t="s">
        <v>1182</v>
      </c>
      <c r="AJ128" s="17" t="s">
        <v>372</v>
      </c>
      <c r="AK128" s="8" t="s">
        <v>290</v>
      </c>
      <c r="AL128" s="8" t="s">
        <v>1738</v>
      </c>
      <c r="AM128" s="12" t="s">
        <v>47</v>
      </c>
      <c r="AN128" s="18">
        <v>46752</v>
      </c>
      <c r="AO128" s="19"/>
    </row>
    <row r="129" spans="1:41" ht="20" customHeight="1">
      <c r="A129" s="12">
        <v>2</v>
      </c>
      <c r="B129" s="12" t="s">
        <v>615</v>
      </c>
      <c r="C129" s="26" t="s">
        <v>3221</v>
      </c>
      <c r="D129" s="12" t="s">
        <v>616</v>
      </c>
      <c r="E129" s="12" t="s">
        <v>615</v>
      </c>
      <c r="F129" s="12" t="s">
        <v>616</v>
      </c>
      <c r="G129" s="12" t="s">
        <v>720</v>
      </c>
      <c r="H129" s="12" t="s">
        <v>684</v>
      </c>
      <c r="I129" s="1"/>
      <c r="J129" s="12" t="s">
        <v>721</v>
      </c>
      <c r="K129" s="12" t="s">
        <v>620</v>
      </c>
      <c r="L129" s="12" t="s">
        <v>621</v>
      </c>
      <c r="M129" s="27" t="s">
        <v>722</v>
      </c>
      <c r="N129" s="12"/>
      <c r="O129" s="8">
        <v>11667361</v>
      </c>
      <c r="P129" s="8" t="s">
        <v>50</v>
      </c>
      <c r="Q129" s="8">
        <v>6.5</v>
      </c>
      <c r="R129" s="12">
        <v>36</v>
      </c>
      <c r="S129" s="23">
        <v>690</v>
      </c>
      <c r="T129" s="23">
        <v>1920</v>
      </c>
      <c r="U129" s="13"/>
      <c r="V129" s="14">
        <f t="shared" ref="V129:V158" si="107">SUM(S129:U129)</f>
        <v>2610</v>
      </c>
      <c r="W129" s="15">
        <f t="shared" ref="W129:W158" si="108">S129</f>
        <v>690</v>
      </c>
      <c r="X129" s="15">
        <f t="shared" si="101"/>
        <v>1920</v>
      </c>
      <c r="Y129" s="15">
        <f t="shared" si="102"/>
        <v>0</v>
      </c>
      <c r="Z129" s="14">
        <f t="shared" si="103"/>
        <v>2610</v>
      </c>
      <c r="AA129" s="15">
        <f t="shared" ref="AA129:AA158" si="109">S129</f>
        <v>690</v>
      </c>
      <c r="AB129" s="15">
        <f t="shared" si="104"/>
        <v>1920</v>
      </c>
      <c r="AC129" s="15">
        <f t="shared" si="104"/>
        <v>0</v>
      </c>
      <c r="AD129" s="14">
        <f t="shared" si="105"/>
        <v>2610</v>
      </c>
      <c r="AE129" s="14">
        <f t="shared" si="106"/>
        <v>7830</v>
      </c>
      <c r="AF129" s="16" t="s">
        <v>3220</v>
      </c>
      <c r="AG129" s="17" t="s">
        <v>287</v>
      </c>
      <c r="AH129" s="17" t="s">
        <v>286</v>
      </c>
      <c r="AI129" s="17" t="s">
        <v>1182</v>
      </c>
      <c r="AJ129" s="17" t="s">
        <v>372</v>
      </c>
      <c r="AK129" s="8" t="s">
        <v>290</v>
      </c>
      <c r="AL129" s="8" t="s">
        <v>1738</v>
      </c>
      <c r="AM129" s="12" t="s">
        <v>47</v>
      </c>
      <c r="AN129" s="18">
        <v>46752</v>
      </c>
      <c r="AO129" s="19"/>
    </row>
    <row r="130" spans="1:41" ht="20" customHeight="1">
      <c r="A130" s="12">
        <v>3</v>
      </c>
      <c r="B130" s="12" t="s">
        <v>615</v>
      </c>
      <c r="C130" s="26" t="s">
        <v>3221</v>
      </c>
      <c r="D130" s="12" t="s">
        <v>616</v>
      </c>
      <c r="E130" s="12" t="s">
        <v>615</v>
      </c>
      <c r="F130" s="12" t="s">
        <v>616</v>
      </c>
      <c r="G130" s="12" t="s">
        <v>723</v>
      </c>
      <c r="H130" s="12" t="s">
        <v>724</v>
      </c>
      <c r="I130" s="1"/>
      <c r="J130" s="12">
        <v>7</v>
      </c>
      <c r="K130" s="12" t="s">
        <v>620</v>
      </c>
      <c r="L130" s="12" t="s">
        <v>621</v>
      </c>
      <c r="M130" s="27" t="s">
        <v>725</v>
      </c>
      <c r="N130" s="12"/>
      <c r="O130" s="8">
        <v>30016556</v>
      </c>
      <c r="P130" s="8" t="s">
        <v>50</v>
      </c>
      <c r="Q130" s="8">
        <v>32.5</v>
      </c>
      <c r="R130" s="12">
        <v>36</v>
      </c>
      <c r="S130" s="23">
        <v>4300</v>
      </c>
      <c r="T130" s="23">
        <v>10000</v>
      </c>
      <c r="U130" s="13"/>
      <c r="V130" s="14">
        <f t="shared" si="107"/>
        <v>14300</v>
      </c>
      <c r="W130" s="15">
        <f t="shared" si="108"/>
        <v>4300</v>
      </c>
      <c r="X130" s="15">
        <f t="shared" si="101"/>
        <v>10000</v>
      </c>
      <c r="Y130" s="15">
        <f t="shared" si="102"/>
        <v>0</v>
      </c>
      <c r="Z130" s="14">
        <f t="shared" si="103"/>
        <v>14300</v>
      </c>
      <c r="AA130" s="15">
        <f t="shared" si="109"/>
        <v>4300</v>
      </c>
      <c r="AB130" s="15">
        <f t="shared" si="104"/>
        <v>10000</v>
      </c>
      <c r="AC130" s="15">
        <f t="shared" si="104"/>
        <v>0</v>
      </c>
      <c r="AD130" s="14">
        <f t="shared" si="105"/>
        <v>14300</v>
      </c>
      <c r="AE130" s="14">
        <f t="shared" si="106"/>
        <v>42900</v>
      </c>
      <c r="AF130" s="16" t="s">
        <v>3220</v>
      </c>
      <c r="AG130" s="17" t="s">
        <v>287</v>
      </c>
      <c r="AH130" s="17" t="s">
        <v>286</v>
      </c>
      <c r="AI130" s="17" t="s">
        <v>1182</v>
      </c>
      <c r="AJ130" s="17" t="s">
        <v>372</v>
      </c>
      <c r="AK130" s="8" t="s">
        <v>290</v>
      </c>
      <c r="AL130" s="8" t="s">
        <v>1738</v>
      </c>
      <c r="AM130" s="12" t="s">
        <v>47</v>
      </c>
      <c r="AN130" s="18">
        <v>46752</v>
      </c>
    </row>
    <row r="131" spans="1:41" ht="20" customHeight="1">
      <c r="A131" s="12">
        <v>4</v>
      </c>
      <c r="B131" s="12" t="s">
        <v>615</v>
      </c>
      <c r="C131" s="26" t="s">
        <v>3221</v>
      </c>
      <c r="D131" s="12" t="s">
        <v>616</v>
      </c>
      <c r="E131" s="12" t="s">
        <v>615</v>
      </c>
      <c r="F131" s="12" t="s">
        <v>616</v>
      </c>
      <c r="G131" s="12" t="s">
        <v>726</v>
      </c>
      <c r="H131" s="12" t="s">
        <v>644</v>
      </c>
      <c r="I131" s="1"/>
      <c r="J131" s="12"/>
      <c r="K131" s="12" t="s">
        <v>620</v>
      </c>
      <c r="L131" s="12" t="s">
        <v>621</v>
      </c>
      <c r="M131" s="27" t="s">
        <v>727</v>
      </c>
      <c r="N131" s="12"/>
      <c r="O131" s="8">
        <v>30016871</v>
      </c>
      <c r="P131" s="8" t="s">
        <v>50</v>
      </c>
      <c r="Q131" s="8">
        <v>40</v>
      </c>
      <c r="R131" s="12">
        <v>36</v>
      </c>
      <c r="S131" s="23">
        <v>500</v>
      </c>
      <c r="T131" s="23">
        <v>1550</v>
      </c>
      <c r="U131" s="13"/>
      <c r="V131" s="14">
        <f t="shared" si="107"/>
        <v>2050</v>
      </c>
      <c r="W131" s="15">
        <f t="shared" si="108"/>
        <v>500</v>
      </c>
      <c r="X131" s="15">
        <f t="shared" si="101"/>
        <v>1550</v>
      </c>
      <c r="Y131" s="15">
        <f t="shared" si="102"/>
        <v>0</v>
      </c>
      <c r="Z131" s="14">
        <f t="shared" si="103"/>
        <v>2050</v>
      </c>
      <c r="AA131" s="15">
        <f t="shared" si="109"/>
        <v>500</v>
      </c>
      <c r="AB131" s="15">
        <f t="shared" si="104"/>
        <v>1550</v>
      </c>
      <c r="AC131" s="15">
        <f t="shared" si="104"/>
        <v>0</v>
      </c>
      <c r="AD131" s="14">
        <f t="shared" si="105"/>
        <v>2050</v>
      </c>
      <c r="AE131" s="14">
        <f t="shared" si="106"/>
        <v>6150</v>
      </c>
      <c r="AF131" s="16" t="s">
        <v>3220</v>
      </c>
      <c r="AG131" s="17" t="s">
        <v>287</v>
      </c>
      <c r="AH131" s="17" t="s">
        <v>286</v>
      </c>
      <c r="AI131" s="17" t="s">
        <v>1182</v>
      </c>
      <c r="AJ131" s="17" t="s">
        <v>372</v>
      </c>
      <c r="AK131" s="8" t="s">
        <v>290</v>
      </c>
      <c r="AL131" s="8" t="s">
        <v>1738</v>
      </c>
      <c r="AM131" s="12" t="s">
        <v>47</v>
      </c>
      <c r="AN131" s="18">
        <v>46752</v>
      </c>
      <c r="AO131" s="19" t="s">
        <v>3362</v>
      </c>
    </row>
    <row r="132" spans="1:41" ht="20" customHeight="1">
      <c r="A132" s="12">
        <v>5</v>
      </c>
      <c r="B132" s="12" t="s">
        <v>615</v>
      </c>
      <c r="C132" s="26" t="s">
        <v>3221</v>
      </c>
      <c r="D132" s="12" t="s">
        <v>616</v>
      </c>
      <c r="E132" s="12" t="s">
        <v>615</v>
      </c>
      <c r="F132" s="12" t="s">
        <v>616</v>
      </c>
      <c r="G132" s="12" t="s">
        <v>728</v>
      </c>
      <c r="H132" s="12" t="s">
        <v>635</v>
      </c>
      <c r="I132" s="1"/>
      <c r="J132" s="12"/>
      <c r="K132" s="12" t="s">
        <v>620</v>
      </c>
      <c r="L132" s="12" t="s">
        <v>621</v>
      </c>
      <c r="M132" s="27" t="s">
        <v>729</v>
      </c>
      <c r="N132" s="12"/>
      <c r="O132" s="8">
        <v>10038340</v>
      </c>
      <c r="P132" s="8" t="s">
        <v>50</v>
      </c>
      <c r="Q132" s="8">
        <v>5</v>
      </c>
      <c r="R132" s="12">
        <v>36</v>
      </c>
      <c r="S132" s="23">
        <v>10</v>
      </c>
      <c r="T132" s="23">
        <v>25</v>
      </c>
      <c r="U132" s="13"/>
      <c r="V132" s="14">
        <f t="shared" si="107"/>
        <v>35</v>
      </c>
      <c r="W132" s="15">
        <f t="shared" si="108"/>
        <v>10</v>
      </c>
      <c r="X132" s="15">
        <f t="shared" si="101"/>
        <v>25</v>
      </c>
      <c r="Y132" s="15">
        <f t="shared" si="102"/>
        <v>0</v>
      </c>
      <c r="Z132" s="14">
        <f t="shared" si="103"/>
        <v>35</v>
      </c>
      <c r="AA132" s="15">
        <f t="shared" si="109"/>
        <v>10</v>
      </c>
      <c r="AB132" s="15">
        <f t="shared" si="104"/>
        <v>25</v>
      </c>
      <c r="AC132" s="15">
        <f t="shared" si="104"/>
        <v>0</v>
      </c>
      <c r="AD132" s="14">
        <f t="shared" si="105"/>
        <v>35</v>
      </c>
      <c r="AE132" s="14">
        <f t="shared" si="106"/>
        <v>105</v>
      </c>
      <c r="AF132" s="16" t="s">
        <v>3220</v>
      </c>
      <c r="AG132" s="17" t="s">
        <v>287</v>
      </c>
      <c r="AH132" s="17" t="s">
        <v>286</v>
      </c>
      <c r="AI132" s="17" t="s">
        <v>1182</v>
      </c>
      <c r="AJ132" s="17" t="s">
        <v>372</v>
      </c>
      <c r="AK132" s="8" t="s">
        <v>290</v>
      </c>
      <c r="AL132" s="8" t="s">
        <v>1738</v>
      </c>
      <c r="AM132" s="12" t="s">
        <v>47</v>
      </c>
      <c r="AN132" s="18">
        <v>46752</v>
      </c>
      <c r="AO132" s="19"/>
    </row>
    <row r="133" spans="1:41" ht="20" customHeight="1">
      <c r="A133" s="12">
        <v>6</v>
      </c>
      <c r="B133" s="12" t="s">
        <v>615</v>
      </c>
      <c r="C133" s="26" t="s">
        <v>3221</v>
      </c>
      <c r="D133" s="12" t="s">
        <v>616</v>
      </c>
      <c r="E133" s="12" t="s">
        <v>615</v>
      </c>
      <c r="F133" s="12" t="s">
        <v>616</v>
      </c>
      <c r="G133" s="12" t="s">
        <v>726</v>
      </c>
      <c r="H133" s="12" t="s">
        <v>621</v>
      </c>
      <c r="I133" s="1"/>
      <c r="J133" s="12"/>
      <c r="K133" s="12" t="s">
        <v>620</v>
      </c>
      <c r="L133" s="12" t="s">
        <v>621</v>
      </c>
      <c r="M133" s="27" t="s">
        <v>730</v>
      </c>
      <c r="N133" s="12"/>
      <c r="O133" s="8">
        <v>11729811</v>
      </c>
      <c r="P133" s="8" t="s">
        <v>50</v>
      </c>
      <c r="Q133" s="8">
        <v>3.5</v>
      </c>
      <c r="R133" s="12">
        <v>36</v>
      </c>
      <c r="S133" s="23">
        <v>110</v>
      </c>
      <c r="T133" s="23">
        <v>300</v>
      </c>
      <c r="U133" s="13"/>
      <c r="V133" s="14">
        <f t="shared" si="107"/>
        <v>410</v>
      </c>
      <c r="W133" s="15">
        <f t="shared" si="108"/>
        <v>110</v>
      </c>
      <c r="X133" s="15">
        <f t="shared" si="101"/>
        <v>300</v>
      </c>
      <c r="Y133" s="15">
        <f t="shared" si="102"/>
        <v>0</v>
      </c>
      <c r="Z133" s="14">
        <f t="shared" si="103"/>
        <v>410</v>
      </c>
      <c r="AA133" s="15">
        <f t="shared" si="109"/>
        <v>110</v>
      </c>
      <c r="AB133" s="15">
        <f t="shared" si="104"/>
        <v>300</v>
      </c>
      <c r="AC133" s="15">
        <f t="shared" si="104"/>
        <v>0</v>
      </c>
      <c r="AD133" s="14">
        <f t="shared" si="105"/>
        <v>410</v>
      </c>
      <c r="AE133" s="14">
        <f t="shared" si="106"/>
        <v>1230</v>
      </c>
      <c r="AF133" s="16" t="s">
        <v>3220</v>
      </c>
      <c r="AG133" s="17" t="s">
        <v>287</v>
      </c>
      <c r="AH133" s="17" t="s">
        <v>286</v>
      </c>
      <c r="AI133" s="17" t="s">
        <v>1182</v>
      </c>
      <c r="AJ133" s="17" t="s">
        <v>372</v>
      </c>
      <c r="AK133" s="8" t="s">
        <v>290</v>
      </c>
      <c r="AL133" s="8" t="s">
        <v>1738</v>
      </c>
      <c r="AM133" s="12" t="s">
        <v>47</v>
      </c>
      <c r="AN133" s="18">
        <v>46752</v>
      </c>
      <c r="AO133" s="19"/>
    </row>
    <row r="134" spans="1:41" ht="20" customHeight="1">
      <c r="A134" s="12">
        <v>7</v>
      </c>
      <c r="B134" s="12" t="s">
        <v>615</v>
      </c>
      <c r="C134" s="26" t="s">
        <v>3221</v>
      </c>
      <c r="D134" s="12" t="s">
        <v>616</v>
      </c>
      <c r="E134" s="12" t="s">
        <v>615</v>
      </c>
      <c r="F134" s="12" t="s">
        <v>616</v>
      </c>
      <c r="G134" s="12" t="s">
        <v>731</v>
      </c>
      <c r="H134" s="12" t="s">
        <v>621</v>
      </c>
      <c r="I134" s="1"/>
      <c r="J134" s="12">
        <v>23</v>
      </c>
      <c r="K134" s="12" t="s">
        <v>620</v>
      </c>
      <c r="L134" s="12" t="s">
        <v>621</v>
      </c>
      <c r="M134" s="27" t="s">
        <v>732</v>
      </c>
      <c r="N134" s="12"/>
      <c r="O134" s="8">
        <v>11153045</v>
      </c>
      <c r="P134" s="8" t="s">
        <v>50</v>
      </c>
      <c r="Q134" s="8">
        <v>5.5</v>
      </c>
      <c r="R134" s="12">
        <v>36</v>
      </c>
      <c r="S134" s="23">
        <v>590</v>
      </c>
      <c r="T134" s="23">
        <v>1625</v>
      </c>
      <c r="U134" s="13"/>
      <c r="V134" s="14">
        <f t="shared" si="107"/>
        <v>2215</v>
      </c>
      <c r="W134" s="15">
        <f t="shared" si="108"/>
        <v>590</v>
      </c>
      <c r="X134" s="15">
        <f t="shared" si="101"/>
        <v>1625</v>
      </c>
      <c r="Y134" s="15">
        <f t="shared" si="102"/>
        <v>0</v>
      </c>
      <c r="Z134" s="14">
        <f t="shared" si="103"/>
        <v>2215</v>
      </c>
      <c r="AA134" s="15">
        <f t="shared" si="109"/>
        <v>590</v>
      </c>
      <c r="AB134" s="15">
        <f t="shared" si="104"/>
        <v>1625</v>
      </c>
      <c r="AC134" s="15">
        <f t="shared" si="104"/>
        <v>0</v>
      </c>
      <c r="AD134" s="14">
        <f t="shared" si="105"/>
        <v>2215</v>
      </c>
      <c r="AE134" s="14">
        <f t="shared" si="106"/>
        <v>6645</v>
      </c>
      <c r="AF134" s="16" t="s">
        <v>3220</v>
      </c>
      <c r="AG134" s="17" t="s">
        <v>287</v>
      </c>
      <c r="AH134" s="17" t="s">
        <v>286</v>
      </c>
      <c r="AI134" s="17" t="s">
        <v>1182</v>
      </c>
      <c r="AJ134" s="17" t="s">
        <v>372</v>
      </c>
      <c r="AK134" s="8" t="s">
        <v>290</v>
      </c>
      <c r="AL134" s="8" t="s">
        <v>1738</v>
      </c>
      <c r="AM134" s="12" t="s">
        <v>47</v>
      </c>
      <c r="AN134" s="18">
        <v>46752</v>
      </c>
      <c r="AO134" s="19"/>
    </row>
    <row r="135" spans="1:41" ht="20" customHeight="1">
      <c r="A135" s="12">
        <v>8</v>
      </c>
      <c r="B135" s="12" t="s">
        <v>615</v>
      </c>
      <c r="C135" s="26" t="s">
        <v>3221</v>
      </c>
      <c r="D135" s="12" t="s">
        <v>616</v>
      </c>
      <c r="E135" s="12" t="s">
        <v>615</v>
      </c>
      <c r="F135" s="12" t="s">
        <v>616</v>
      </c>
      <c r="G135" s="12" t="s">
        <v>733</v>
      </c>
      <c r="H135" s="12" t="s">
        <v>644</v>
      </c>
      <c r="I135" s="1"/>
      <c r="J135" s="12"/>
      <c r="K135" s="12" t="s">
        <v>620</v>
      </c>
      <c r="L135" s="12" t="s">
        <v>621</v>
      </c>
      <c r="M135" s="27" t="s">
        <v>734</v>
      </c>
      <c r="N135" s="12"/>
      <c r="O135" s="8">
        <v>11690352</v>
      </c>
      <c r="P135" s="8" t="s">
        <v>50</v>
      </c>
      <c r="Q135" s="8">
        <v>2</v>
      </c>
      <c r="R135" s="12">
        <v>36</v>
      </c>
      <c r="S135" s="23">
        <v>1700</v>
      </c>
      <c r="T135" s="23">
        <v>3400</v>
      </c>
      <c r="U135" s="13"/>
      <c r="V135" s="14">
        <f t="shared" si="107"/>
        <v>5100</v>
      </c>
      <c r="W135" s="15">
        <f t="shared" si="108"/>
        <v>1700</v>
      </c>
      <c r="X135" s="15">
        <f t="shared" si="101"/>
        <v>3400</v>
      </c>
      <c r="Y135" s="15">
        <f t="shared" si="102"/>
        <v>0</v>
      </c>
      <c r="Z135" s="14">
        <f t="shared" si="103"/>
        <v>5100</v>
      </c>
      <c r="AA135" s="15">
        <f t="shared" si="109"/>
        <v>1700</v>
      </c>
      <c r="AB135" s="15">
        <f t="shared" si="104"/>
        <v>3400</v>
      </c>
      <c r="AC135" s="15">
        <f t="shared" si="104"/>
        <v>0</v>
      </c>
      <c r="AD135" s="14">
        <f t="shared" si="105"/>
        <v>5100</v>
      </c>
      <c r="AE135" s="14">
        <f t="shared" si="106"/>
        <v>15300</v>
      </c>
      <c r="AF135" s="16" t="s">
        <v>3220</v>
      </c>
      <c r="AG135" s="17" t="s">
        <v>287</v>
      </c>
      <c r="AH135" s="17" t="s">
        <v>286</v>
      </c>
      <c r="AI135" s="17" t="s">
        <v>1182</v>
      </c>
      <c r="AJ135" s="17" t="s">
        <v>372</v>
      </c>
      <c r="AK135" s="8" t="s">
        <v>290</v>
      </c>
      <c r="AL135" s="8" t="s">
        <v>1738</v>
      </c>
      <c r="AM135" s="12" t="s">
        <v>47</v>
      </c>
      <c r="AN135" s="18">
        <v>46752</v>
      </c>
      <c r="AO135" s="19"/>
    </row>
    <row r="136" spans="1:41" ht="20" customHeight="1">
      <c r="A136" s="12">
        <v>9</v>
      </c>
      <c r="B136" s="12" t="s">
        <v>615</v>
      </c>
      <c r="C136" s="26" t="s">
        <v>3221</v>
      </c>
      <c r="D136" s="12" t="s">
        <v>616</v>
      </c>
      <c r="E136" s="12" t="s">
        <v>615</v>
      </c>
      <c r="F136" s="12" t="s">
        <v>616</v>
      </c>
      <c r="G136" s="12" t="s">
        <v>735</v>
      </c>
      <c r="H136" s="12" t="s">
        <v>621</v>
      </c>
      <c r="I136" s="1"/>
      <c r="J136" s="12"/>
      <c r="K136" s="12" t="s">
        <v>620</v>
      </c>
      <c r="L136" s="12" t="s">
        <v>621</v>
      </c>
      <c r="M136" s="27" t="s">
        <v>736</v>
      </c>
      <c r="N136" s="12"/>
      <c r="O136" s="8">
        <v>11690373</v>
      </c>
      <c r="P136" s="8" t="s">
        <v>50</v>
      </c>
      <c r="Q136" s="8">
        <v>12.5</v>
      </c>
      <c r="R136" s="12">
        <v>36</v>
      </c>
      <c r="S136" s="23">
        <v>850</v>
      </c>
      <c r="T136" s="23">
        <v>2600</v>
      </c>
      <c r="U136" s="13"/>
      <c r="V136" s="14">
        <f t="shared" si="107"/>
        <v>3450</v>
      </c>
      <c r="W136" s="15">
        <f t="shared" si="108"/>
        <v>850</v>
      </c>
      <c r="X136" s="15">
        <f t="shared" si="101"/>
        <v>2600</v>
      </c>
      <c r="Y136" s="15">
        <f t="shared" si="102"/>
        <v>0</v>
      </c>
      <c r="Z136" s="14">
        <f t="shared" si="103"/>
        <v>3450</v>
      </c>
      <c r="AA136" s="15">
        <f t="shared" si="109"/>
        <v>850</v>
      </c>
      <c r="AB136" s="15">
        <f t="shared" si="104"/>
        <v>2600</v>
      </c>
      <c r="AC136" s="15">
        <f t="shared" si="104"/>
        <v>0</v>
      </c>
      <c r="AD136" s="14">
        <f t="shared" si="105"/>
        <v>3450</v>
      </c>
      <c r="AE136" s="14">
        <f t="shared" si="106"/>
        <v>10350</v>
      </c>
      <c r="AF136" s="16" t="s">
        <v>3220</v>
      </c>
      <c r="AG136" s="17" t="s">
        <v>287</v>
      </c>
      <c r="AH136" s="17" t="s">
        <v>286</v>
      </c>
      <c r="AI136" s="17" t="s">
        <v>1182</v>
      </c>
      <c r="AJ136" s="17" t="s">
        <v>372</v>
      </c>
      <c r="AK136" s="8" t="s">
        <v>290</v>
      </c>
      <c r="AL136" s="8" t="s">
        <v>1738</v>
      </c>
      <c r="AM136" s="12" t="s">
        <v>47</v>
      </c>
      <c r="AN136" s="18">
        <v>46752</v>
      </c>
      <c r="AO136" s="19"/>
    </row>
    <row r="137" spans="1:41" ht="20" customHeight="1">
      <c r="A137" s="12">
        <v>10</v>
      </c>
      <c r="B137" s="12" t="s">
        <v>615</v>
      </c>
      <c r="C137" s="26" t="s">
        <v>3221</v>
      </c>
      <c r="D137" s="12" t="s">
        <v>616</v>
      </c>
      <c r="E137" s="12" t="s">
        <v>615</v>
      </c>
      <c r="F137" s="12" t="s">
        <v>616</v>
      </c>
      <c r="G137" s="12" t="s">
        <v>737</v>
      </c>
      <c r="H137" s="12" t="s">
        <v>621</v>
      </c>
      <c r="I137" s="1"/>
      <c r="J137" s="12"/>
      <c r="K137" s="12" t="s">
        <v>620</v>
      </c>
      <c r="L137" s="12" t="s">
        <v>621</v>
      </c>
      <c r="M137" s="27" t="s">
        <v>738</v>
      </c>
      <c r="N137" s="12"/>
      <c r="O137" s="8">
        <v>11770395</v>
      </c>
      <c r="P137" s="8" t="s">
        <v>713</v>
      </c>
      <c r="Q137" s="8">
        <v>0.5</v>
      </c>
      <c r="R137" s="12">
        <v>36</v>
      </c>
      <c r="S137" s="23">
        <v>940</v>
      </c>
      <c r="T137" s="23">
        <v>1075</v>
      </c>
      <c r="U137" s="13"/>
      <c r="V137" s="14">
        <f t="shared" si="107"/>
        <v>2015</v>
      </c>
      <c r="W137" s="15">
        <f t="shared" si="108"/>
        <v>940</v>
      </c>
      <c r="X137" s="15">
        <f t="shared" si="101"/>
        <v>1075</v>
      </c>
      <c r="Y137" s="15">
        <f t="shared" si="102"/>
        <v>0</v>
      </c>
      <c r="Z137" s="14">
        <f t="shared" si="103"/>
        <v>2015</v>
      </c>
      <c r="AA137" s="15">
        <f t="shared" si="109"/>
        <v>940</v>
      </c>
      <c r="AB137" s="15">
        <f t="shared" si="104"/>
        <v>1075</v>
      </c>
      <c r="AC137" s="15">
        <f t="shared" si="104"/>
        <v>0</v>
      </c>
      <c r="AD137" s="14">
        <f t="shared" si="105"/>
        <v>2015</v>
      </c>
      <c r="AE137" s="14">
        <f t="shared" si="106"/>
        <v>6045</v>
      </c>
      <c r="AF137" s="16" t="s">
        <v>3220</v>
      </c>
      <c r="AG137" s="17" t="s">
        <v>287</v>
      </c>
      <c r="AH137" s="17" t="s">
        <v>286</v>
      </c>
      <c r="AI137" s="17" t="s">
        <v>1182</v>
      </c>
      <c r="AJ137" s="17" t="s">
        <v>372</v>
      </c>
      <c r="AK137" s="8" t="s">
        <v>290</v>
      </c>
      <c r="AL137" s="8" t="s">
        <v>1738</v>
      </c>
      <c r="AM137" s="12" t="s">
        <v>47</v>
      </c>
      <c r="AN137" s="18">
        <v>46752</v>
      </c>
      <c r="AO137" s="19"/>
    </row>
    <row r="138" spans="1:41" ht="20" customHeight="1">
      <c r="A138" s="12">
        <v>11</v>
      </c>
      <c r="B138" s="12" t="s">
        <v>615</v>
      </c>
      <c r="C138" s="26" t="s">
        <v>3221</v>
      </c>
      <c r="D138" s="12" t="s">
        <v>616</v>
      </c>
      <c r="E138" s="12" t="s">
        <v>615</v>
      </c>
      <c r="F138" s="12" t="s">
        <v>616</v>
      </c>
      <c r="G138" s="12" t="s">
        <v>739</v>
      </c>
      <c r="H138" s="12" t="s">
        <v>644</v>
      </c>
      <c r="I138" s="1"/>
      <c r="J138" s="12" t="s">
        <v>740</v>
      </c>
      <c r="K138" s="12" t="s">
        <v>620</v>
      </c>
      <c r="L138" s="12" t="s">
        <v>621</v>
      </c>
      <c r="M138" s="27" t="s">
        <v>741</v>
      </c>
      <c r="N138" s="12"/>
      <c r="O138" s="8">
        <v>11778785</v>
      </c>
      <c r="P138" s="8" t="s">
        <v>50</v>
      </c>
      <c r="Q138" s="8">
        <v>3</v>
      </c>
      <c r="R138" s="12">
        <v>36</v>
      </c>
      <c r="S138" s="23">
        <v>90</v>
      </c>
      <c r="T138" s="23">
        <v>275</v>
      </c>
      <c r="U138" s="13"/>
      <c r="V138" s="14">
        <f t="shared" si="107"/>
        <v>365</v>
      </c>
      <c r="W138" s="15">
        <f t="shared" si="108"/>
        <v>90</v>
      </c>
      <c r="X138" s="15">
        <f t="shared" si="101"/>
        <v>275</v>
      </c>
      <c r="Y138" s="15">
        <f t="shared" si="102"/>
        <v>0</v>
      </c>
      <c r="Z138" s="14">
        <f t="shared" si="103"/>
        <v>365</v>
      </c>
      <c r="AA138" s="15">
        <f t="shared" si="109"/>
        <v>90</v>
      </c>
      <c r="AB138" s="15">
        <f t="shared" si="104"/>
        <v>275</v>
      </c>
      <c r="AC138" s="15">
        <f t="shared" si="104"/>
        <v>0</v>
      </c>
      <c r="AD138" s="14">
        <f t="shared" si="105"/>
        <v>365</v>
      </c>
      <c r="AE138" s="14">
        <f t="shared" si="106"/>
        <v>1095</v>
      </c>
      <c r="AF138" s="16" t="s">
        <v>3220</v>
      </c>
      <c r="AG138" s="17" t="s">
        <v>287</v>
      </c>
      <c r="AH138" s="17" t="s">
        <v>286</v>
      </c>
      <c r="AI138" s="17" t="s">
        <v>1182</v>
      </c>
      <c r="AJ138" s="17" t="s">
        <v>372</v>
      </c>
      <c r="AK138" s="8" t="s">
        <v>290</v>
      </c>
      <c r="AL138" s="8" t="s">
        <v>1738</v>
      </c>
      <c r="AM138" s="12" t="s">
        <v>47</v>
      </c>
      <c r="AN138" s="18">
        <v>46752</v>
      </c>
      <c r="AO138" s="19"/>
    </row>
    <row r="139" spans="1:41" ht="20" customHeight="1">
      <c r="A139" s="12">
        <v>12</v>
      </c>
      <c r="B139" s="12" t="s">
        <v>615</v>
      </c>
      <c r="C139" s="26" t="s">
        <v>3221</v>
      </c>
      <c r="D139" s="12" t="s">
        <v>616</v>
      </c>
      <c r="E139" s="12" t="s">
        <v>615</v>
      </c>
      <c r="F139" s="12" t="s">
        <v>616</v>
      </c>
      <c r="G139" s="12" t="s">
        <v>742</v>
      </c>
      <c r="H139" s="12" t="s">
        <v>743</v>
      </c>
      <c r="I139" s="1"/>
      <c r="J139" s="12"/>
      <c r="K139" s="12" t="s">
        <v>620</v>
      </c>
      <c r="L139" s="12" t="s">
        <v>621</v>
      </c>
      <c r="M139" s="27" t="s">
        <v>744</v>
      </c>
      <c r="N139" s="12"/>
      <c r="O139" s="8">
        <v>30039126</v>
      </c>
      <c r="P139" s="8" t="s">
        <v>50</v>
      </c>
      <c r="Q139" s="8">
        <v>20</v>
      </c>
      <c r="R139" s="12">
        <v>36</v>
      </c>
      <c r="S139" s="23">
        <v>40</v>
      </c>
      <c r="T139" s="23">
        <v>300</v>
      </c>
      <c r="U139" s="13"/>
      <c r="V139" s="14">
        <f t="shared" si="107"/>
        <v>340</v>
      </c>
      <c r="W139" s="15">
        <f t="shared" si="108"/>
        <v>40</v>
      </c>
      <c r="X139" s="15">
        <f t="shared" si="101"/>
        <v>300</v>
      </c>
      <c r="Y139" s="15">
        <f t="shared" si="102"/>
        <v>0</v>
      </c>
      <c r="Z139" s="14">
        <f t="shared" si="103"/>
        <v>340</v>
      </c>
      <c r="AA139" s="15">
        <f t="shared" si="109"/>
        <v>40</v>
      </c>
      <c r="AB139" s="15">
        <f t="shared" si="104"/>
        <v>300</v>
      </c>
      <c r="AC139" s="15">
        <f t="shared" si="104"/>
        <v>0</v>
      </c>
      <c r="AD139" s="14">
        <f t="shared" si="105"/>
        <v>340</v>
      </c>
      <c r="AE139" s="14">
        <f t="shared" si="106"/>
        <v>1020</v>
      </c>
      <c r="AF139" s="16" t="s">
        <v>3220</v>
      </c>
      <c r="AG139" s="17" t="s">
        <v>287</v>
      </c>
      <c r="AH139" s="17" t="s">
        <v>286</v>
      </c>
      <c r="AI139" s="17" t="s">
        <v>1182</v>
      </c>
      <c r="AJ139" s="17" t="s">
        <v>372</v>
      </c>
      <c r="AK139" s="8" t="s">
        <v>290</v>
      </c>
      <c r="AL139" s="8" t="s">
        <v>1738</v>
      </c>
      <c r="AM139" s="12" t="s">
        <v>47</v>
      </c>
      <c r="AN139" s="18">
        <v>46752</v>
      </c>
      <c r="AO139" s="19"/>
    </row>
    <row r="140" spans="1:41" ht="20" customHeight="1">
      <c r="A140" s="12">
        <v>13</v>
      </c>
      <c r="B140" s="12" t="s">
        <v>615</v>
      </c>
      <c r="C140" s="26" t="s">
        <v>3221</v>
      </c>
      <c r="D140" s="12" t="s">
        <v>616</v>
      </c>
      <c r="E140" s="12" t="s">
        <v>639</v>
      </c>
      <c r="F140" s="12" t="s">
        <v>616</v>
      </c>
      <c r="G140" s="12" t="s">
        <v>745</v>
      </c>
      <c r="H140" s="12" t="s">
        <v>743</v>
      </c>
      <c r="I140" s="1"/>
      <c r="J140" s="12">
        <v>11</v>
      </c>
      <c r="K140" s="12" t="s">
        <v>620</v>
      </c>
      <c r="L140" s="12" t="s">
        <v>621</v>
      </c>
      <c r="M140" s="27" t="s">
        <v>746</v>
      </c>
      <c r="N140" s="12"/>
      <c r="O140" s="8">
        <v>11690392</v>
      </c>
      <c r="P140" s="8" t="s">
        <v>50</v>
      </c>
      <c r="Q140" s="8">
        <v>3.5</v>
      </c>
      <c r="R140" s="12">
        <v>36</v>
      </c>
      <c r="S140" s="23">
        <v>270</v>
      </c>
      <c r="T140" s="23">
        <v>695</v>
      </c>
      <c r="U140" s="13"/>
      <c r="V140" s="14">
        <f t="shared" si="107"/>
        <v>965</v>
      </c>
      <c r="W140" s="15">
        <f t="shared" si="108"/>
        <v>270</v>
      </c>
      <c r="X140" s="15">
        <f t="shared" si="101"/>
        <v>695</v>
      </c>
      <c r="Y140" s="15">
        <f t="shared" si="102"/>
        <v>0</v>
      </c>
      <c r="Z140" s="14">
        <f t="shared" si="103"/>
        <v>965</v>
      </c>
      <c r="AA140" s="15">
        <f t="shared" si="109"/>
        <v>270</v>
      </c>
      <c r="AB140" s="15">
        <f t="shared" si="104"/>
        <v>695</v>
      </c>
      <c r="AC140" s="15">
        <f t="shared" si="104"/>
        <v>0</v>
      </c>
      <c r="AD140" s="14">
        <f t="shared" si="105"/>
        <v>965</v>
      </c>
      <c r="AE140" s="14">
        <f t="shared" si="106"/>
        <v>2895</v>
      </c>
      <c r="AF140" s="16" t="s">
        <v>3220</v>
      </c>
      <c r="AG140" s="17" t="s">
        <v>287</v>
      </c>
      <c r="AH140" s="17" t="s">
        <v>286</v>
      </c>
      <c r="AI140" s="17" t="s">
        <v>1182</v>
      </c>
      <c r="AJ140" s="17" t="s">
        <v>372</v>
      </c>
      <c r="AK140" s="8" t="s">
        <v>290</v>
      </c>
      <c r="AL140" s="8" t="s">
        <v>1738</v>
      </c>
      <c r="AM140" s="12" t="s">
        <v>47</v>
      </c>
      <c r="AN140" s="18">
        <v>46752</v>
      </c>
      <c r="AO140" s="19"/>
    </row>
    <row r="141" spans="1:41" ht="20" customHeight="1">
      <c r="A141" s="12">
        <v>14</v>
      </c>
      <c r="B141" s="12" t="s">
        <v>615</v>
      </c>
      <c r="C141" s="26" t="s">
        <v>3221</v>
      </c>
      <c r="D141" s="12" t="s">
        <v>616</v>
      </c>
      <c r="E141" s="12" t="s">
        <v>615</v>
      </c>
      <c r="F141" s="12" t="s">
        <v>616</v>
      </c>
      <c r="G141" s="12" t="s">
        <v>747</v>
      </c>
      <c r="H141" s="12" t="s">
        <v>641</v>
      </c>
      <c r="I141" s="1"/>
      <c r="J141" s="12"/>
      <c r="K141" s="12" t="s">
        <v>620</v>
      </c>
      <c r="L141" s="12" t="s">
        <v>621</v>
      </c>
      <c r="M141" s="27" t="s">
        <v>748</v>
      </c>
      <c r="N141" s="12"/>
      <c r="O141" s="8">
        <v>10504401</v>
      </c>
      <c r="P141" s="8" t="s">
        <v>50</v>
      </c>
      <c r="Q141" s="8">
        <v>5</v>
      </c>
      <c r="R141" s="12">
        <v>36</v>
      </c>
      <c r="S141" s="23">
        <v>25</v>
      </c>
      <c r="T141" s="23">
        <v>100</v>
      </c>
      <c r="U141" s="13"/>
      <c r="V141" s="14">
        <f t="shared" si="107"/>
        <v>125</v>
      </c>
      <c r="W141" s="15">
        <f t="shared" si="108"/>
        <v>25</v>
      </c>
      <c r="X141" s="15">
        <f t="shared" si="101"/>
        <v>100</v>
      </c>
      <c r="Y141" s="15">
        <f t="shared" si="102"/>
        <v>0</v>
      </c>
      <c r="Z141" s="14">
        <f t="shared" si="103"/>
        <v>125</v>
      </c>
      <c r="AA141" s="15">
        <f t="shared" si="109"/>
        <v>25</v>
      </c>
      <c r="AB141" s="15">
        <f t="shared" si="104"/>
        <v>100</v>
      </c>
      <c r="AC141" s="15">
        <f t="shared" si="104"/>
        <v>0</v>
      </c>
      <c r="AD141" s="14">
        <f t="shared" si="105"/>
        <v>125</v>
      </c>
      <c r="AE141" s="14">
        <f t="shared" si="106"/>
        <v>375</v>
      </c>
      <c r="AF141" s="16" t="s">
        <v>3220</v>
      </c>
      <c r="AG141" s="17" t="s">
        <v>287</v>
      </c>
      <c r="AH141" s="17" t="s">
        <v>286</v>
      </c>
      <c r="AI141" s="17" t="s">
        <v>1182</v>
      </c>
      <c r="AJ141" s="17" t="s">
        <v>372</v>
      </c>
      <c r="AK141" s="8" t="s">
        <v>290</v>
      </c>
      <c r="AL141" s="8" t="s">
        <v>1738</v>
      </c>
      <c r="AM141" s="12" t="s">
        <v>47</v>
      </c>
      <c r="AN141" s="18">
        <v>46752</v>
      </c>
      <c r="AO141" s="19"/>
    </row>
    <row r="142" spans="1:41" ht="20" customHeight="1">
      <c r="A142" s="12">
        <v>15</v>
      </c>
      <c r="B142" s="12" t="s">
        <v>615</v>
      </c>
      <c r="C142" s="26" t="s">
        <v>3221</v>
      </c>
      <c r="D142" s="12" t="s">
        <v>616</v>
      </c>
      <c r="E142" s="12" t="s">
        <v>615</v>
      </c>
      <c r="F142" s="12" t="s">
        <v>616</v>
      </c>
      <c r="G142" s="12" t="s">
        <v>749</v>
      </c>
      <c r="H142" s="12" t="s">
        <v>664</v>
      </c>
      <c r="I142" s="1"/>
      <c r="J142" s="12"/>
      <c r="K142" s="12" t="s">
        <v>620</v>
      </c>
      <c r="L142" s="12" t="s">
        <v>621</v>
      </c>
      <c r="M142" s="27" t="s">
        <v>750</v>
      </c>
      <c r="N142" s="12"/>
      <c r="O142" s="8">
        <v>30697736</v>
      </c>
      <c r="P142" s="8" t="s">
        <v>50</v>
      </c>
      <c r="Q142" s="8">
        <v>0.5</v>
      </c>
      <c r="R142" s="12">
        <v>36</v>
      </c>
      <c r="S142" s="23">
        <v>30</v>
      </c>
      <c r="T142" s="23">
        <v>70</v>
      </c>
      <c r="U142" s="13"/>
      <c r="V142" s="14">
        <f t="shared" si="107"/>
        <v>100</v>
      </c>
      <c r="W142" s="15">
        <f t="shared" si="108"/>
        <v>30</v>
      </c>
      <c r="X142" s="15">
        <f t="shared" si="101"/>
        <v>70</v>
      </c>
      <c r="Y142" s="15">
        <f t="shared" si="102"/>
        <v>0</v>
      </c>
      <c r="Z142" s="14">
        <f t="shared" si="103"/>
        <v>100</v>
      </c>
      <c r="AA142" s="15">
        <f t="shared" si="109"/>
        <v>30</v>
      </c>
      <c r="AB142" s="15">
        <f t="shared" si="104"/>
        <v>70</v>
      </c>
      <c r="AC142" s="15">
        <f t="shared" si="104"/>
        <v>0</v>
      </c>
      <c r="AD142" s="14">
        <f t="shared" si="105"/>
        <v>100</v>
      </c>
      <c r="AE142" s="14">
        <f t="shared" si="106"/>
        <v>300</v>
      </c>
      <c r="AF142" s="16" t="s">
        <v>3220</v>
      </c>
      <c r="AG142" s="17" t="s">
        <v>287</v>
      </c>
      <c r="AH142" s="17" t="s">
        <v>286</v>
      </c>
      <c r="AI142" s="17" t="s">
        <v>1182</v>
      </c>
      <c r="AJ142" s="17" t="s">
        <v>372</v>
      </c>
      <c r="AK142" s="8" t="s">
        <v>290</v>
      </c>
      <c r="AL142" s="8" t="s">
        <v>1738</v>
      </c>
      <c r="AM142" s="12" t="s">
        <v>47</v>
      </c>
      <c r="AN142" s="18">
        <v>46752</v>
      </c>
      <c r="AO142" s="19"/>
    </row>
    <row r="143" spans="1:41" ht="20" customHeight="1">
      <c r="A143" s="12">
        <v>16</v>
      </c>
      <c r="B143" s="12" t="s">
        <v>615</v>
      </c>
      <c r="C143" s="26" t="s">
        <v>3221</v>
      </c>
      <c r="D143" s="12" t="s">
        <v>616</v>
      </c>
      <c r="E143" s="12" t="s">
        <v>615</v>
      </c>
      <c r="F143" s="12" t="s">
        <v>616</v>
      </c>
      <c r="G143" s="12" t="s">
        <v>749</v>
      </c>
      <c r="H143" s="12" t="s">
        <v>664</v>
      </c>
      <c r="I143" s="1"/>
      <c r="J143" s="12"/>
      <c r="K143" s="12" t="s">
        <v>620</v>
      </c>
      <c r="L143" s="12" t="s">
        <v>621</v>
      </c>
      <c r="M143" s="27" t="s">
        <v>751</v>
      </c>
      <c r="N143" s="12"/>
      <c r="O143" s="8">
        <v>10050762</v>
      </c>
      <c r="P143" s="8" t="s">
        <v>50</v>
      </c>
      <c r="Q143" s="8">
        <v>0.5</v>
      </c>
      <c r="R143" s="12">
        <v>36</v>
      </c>
      <c r="S143" s="23">
        <v>30</v>
      </c>
      <c r="T143" s="23">
        <v>70</v>
      </c>
      <c r="U143" s="13"/>
      <c r="V143" s="14">
        <f t="shared" si="107"/>
        <v>100</v>
      </c>
      <c r="W143" s="15">
        <f t="shared" si="108"/>
        <v>30</v>
      </c>
      <c r="X143" s="15">
        <f t="shared" si="101"/>
        <v>70</v>
      </c>
      <c r="Y143" s="15">
        <f t="shared" si="102"/>
        <v>0</v>
      </c>
      <c r="Z143" s="14">
        <f t="shared" si="103"/>
        <v>100</v>
      </c>
      <c r="AA143" s="15">
        <f t="shared" si="109"/>
        <v>30</v>
      </c>
      <c r="AB143" s="15">
        <f t="shared" si="104"/>
        <v>70</v>
      </c>
      <c r="AC143" s="15">
        <f t="shared" si="104"/>
        <v>0</v>
      </c>
      <c r="AD143" s="14">
        <f t="shared" si="105"/>
        <v>100</v>
      </c>
      <c r="AE143" s="14">
        <f t="shared" si="106"/>
        <v>300</v>
      </c>
      <c r="AF143" s="16" t="s">
        <v>3220</v>
      </c>
      <c r="AG143" s="17" t="s">
        <v>287</v>
      </c>
      <c r="AH143" s="17" t="s">
        <v>286</v>
      </c>
      <c r="AI143" s="17" t="s">
        <v>1182</v>
      </c>
      <c r="AJ143" s="17" t="s">
        <v>372</v>
      </c>
      <c r="AK143" s="8" t="s">
        <v>290</v>
      </c>
      <c r="AL143" s="8" t="s">
        <v>1738</v>
      </c>
      <c r="AM143" s="12" t="s">
        <v>47</v>
      </c>
      <c r="AN143" s="18">
        <v>46752</v>
      </c>
      <c r="AO143" s="19"/>
    </row>
    <row r="144" spans="1:41" ht="20" customHeight="1">
      <c r="A144" s="12">
        <v>17</v>
      </c>
      <c r="B144" s="12" t="s">
        <v>615</v>
      </c>
      <c r="C144" s="26" t="s">
        <v>3221</v>
      </c>
      <c r="D144" s="12" t="s">
        <v>616</v>
      </c>
      <c r="E144" s="12" t="s">
        <v>615</v>
      </c>
      <c r="F144" s="12" t="s">
        <v>616</v>
      </c>
      <c r="G144" s="12" t="s">
        <v>752</v>
      </c>
      <c r="H144" s="12" t="s">
        <v>644</v>
      </c>
      <c r="I144" s="1"/>
      <c r="J144" s="12"/>
      <c r="K144" s="12" t="s">
        <v>620</v>
      </c>
      <c r="L144" s="12" t="s">
        <v>621</v>
      </c>
      <c r="M144" s="27" t="s">
        <v>753</v>
      </c>
      <c r="N144" s="12"/>
      <c r="O144" s="8">
        <v>11848639</v>
      </c>
      <c r="P144" s="8" t="s">
        <v>50</v>
      </c>
      <c r="Q144" s="8">
        <v>16</v>
      </c>
      <c r="R144" s="12">
        <v>36</v>
      </c>
      <c r="S144" s="23">
        <v>170</v>
      </c>
      <c r="T144" s="23">
        <v>615</v>
      </c>
      <c r="U144" s="13"/>
      <c r="V144" s="14">
        <f t="shared" si="107"/>
        <v>785</v>
      </c>
      <c r="W144" s="15">
        <f t="shared" si="108"/>
        <v>170</v>
      </c>
      <c r="X144" s="15">
        <f t="shared" si="101"/>
        <v>615</v>
      </c>
      <c r="Y144" s="15">
        <f t="shared" si="102"/>
        <v>0</v>
      </c>
      <c r="Z144" s="14">
        <f t="shared" si="103"/>
        <v>785</v>
      </c>
      <c r="AA144" s="15">
        <f t="shared" si="109"/>
        <v>170</v>
      </c>
      <c r="AB144" s="15">
        <f t="shared" ref="AB144:AB158" si="110">T144</f>
        <v>615</v>
      </c>
      <c r="AC144" s="15">
        <f t="shared" ref="AC144:AC158" si="111">U144</f>
        <v>0</v>
      </c>
      <c r="AD144" s="14">
        <f t="shared" si="105"/>
        <v>785</v>
      </c>
      <c r="AE144" s="14">
        <f t="shared" si="106"/>
        <v>2355</v>
      </c>
      <c r="AF144" s="16" t="s">
        <v>3220</v>
      </c>
      <c r="AG144" s="17" t="s">
        <v>287</v>
      </c>
      <c r="AH144" s="17" t="s">
        <v>286</v>
      </c>
      <c r="AI144" s="17" t="s">
        <v>1182</v>
      </c>
      <c r="AJ144" s="17" t="s">
        <v>372</v>
      </c>
      <c r="AK144" s="8" t="s">
        <v>290</v>
      </c>
      <c r="AL144" s="8" t="s">
        <v>1738</v>
      </c>
      <c r="AM144" s="12" t="s">
        <v>47</v>
      </c>
      <c r="AN144" s="18">
        <v>46752</v>
      </c>
      <c r="AO144" s="19"/>
    </row>
    <row r="145" spans="1:41" ht="20" customHeight="1">
      <c r="A145" s="12">
        <v>18</v>
      </c>
      <c r="B145" s="12" t="s">
        <v>615</v>
      </c>
      <c r="C145" s="26" t="s">
        <v>3221</v>
      </c>
      <c r="D145" s="12" t="s">
        <v>616</v>
      </c>
      <c r="E145" s="12" t="s">
        <v>615</v>
      </c>
      <c r="F145" s="12" t="s">
        <v>616</v>
      </c>
      <c r="G145" s="12" t="s">
        <v>754</v>
      </c>
      <c r="H145" s="12" t="s">
        <v>619</v>
      </c>
      <c r="I145" s="1"/>
      <c r="J145" s="12"/>
      <c r="K145" s="12" t="s">
        <v>620</v>
      </c>
      <c r="L145" s="12" t="s">
        <v>621</v>
      </c>
      <c r="M145" s="27" t="s">
        <v>755</v>
      </c>
      <c r="N145" s="12"/>
      <c r="O145" s="8">
        <v>30035279</v>
      </c>
      <c r="P145" s="8" t="s">
        <v>50</v>
      </c>
      <c r="Q145" s="8">
        <v>16.5</v>
      </c>
      <c r="R145" s="12">
        <v>36</v>
      </c>
      <c r="S145" s="23">
        <v>70</v>
      </c>
      <c r="T145" s="23">
        <v>200</v>
      </c>
      <c r="U145" s="13"/>
      <c r="V145" s="14">
        <f t="shared" si="107"/>
        <v>270</v>
      </c>
      <c r="W145" s="15">
        <f t="shared" si="108"/>
        <v>70</v>
      </c>
      <c r="X145" s="15">
        <f t="shared" si="101"/>
        <v>200</v>
      </c>
      <c r="Y145" s="15">
        <f t="shared" si="102"/>
        <v>0</v>
      </c>
      <c r="Z145" s="14">
        <f t="shared" si="103"/>
        <v>270</v>
      </c>
      <c r="AA145" s="15">
        <f t="shared" si="109"/>
        <v>70</v>
      </c>
      <c r="AB145" s="15">
        <f t="shared" si="110"/>
        <v>200</v>
      </c>
      <c r="AC145" s="15">
        <f t="shared" si="111"/>
        <v>0</v>
      </c>
      <c r="AD145" s="14">
        <f t="shared" si="105"/>
        <v>270</v>
      </c>
      <c r="AE145" s="14">
        <f t="shared" si="106"/>
        <v>810</v>
      </c>
      <c r="AF145" s="16" t="s">
        <v>3220</v>
      </c>
      <c r="AG145" s="17" t="s">
        <v>287</v>
      </c>
      <c r="AH145" s="17" t="s">
        <v>286</v>
      </c>
      <c r="AI145" s="17" t="s">
        <v>1182</v>
      </c>
      <c r="AJ145" s="17" t="s">
        <v>372</v>
      </c>
      <c r="AK145" s="8" t="s">
        <v>290</v>
      </c>
      <c r="AL145" s="8" t="s">
        <v>1738</v>
      </c>
      <c r="AM145" s="12" t="s">
        <v>47</v>
      </c>
      <c r="AN145" s="18">
        <v>46752</v>
      </c>
      <c r="AO145" s="19"/>
    </row>
    <row r="146" spans="1:41" ht="20" customHeight="1">
      <c r="A146" s="12">
        <v>19</v>
      </c>
      <c r="B146" s="12" t="s">
        <v>615</v>
      </c>
      <c r="C146" s="26" t="s">
        <v>3221</v>
      </c>
      <c r="D146" s="12" t="s">
        <v>616</v>
      </c>
      <c r="E146" s="12" t="s">
        <v>615</v>
      </c>
      <c r="F146" s="12" t="s">
        <v>616</v>
      </c>
      <c r="G146" s="12" t="s">
        <v>756</v>
      </c>
      <c r="H146" s="12" t="s">
        <v>687</v>
      </c>
      <c r="I146" s="1"/>
      <c r="J146" s="12"/>
      <c r="K146" s="12" t="s">
        <v>620</v>
      </c>
      <c r="L146" s="12" t="s">
        <v>621</v>
      </c>
      <c r="M146" s="27" t="s">
        <v>757</v>
      </c>
      <c r="N146" s="12"/>
      <c r="O146" s="8">
        <v>11770413</v>
      </c>
      <c r="P146" s="8" t="s">
        <v>50</v>
      </c>
      <c r="Q146" s="8">
        <v>3.5</v>
      </c>
      <c r="R146" s="12">
        <v>36</v>
      </c>
      <c r="S146" s="23">
        <v>325</v>
      </c>
      <c r="T146" s="23">
        <v>925</v>
      </c>
      <c r="U146" s="13"/>
      <c r="V146" s="14">
        <f t="shared" si="107"/>
        <v>1250</v>
      </c>
      <c r="W146" s="15">
        <f t="shared" si="108"/>
        <v>325</v>
      </c>
      <c r="X146" s="15">
        <f t="shared" si="101"/>
        <v>925</v>
      </c>
      <c r="Y146" s="15">
        <f t="shared" si="102"/>
        <v>0</v>
      </c>
      <c r="Z146" s="14">
        <f t="shared" si="103"/>
        <v>1250</v>
      </c>
      <c r="AA146" s="15">
        <f t="shared" si="109"/>
        <v>325</v>
      </c>
      <c r="AB146" s="15">
        <f t="shared" si="110"/>
        <v>925</v>
      </c>
      <c r="AC146" s="15">
        <f t="shared" si="111"/>
        <v>0</v>
      </c>
      <c r="AD146" s="14">
        <f t="shared" si="105"/>
        <v>1250</v>
      </c>
      <c r="AE146" s="14">
        <f t="shared" si="106"/>
        <v>3750</v>
      </c>
      <c r="AF146" s="16" t="s">
        <v>3220</v>
      </c>
      <c r="AG146" s="17" t="s">
        <v>287</v>
      </c>
      <c r="AH146" s="17" t="s">
        <v>286</v>
      </c>
      <c r="AI146" s="17" t="s">
        <v>1182</v>
      </c>
      <c r="AJ146" s="17" t="s">
        <v>372</v>
      </c>
      <c r="AK146" s="8" t="s">
        <v>290</v>
      </c>
      <c r="AL146" s="8" t="s">
        <v>1738</v>
      </c>
      <c r="AM146" s="12" t="s">
        <v>47</v>
      </c>
      <c r="AN146" s="18">
        <v>46752</v>
      </c>
      <c r="AO146" s="19"/>
    </row>
    <row r="147" spans="1:41" ht="20" customHeight="1">
      <c r="A147" s="12">
        <v>20</v>
      </c>
      <c r="B147" s="12" t="s">
        <v>615</v>
      </c>
      <c r="C147" s="26" t="s">
        <v>3221</v>
      </c>
      <c r="D147" s="12" t="s">
        <v>616</v>
      </c>
      <c r="E147" s="12" t="s">
        <v>639</v>
      </c>
      <c r="F147" s="12" t="s">
        <v>616</v>
      </c>
      <c r="G147" s="12" t="s">
        <v>758</v>
      </c>
      <c r="H147" s="12" t="s">
        <v>651</v>
      </c>
      <c r="I147" s="1"/>
      <c r="J147" s="12" t="s">
        <v>759</v>
      </c>
      <c r="K147" s="12" t="s">
        <v>620</v>
      </c>
      <c r="L147" s="12" t="s">
        <v>621</v>
      </c>
      <c r="M147" s="27" t="s">
        <v>760</v>
      </c>
      <c r="N147" s="12"/>
      <c r="O147" s="8">
        <v>11848638</v>
      </c>
      <c r="P147" s="8" t="s">
        <v>50</v>
      </c>
      <c r="Q147" s="8">
        <v>12.5</v>
      </c>
      <c r="R147" s="12">
        <v>36</v>
      </c>
      <c r="S147" s="23">
        <v>15</v>
      </c>
      <c r="T147" s="23">
        <v>32</v>
      </c>
      <c r="U147" s="13"/>
      <c r="V147" s="14">
        <f t="shared" si="107"/>
        <v>47</v>
      </c>
      <c r="W147" s="15">
        <f t="shared" si="108"/>
        <v>15</v>
      </c>
      <c r="X147" s="15">
        <f t="shared" si="101"/>
        <v>32</v>
      </c>
      <c r="Y147" s="15">
        <f t="shared" si="102"/>
        <v>0</v>
      </c>
      <c r="Z147" s="14">
        <f t="shared" si="103"/>
        <v>47</v>
      </c>
      <c r="AA147" s="15">
        <f t="shared" si="109"/>
        <v>15</v>
      </c>
      <c r="AB147" s="15">
        <f t="shared" si="110"/>
        <v>32</v>
      </c>
      <c r="AC147" s="15">
        <f t="shared" si="111"/>
        <v>0</v>
      </c>
      <c r="AD147" s="14">
        <f t="shared" si="105"/>
        <v>47</v>
      </c>
      <c r="AE147" s="14">
        <f t="shared" si="106"/>
        <v>141</v>
      </c>
      <c r="AF147" s="16" t="s">
        <v>3220</v>
      </c>
      <c r="AG147" s="17" t="s">
        <v>287</v>
      </c>
      <c r="AH147" s="17" t="s">
        <v>286</v>
      </c>
      <c r="AI147" s="17" t="s">
        <v>1182</v>
      </c>
      <c r="AJ147" s="17" t="s">
        <v>372</v>
      </c>
      <c r="AK147" s="8" t="s">
        <v>290</v>
      </c>
      <c r="AL147" s="8" t="s">
        <v>1738</v>
      </c>
      <c r="AM147" s="12" t="s">
        <v>47</v>
      </c>
      <c r="AN147" s="18">
        <v>46752</v>
      </c>
      <c r="AO147" s="19"/>
    </row>
    <row r="148" spans="1:41" ht="20" customHeight="1">
      <c r="A148" s="12">
        <v>21</v>
      </c>
      <c r="B148" s="12" t="s">
        <v>615</v>
      </c>
      <c r="C148" s="26" t="s">
        <v>3221</v>
      </c>
      <c r="D148" s="12" t="s">
        <v>616</v>
      </c>
      <c r="E148" s="12" t="s">
        <v>639</v>
      </c>
      <c r="F148" s="12" t="s">
        <v>616</v>
      </c>
      <c r="G148" s="12" t="s">
        <v>761</v>
      </c>
      <c r="H148" s="12" t="s">
        <v>644</v>
      </c>
      <c r="I148" s="1"/>
      <c r="J148" s="12"/>
      <c r="K148" s="12" t="s">
        <v>620</v>
      </c>
      <c r="L148" s="12" t="s">
        <v>621</v>
      </c>
      <c r="M148" s="27" t="s">
        <v>762</v>
      </c>
      <c r="N148" s="12"/>
      <c r="O148" s="8">
        <v>11729803</v>
      </c>
      <c r="P148" s="8" t="s">
        <v>50</v>
      </c>
      <c r="Q148" s="8">
        <v>3.5</v>
      </c>
      <c r="R148" s="12">
        <v>36</v>
      </c>
      <c r="S148" s="23">
        <v>450</v>
      </c>
      <c r="T148" s="23">
        <v>1600</v>
      </c>
      <c r="U148" s="13"/>
      <c r="V148" s="14">
        <f t="shared" si="107"/>
        <v>2050</v>
      </c>
      <c r="W148" s="15">
        <f t="shared" si="108"/>
        <v>450</v>
      </c>
      <c r="X148" s="15">
        <f t="shared" si="101"/>
        <v>1600</v>
      </c>
      <c r="Y148" s="15">
        <f t="shared" si="102"/>
        <v>0</v>
      </c>
      <c r="Z148" s="14">
        <f t="shared" si="103"/>
        <v>2050</v>
      </c>
      <c r="AA148" s="15">
        <f t="shared" si="109"/>
        <v>450</v>
      </c>
      <c r="AB148" s="15">
        <f t="shared" si="110"/>
        <v>1600</v>
      </c>
      <c r="AC148" s="15">
        <f t="shared" si="111"/>
        <v>0</v>
      </c>
      <c r="AD148" s="14">
        <f t="shared" si="105"/>
        <v>2050</v>
      </c>
      <c r="AE148" s="14">
        <f t="shared" si="106"/>
        <v>6150</v>
      </c>
      <c r="AF148" s="16" t="s">
        <v>3220</v>
      </c>
      <c r="AG148" s="17" t="s">
        <v>287</v>
      </c>
      <c r="AH148" s="17" t="s">
        <v>286</v>
      </c>
      <c r="AI148" s="17" t="s">
        <v>1182</v>
      </c>
      <c r="AJ148" s="17" t="s">
        <v>372</v>
      </c>
      <c r="AK148" s="8" t="s">
        <v>290</v>
      </c>
      <c r="AL148" s="8" t="s">
        <v>1738</v>
      </c>
      <c r="AM148" s="12" t="s">
        <v>47</v>
      </c>
      <c r="AN148" s="18">
        <v>46752</v>
      </c>
      <c r="AO148" s="19"/>
    </row>
    <row r="149" spans="1:41" ht="20" customHeight="1">
      <c r="A149" s="12">
        <v>22</v>
      </c>
      <c r="B149" s="12" t="s">
        <v>615</v>
      </c>
      <c r="C149" s="26" t="s">
        <v>3221</v>
      </c>
      <c r="D149" s="12" t="s">
        <v>616</v>
      </c>
      <c r="E149" s="12" t="s">
        <v>639</v>
      </c>
      <c r="F149" s="12" t="s">
        <v>616</v>
      </c>
      <c r="G149" s="12" t="s">
        <v>763</v>
      </c>
      <c r="H149" s="12" t="s">
        <v>764</v>
      </c>
      <c r="I149" s="1"/>
      <c r="J149" s="12" t="s">
        <v>765</v>
      </c>
      <c r="K149" s="12" t="s">
        <v>620</v>
      </c>
      <c r="L149" s="12" t="s">
        <v>621</v>
      </c>
      <c r="M149" s="27" t="s">
        <v>766</v>
      </c>
      <c r="N149" s="12"/>
      <c r="O149" s="8">
        <v>11173566</v>
      </c>
      <c r="P149" s="8" t="s">
        <v>50</v>
      </c>
      <c r="Q149" s="8">
        <v>4</v>
      </c>
      <c r="R149" s="12">
        <v>36</v>
      </c>
      <c r="S149" s="23">
        <v>20</v>
      </c>
      <c r="T149" s="23">
        <v>35</v>
      </c>
      <c r="U149" s="13"/>
      <c r="V149" s="14">
        <f t="shared" si="107"/>
        <v>55</v>
      </c>
      <c r="W149" s="15">
        <f t="shared" si="108"/>
        <v>20</v>
      </c>
      <c r="X149" s="15">
        <f t="shared" si="101"/>
        <v>35</v>
      </c>
      <c r="Y149" s="15">
        <f t="shared" si="102"/>
        <v>0</v>
      </c>
      <c r="Z149" s="14">
        <f t="shared" si="103"/>
        <v>55</v>
      </c>
      <c r="AA149" s="15">
        <f t="shared" si="109"/>
        <v>20</v>
      </c>
      <c r="AB149" s="15">
        <f t="shared" si="110"/>
        <v>35</v>
      </c>
      <c r="AC149" s="15">
        <f t="shared" si="111"/>
        <v>0</v>
      </c>
      <c r="AD149" s="14">
        <f t="shared" si="105"/>
        <v>55</v>
      </c>
      <c r="AE149" s="14">
        <f t="shared" si="106"/>
        <v>165</v>
      </c>
      <c r="AF149" s="16" t="s">
        <v>3220</v>
      </c>
      <c r="AG149" s="17" t="s">
        <v>287</v>
      </c>
      <c r="AH149" s="17" t="s">
        <v>286</v>
      </c>
      <c r="AI149" s="17" t="s">
        <v>1182</v>
      </c>
      <c r="AJ149" s="17" t="s">
        <v>372</v>
      </c>
      <c r="AK149" s="8" t="s">
        <v>290</v>
      </c>
      <c r="AL149" s="8" t="s">
        <v>1738</v>
      </c>
      <c r="AM149" s="12" t="s">
        <v>47</v>
      </c>
      <c r="AN149" s="18">
        <v>46752</v>
      </c>
      <c r="AO149" s="19"/>
    </row>
    <row r="150" spans="1:41" ht="20" customHeight="1">
      <c r="A150" s="12">
        <v>23</v>
      </c>
      <c r="B150" s="12" t="s">
        <v>615</v>
      </c>
      <c r="C150" s="26" t="s">
        <v>3221</v>
      </c>
      <c r="D150" s="12" t="s">
        <v>616</v>
      </c>
      <c r="E150" s="12" t="s">
        <v>639</v>
      </c>
      <c r="F150" s="12" t="s">
        <v>616</v>
      </c>
      <c r="G150" s="12" t="s">
        <v>767</v>
      </c>
      <c r="H150" s="12" t="s">
        <v>743</v>
      </c>
      <c r="I150" s="1"/>
      <c r="J150" s="12"/>
      <c r="K150" s="12" t="s">
        <v>620</v>
      </c>
      <c r="L150" s="12" t="s">
        <v>621</v>
      </c>
      <c r="M150" s="27" t="s">
        <v>768</v>
      </c>
      <c r="N150" s="12"/>
      <c r="O150" s="8">
        <v>11690381</v>
      </c>
      <c r="P150" s="8" t="s">
        <v>50</v>
      </c>
      <c r="Q150" s="8">
        <v>6.5</v>
      </c>
      <c r="R150" s="12">
        <v>36</v>
      </c>
      <c r="S150" s="23">
        <v>405</v>
      </c>
      <c r="T150" s="23">
        <v>1270</v>
      </c>
      <c r="U150" s="13"/>
      <c r="V150" s="14">
        <f t="shared" si="107"/>
        <v>1675</v>
      </c>
      <c r="W150" s="15">
        <f t="shared" si="108"/>
        <v>405</v>
      </c>
      <c r="X150" s="15">
        <f t="shared" si="101"/>
        <v>1270</v>
      </c>
      <c r="Y150" s="15">
        <f t="shared" si="102"/>
        <v>0</v>
      </c>
      <c r="Z150" s="14">
        <f t="shared" si="103"/>
        <v>1675</v>
      </c>
      <c r="AA150" s="15">
        <f t="shared" si="109"/>
        <v>405</v>
      </c>
      <c r="AB150" s="15">
        <f t="shared" si="110"/>
        <v>1270</v>
      </c>
      <c r="AC150" s="15">
        <f t="shared" si="111"/>
        <v>0</v>
      </c>
      <c r="AD150" s="14">
        <f t="shared" si="105"/>
        <v>1675</v>
      </c>
      <c r="AE150" s="14">
        <f t="shared" si="106"/>
        <v>5025</v>
      </c>
      <c r="AF150" s="16" t="s">
        <v>3220</v>
      </c>
      <c r="AG150" s="17" t="s">
        <v>287</v>
      </c>
      <c r="AH150" s="17" t="s">
        <v>286</v>
      </c>
      <c r="AI150" s="17" t="s">
        <v>1182</v>
      </c>
      <c r="AJ150" s="17" t="s">
        <v>372</v>
      </c>
      <c r="AK150" s="8" t="s">
        <v>290</v>
      </c>
      <c r="AL150" s="8" t="s">
        <v>1738</v>
      </c>
      <c r="AM150" s="12" t="s">
        <v>47</v>
      </c>
      <c r="AN150" s="18">
        <v>46752</v>
      </c>
      <c r="AO150" s="19"/>
    </row>
    <row r="151" spans="1:41" ht="20" customHeight="1">
      <c r="A151" s="12">
        <v>24</v>
      </c>
      <c r="B151" s="12" t="s">
        <v>615</v>
      </c>
      <c r="C151" s="26" t="s">
        <v>3221</v>
      </c>
      <c r="D151" s="12" t="s">
        <v>616</v>
      </c>
      <c r="E151" s="12" t="s">
        <v>639</v>
      </c>
      <c r="F151" s="12" t="s">
        <v>616</v>
      </c>
      <c r="G151" s="12" t="s">
        <v>769</v>
      </c>
      <c r="H151" s="12" t="s">
        <v>684</v>
      </c>
      <c r="I151" s="1"/>
      <c r="J151" s="12">
        <v>51</v>
      </c>
      <c r="K151" s="12" t="s">
        <v>620</v>
      </c>
      <c r="L151" s="12" t="s">
        <v>621</v>
      </c>
      <c r="M151" s="27" t="s">
        <v>770</v>
      </c>
      <c r="N151" s="12"/>
      <c r="O151" s="8">
        <v>30102513</v>
      </c>
      <c r="P151" s="8" t="s">
        <v>50</v>
      </c>
      <c r="Q151" s="8">
        <v>10.5</v>
      </c>
      <c r="R151" s="12">
        <v>36</v>
      </c>
      <c r="S151" s="23">
        <v>160</v>
      </c>
      <c r="T151" s="23">
        <v>320</v>
      </c>
      <c r="U151" s="13"/>
      <c r="V151" s="14">
        <f t="shared" si="107"/>
        <v>480</v>
      </c>
      <c r="W151" s="15">
        <f t="shared" si="108"/>
        <v>160</v>
      </c>
      <c r="X151" s="15">
        <f t="shared" si="101"/>
        <v>320</v>
      </c>
      <c r="Y151" s="15">
        <f t="shared" si="102"/>
        <v>0</v>
      </c>
      <c r="Z151" s="14">
        <f t="shared" si="103"/>
        <v>480</v>
      </c>
      <c r="AA151" s="15">
        <f t="shared" si="109"/>
        <v>160</v>
      </c>
      <c r="AB151" s="15">
        <f t="shared" si="110"/>
        <v>320</v>
      </c>
      <c r="AC151" s="15">
        <f t="shared" si="111"/>
        <v>0</v>
      </c>
      <c r="AD151" s="14">
        <f t="shared" si="105"/>
        <v>480</v>
      </c>
      <c r="AE151" s="14">
        <f t="shared" si="106"/>
        <v>1440</v>
      </c>
      <c r="AF151" s="16" t="s">
        <v>3220</v>
      </c>
      <c r="AG151" s="17" t="s">
        <v>287</v>
      </c>
      <c r="AH151" s="17" t="s">
        <v>286</v>
      </c>
      <c r="AI151" s="17" t="s">
        <v>1182</v>
      </c>
      <c r="AJ151" s="17" t="s">
        <v>372</v>
      </c>
      <c r="AK151" s="8" t="s">
        <v>290</v>
      </c>
      <c r="AL151" s="8" t="s">
        <v>1738</v>
      </c>
      <c r="AM151" s="12" t="s">
        <v>47</v>
      </c>
      <c r="AN151" s="18">
        <v>46752</v>
      </c>
      <c r="AO151" s="19"/>
    </row>
    <row r="152" spans="1:41" ht="20" customHeight="1">
      <c r="A152" s="12">
        <v>25</v>
      </c>
      <c r="B152" s="12" t="s">
        <v>615</v>
      </c>
      <c r="C152" s="26" t="s">
        <v>3221</v>
      </c>
      <c r="D152" s="12" t="s">
        <v>616</v>
      </c>
      <c r="E152" s="12" t="s">
        <v>639</v>
      </c>
      <c r="F152" s="12" t="s">
        <v>616</v>
      </c>
      <c r="G152" s="12" t="s">
        <v>771</v>
      </c>
      <c r="H152" s="12" t="s">
        <v>664</v>
      </c>
      <c r="I152" s="1"/>
      <c r="J152" s="12"/>
      <c r="K152" s="12" t="s">
        <v>620</v>
      </c>
      <c r="L152" s="12" t="s">
        <v>621</v>
      </c>
      <c r="M152" s="27" t="s">
        <v>772</v>
      </c>
      <c r="N152" s="12"/>
      <c r="O152" s="8">
        <v>30697735</v>
      </c>
      <c r="P152" s="8" t="s">
        <v>50</v>
      </c>
      <c r="Q152" s="8">
        <v>12.5</v>
      </c>
      <c r="R152" s="12">
        <v>36</v>
      </c>
      <c r="S152" s="23">
        <v>100</v>
      </c>
      <c r="T152" s="23">
        <v>300</v>
      </c>
      <c r="U152" s="13"/>
      <c r="V152" s="14">
        <f t="shared" si="107"/>
        <v>400</v>
      </c>
      <c r="W152" s="15">
        <f t="shared" si="108"/>
        <v>100</v>
      </c>
      <c r="X152" s="15">
        <f t="shared" si="101"/>
        <v>300</v>
      </c>
      <c r="Y152" s="15">
        <f t="shared" si="102"/>
        <v>0</v>
      </c>
      <c r="Z152" s="14">
        <f t="shared" si="103"/>
        <v>400</v>
      </c>
      <c r="AA152" s="15">
        <f t="shared" si="109"/>
        <v>100</v>
      </c>
      <c r="AB152" s="15">
        <f t="shared" si="110"/>
        <v>300</v>
      </c>
      <c r="AC152" s="15">
        <f t="shared" si="111"/>
        <v>0</v>
      </c>
      <c r="AD152" s="14">
        <f t="shared" si="105"/>
        <v>400</v>
      </c>
      <c r="AE152" s="14">
        <f t="shared" si="106"/>
        <v>1200</v>
      </c>
      <c r="AF152" s="16" t="s">
        <v>3220</v>
      </c>
      <c r="AG152" s="17" t="s">
        <v>287</v>
      </c>
      <c r="AH152" s="17" t="s">
        <v>286</v>
      </c>
      <c r="AI152" s="17" t="s">
        <v>1182</v>
      </c>
      <c r="AJ152" s="17" t="s">
        <v>372</v>
      </c>
      <c r="AK152" s="8" t="s">
        <v>290</v>
      </c>
      <c r="AL152" s="8" t="s">
        <v>1738</v>
      </c>
      <c r="AM152" s="12" t="s">
        <v>47</v>
      </c>
      <c r="AN152" s="18">
        <v>46752</v>
      </c>
      <c r="AO152" s="19"/>
    </row>
    <row r="153" spans="1:41" ht="20" customHeight="1">
      <c r="A153" s="12">
        <v>26</v>
      </c>
      <c r="B153" s="12" t="s">
        <v>615</v>
      </c>
      <c r="C153" s="26" t="s">
        <v>3221</v>
      </c>
      <c r="D153" s="12" t="s">
        <v>616</v>
      </c>
      <c r="E153" s="12" t="s">
        <v>639</v>
      </c>
      <c r="F153" s="12" t="s">
        <v>616</v>
      </c>
      <c r="G153" s="12" t="s">
        <v>773</v>
      </c>
      <c r="H153" s="12" t="s">
        <v>774</v>
      </c>
      <c r="I153" s="1"/>
      <c r="J153" s="12"/>
      <c r="K153" s="12" t="s">
        <v>620</v>
      </c>
      <c r="L153" s="12" t="s">
        <v>621</v>
      </c>
      <c r="M153" s="27" t="s">
        <v>775</v>
      </c>
      <c r="N153" s="12"/>
      <c r="O153" s="8">
        <v>11816197</v>
      </c>
      <c r="P153" s="8" t="s">
        <v>50</v>
      </c>
      <c r="Q153" s="8">
        <v>6.6</v>
      </c>
      <c r="R153" s="12">
        <v>36</v>
      </c>
      <c r="S153" s="23">
        <v>660</v>
      </c>
      <c r="T153" s="23">
        <v>1735</v>
      </c>
      <c r="U153" s="13"/>
      <c r="V153" s="14">
        <f t="shared" si="107"/>
        <v>2395</v>
      </c>
      <c r="W153" s="15">
        <f t="shared" si="108"/>
        <v>660</v>
      </c>
      <c r="X153" s="15">
        <f t="shared" si="101"/>
        <v>1735</v>
      </c>
      <c r="Y153" s="15">
        <f t="shared" si="102"/>
        <v>0</v>
      </c>
      <c r="Z153" s="14">
        <f t="shared" si="103"/>
        <v>2395</v>
      </c>
      <c r="AA153" s="15">
        <f t="shared" si="109"/>
        <v>660</v>
      </c>
      <c r="AB153" s="15">
        <f t="shared" si="110"/>
        <v>1735</v>
      </c>
      <c r="AC153" s="15">
        <f t="shared" si="111"/>
        <v>0</v>
      </c>
      <c r="AD153" s="14">
        <f t="shared" si="105"/>
        <v>2395</v>
      </c>
      <c r="AE153" s="14">
        <f t="shared" si="106"/>
        <v>7185</v>
      </c>
      <c r="AF153" s="16" t="s">
        <v>3220</v>
      </c>
      <c r="AG153" s="17" t="s">
        <v>287</v>
      </c>
      <c r="AH153" s="17" t="s">
        <v>286</v>
      </c>
      <c r="AI153" s="17" t="s">
        <v>1182</v>
      </c>
      <c r="AJ153" s="17" t="s">
        <v>372</v>
      </c>
      <c r="AK153" s="8" t="s">
        <v>290</v>
      </c>
      <c r="AL153" s="8" t="s">
        <v>1738</v>
      </c>
      <c r="AM153" s="12" t="s">
        <v>47</v>
      </c>
      <c r="AN153" s="18">
        <v>46752</v>
      </c>
      <c r="AO153" s="19"/>
    </row>
    <row r="154" spans="1:41" ht="20" customHeight="1">
      <c r="A154" s="12">
        <v>27</v>
      </c>
      <c r="B154" s="12" t="s">
        <v>615</v>
      </c>
      <c r="C154" s="26" t="s">
        <v>3221</v>
      </c>
      <c r="D154" s="12" t="s">
        <v>616</v>
      </c>
      <c r="E154" s="12" t="s">
        <v>639</v>
      </c>
      <c r="F154" s="12" t="s">
        <v>616</v>
      </c>
      <c r="G154" s="12" t="s">
        <v>776</v>
      </c>
      <c r="H154" s="12" t="s">
        <v>659</v>
      </c>
      <c r="I154" s="1"/>
      <c r="J154" s="12">
        <v>22</v>
      </c>
      <c r="K154" s="12" t="s">
        <v>620</v>
      </c>
      <c r="L154" s="12" t="s">
        <v>621</v>
      </c>
      <c r="M154" s="27" t="s">
        <v>777</v>
      </c>
      <c r="N154" s="12"/>
      <c r="O154" s="8">
        <v>11667298</v>
      </c>
      <c r="P154" s="8" t="s">
        <v>50</v>
      </c>
      <c r="Q154" s="8">
        <v>10.6</v>
      </c>
      <c r="R154" s="12">
        <v>36</v>
      </c>
      <c r="S154" s="23">
        <v>25</v>
      </c>
      <c r="T154" s="23">
        <v>70</v>
      </c>
      <c r="U154" s="13"/>
      <c r="V154" s="14">
        <f t="shared" si="107"/>
        <v>95</v>
      </c>
      <c r="W154" s="15">
        <f t="shared" si="108"/>
        <v>25</v>
      </c>
      <c r="X154" s="15">
        <f t="shared" si="101"/>
        <v>70</v>
      </c>
      <c r="Y154" s="15">
        <f t="shared" si="102"/>
        <v>0</v>
      </c>
      <c r="Z154" s="14">
        <f t="shared" si="103"/>
        <v>95</v>
      </c>
      <c r="AA154" s="15">
        <f t="shared" si="109"/>
        <v>25</v>
      </c>
      <c r="AB154" s="15">
        <f t="shared" si="110"/>
        <v>70</v>
      </c>
      <c r="AC154" s="15">
        <f t="shared" si="111"/>
        <v>0</v>
      </c>
      <c r="AD154" s="14">
        <f t="shared" si="105"/>
        <v>95</v>
      </c>
      <c r="AE154" s="14">
        <f t="shared" si="106"/>
        <v>285</v>
      </c>
      <c r="AF154" s="16" t="s">
        <v>3220</v>
      </c>
      <c r="AG154" s="17" t="s">
        <v>287</v>
      </c>
      <c r="AH154" s="17" t="s">
        <v>286</v>
      </c>
      <c r="AI154" s="17" t="s">
        <v>1182</v>
      </c>
      <c r="AJ154" s="17" t="s">
        <v>372</v>
      </c>
      <c r="AK154" s="8" t="s">
        <v>290</v>
      </c>
      <c r="AL154" s="8" t="s">
        <v>1738</v>
      </c>
      <c r="AM154" s="12" t="s">
        <v>47</v>
      </c>
      <c r="AN154" s="18">
        <v>46752</v>
      </c>
      <c r="AO154" s="19"/>
    </row>
    <row r="155" spans="1:41" ht="20" customHeight="1">
      <c r="A155" s="12">
        <v>28</v>
      </c>
      <c r="B155" s="12" t="s">
        <v>615</v>
      </c>
      <c r="C155" s="26" t="s">
        <v>3221</v>
      </c>
      <c r="D155" s="12" t="s">
        <v>616</v>
      </c>
      <c r="E155" s="12" t="s">
        <v>639</v>
      </c>
      <c r="F155" s="12" t="s">
        <v>616</v>
      </c>
      <c r="G155" s="12" t="s">
        <v>778</v>
      </c>
      <c r="H155" s="12" t="s">
        <v>779</v>
      </c>
      <c r="I155" s="1"/>
      <c r="J155" s="12"/>
      <c r="K155" s="12" t="s">
        <v>620</v>
      </c>
      <c r="L155" s="12" t="s">
        <v>621</v>
      </c>
      <c r="M155" s="27" t="s">
        <v>780</v>
      </c>
      <c r="N155" s="12"/>
      <c r="O155" s="8">
        <v>11829576</v>
      </c>
      <c r="P155" s="8" t="s">
        <v>50</v>
      </c>
      <c r="Q155" s="8">
        <v>12.5</v>
      </c>
      <c r="R155" s="12">
        <v>36</v>
      </c>
      <c r="S155" s="23">
        <v>300</v>
      </c>
      <c r="T155" s="23">
        <v>1160</v>
      </c>
      <c r="U155" s="13"/>
      <c r="V155" s="14">
        <f t="shared" si="107"/>
        <v>1460</v>
      </c>
      <c r="W155" s="15">
        <f t="shared" si="108"/>
        <v>300</v>
      </c>
      <c r="X155" s="15">
        <f t="shared" si="101"/>
        <v>1160</v>
      </c>
      <c r="Y155" s="15">
        <f t="shared" si="102"/>
        <v>0</v>
      </c>
      <c r="Z155" s="14">
        <f t="shared" si="103"/>
        <v>1460</v>
      </c>
      <c r="AA155" s="15">
        <f t="shared" si="109"/>
        <v>300</v>
      </c>
      <c r="AB155" s="15">
        <f t="shared" si="110"/>
        <v>1160</v>
      </c>
      <c r="AC155" s="15">
        <f t="shared" si="111"/>
        <v>0</v>
      </c>
      <c r="AD155" s="14">
        <f t="shared" si="105"/>
        <v>1460</v>
      </c>
      <c r="AE155" s="14">
        <f t="shared" si="106"/>
        <v>4380</v>
      </c>
      <c r="AF155" s="16" t="s">
        <v>3220</v>
      </c>
      <c r="AG155" s="17" t="s">
        <v>287</v>
      </c>
      <c r="AH155" s="17" t="s">
        <v>286</v>
      </c>
      <c r="AI155" s="17" t="s">
        <v>1182</v>
      </c>
      <c r="AJ155" s="17" t="s">
        <v>372</v>
      </c>
      <c r="AK155" s="8" t="s">
        <v>290</v>
      </c>
      <c r="AL155" s="8" t="s">
        <v>1738</v>
      </c>
      <c r="AM155" s="12" t="s">
        <v>47</v>
      </c>
      <c r="AN155" s="18">
        <v>46752</v>
      </c>
      <c r="AO155" s="19"/>
    </row>
    <row r="156" spans="1:41" ht="20" customHeight="1">
      <c r="A156" s="12">
        <v>29</v>
      </c>
      <c r="B156" s="12" t="s">
        <v>615</v>
      </c>
      <c r="C156" s="26" t="s">
        <v>3221</v>
      </c>
      <c r="D156" s="12" t="s">
        <v>616</v>
      </c>
      <c r="E156" s="12" t="s">
        <v>639</v>
      </c>
      <c r="F156" s="12" t="s">
        <v>616</v>
      </c>
      <c r="G156" s="12" t="s">
        <v>781</v>
      </c>
      <c r="H156" s="12" t="s">
        <v>675</v>
      </c>
      <c r="I156" s="1"/>
      <c r="J156" s="12">
        <v>25</v>
      </c>
      <c r="K156" s="12" t="s">
        <v>620</v>
      </c>
      <c r="L156" s="12" t="s">
        <v>621</v>
      </c>
      <c r="M156" s="27" t="s">
        <v>782</v>
      </c>
      <c r="N156" s="12"/>
      <c r="O156" s="8">
        <v>11733194</v>
      </c>
      <c r="P156" s="8" t="s">
        <v>50</v>
      </c>
      <c r="Q156" s="8">
        <v>12.5</v>
      </c>
      <c r="R156" s="12">
        <v>36</v>
      </c>
      <c r="S156" s="23">
        <v>500</v>
      </c>
      <c r="T156" s="23">
        <v>1600</v>
      </c>
      <c r="U156" s="13"/>
      <c r="V156" s="14">
        <f t="shared" si="107"/>
        <v>2100</v>
      </c>
      <c r="W156" s="15">
        <f t="shared" si="108"/>
        <v>500</v>
      </c>
      <c r="X156" s="15">
        <f t="shared" si="101"/>
        <v>1600</v>
      </c>
      <c r="Y156" s="15">
        <f t="shared" si="102"/>
        <v>0</v>
      </c>
      <c r="Z156" s="14">
        <f t="shared" si="103"/>
        <v>2100</v>
      </c>
      <c r="AA156" s="15">
        <f t="shared" si="109"/>
        <v>500</v>
      </c>
      <c r="AB156" s="15">
        <f t="shared" si="110"/>
        <v>1600</v>
      </c>
      <c r="AC156" s="15">
        <f t="shared" si="111"/>
        <v>0</v>
      </c>
      <c r="AD156" s="14">
        <f t="shared" si="105"/>
        <v>2100</v>
      </c>
      <c r="AE156" s="14">
        <f t="shared" si="106"/>
        <v>6300</v>
      </c>
      <c r="AF156" s="16" t="s">
        <v>3220</v>
      </c>
      <c r="AG156" s="17" t="s">
        <v>287</v>
      </c>
      <c r="AH156" s="17" t="s">
        <v>286</v>
      </c>
      <c r="AI156" s="17" t="s">
        <v>1182</v>
      </c>
      <c r="AJ156" s="17" t="s">
        <v>372</v>
      </c>
      <c r="AK156" s="8" t="s">
        <v>290</v>
      </c>
      <c r="AL156" s="8" t="s">
        <v>1738</v>
      </c>
      <c r="AM156" s="12" t="s">
        <v>47</v>
      </c>
      <c r="AN156" s="18">
        <v>46752</v>
      </c>
      <c r="AO156" s="19"/>
    </row>
    <row r="157" spans="1:41" ht="20" customHeight="1">
      <c r="A157" s="12">
        <v>30</v>
      </c>
      <c r="B157" s="12" t="s">
        <v>615</v>
      </c>
      <c r="C157" s="26" t="s">
        <v>3221</v>
      </c>
      <c r="D157" s="12" t="s">
        <v>616</v>
      </c>
      <c r="E157" s="12" t="s">
        <v>639</v>
      </c>
      <c r="F157" s="12" t="s">
        <v>616</v>
      </c>
      <c r="G157" s="12" t="s">
        <v>783</v>
      </c>
      <c r="H157" s="12" t="s">
        <v>659</v>
      </c>
      <c r="I157" s="1"/>
      <c r="J157" s="12">
        <v>27</v>
      </c>
      <c r="K157" s="12" t="s">
        <v>620</v>
      </c>
      <c r="L157" s="12" t="s">
        <v>621</v>
      </c>
      <c r="M157" s="27" t="s">
        <v>784</v>
      </c>
      <c r="N157" s="12"/>
      <c r="O157" s="8">
        <v>11310537</v>
      </c>
      <c r="P157" s="8" t="s">
        <v>50</v>
      </c>
      <c r="Q157" s="8">
        <v>2.5</v>
      </c>
      <c r="R157" s="12">
        <v>36</v>
      </c>
      <c r="S157" s="23">
        <v>1500</v>
      </c>
      <c r="T157" s="23">
        <v>3500</v>
      </c>
      <c r="U157" s="13"/>
      <c r="V157" s="14">
        <f t="shared" si="107"/>
        <v>5000</v>
      </c>
      <c r="W157" s="15">
        <f t="shared" si="108"/>
        <v>1500</v>
      </c>
      <c r="X157" s="15">
        <f t="shared" si="101"/>
        <v>3500</v>
      </c>
      <c r="Y157" s="15">
        <f t="shared" si="102"/>
        <v>0</v>
      </c>
      <c r="Z157" s="14">
        <f t="shared" si="103"/>
        <v>5000</v>
      </c>
      <c r="AA157" s="15">
        <f t="shared" si="109"/>
        <v>1500</v>
      </c>
      <c r="AB157" s="15">
        <f t="shared" si="110"/>
        <v>3500</v>
      </c>
      <c r="AC157" s="15">
        <f t="shared" si="111"/>
        <v>0</v>
      </c>
      <c r="AD157" s="14">
        <f t="shared" si="105"/>
        <v>5000</v>
      </c>
      <c r="AE157" s="14">
        <f t="shared" si="106"/>
        <v>15000</v>
      </c>
      <c r="AF157" s="16" t="s">
        <v>3220</v>
      </c>
      <c r="AG157" s="17" t="s">
        <v>287</v>
      </c>
      <c r="AH157" s="17" t="s">
        <v>286</v>
      </c>
      <c r="AI157" s="17" t="s">
        <v>1182</v>
      </c>
      <c r="AJ157" s="17" t="s">
        <v>372</v>
      </c>
      <c r="AK157" s="8" t="s">
        <v>290</v>
      </c>
      <c r="AL157" s="8" t="s">
        <v>1738</v>
      </c>
      <c r="AM157" s="12" t="s">
        <v>47</v>
      </c>
      <c r="AN157" s="18">
        <v>46752</v>
      </c>
      <c r="AO157" s="19"/>
    </row>
    <row r="158" spans="1:41" ht="20" customHeight="1">
      <c r="A158" s="12">
        <v>31</v>
      </c>
      <c r="B158" s="12" t="s">
        <v>615</v>
      </c>
      <c r="C158" s="26" t="s">
        <v>3221</v>
      </c>
      <c r="D158" s="12" t="s">
        <v>616</v>
      </c>
      <c r="E158" s="12" t="s">
        <v>615</v>
      </c>
      <c r="F158" s="12" t="s">
        <v>616</v>
      </c>
      <c r="G158" s="12" t="s">
        <v>783</v>
      </c>
      <c r="H158" s="12" t="s">
        <v>687</v>
      </c>
      <c r="I158" s="1"/>
      <c r="J158" s="12">
        <v>79</v>
      </c>
      <c r="K158" s="12" t="s">
        <v>620</v>
      </c>
      <c r="L158" s="12" t="s">
        <v>621</v>
      </c>
      <c r="M158" s="27" t="s">
        <v>785</v>
      </c>
      <c r="N158" s="12"/>
      <c r="O158" s="8">
        <v>10671313</v>
      </c>
      <c r="P158" s="8" t="s">
        <v>50</v>
      </c>
      <c r="Q158" s="8">
        <v>2.5</v>
      </c>
      <c r="R158" s="12">
        <v>36</v>
      </c>
      <c r="S158" s="23">
        <v>1800</v>
      </c>
      <c r="T158" s="23">
        <v>4400</v>
      </c>
      <c r="U158" s="13"/>
      <c r="V158" s="14">
        <f t="shared" si="107"/>
        <v>6200</v>
      </c>
      <c r="W158" s="15">
        <f t="shared" si="108"/>
        <v>1800</v>
      </c>
      <c r="X158" s="15">
        <f t="shared" si="101"/>
        <v>4400</v>
      </c>
      <c r="Y158" s="15">
        <f t="shared" si="102"/>
        <v>0</v>
      </c>
      <c r="Z158" s="14">
        <f t="shared" si="103"/>
        <v>6200</v>
      </c>
      <c r="AA158" s="15">
        <f t="shared" si="109"/>
        <v>1800</v>
      </c>
      <c r="AB158" s="15">
        <f t="shared" si="110"/>
        <v>4400</v>
      </c>
      <c r="AC158" s="15">
        <f t="shared" si="111"/>
        <v>0</v>
      </c>
      <c r="AD158" s="14">
        <f t="shared" si="105"/>
        <v>6200</v>
      </c>
      <c r="AE158" s="14">
        <f t="shared" si="106"/>
        <v>18600</v>
      </c>
      <c r="AF158" s="16" t="s">
        <v>3220</v>
      </c>
      <c r="AG158" s="17" t="s">
        <v>287</v>
      </c>
      <c r="AH158" s="17" t="s">
        <v>286</v>
      </c>
      <c r="AI158" s="17" t="s">
        <v>1182</v>
      </c>
      <c r="AJ158" s="17" t="s">
        <v>372</v>
      </c>
      <c r="AK158" s="8" t="s">
        <v>290</v>
      </c>
      <c r="AL158" s="8" t="s">
        <v>1738</v>
      </c>
      <c r="AM158" s="12" t="s">
        <v>47</v>
      </c>
      <c r="AN158" s="18">
        <v>46752</v>
      </c>
      <c r="AO158" s="19"/>
    </row>
    <row r="159" spans="1:41" ht="20" customHeight="1">
      <c r="A159" s="20"/>
      <c r="B159" s="21" t="s">
        <v>615</v>
      </c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2">
        <f t="shared" ref="S159:AE159" si="112">SUM(S128:S158)</f>
        <v>18375</v>
      </c>
      <c r="T159" s="22">
        <f t="shared" si="112"/>
        <v>46747</v>
      </c>
      <c r="U159" s="22">
        <f t="shared" si="112"/>
        <v>0</v>
      </c>
      <c r="V159" s="22">
        <f t="shared" si="112"/>
        <v>65122</v>
      </c>
      <c r="W159" s="22">
        <f t="shared" si="112"/>
        <v>18375</v>
      </c>
      <c r="X159" s="22">
        <f t="shared" si="112"/>
        <v>46747</v>
      </c>
      <c r="Y159" s="22">
        <f t="shared" si="112"/>
        <v>0</v>
      </c>
      <c r="Z159" s="22">
        <f t="shared" si="112"/>
        <v>65122</v>
      </c>
      <c r="AA159" s="22">
        <f t="shared" si="112"/>
        <v>18375</v>
      </c>
      <c r="AB159" s="22">
        <f t="shared" si="112"/>
        <v>46747</v>
      </c>
      <c r="AC159" s="22">
        <f t="shared" si="112"/>
        <v>0</v>
      </c>
      <c r="AD159" s="22">
        <f t="shared" si="112"/>
        <v>65122</v>
      </c>
      <c r="AE159" s="22">
        <f t="shared" si="112"/>
        <v>195366</v>
      </c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ht="20" customHeight="1">
      <c r="A160" s="8">
        <v>1</v>
      </c>
      <c r="B160" s="8" t="s">
        <v>786</v>
      </c>
      <c r="C160" s="9" t="s">
        <v>787</v>
      </c>
      <c r="D160" s="8" t="s">
        <v>788</v>
      </c>
      <c r="E160" s="8" t="s">
        <v>789</v>
      </c>
      <c r="F160" s="8" t="s">
        <v>790</v>
      </c>
      <c r="G160" s="8" t="s">
        <v>910</v>
      </c>
      <c r="H160" s="8" t="s">
        <v>805</v>
      </c>
      <c r="I160" s="10" t="s">
        <v>911</v>
      </c>
      <c r="J160" s="8"/>
      <c r="K160" s="8" t="s">
        <v>792</v>
      </c>
      <c r="L160" s="8" t="s">
        <v>793</v>
      </c>
      <c r="M160" s="11" t="s">
        <v>912</v>
      </c>
      <c r="N160" s="8"/>
      <c r="O160" s="11">
        <v>25475540</v>
      </c>
      <c r="P160" s="8" t="s">
        <v>50</v>
      </c>
      <c r="Q160" s="8">
        <v>13</v>
      </c>
      <c r="R160" s="8">
        <v>24</v>
      </c>
      <c r="S160" s="23">
        <v>4500</v>
      </c>
      <c r="T160" s="23">
        <v>4500</v>
      </c>
      <c r="U160" s="13"/>
      <c r="V160" s="14">
        <f>SUM(S160:U160)</f>
        <v>9000</v>
      </c>
      <c r="W160" s="15">
        <f>S160</f>
        <v>4500</v>
      </c>
      <c r="X160" s="15">
        <f t="shared" ref="X160" si="113">T160</f>
        <v>4500</v>
      </c>
      <c r="Y160" s="15">
        <f t="shared" ref="Y160" si="114">U160</f>
        <v>0</v>
      </c>
      <c r="Z160" s="14">
        <f t="shared" ref="Z160" si="115">SUM(W160:Y160)</f>
        <v>9000</v>
      </c>
      <c r="AA160" s="24" t="s">
        <v>284</v>
      </c>
      <c r="AB160" s="24" t="s">
        <v>284</v>
      </c>
      <c r="AC160" s="24" t="s">
        <v>284</v>
      </c>
      <c r="AD160" s="14">
        <f t="shared" ref="AD160" si="116">SUM(AA160:AC160)</f>
        <v>0</v>
      </c>
      <c r="AE160" s="14">
        <f t="shared" ref="AE160" si="117">V160+Z160+AD160</f>
        <v>18000</v>
      </c>
      <c r="AF160" s="17" t="s">
        <v>905</v>
      </c>
      <c r="AG160" s="17" t="s">
        <v>909</v>
      </c>
      <c r="AH160" s="17" t="s">
        <v>906</v>
      </c>
      <c r="AI160" s="17" t="s">
        <v>907</v>
      </c>
      <c r="AJ160" s="17" t="s">
        <v>908</v>
      </c>
      <c r="AK160" s="8" t="s">
        <v>290</v>
      </c>
      <c r="AL160" s="8" t="s">
        <v>291</v>
      </c>
      <c r="AM160" s="8" t="s">
        <v>47</v>
      </c>
      <c r="AN160" s="25">
        <v>46387</v>
      </c>
      <c r="AO160" s="19"/>
    </row>
    <row r="161" spans="1:41" ht="20" customHeight="1">
      <c r="A161" s="8">
        <v>2</v>
      </c>
      <c r="B161" s="8" t="s">
        <v>786</v>
      </c>
      <c r="C161" s="9" t="s">
        <v>787</v>
      </c>
      <c r="D161" s="8" t="s">
        <v>788</v>
      </c>
      <c r="E161" s="8" t="s">
        <v>789</v>
      </c>
      <c r="F161" s="8" t="s">
        <v>790</v>
      </c>
      <c r="G161" s="8" t="s">
        <v>913</v>
      </c>
      <c r="H161" s="8" t="s">
        <v>807</v>
      </c>
      <c r="I161" s="10" t="s">
        <v>914</v>
      </c>
      <c r="J161" s="8"/>
      <c r="K161" s="8" t="s">
        <v>792</v>
      </c>
      <c r="L161" s="8" t="s">
        <v>793</v>
      </c>
      <c r="M161" s="11" t="s">
        <v>1732</v>
      </c>
      <c r="N161" s="8"/>
      <c r="O161" s="11" t="s">
        <v>1735</v>
      </c>
      <c r="P161" s="8" t="s">
        <v>50</v>
      </c>
      <c r="Q161" s="8">
        <v>12</v>
      </c>
      <c r="R161" s="8">
        <v>24</v>
      </c>
      <c r="S161" s="23">
        <v>100</v>
      </c>
      <c r="T161" s="23">
        <v>100</v>
      </c>
      <c r="U161" s="13"/>
      <c r="V161" s="14">
        <f t="shared" ref="V161:V200" si="118">SUM(S161:U161)</f>
        <v>200</v>
      </c>
      <c r="W161" s="15">
        <f t="shared" ref="W161:W200" si="119">S161</f>
        <v>100</v>
      </c>
      <c r="X161" s="15">
        <f t="shared" ref="X161:X200" si="120">T161</f>
        <v>100</v>
      </c>
      <c r="Y161" s="15">
        <f t="shared" ref="Y161:Y200" si="121">U161</f>
        <v>0</v>
      </c>
      <c r="Z161" s="14">
        <f t="shared" ref="Z161:Z200" si="122">SUM(W161:Y161)</f>
        <v>200</v>
      </c>
      <c r="AA161" s="24" t="s">
        <v>284</v>
      </c>
      <c r="AB161" s="24" t="s">
        <v>284</v>
      </c>
      <c r="AC161" s="24" t="s">
        <v>284</v>
      </c>
      <c r="AD161" s="14">
        <f t="shared" ref="AD161:AD200" si="123">SUM(AA161:AC161)</f>
        <v>0</v>
      </c>
      <c r="AE161" s="14">
        <f t="shared" ref="AE161:AE200" si="124">V161+Z161+AD161</f>
        <v>400</v>
      </c>
      <c r="AF161" s="17" t="s">
        <v>905</v>
      </c>
      <c r="AG161" s="17" t="s">
        <v>909</v>
      </c>
      <c r="AH161" s="17" t="s">
        <v>906</v>
      </c>
      <c r="AI161" s="17" t="s">
        <v>907</v>
      </c>
      <c r="AJ161" s="17" t="s">
        <v>908</v>
      </c>
      <c r="AK161" s="8" t="s">
        <v>290</v>
      </c>
      <c r="AL161" s="8" t="s">
        <v>291</v>
      </c>
      <c r="AM161" s="8" t="s">
        <v>47</v>
      </c>
      <c r="AN161" s="25">
        <v>46387</v>
      </c>
      <c r="AO161" s="19"/>
    </row>
    <row r="162" spans="1:41" ht="20" customHeight="1">
      <c r="A162" s="8">
        <v>3</v>
      </c>
      <c r="B162" s="8" t="s">
        <v>786</v>
      </c>
      <c r="C162" s="9" t="s">
        <v>787</v>
      </c>
      <c r="D162" s="8" t="s">
        <v>788</v>
      </c>
      <c r="E162" s="8" t="s">
        <v>789</v>
      </c>
      <c r="F162" s="8" t="s">
        <v>790</v>
      </c>
      <c r="G162" s="8" t="s">
        <v>915</v>
      </c>
      <c r="H162" s="8" t="s">
        <v>812</v>
      </c>
      <c r="I162" s="10" t="s">
        <v>911</v>
      </c>
      <c r="J162" s="8">
        <v>16</v>
      </c>
      <c r="K162" s="8" t="s">
        <v>792</v>
      </c>
      <c r="L162" s="8" t="s">
        <v>793</v>
      </c>
      <c r="M162" s="11" t="s">
        <v>916</v>
      </c>
      <c r="N162" s="8"/>
      <c r="O162" s="11">
        <v>95009238</v>
      </c>
      <c r="P162" s="8" t="s">
        <v>48</v>
      </c>
      <c r="Q162" s="8">
        <v>4</v>
      </c>
      <c r="R162" s="8">
        <v>24</v>
      </c>
      <c r="S162" s="23">
        <v>100</v>
      </c>
      <c r="T162" s="23"/>
      <c r="U162" s="13"/>
      <c r="V162" s="14">
        <f t="shared" si="118"/>
        <v>100</v>
      </c>
      <c r="W162" s="15">
        <f t="shared" si="119"/>
        <v>100</v>
      </c>
      <c r="X162" s="15">
        <f t="shared" si="120"/>
        <v>0</v>
      </c>
      <c r="Y162" s="15">
        <f t="shared" si="121"/>
        <v>0</v>
      </c>
      <c r="Z162" s="14">
        <f t="shared" si="122"/>
        <v>100</v>
      </c>
      <c r="AA162" s="24" t="s">
        <v>284</v>
      </c>
      <c r="AB162" s="24" t="s">
        <v>284</v>
      </c>
      <c r="AC162" s="24" t="s">
        <v>284</v>
      </c>
      <c r="AD162" s="14">
        <f t="shared" si="123"/>
        <v>0</v>
      </c>
      <c r="AE162" s="14">
        <f t="shared" si="124"/>
        <v>200</v>
      </c>
      <c r="AF162" s="17" t="s">
        <v>905</v>
      </c>
      <c r="AG162" s="17" t="s">
        <v>909</v>
      </c>
      <c r="AH162" s="17" t="s">
        <v>906</v>
      </c>
      <c r="AI162" s="17" t="s">
        <v>907</v>
      </c>
      <c r="AJ162" s="17" t="s">
        <v>908</v>
      </c>
      <c r="AK162" s="8" t="s">
        <v>290</v>
      </c>
      <c r="AL162" s="8" t="s">
        <v>291</v>
      </c>
      <c r="AM162" s="8" t="s">
        <v>47</v>
      </c>
      <c r="AN162" s="25">
        <v>46387</v>
      </c>
      <c r="AO162" s="19"/>
    </row>
    <row r="163" spans="1:41" ht="20" customHeight="1">
      <c r="A163" s="8">
        <v>4</v>
      </c>
      <c r="B163" s="8" t="s">
        <v>786</v>
      </c>
      <c r="C163" s="9" t="s">
        <v>787</v>
      </c>
      <c r="D163" s="8" t="s">
        <v>788</v>
      </c>
      <c r="E163" s="8" t="s">
        <v>789</v>
      </c>
      <c r="F163" s="8" t="s">
        <v>790</v>
      </c>
      <c r="G163" s="8" t="s">
        <v>917</v>
      </c>
      <c r="H163" s="8" t="s">
        <v>802</v>
      </c>
      <c r="I163" s="10" t="s">
        <v>911</v>
      </c>
      <c r="J163" s="8"/>
      <c r="K163" s="8" t="s">
        <v>792</v>
      </c>
      <c r="L163" s="8" t="s">
        <v>793</v>
      </c>
      <c r="M163" s="11" t="s">
        <v>918</v>
      </c>
      <c r="N163" s="8"/>
      <c r="O163" s="11">
        <v>9390863</v>
      </c>
      <c r="P163" s="8" t="s">
        <v>48</v>
      </c>
      <c r="Q163" s="8">
        <v>12</v>
      </c>
      <c r="R163" s="8">
        <v>24</v>
      </c>
      <c r="S163" s="23">
        <v>3200</v>
      </c>
      <c r="T163" s="23"/>
      <c r="U163" s="13"/>
      <c r="V163" s="14">
        <f t="shared" si="118"/>
        <v>3200</v>
      </c>
      <c r="W163" s="15">
        <f t="shared" si="119"/>
        <v>3200</v>
      </c>
      <c r="X163" s="15">
        <f t="shared" si="120"/>
        <v>0</v>
      </c>
      <c r="Y163" s="15">
        <f t="shared" si="121"/>
        <v>0</v>
      </c>
      <c r="Z163" s="14">
        <f t="shared" si="122"/>
        <v>3200</v>
      </c>
      <c r="AA163" s="24" t="s">
        <v>284</v>
      </c>
      <c r="AB163" s="24" t="s">
        <v>284</v>
      </c>
      <c r="AC163" s="24" t="s">
        <v>284</v>
      </c>
      <c r="AD163" s="14">
        <f t="shared" si="123"/>
        <v>0</v>
      </c>
      <c r="AE163" s="14">
        <f t="shared" si="124"/>
        <v>6400</v>
      </c>
      <c r="AF163" s="17" t="s">
        <v>905</v>
      </c>
      <c r="AG163" s="17" t="s">
        <v>909</v>
      </c>
      <c r="AH163" s="17" t="s">
        <v>906</v>
      </c>
      <c r="AI163" s="17" t="s">
        <v>907</v>
      </c>
      <c r="AJ163" s="17" t="s">
        <v>908</v>
      </c>
      <c r="AK163" s="8" t="s">
        <v>290</v>
      </c>
      <c r="AL163" s="8" t="s">
        <v>291</v>
      </c>
      <c r="AM163" s="8" t="s">
        <v>47</v>
      </c>
      <c r="AN163" s="25">
        <v>46387</v>
      </c>
      <c r="AO163" s="19"/>
    </row>
    <row r="164" spans="1:41" ht="20" customHeight="1">
      <c r="A164" s="8">
        <v>5</v>
      </c>
      <c r="B164" s="8" t="s">
        <v>786</v>
      </c>
      <c r="C164" s="9" t="s">
        <v>787</v>
      </c>
      <c r="D164" s="8" t="s">
        <v>788</v>
      </c>
      <c r="E164" s="8" t="s">
        <v>789</v>
      </c>
      <c r="F164" s="8" t="s">
        <v>790</v>
      </c>
      <c r="G164" s="8" t="s">
        <v>919</v>
      </c>
      <c r="H164" s="8" t="s">
        <v>820</v>
      </c>
      <c r="I164" s="10" t="s">
        <v>920</v>
      </c>
      <c r="J164" s="8"/>
      <c r="K164" s="8" t="s">
        <v>792</v>
      </c>
      <c r="L164" s="8" t="s">
        <v>793</v>
      </c>
      <c r="M164" s="11" t="s">
        <v>921</v>
      </c>
      <c r="N164" s="8"/>
      <c r="O164" s="11">
        <v>94920262</v>
      </c>
      <c r="P164" s="8" t="s">
        <v>48</v>
      </c>
      <c r="Q164" s="8">
        <v>11</v>
      </c>
      <c r="R164" s="8">
        <v>24</v>
      </c>
      <c r="S164" s="23">
        <v>1700</v>
      </c>
      <c r="T164" s="23"/>
      <c r="U164" s="13"/>
      <c r="V164" s="14">
        <f t="shared" si="118"/>
        <v>1700</v>
      </c>
      <c r="W164" s="15">
        <f t="shared" si="119"/>
        <v>1700</v>
      </c>
      <c r="X164" s="15">
        <f t="shared" si="120"/>
        <v>0</v>
      </c>
      <c r="Y164" s="15">
        <f t="shared" si="121"/>
        <v>0</v>
      </c>
      <c r="Z164" s="14">
        <f t="shared" si="122"/>
        <v>1700</v>
      </c>
      <c r="AA164" s="24" t="s">
        <v>284</v>
      </c>
      <c r="AB164" s="24" t="s">
        <v>284</v>
      </c>
      <c r="AC164" s="24" t="s">
        <v>284</v>
      </c>
      <c r="AD164" s="14">
        <f t="shared" si="123"/>
        <v>0</v>
      </c>
      <c r="AE164" s="14">
        <f t="shared" si="124"/>
        <v>3400</v>
      </c>
      <c r="AF164" s="17" t="s">
        <v>905</v>
      </c>
      <c r="AG164" s="17" t="s">
        <v>909</v>
      </c>
      <c r="AH164" s="17" t="s">
        <v>906</v>
      </c>
      <c r="AI164" s="17" t="s">
        <v>907</v>
      </c>
      <c r="AJ164" s="17" t="s">
        <v>908</v>
      </c>
      <c r="AK164" s="8" t="s">
        <v>290</v>
      </c>
      <c r="AL164" s="8" t="s">
        <v>291</v>
      </c>
      <c r="AM164" s="8" t="s">
        <v>47</v>
      </c>
      <c r="AN164" s="25">
        <v>46387</v>
      </c>
      <c r="AO164" s="19"/>
    </row>
    <row r="165" spans="1:41" ht="20" customHeight="1">
      <c r="A165" s="8">
        <v>6</v>
      </c>
      <c r="B165" s="8" t="s">
        <v>786</v>
      </c>
      <c r="C165" s="9" t="s">
        <v>787</v>
      </c>
      <c r="D165" s="8" t="s">
        <v>788</v>
      </c>
      <c r="E165" s="8" t="s">
        <v>789</v>
      </c>
      <c r="F165" s="8" t="s">
        <v>790</v>
      </c>
      <c r="G165" s="8" t="s">
        <v>922</v>
      </c>
      <c r="H165" s="8" t="s">
        <v>807</v>
      </c>
      <c r="I165" s="10" t="s">
        <v>914</v>
      </c>
      <c r="J165" s="8">
        <v>11</v>
      </c>
      <c r="K165" s="8" t="s">
        <v>792</v>
      </c>
      <c r="L165" s="8" t="s">
        <v>793</v>
      </c>
      <c r="M165" s="11" t="s">
        <v>1733</v>
      </c>
      <c r="N165" s="8"/>
      <c r="O165" s="11">
        <v>93448426</v>
      </c>
      <c r="P165" s="8" t="s">
        <v>48</v>
      </c>
      <c r="Q165" s="8">
        <v>12</v>
      </c>
      <c r="R165" s="8">
        <v>24</v>
      </c>
      <c r="S165" s="23">
        <v>2800</v>
      </c>
      <c r="T165" s="23"/>
      <c r="U165" s="13"/>
      <c r="V165" s="14">
        <f t="shared" si="118"/>
        <v>2800</v>
      </c>
      <c r="W165" s="15">
        <f t="shared" si="119"/>
        <v>2800</v>
      </c>
      <c r="X165" s="15">
        <f t="shared" si="120"/>
        <v>0</v>
      </c>
      <c r="Y165" s="15">
        <f t="shared" si="121"/>
        <v>0</v>
      </c>
      <c r="Z165" s="14">
        <f t="shared" si="122"/>
        <v>2800</v>
      </c>
      <c r="AA165" s="24" t="s">
        <v>284</v>
      </c>
      <c r="AB165" s="24" t="s">
        <v>284</v>
      </c>
      <c r="AC165" s="24" t="s">
        <v>284</v>
      </c>
      <c r="AD165" s="14">
        <f t="shared" si="123"/>
        <v>0</v>
      </c>
      <c r="AE165" s="14">
        <f t="shared" si="124"/>
        <v>5600</v>
      </c>
      <c r="AF165" s="17" t="s">
        <v>905</v>
      </c>
      <c r="AG165" s="17" t="s">
        <v>909</v>
      </c>
      <c r="AH165" s="17" t="s">
        <v>906</v>
      </c>
      <c r="AI165" s="17" t="s">
        <v>907</v>
      </c>
      <c r="AJ165" s="17" t="s">
        <v>908</v>
      </c>
      <c r="AK165" s="8" t="s">
        <v>290</v>
      </c>
      <c r="AL165" s="8" t="s">
        <v>291</v>
      </c>
      <c r="AM165" s="8" t="s">
        <v>47</v>
      </c>
      <c r="AN165" s="25">
        <v>46387</v>
      </c>
      <c r="AO165" s="19"/>
    </row>
    <row r="166" spans="1:41" ht="20" customHeight="1">
      <c r="A166" s="8">
        <v>7</v>
      </c>
      <c r="B166" s="8" t="s">
        <v>786</v>
      </c>
      <c r="C166" s="9" t="s">
        <v>787</v>
      </c>
      <c r="D166" s="8" t="s">
        <v>788</v>
      </c>
      <c r="E166" s="8" t="s">
        <v>789</v>
      </c>
      <c r="F166" s="8" t="s">
        <v>790</v>
      </c>
      <c r="G166" s="8" t="s">
        <v>924</v>
      </c>
      <c r="H166" s="8" t="s">
        <v>827</v>
      </c>
      <c r="I166" s="10" t="s">
        <v>911</v>
      </c>
      <c r="J166" s="8">
        <v>15</v>
      </c>
      <c r="K166" s="8" t="s">
        <v>792</v>
      </c>
      <c r="L166" s="8" t="s">
        <v>793</v>
      </c>
      <c r="M166" s="11" t="s">
        <v>925</v>
      </c>
      <c r="N166" s="8"/>
      <c r="O166" s="11">
        <v>96039760</v>
      </c>
      <c r="P166" s="8" t="s">
        <v>52</v>
      </c>
      <c r="Q166" s="8">
        <v>12</v>
      </c>
      <c r="R166" s="8">
        <v>24</v>
      </c>
      <c r="S166" s="23">
        <v>100</v>
      </c>
      <c r="T166" s="23"/>
      <c r="U166" s="13"/>
      <c r="V166" s="14">
        <f t="shared" si="118"/>
        <v>100</v>
      </c>
      <c r="W166" s="15">
        <f t="shared" si="119"/>
        <v>100</v>
      </c>
      <c r="X166" s="15">
        <f t="shared" si="120"/>
        <v>0</v>
      </c>
      <c r="Y166" s="15">
        <f t="shared" si="121"/>
        <v>0</v>
      </c>
      <c r="Z166" s="14">
        <f t="shared" si="122"/>
        <v>100</v>
      </c>
      <c r="AA166" s="24" t="s">
        <v>284</v>
      </c>
      <c r="AB166" s="24" t="s">
        <v>284</v>
      </c>
      <c r="AC166" s="24" t="s">
        <v>284</v>
      </c>
      <c r="AD166" s="14">
        <f t="shared" si="123"/>
        <v>0</v>
      </c>
      <c r="AE166" s="14">
        <f t="shared" si="124"/>
        <v>200</v>
      </c>
      <c r="AF166" s="17" t="s">
        <v>905</v>
      </c>
      <c r="AG166" s="17" t="s">
        <v>909</v>
      </c>
      <c r="AH166" s="17" t="s">
        <v>906</v>
      </c>
      <c r="AI166" s="17" t="s">
        <v>907</v>
      </c>
      <c r="AJ166" s="17" t="s">
        <v>908</v>
      </c>
      <c r="AK166" s="8" t="s">
        <v>290</v>
      </c>
      <c r="AL166" s="8" t="s">
        <v>291</v>
      </c>
      <c r="AM166" s="8" t="s">
        <v>47</v>
      </c>
      <c r="AN166" s="25">
        <v>46387</v>
      </c>
      <c r="AO166" s="19"/>
    </row>
    <row r="167" spans="1:41" ht="20" customHeight="1">
      <c r="A167" s="8">
        <v>8</v>
      </c>
      <c r="B167" s="8" t="s">
        <v>786</v>
      </c>
      <c r="C167" s="9" t="s">
        <v>787</v>
      </c>
      <c r="D167" s="8" t="s">
        <v>788</v>
      </c>
      <c r="E167" s="8" t="s">
        <v>789</v>
      </c>
      <c r="F167" s="8" t="s">
        <v>790</v>
      </c>
      <c r="G167" s="8" t="s">
        <v>926</v>
      </c>
      <c r="H167" s="8" t="s">
        <v>793</v>
      </c>
      <c r="I167" s="10" t="s">
        <v>920</v>
      </c>
      <c r="J167" s="8">
        <v>1</v>
      </c>
      <c r="K167" s="8" t="s">
        <v>792</v>
      </c>
      <c r="L167" s="8" t="s">
        <v>793</v>
      </c>
      <c r="M167" s="11" t="s">
        <v>928</v>
      </c>
      <c r="N167" s="8"/>
      <c r="O167" s="11">
        <v>90296458</v>
      </c>
      <c r="P167" s="8" t="s">
        <v>1018</v>
      </c>
      <c r="Q167" s="8">
        <v>16</v>
      </c>
      <c r="R167" s="8">
        <v>24</v>
      </c>
      <c r="S167" s="23">
        <v>800</v>
      </c>
      <c r="T167" s="23"/>
      <c r="U167" s="13"/>
      <c r="V167" s="14">
        <f t="shared" si="118"/>
        <v>800</v>
      </c>
      <c r="W167" s="15">
        <f t="shared" si="119"/>
        <v>800</v>
      </c>
      <c r="X167" s="15">
        <f t="shared" si="120"/>
        <v>0</v>
      </c>
      <c r="Y167" s="15">
        <f t="shared" si="121"/>
        <v>0</v>
      </c>
      <c r="Z167" s="14">
        <f t="shared" si="122"/>
        <v>800</v>
      </c>
      <c r="AA167" s="24" t="s">
        <v>284</v>
      </c>
      <c r="AB167" s="24" t="s">
        <v>284</v>
      </c>
      <c r="AC167" s="24" t="s">
        <v>284</v>
      </c>
      <c r="AD167" s="14">
        <f t="shared" si="123"/>
        <v>0</v>
      </c>
      <c r="AE167" s="14">
        <f t="shared" si="124"/>
        <v>1600</v>
      </c>
      <c r="AF167" s="17" t="s">
        <v>905</v>
      </c>
      <c r="AG167" s="17" t="s">
        <v>909</v>
      </c>
      <c r="AH167" s="17" t="s">
        <v>906</v>
      </c>
      <c r="AI167" s="17" t="s">
        <v>907</v>
      </c>
      <c r="AJ167" s="17" t="s">
        <v>908</v>
      </c>
      <c r="AK167" s="8" t="s">
        <v>290</v>
      </c>
      <c r="AL167" s="8" t="s">
        <v>291</v>
      </c>
      <c r="AM167" s="8" t="s">
        <v>47</v>
      </c>
      <c r="AN167" s="25">
        <v>46387</v>
      </c>
      <c r="AO167" s="19"/>
    </row>
    <row r="168" spans="1:41" ht="20" customHeight="1">
      <c r="A168" s="8">
        <v>9</v>
      </c>
      <c r="B168" s="8" t="s">
        <v>786</v>
      </c>
      <c r="C168" s="9" t="s">
        <v>787</v>
      </c>
      <c r="D168" s="8" t="s">
        <v>788</v>
      </c>
      <c r="E168" s="8" t="s">
        <v>789</v>
      </c>
      <c r="F168" s="8" t="s">
        <v>790</v>
      </c>
      <c r="G168" s="8" t="s">
        <v>929</v>
      </c>
      <c r="H168" s="8" t="s">
        <v>802</v>
      </c>
      <c r="I168" s="10" t="s">
        <v>911</v>
      </c>
      <c r="J168" s="8"/>
      <c r="K168" s="8" t="s">
        <v>792</v>
      </c>
      <c r="L168" s="8" t="s">
        <v>793</v>
      </c>
      <c r="M168" s="11" t="s">
        <v>930</v>
      </c>
      <c r="N168" s="8"/>
      <c r="O168" s="11">
        <v>91359315</v>
      </c>
      <c r="P168" s="8" t="s">
        <v>48</v>
      </c>
      <c r="Q168" s="8">
        <v>12</v>
      </c>
      <c r="R168" s="8">
        <v>24</v>
      </c>
      <c r="S168" s="23">
        <v>50</v>
      </c>
      <c r="T168" s="23"/>
      <c r="U168" s="13"/>
      <c r="V168" s="14">
        <f t="shared" si="118"/>
        <v>50</v>
      </c>
      <c r="W168" s="15">
        <f t="shared" si="119"/>
        <v>50</v>
      </c>
      <c r="X168" s="15">
        <f t="shared" si="120"/>
        <v>0</v>
      </c>
      <c r="Y168" s="15">
        <f t="shared" si="121"/>
        <v>0</v>
      </c>
      <c r="Z168" s="14">
        <f t="shared" si="122"/>
        <v>50</v>
      </c>
      <c r="AA168" s="24" t="s">
        <v>284</v>
      </c>
      <c r="AB168" s="24" t="s">
        <v>284</v>
      </c>
      <c r="AC168" s="24" t="s">
        <v>284</v>
      </c>
      <c r="AD168" s="14">
        <f t="shared" si="123"/>
        <v>0</v>
      </c>
      <c r="AE168" s="14">
        <f t="shared" si="124"/>
        <v>100</v>
      </c>
      <c r="AF168" s="17" t="s">
        <v>905</v>
      </c>
      <c r="AG168" s="17" t="s">
        <v>909</v>
      </c>
      <c r="AH168" s="17" t="s">
        <v>906</v>
      </c>
      <c r="AI168" s="17" t="s">
        <v>907</v>
      </c>
      <c r="AJ168" s="17" t="s">
        <v>908</v>
      </c>
      <c r="AK168" s="8" t="s">
        <v>290</v>
      </c>
      <c r="AL168" s="8" t="s">
        <v>291</v>
      </c>
      <c r="AM168" s="8" t="s">
        <v>47</v>
      </c>
      <c r="AN168" s="25">
        <v>46387</v>
      </c>
      <c r="AO168" s="19"/>
    </row>
    <row r="169" spans="1:41" ht="20" customHeight="1">
      <c r="A169" s="8">
        <v>10</v>
      </c>
      <c r="B169" s="8" t="s">
        <v>786</v>
      </c>
      <c r="C169" s="9" t="s">
        <v>787</v>
      </c>
      <c r="D169" s="8" t="s">
        <v>788</v>
      </c>
      <c r="E169" s="8" t="s">
        <v>789</v>
      </c>
      <c r="F169" s="8" t="s">
        <v>790</v>
      </c>
      <c r="G169" s="8" t="s">
        <v>931</v>
      </c>
      <c r="H169" s="8" t="s">
        <v>793</v>
      </c>
      <c r="I169" s="10" t="s">
        <v>856</v>
      </c>
      <c r="J169" s="8">
        <v>2</v>
      </c>
      <c r="K169" s="8" t="s">
        <v>792</v>
      </c>
      <c r="L169" s="8" t="s">
        <v>793</v>
      </c>
      <c r="M169" s="11" t="s">
        <v>933</v>
      </c>
      <c r="N169" s="8"/>
      <c r="O169" s="11">
        <v>71498079</v>
      </c>
      <c r="P169" s="8" t="s">
        <v>370</v>
      </c>
      <c r="Q169" s="8">
        <v>12</v>
      </c>
      <c r="R169" s="8">
        <v>24</v>
      </c>
      <c r="S169" s="23">
        <v>200</v>
      </c>
      <c r="T169" s="23">
        <v>200</v>
      </c>
      <c r="U169" s="13"/>
      <c r="V169" s="14">
        <f t="shared" si="118"/>
        <v>400</v>
      </c>
      <c r="W169" s="15">
        <f t="shared" si="119"/>
        <v>200</v>
      </c>
      <c r="X169" s="15">
        <f t="shared" si="120"/>
        <v>200</v>
      </c>
      <c r="Y169" s="15">
        <f t="shared" si="121"/>
        <v>0</v>
      </c>
      <c r="Z169" s="14">
        <f t="shared" si="122"/>
        <v>400</v>
      </c>
      <c r="AA169" s="24" t="s">
        <v>284</v>
      </c>
      <c r="AB169" s="24" t="s">
        <v>284</v>
      </c>
      <c r="AC169" s="24" t="s">
        <v>284</v>
      </c>
      <c r="AD169" s="14">
        <f t="shared" si="123"/>
        <v>0</v>
      </c>
      <c r="AE169" s="14">
        <f t="shared" si="124"/>
        <v>800</v>
      </c>
      <c r="AF169" s="17" t="s">
        <v>905</v>
      </c>
      <c r="AG169" s="17" t="s">
        <v>909</v>
      </c>
      <c r="AH169" s="17" t="s">
        <v>906</v>
      </c>
      <c r="AI169" s="17" t="s">
        <v>907</v>
      </c>
      <c r="AJ169" s="17" t="s">
        <v>908</v>
      </c>
      <c r="AK169" s="8" t="s">
        <v>290</v>
      </c>
      <c r="AL169" s="8" t="s">
        <v>291</v>
      </c>
      <c r="AM169" s="8" t="s">
        <v>47</v>
      </c>
      <c r="AN169" s="25">
        <v>46387</v>
      </c>
      <c r="AO169" s="19"/>
    </row>
    <row r="170" spans="1:41" ht="20" customHeight="1">
      <c r="A170" s="8">
        <v>11</v>
      </c>
      <c r="B170" s="8" t="s">
        <v>786</v>
      </c>
      <c r="C170" s="9" t="s">
        <v>787</v>
      </c>
      <c r="D170" s="8" t="s">
        <v>788</v>
      </c>
      <c r="E170" s="8" t="s">
        <v>789</v>
      </c>
      <c r="F170" s="8" t="s">
        <v>790</v>
      </c>
      <c r="G170" s="8" t="s">
        <v>929</v>
      </c>
      <c r="H170" s="8" t="s">
        <v>791</v>
      </c>
      <c r="I170" s="10" t="s">
        <v>856</v>
      </c>
      <c r="J170" s="8">
        <v>6</v>
      </c>
      <c r="K170" s="8" t="s">
        <v>792</v>
      </c>
      <c r="L170" s="8" t="s">
        <v>793</v>
      </c>
      <c r="M170" s="11" t="s">
        <v>934</v>
      </c>
      <c r="N170" s="8"/>
      <c r="O170" s="11" t="s">
        <v>1011</v>
      </c>
      <c r="P170" s="8" t="s">
        <v>48</v>
      </c>
      <c r="Q170" s="8">
        <v>25</v>
      </c>
      <c r="R170" s="8">
        <v>24</v>
      </c>
      <c r="S170" s="23">
        <v>1400</v>
      </c>
      <c r="T170" s="23"/>
      <c r="U170" s="13"/>
      <c r="V170" s="14">
        <f t="shared" si="118"/>
        <v>1400</v>
      </c>
      <c r="W170" s="15">
        <f t="shared" si="119"/>
        <v>1400</v>
      </c>
      <c r="X170" s="15">
        <f t="shared" si="120"/>
        <v>0</v>
      </c>
      <c r="Y170" s="15">
        <f t="shared" si="121"/>
        <v>0</v>
      </c>
      <c r="Z170" s="14">
        <f t="shared" si="122"/>
        <v>1400</v>
      </c>
      <c r="AA170" s="24" t="s">
        <v>284</v>
      </c>
      <c r="AB170" s="24" t="s">
        <v>284</v>
      </c>
      <c r="AC170" s="24" t="s">
        <v>284</v>
      </c>
      <c r="AD170" s="14">
        <f t="shared" si="123"/>
        <v>0</v>
      </c>
      <c r="AE170" s="14">
        <f t="shared" si="124"/>
        <v>2800</v>
      </c>
      <c r="AF170" s="17" t="s">
        <v>905</v>
      </c>
      <c r="AG170" s="17" t="s">
        <v>909</v>
      </c>
      <c r="AH170" s="17" t="s">
        <v>906</v>
      </c>
      <c r="AI170" s="17" t="s">
        <v>907</v>
      </c>
      <c r="AJ170" s="17" t="s">
        <v>908</v>
      </c>
      <c r="AK170" s="8" t="s">
        <v>290</v>
      </c>
      <c r="AL170" s="8" t="s">
        <v>291</v>
      </c>
      <c r="AM170" s="8" t="s">
        <v>47</v>
      </c>
      <c r="AN170" s="25">
        <v>46387</v>
      </c>
      <c r="AO170" s="19"/>
    </row>
    <row r="171" spans="1:41" ht="20" customHeight="1">
      <c r="A171" s="8">
        <v>12</v>
      </c>
      <c r="B171" s="8" t="s">
        <v>786</v>
      </c>
      <c r="C171" s="9" t="s">
        <v>787</v>
      </c>
      <c r="D171" s="8" t="s">
        <v>788</v>
      </c>
      <c r="E171" s="8" t="s">
        <v>789</v>
      </c>
      <c r="F171" s="8" t="s">
        <v>790</v>
      </c>
      <c r="G171" s="8" t="s">
        <v>935</v>
      </c>
      <c r="H171" s="8" t="s">
        <v>668</v>
      </c>
      <c r="I171" s="10" t="s">
        <v>936</v>
      </c>
      <c r="J171" s="8">
        <v>78</v>
      </c>
      <c r="K171" s="8" t="s">
        <v>792</v>
      </c>
      <c r="L171" s="8" t="s">
        <v>793</v>
      </c>
      <c r="M171" s="11" t="s">
        <v>937</v>
      </c>
      <c r="N171" s="8"/>
      <c r="O171" s="11">
        <v>91718025</v>
      </c>
      <c r="P171" s="8" t="s">
        <v>48</v>
      </c>
      <c r="Q171" s="8">
        <v>13</v>
      </c>
      <c r="R171" s="8">
        <v>24</v>
      </c>
      <c r="S171" s="23">
        <v>1400</v>
      </c>
      <c r="T171" s="23"/>
      <c r="U171" s="13"/>
      <c r="V171" s="14">
        <f t="shared" si="118"/>
        <v>1400</v>
      </c>
      <c r="W171" s="15">
        <f t="shared" si="119"/>
        <v>1400</v>
      </c>
      <c r="X171" s="15">
        <f t="shared" si="120"/>
        <v>0</v>
      </c>
      <c r="Y171" s="15">
        <f t="shared" si="121"/>
        <v>0</v>
      </c>
      <c r="Z171" s="14">
        <f t="shared" si="122"/>
        <v>1400</v>
      </c>
      <c r="AA171" s="24" t="s">
        <v>284</v>
      </c>
      <c r="AB171" s="24" t="s">
        <v>284</v>
      </c>
      <c r="AC171" s="24" t="s">
        <v>284</v>
      </c>
      <c r="AD171" s="14">
        <f t="shared" si="123"/>
        <v>0</v>
      </c>
      <c r="AE171" s="14">
        <f t="shared" si="124"/>
        <v>2800</v>
      </c>
      <c r="AF171" s="17" t="s">
        <v>905</v>
      </c>
      <c r="AG171" s="17" t="s">
        <v>909</v>
      </c>
      <c r="AH171" s="17" t="s">
        <v>906</v>
      </c>
      <c r="AI171" s="17" t="s">
        <v>907</v>
      </c>
      <c r="AJ171" s="17" t="s">
        <v>908</v>
      </c>
      <c r="AK171" s="8" t="s">
        <v>290</v>
      </c>
      <c r="AL171" s="8" t="s">
        <v>291</v>
      </c>
      <c r="AM171" s="8" t="s">
        <v>47</v>
      </c>
      <c r="AN171" s="25">
        <v>46387</v>
      </c>
      <c r="AO171" s="19"/>
    </row>
    <row r="172" spans="1:41" ht="20" customHeight="1">
      <c r="A172" s="8">
        <v>13</v>
      </c>
      <c r="B172" s="8" t="s">
        <v>786</v>
      </c>
      <c r="C172" s="9" t="s">
        <v>787</v>
      </c>
      <c r="D172" s="8" t="s">
        <v>788</v>
      </c>
      <c r="E172" s="8" t="s">
        <v>789</v>
      </c>
      <c r="F172" s="8" t="s">
        <v>790</v>
      </c>
      <c r="G172" s="8" t="s">
        <v>938</v>
      </c>
      <c r="H172" s="8" t="s">
        <v>816</v>
      </c>
      <c r="I172" s="10" t="s">
        <v>911</v>
      </c>
      <c r="J172" s="8"/>
      <c r="K172" s="8" t="s">
        <v>792</v>
      </c>
      <c r="L172" s="8" t="s">
        <v>793</v>
      </c>
      <c r="M172" s="11" t="s">
        <v>939</v>
      </c>
      <c r="N172" s="8"/>
      <c r="O172" s="11">
        <v>96456294</v>
      </c>
      <c r="P172" s="8" t="s">
        <v>370</v>
      </c>
      <c r="Q172" s="8">
        <v>16</v>
      </c>
      <c r="R172" s="8">
        <v>24</v>
      </c>
      <c r="S172" s="23">
        <v>3100</v>
      </c>
      <c r="T172" s="23">
        <v>3100</v>
      </c>
      <c r="U172" s="13"/>
      <c r="V172" s="14">
        <f t="shared" si="118"/>
        <v>6200</v>
      </c>
      <c r="W172" s="15">
        <f t="shared" si="119"/>
        <v>3100</v>
      </c>
      <c r="X172" s="15">
        <f t="shared" si="120"/>
        <v>3100</v>
      </c>
      <c r="Y172" s="15">
        <f t="shared" si="121"/>
        <v>0</v>
      </c>
      <c r="Z172" s="14">
        <f t="shared" si="122"/>
        <v>6200</v>
      </c>
      <c r="AA172" s="24" t="s">
        <v>284</v>
      </c>
      <c r="AB172" s="24" t="s">
        <v>284</v>
      </c>
      <c r="AC172" s="24" t="s">
        <v>284</v>
      </c>
      <c r="AD172" s="14">
        <f t="shared" si="123"/>
        <v>0</v>
      </c>
      <c r="AE172" s="14">
        <f t="shared" si="124"/>
        <v>12400</v>
      </c>
      <c r="AF172" s="17" t="s">
        <v>905</v>
      </c>
      <c r="AG172" s="17" t="s">
        <v>909</v>
      </c>
      <c r="AH172" s="17" t="s">
        <v>906</v>
      </c>
      <c r="AI172" s="17" t="s">
        <v>907</v>
      </c>
      <c r="AJ172" s="17" t="s">
        <v>908</v>
      </c>
      <c r="AK172" s="8" t="s">
        <v>290</v>
      </c>
      <c r="AL172" s="8" t="s">
        <v>291</v>
      </c>
      <c r="AM172" s="8" t="s">
        <v>47</v>
      </c>
      <c r="AN172" s="25">
        <v>46387</v>
      </c>
      <c r="AO172" s="19"/>
    </row>
    <row r="173" spans="1:41" ht="20" customHeight="1">
      <c r="A173" s="8">
        <v>14</v>
      </c>
      <c r="B173" s="8" t="s">
        <v>786</v>
      </c>
      <c r="C173" s="9" t="s">
        <v>787</v>
      </c>
      <c r="D173" s="8" t="s">
        <v>788</v>
      </c>
      <c r="E173" s="8" t="s">
        <v>789</v>
      </c>
      <c r="F173" s="8" t="s">
        <v>790</v>
      </c>
      <c r="G173" s="8" t="s">
        <v>940</v>
      </c>
      <c r="H173" s="8" t="s">
        <v>820</v>
      </c>
      <c r="I173" s="10" t="s">
        <v>941</v>
      </c>
      <c r="J173" s="8">
        <v>24</v>
      </c>
      <c r="K173" s="8" t="s">
        <v>792</v>
      </c>
      <c r="L173" s="8" t="s">
        <v>793</v>
      </c>
      <c r="M173" s="11" t="s">
        <v>942</v>
      </c>
      <c r="N173" s="8"/>
      <c r="O173" s="11">
        <v>12928874</v>
      </c>
      <c r="P173" s="8" t="s">
        <v>48</v>
      </c>
      <c r="Q173" s="8">
        <v>14</v>
      </c>
      <c r="R173" s="8">
        <v>24</v>
      </c>
      <c r="S173" s="23">
        <v>500</v>
      </c>
      <c r="T173" s="23"/>
      <c r="U173" s="13"/>
      <c r="V173" s="14">
        <f t="shared" si="118"/>
        <v>500</v>
      </c>
      <c r="W173" s="15">
        <f t="shared" si="119"/>
        <v>500</v>
      </c>
      <c r="X173" s="15">
        <f t="shared" si="120"/>
        <v>0</v>
      </c>
      <c r="Y173" s="15">
        <f t="shared" si="121"/>
        <v>0</v>
      </c>
      <c r="Z173" s="14">
        <f t="shared" si="122"/>
        <v>500</v>
      </c>
      <c r="AA173" s="24" t="s">
        <v>284</v>
      </c>
      <c r="AB173" s="24" t="s">
        <v>284</v>
      </c>
      <c r="AC173" s="24" t="s">
        <v>284</v>
      </c>
      <c r="AD173" s="14">
        <f t="shared" si="123"/>
        <v>0</v>
      </c>
      <c r="AE173" s="14">
        <f t="shared" si="124"/>
        <v>1000</v>
      </c>
      <c r="AF173" s="17" t="s">
        <v>905</v>
      </c>
      <c r="AG173" s="17" t="s">
        <v>909</v>
      </c>
      <c r="AH173" s="17" t="s">
        <v>906</v>
      </c>
      <c r="AI173" s="17" t="s">
        <v>907</v>
      </c>
      <c r="AJ173" s="17" t="s">
        <v>908</v>
      </c>
      <c r="AK173" s="8" t="s">
        <v>290</v>
      </c>
      <c r="AL173" s="8" t="s">
        <v>291</v>
      </c>
      <c r="AM173" s="8" t="s">
        <v>47</v>
      </c>
      <c r="AN173" s="25">
        <v>46387</v>
      </c>
      <c r="AO173" s="19"/>
    </row>
    <row r="174" spans="1:41" ht="20" customHeight="1">
      <c r="A174" s="8">
        <v>15</v>
      </c>
      <c r="B174" s="8" t="s">
        <v>786</v>
      </c>
      <c r="C174" s="9" t="s">
        <v>787</v>
      </c>
      <c r="D174" s="8" t="s">
        <v>788</v>
      </c>
      <c r="E174" s="8" t="s">
        <v>789</v>
      </c>
      <c r="F174" s="8" t="s">
        <v>790</v>
      </c>
      <c r="G174" s="8" t="s">
        <v>943</v>
      </c>
      <c r="H174" s="8" t="s">
        <v>812</v>
      </c>
      <c r="I174" s="10" t="s">
        <v>944</v>
      </c>
      <c r="J174" s="8"/>
      <c r="K174" s="8" t="s">
        <v>792</v>
      </c>
      <c r="L174" s="8" t="s">
        <v>793</v>
      </c>
      <c r="M174" s="11" t="s">
        <v>945</v>
      </c>
      <c r="N174" s="8"/>
      <c r="O174" s="11">
        <v>25135469</v>
      </c>
      <c r="P174" s="8" t="s">
        <v>48</v>
      </c>
      <c r="Q174" s="8">
        <v>3</v>
      </c>
      <c r="R174" s="8">
        <v>24</v>
      </c>
      <c r="S174" s="23">
        <v>100</v>
      </c>
      <c r="T174" s="23"/>
      <c r="U174" s="13"/>
      <c r="V174" s="14">
        <f t="shared" si="118"/>
        <v>100</v>
      </c>
      <c r="W174" s="15">
        <f t="shared" si="119"/>
        <v>100</v>
      </c>
      <c r="X174" s="15">
        <f t="shared" si="120"/>
        <v>0</v>
      </c>
      <c r="Y174" s="15">
        <f t="shared" si="121"/>
        <v>0</v>
      </c>
      <c r="Z174" s="14">
        <f t="shared" si="122"/>
        <v>100</v>
      </c>
      <c r="AA174" s="24" t="s">
        <v>284</v>
      </c>
      <c r="AB174" s="24" t="s">
        <v>284</v>
      </c>
      <c r="AC174" s="24" t="s">
        <v>284</v>
      </c>
      <c r="AD174" s="14">
        <f t="shared" si="123"/>
        <v>0</v>
      </c>
      <c r="AE174" s="14">
        <f t="shared" si="124"/>
        <v>200</v>
      </c>
      <c r="AF174" s="17" t="s">
        <v>905</v>
      </c>
      <c r="AG174" s="17" t="s">
        <v>909</v>
      </c>
      <c r="AH174" s="17" t="s">
        <v>906</v>
      </c>
      <c r="AI174" s="17" t="s">
        <v>907</v>
      </c>
      <c r="AJ174" s="17" t="s">
        <v>908</v>
      </c>
      <c r="AK174" s="8" t="s">
        <v>290</v>
      </c>
      <c r="AL174" s="8" t="s">
        <v>291</v>
      </c>
      <c r="AM174" s="8" t="s">
        <v>47</v>
      </c>
      <c r="AN174" s="25">
        <v>46387</v>
      </c>
      <c r="AO174" s="19"/>
    </row>
    <row r="175" spans="1:41" ht="20" customHeight="1">
      <c r="A175" s="8">
        <v>16</v>
      </c>
      <c r="B175" s="8" t="s">
        <v>786</v>
      </c>
      <c r="C175" s="9" t="s">
        <v>787</v>
      </c>
      <c r="D175" s="8" t="s">
        <v>788</v>
      </c>
      <c r="E175" s="8" t="s">
        <v>789</v>
      </c>
      <c r="F175" s="8" t="s">
        <v>790</v>
      </c>
      <c r="G175" s="8" t="s">
        <v>946</v>
      </c>
      <c r="H175" s="8" t="s">
        <v>805</v>
      </c>
      <c r="I175" s="10" t="s">
        <v>911</v>
      </c>
      <c r="J175" s="8"/>
      <c r="K175" s="8" t="s">
        <v>792</v>
      </c>
      <c r="L175" s="8" t="s">
        <v>793</v>
      </c>
      <c r="M175" s="11" t="s">
        <v>947</v>
      </c>
      <c r="N175" s="8"/>
      <c r="O175" s="11">
        <v>80215521</v>
      </c>
      <c r="P175" s="8" t="s">
        <v>48</v>
      </c>
      <c r="Q175" s="8">
        <v>5</v>
      </c>
      <c r="R175" s="8">
        <v>24</v>
      </c>
      <c r="S175" s="23">
        <v>100</v>
      </c>
      <c r="T175" s="23"/>
      <c r="U175" s="13"/>
      <c r="V175" s="14">
        <f t="shared" si="118"/>
        <v>100</v>
      </c>
      <c r="W175" s="15">
        <f t="shared" si="119"/>
        <v>100</v>
      </c>
      <c r="X175" s="15">
        <f t="shared" si="120"/>
        <v>0</v>
      </c>
      <c r="Y175" s="15">
        <f t="shared" si="121"/>
        <v>0</v>
      </c>
      <c r="Z175" s="14">
        <f t="shared" si="122"/>
        <v>100</v>
      </c>
      <c r="AA175" s="24" t="s">
        <v>284</v>
      </c>
      <c r="AB175" s="24" t="s">
        <v>284</v>
      </c>
      <c r="AC175" s="24" t="s">
        <v>284</v>
      </c>
      <c r="AD175" s="14">
        <f t="shared" si="123"/>
        <v>0</v>
      </c>
      <c r="AE175" s="14">
        <f t="shared" si="124"/>
        <v>200</v>
      </c>
      <c r="AF175" s="17" t="s">
        <v>905</v>
      </c>
      <c r="AG175" s="17" t="s">
        <v>909</v>
      </c>
      <c r="AH175" s="17" t="s">
        <v>906</v>
      </c>
      <c r="AI175" s="17" t="s">
        <v>907</v>
      </c>
      <c r="AJ175" s="17" t="s">
        <v>908</v>
      </c>
      <c r="AK175" s="8" t="s">
        <v>290</v>
      </c>
      <c r="AL175" s="8" t="s">
        <v>291</v>
      </c>
      <c r="AM175" s="8" t="s">
        <v>47</v>
      </c>
      <c r="AN175" s="25">
        <v>46387</v>
      </c>
      <c r="AO175" s="19"/>
    </row>
    <row r="176" spans="1:41" ht="20" customHeight="1">
      <c r="A176" s="8">
        <v>17</v>
      </c>
      <c r="B176" s="8" t="s">
        <v>786</v>
      </c>
      <c r="C176" s="9" t="s">
        <v>787</v>
      </c>
      <c r="D176" s="8" t="s">
        <v>788</v>
      </c>
      <c r="E176" s="8" t="s">
        <v>789</v>
      </c>
      <c r="F176" s="8" t="s">
        <v>790</v>
      </c>
      <c r="G176" s="8" t="s">
        <v>948</v>
      </c>
      <c r="H176" s="8" t="s">
        <v>805</v>
      </c>
      <c r="I176" s="10" t="s">
        <v>911</v>
      </c>
      <c r="J176" s="8"/>
      <c r="K176" s="8" t="s">
        <v>792</v>
      </c>
      <c r="L176" s="8" t="s">
        <v>793</v>
      </c>
      <c r="M176" s="11" t="s">
        <v>949</v>
      </c>
      <c r="N176" s="8"/>
      <c r="O176" s="11">
        <v>96426647</v>
      </c>
      <c r="P176" s="8" t="s">
        <v>48</v>
      </c>
      <c r="Q176" s="8">
        <v>13</v>
      </c>
      <c r="R176" s="8">
        <v>24</v>
      </c>
      <c r="S176" s="23">
        <v>0</v>
      </c>
      <c r="T176" s="23"/>
      <c r="U176" s="13"/>
      <c r="V176" s="14">
        <f t="shared" si="118"/>
        <v>0</v>
      </c>
      <c r="W176" s="15">
        <f t="shared" si="119"/>
        <v>0</v>
      </c>
      <c r="X176" s="15">
        <f t="shared" si="120"/>
        <v>0</v>
      </c>
      <c r="Y176" s="15">
        <f t="shared" si="121"/>
        <v>0</v>
      </c>
      <c r="Z176" s="14">
        <f t="shared" si="122"/>
        <v>0</v>
      </c>
      <c r="AA176" s="24" t="s">
        <v>284</v>
      </c>
      <c r="AB176" s="24" t="s">
        <v>284</v>
      </c>
      <c r="AC176" s="24" t="s">
        <v>284</v>
      </c>
      <c r="AD176" s="14">
        <f t="shared" si="123"/>
        <v>0</v>
      </c>
      <c r="AE176" s="14">
        <f t="shared" si="124"/>
        <v>0</v>
      </c>
      <c r="AF176" s="17" t="s">
        <v>905</v>
      </c>
      <c r="AG176" s="17" t="s">
        <v>909</v>
      </c>
      <c r="AH176" s="17" t="s">
        <v>906</v>
      </c>
      <c r="AI176" s="17" t="s">
        <v>907</v>
      </c>
      <c r="AJ176" s="17" t="s">
        <v>908</v>
      </c>
      <c r="AK176" s="8" t="s">
        <v>290</v>
      </c>
      <c r="AL176" s="8" t="s">
        <v>291</v>
      </c>
      <c r="AM176" s="8" t="s">
        <v>47</v>
      </c>
      <c r="AN176" s="25">
        <v>46387</v>
      </c>
      <c r="AO176" s="19"/>
    </row>
    <row r="177" spans="1:41" ht="20" customHeight="1">
      <c r="A177" s="8">
        <v>18</v>
      </c>
      <c r="B177" s="8" t="s">
        <v>786</v>
      </c>
      <c r="C177" s="9" t="s">
        <v>787</v>
      </c>
      <c r="D177" s="8" t="s">
        <v>788</v>
      </c>
      <c r="E177" s="8" t="s">
        <v>789</v>
      </c>
      <c r="F177" s="8" t="s">
        <v>790</v>
      </c>
      <c r="G177" s="8" t="s">
        <v>926</v>
      </c>
      <c r="H177" s="8" t="s">
        <v>851</v>
      </c>
      <c r="I177" s="10" t="s">
        <v>936</v>
      </c>
      <c r="J177" s="8"/>
      <c r="K177" s="8" t="s">
        <v>792</v>
      </c>
      <c r="L177" s="8" t="s">
        <v>793</v>
      </c>
      <c r="M177" s="11" t="s">
        <v>950</v>
      </c>
      <c r="N177" s="8"/>
      <c r="O177" s="11">
        <v>90273583</v>
      </c>
      <c r="P177" s="8" t="s">
        <v>48</v>
      </c>
      <c r="Q177" s="8">
        <v>16</v>
      </c>
      <c r="R177" s="8">
        <v>24</v>
      </c>
      <c r="S177" s="23">
        <v>1400</v>
      </c>
      <c r="T177" s="23"/>
      <c r="U177" s="13"/>
      <c r="V177" s="14">
        <f t="shared" si="118"/>
        <v>1400</v>
      </c>
      <c r="W177" s="15">
        <f t="shared" si="119"/>
        <v>1400</v>
      </c>
      <c r="X177" s="15">
        <f t="shared" si="120"/>
        <v>0</v>
      </c>
      <c r="Y177" s="15">
        <f t="shared" si="121"/>
        <v>0</v>
      </c>
      <c r="Z177" s="14">
        <f t="shared" si="122"/>
        <v>1400</v>
      </c>
      <c r="AA177" s="24" t="s">
        <v>284</v>
      </c>
      <c r="AB177" s="24" t="s">
        <v>284</v>
      </c>
      <c r="AC177" s="24" t="s">
        <v>284</v>
      </c>
      <c r="AD177" s="14">
        <f t="shared" si="123"/>
        <v>0</v>
      </c>
      <c r="AE177" s="14">
        <f t="shared" si="124"/>
        <v>2800</v>
      </c>
      <c r="AF177" s="17" t="s">
        <v>905</v>
      </c>
      <c r="AG177" s="17" t="s">
        <v>909</v>
      </c>
      <c r="AH177" s="17" t="s">
        <v>906</v>
      </c>
      <c r="AI177" s="17" t="s">
        <v>907</v>
      </c>
      <c r="AJ177" s="17" t="s">
        <v>908</v>
      </c>
      <c r="AK177" s="8" t="s">
        <v>290</v>
      </c>
      <c r="AL177" s="8" t="s">
        <v>291</v>
      </c>
      <c r="AM177" s="8" t="s">
        <v>47</v>
      </c>
      <c r="AN177" s="25">
        <v>46387</v>
      </c>
      <c r="AO177" s="19"/>
    </row>
    <row r="178" spans="1:41" ht="20" customHeight="1">
      <c r="A178" s="8">
        <v>19</v>
      </c>
      <c r="B178" s="8" t="s">
        <v>786</v>
      </c>
      <c r="C178" s="9" t="s">
        <v>787</v>
      </c>
      <c r="D178" s="8" t="s">
        <v>788</v>
      </c>
      <c r="E178" s="8" t="s">
        <v>789</v>
      </c>
      <c r="F178" s="8" t="s">
        <v>790</v>
      </c>
      <c r="G178" s="8" t="s">
        <v>951</v>
      </c>
      <c r="H178" s="8" t="s">
        <v>822</v>
      </c>
      <c r="I178" s="10" t="s">
        <v>911</v>
      </c>
      <c r="J178" s="8"/>
      <c r="K178" s="8" t="s">
        <v>792</v>
      </c>
      <c r="L178" s="8" t="s">
        <v>793</v>
      </c>
      <c r="M178" s="11" t="s">
        <v>952</v>
      </c>
      <c r="N178" s="8"/>
      <c r="O178" s="11">
        <v>7991741</v>
      </c>
      <c r="P178" s="8" t="s">
        <v>48</v>
      </c>
      <c r="Q178" s="8">
        <v>12</v>
      </c>
      <c r="R178" s="8">
        <v>24</v>
      </c>
      <c r="S178" s="23">
        <v>3000</v>
      </c>
      <c r="T178" s="23"/>
      <c r="U178" s="13"/>
      <c r="V178" s="14">
        <f t="shared" si="118"/>
        <v>3000</v>
      </c>
      <c r="W178" s="15">
        <f t="shared" si="119"/>
        <v>3000</v>
      </c>
      <c r="X178" s="15">
        <f t="shared" si="120"/>
        <v>0</v>
      </c>
      <c r="Y178" s="15">
        <f t="shared" si="121"/>
        <v>0</v>
      </c>
      <c r="Z178" s="14">
        <f t="shared" si="122"/>
        <v>3000</v>
      </c>
      <c r="AA178" s="24" t="s">
        <v>284</v>
      </c>
      <c r="AB178" s="24" t="s">
        <v>284</v>
      </c>
      <c r="AC178" s="24" t="s">
        <v>284</v>
      </c>
      <c r="AD178" s="14">
        <f t="shared" si="123"/>
        <v>0</v>
      </c>
      <c r="AE178" s="14">
        <f t="shared" si="124"/>
        <v>6000</v>
      </c>
      <c r="AF178" s="17" t="s">
        <v>905</v>
      </c>
      <c r="AG178" s="17" t="s">
        <v>909</v>
      </c>
      <c r="AH178" s="17" t="s">
        <v>906</v>
      </c>
      <c r="AI178" s="17" t="s">
        <v>907</v>
      </c>
      <c r="AJ178" s="17" t="s">
        <v>908</v>
      </c>
      <c r="AK178" s="8" t="s">
        <v>290</v>
      </c>
      <c r="AL178" s="8" t="s">
        <v>291</v>
      </c>
      <c r="AM178" s="8" t="s">
        <v>47</v>
      </c>
      <c r="AN178" s="25">
        <v>46387</v>
      </c>
      <c r="AO178" s="19"/>
    </row>
    <row r="179" spans="1:41" ht="20" customHeight="1">
      <c r="A179" s="8">
        <v>20</v>
      </c>
      <c r="B179" s="8" t="s">
        <v>786</v>
      </c>
      <c r="C179" s="9" t="s">
        <v>787</v>
      </c>
      <c r="D179" s="8" t="s">
        <v>788</v>
      </c>
      <c r="E179" s="8" t="s">
        <v>789</v>
      </c>
      <c r="F179" s="8" t="s">
        <v>790</v>
      </c>
      <c r="G179" s="8" t="s">
        <v>953</v>
      </c>
      <c r="H179" s="8" t="s">
        <v>807</v>
      </c>
      <c r="I179" s="10" t="s">
        <v>914</v>
      </c>
      <c r="J179" s="8"/>
      <c r="K179" s="8" t="s">
        <v>792</v>
      </c>
      <c r="L179" s="8" t="s">
        <v>793</v>
      </c>
      <c r="M179" s="11" t="s">
        <v>954</v>
      </c>
      <c r="N179" s="8"/>
      <c r="O179" s="11">
        <v>1625010</v>
      </c>
      <c r="P179" s="8" t="s">
        <v>48</v>
      </c>
      <c r="Q179" s="8">
        <v>4</v>
      </c>
      <c r="R179" s="8">
        <v>24</v>
      </c>
      <c r="S179" s="23">
        <v>0</v>
      </c>
      <c r="T179" s="23"/>
      <c r="U179" s="13"/>
      <c r="V179" s="14">
        <f t="shared" si="118"/>
        <v>0</v>
      </c>
      <c r="W179" s="15">
        <f t="shared" si="119"/>
        <v>0</v>
      </c>
      <c r="X179" s="15">
        <f t="shared" si="120"/>
        <v>0</v>
      </c>
      <c r="Y179" s="15">
        <f t="shared" si="121"/>
        <v>0</v>
      </c>
      <c r="Z179" s="14">
        <f t="shared" si="122"/>
        <v>0</v>
      </c>
      <c r="AA179" s="24" t="s">
        <v>284</v>
      </c>
      <c r="AB179" s="24" t="s">
        <v>284</v>
      </c>
      <c r="AC179" s="24" t="s">
        <v>284</v>
      </c>
      <c r="AD179" s="14">
        <f t="shared" si="123"/>
        <v>0</v>
      </c>
      <c r="AE179" s="14">
        <f t="shared" si="124"/>
        <v>0</v>
      </c>
      <c r="AF179" s="17" t="s">
        <v>905</v>
      </c>
      <c r="AG179" s="17" t="s">
        <v>909</v>
      </c>
      <c r="AH179" s="17" t="s">
        <v>906</v>
      </c>
      <c r="AI179" s="17" t="s">
        <v>907</v>
      </c>
      <c r="AJ179" s="17" t="s">
        <v>908</v>
      </c>
      <c r="AK179" s="8" t="s">
        <v>290</v>
      </c>
      <c r="AL179" s="8" t="s">
        <v>291</v>
      </c>
      <c r="AM179" s="8" t="s">
        <v>47</v>
      </c>
      <c r="AN179" s="25">
        <v>46387</v>
      </c>
      <c r="AO179" s="19"/>
    </row>
    <row r="180" spans="1:41" ht="20" customHeight="1">
      <c r="A180" s="8">
        <v>21</v>
      </c>
      <c r="B180" s="8" t="s">
        <v>786</v>
      </c>
      <c r="C180" s="9" t="s">
        <v>787</v>
      </c>
      <c r="D180" s="8" t="s">
        <v>788</v>
      </c>
      <c r="E180" s="8" t="s">
        <v>789</v>
      </c>
      <c r="F180" s="8" t="s">
        <v>790</v>
      </c>
      <c r="G180" s="8" t="s">
        <v>955</v>
      </c>
      <c r="H180" s="8" t="s">
        <v>807</v>
      </c>
      <c r="I180" s="10" t="s">
        <v>914</v>
      </c>
      <c r="J180" s="8">
        <v>68</v>
      </c>
      <c r="K180" s="8" t="s">
        <v>792</v>
      </c>
      <c r="L180" s="8" t="s">
        <v>793</v>
      </c>
      <c r="M180" s="11" t="s">
        <v>956</v>
      </c>
      <c r="N180" s="8"/>
      <c r="O180" s="11">
        <v>90273788</v>
      </c>
      <c r="P180" s="8" t="s">
        <v>48</v>
      </c>
      <c r="Q180" s="8">
        <v>12</v>
      </c>
      <c r="R180" s="8">
        <v>24</v>
      </c>
      <c r="S180" s="23">
        <v>9800</v>
      </c>
      <c r="T180" s="23"/>
      <c r="U180" s="13"/>
      <c r="V180" s="14">
        <f t="shared" si="118"/>
        <v>9800</v>
      </c>
      <c r="W180" s="15">
        <f t="shared" si="119"/>
        <v>9800</v>
      </c>
      <c r="X180" s="15">
        <f t="shared" si="120"/>
        <v>0</v>
      </c>
      <c r="Y180" s="15">
        <f t="shared" si="121"/>
        <v>0</v>
      </c>
      <c r="Z180" s="14">
        <f t="shared" si="122"/>
        <v>9800</v>
      </c>
      <c r="AA180" s="24" t="s">
        <v>284</v>
      </c>
      <c r="AB180" s="24" t="s">
        <v>284</v>
      </c>
      <c r="AC180" s="24" t="s">
        <v>284</v>
      </c>
      <c r="AD180" s="14">
        <f t="shared" si="123"/>
        <v>0</v>
      </c>
      <c r="AE180" s="14">
        <f t="shared" si="124"/>
        <v>19600</v>
      </c>
      <c r="AF180" s="17" t="s">
        <v>905</v>
      </c>
      <c r="AG180" s="17" t="s">
        <v>909</v>
      </c>
      <c r="AH180" s="17" t="s">
        <v>906</v>
      </c>
      <c r="AI180" s="17" t="s">
        <v>907</v>
      </c>
      <c r="AJ180" s="17" t="s">
        <v>908</v>
      </c>
      <c r="AK180" s="8" t="s">
        <v>290</v>
      </c>
      <c r="AL180" s="8" t="s">
        <v>291</v>
      </c>
      <c r="AM180" s="8" t="s">
        <v>47</v>
      </c>
      <c r="AN180" s="25">
        <v>46387</v>
      </c>
      <c r="AO180" s="19"/>
    </row>
    <row r="181" spans="1:41" ht="20" customHeight="1">
      <c r="A181" s="8">
        <v>22</v>
      </c>
      <c r="B181" s="8" t="s">
        <v>786</v>
      </c>
      <c r="C181" s="9" t="s">
        <v>787</v>
      </c>
      <c r="D181" s="8" t="s">
        <v>788</v>
      </c>
      <c r="E181" s="8" t="s">
        <v>789</v>
      </c>
      <c r="F181" s="8" t="s">
        <v>790</v>
      </c>
      <c r="G181" s="8" t="s">
        <v>957</v>
      </c>
      <c r="H181" s="8" t="s">
        <v>807</v>
      </c>
      <c r="I181" s="10" t="s">
        <v>914</v>
      </c>
      <c r="J181" s="8" t="s">
        <v>958</v>
      </c>
      <c r="K181" s="8" t="s">
        <v>792</v>
      </c>
      <c r="L181" s="8" t="s">
        <v>793</v>
      </c>
      <c r="M181" s="11" t="s">
        <v>959</v>
      </c>
      <c r="N181" s="8"/>
      <c r="O181" s="11">
        <v>13055155</v>
      </c>
      <c r="P181" s="8" t="s">
        <v>48</v>
      </c>
      <c r="Q181" s="8">
        <v>12</v>
      </c>
      <c r="R181" s="8">
        <v>24</v>
      </c>
      <c r="S181" s="23">
        <v>2100</v>
      </c>
      <c r="T181" s="23"/>
      <c r="U181" s="13"/>
      <c r="V181" s="14">
        <f t="shared" si="118"/>
        <v>2100</v>
      </c>
      <c r="W181" s="15">
        <f t="shared" si="119"/>
        <v>2100</v>
      </c>
      <c r="X181" s="15">
        <f t="shared" si="120"/>
        <v>0</v>
      </c>
      <c r="Y181" s="15">
        <f t="shared" si="121"/>
        <v>0</v>
      </c>
      <c r="Z181" s="14">
        <f t="shared" si="122"/>
        <v>2100</v>
      </c>
      <c r="AA181" s="24" t="s">
        <v>284</v>
      </c>
      <c r="AB181" s="24" t="s">
        <v>284</v>
      </c>
      <c r="AC181" s="24" t="s">
        <v>284</v>
      </c>
      <c r="AD181" s="14">
        <f t="shared" si="123"/>
        <v>0</v>
      </c>
      <c r="AE181" s="14">
        <f t="shared" si="124"/>
        <v>4200</v>
      </c>
      <c r="AF181" s="17" t="s">
        <v>905</v>
      </c>
      <c r="AG181" s="17" t="s">
        <v>909</v>
      </c>
      <c r="AH181" s="17" t="s">
        <v>906</v>
      </c>
      <c r="AI181" s="17" t="s">
        <v>907</v>
      </c>
      <c r="AJ181" s="17" t="s">
        <v>908</v>
      </c>
      <c r="AK181" s="8" t="s">
        <v>290</v>
      </c>
      <c r="AL181" s="8" t="s">
        <v>291</v>
      </c>
      <c r="AM181" s="8" t="s">
        <v>47</v>
      </c>
      <c r="AN181" s="25">
        <v>46387</v>
      </c>
      <c r="AO181" s="19"/>
    </row>
    <row r="182" spans="1:41" ht="20" customHeight="1">
      <c r="A182" s="8">
        <v>23</v>
      </c>
      <c r="B182" s="8" t="s">
        <v>786</v>
      </c>
      <c r="C182" s="9" t="s">
        <v>787</v>
      </c>
      <c r="D182" s="8" t="s">
        <v>788</v>
      </c>
      <c r="E182" s="8" t="s">
        <v>789</v>
      </c>
      <c r="F182" s="8" t="s">
        <v>790</v>
      </c>
      <c r="G182" s="8" t="s">
        <v>960</v>
      </c>
      <c r="H182" s="8" t="s">
        <v>807</v>
      </c>
      <c r="I182" s="10" t="s">
        <v>914</v>
      </c>
      <c r="J182" s="8" t="s">
        <v>961</v>
      </c>
      <c r="K182" s="8" t="s">
        <v>792</v>
      </c>
      <c r="L182" s="8" t="s">
        <v>793</v>
      </c>
      <c r="M182" s="11" t="s">
        <v>962</v>
      </c>
      <c r="N182" s="8"/>
      <c r="O182" s="11">
        <v>1856844</v>
      </c>
      <c r="P182" s="8" t="s">
        <v>48</v>
      </c>
      <c r="Q182" s="8">
        <v>5</v>
      </c>
      <c r="R182" s="8">
        <v>24</v>
      </c>
      <c r="S182" s="23">
        <v>200</v>
      </c>
      <c r="T182" s="23"/>
      <c r="U182" s="13"/>
      <c r="V182" s="14">
        <f t="shared" si="118"/>
        <v>200</v>
      </c>
      <c r="W182" s="15">
        <f t="shared" si="119"/>
        <v>200</v>
      </c>
      <c r="X182" s="15">
        <f t="shared" si="120"/>
        <v>0</v>
      </c>
      <c r="Y182" s="15">
        <f t="shared" si="121"/>
        <v>0</v>
      </c>
      <c r="Z182" s="14">
        <f t="shared" si="122"/>
        <v>200</v>
      </c>
      <c r="AA182" s="24" t="s">
        <v>284</v>
      </c>
      <c r="AB182" s="24" t="s">
        <v>284</v>
      </c>
      <c r="AC182" s="24" t="s">
        <v>284</v>
      </c>
      <c r="AD182" s="14">
        <f t="shared" si="123"/>
        <v>0</v>
      </c>
      <c r="AE182" s="14">
        <f t="shared" si="124"/>
        <v>400</v>
      </c>
      <c r="AF182" s="17" t="s">
        <v>905</v>
      </c>
      <c r="AG182" s="17" t="s">
        <v>909</v>
      </c>
      <c r="AH182" s="17" t="s">
        <v>906</v>
      </c>
      <c r="AI182" s="17" t="s">
        <v>907</v>
      </c>
      <c r="AJ182" s="17" t="s">
        <v>908</v>
      </c>
      <c r="AK182" s="8" t="s">
        <v>290</v>
      </c>
      <c r="AL182" s="8" t="s">
        <v>291</v>
      </c>
      <c r="AM182" s="8" t="s">
        <v>47</v>
      </c>
      <c r="AN182" s="25">
        <v>46387</v>
      </c>
      <c r="AO182" s="19"/>
    </row>
    <row r="183" spans="1:41" ht="20" customHeight="1">
      <c r="A183" s="8">
        <v>24</v>
      </c>
      <c r="B183" s="8" t="s">
        <v>786</v>
      </c>
      <c r="C183" s="9" t="s">
        <v>787</v>
      </c>
      <c r="D183" s="8" t="s">
        <v>788</v>
      </c>
      <c r="E183" s="8" t="s">
        <v>789</v>
      </c>
      <c r="F183" s="8" t="s">
        <v>790</v>
      </c>
      <c r="G183" s="8" t="s">
        <v>963</v>
      </c>
      <c r="H183" s="8" t="s">
        <v>807</v>
      </c>
      <c r="I183" s="10" t="s">
        <v>914</v>
      </c>
      <c r="J183" s="8">
        <v>68</v>
      </c>
      <c r="K183" s="8" t="s">
        <v>792</v>
      </c>
      <c r="L183" s="8" t="s">
        <v>793</v>
      </c>
      <c r="M183" s="11" t="s">
        <v>964</v>
      </c>
      <c r="N183" s="8"/>
      <c r="O183" s="11">
        <v>1272956</v>
      </c>
      <c r="P183" s="8" t="s">
        <v>48</v>
      </c>
      <c r="Q183" s="8">
        <v>39</v>
      </c>
      <c r="R183" s="8">
        <v>24</v>
      </c>
      <c r="S183" s="23">
        <v>59800</v>
      </c>
      <c r="T183" s="23"/>
      <c r="U183" s="13"/>
      <c r="V183" s="14">
        <f t="shared" si="118"/>
        <v>59800</v>
      </c>
      <c r="W183" s="15">
        <f t="shared" si="119"/>
        <v>59800</v>
      </c>
      <c r="X183" s="15">
        <f t="shared" si="120"/>
        <v>0</v>
      </c>
      <c r="Y183" s="15">
        <f t="shared" si="121"/>
        <v>0</v>
      </c>
      <c r="Z183" s="14">
        <f t="shared" si="122"/>
        <v>59800</v>
      </c>
      <c r="AA183" s="24" t="s">
        <v>284</v>
      </c>
      <c r="AB183" s="24" t="s">
        <v>284</v>
      </c>
      <c r="AC183" s="24" t="s">
        <v>284</v>
      </c>
      <c r="AD183" s="14">
        <f t="shared" si="123"/>
        <v>0</v>
      </c>
      <c r="AE183" s="14">
        <f t="shared" si="124"/>
        <v>119600</v>
      </c>
      <c r="AF183" s="17" t="s">
        <v>905</v>
      </c>
      <c r="AG183" s="17" t="s">
        <v>909</v>
      </c>
      <c r="AH183" s="17" t="s">
        <v>906</v>
      </c>
      <c r="AI183" s="17" t="s">
        <v>907</v>
      </c>
      <c r="AJ183" s="17" t="s">
        <v>908</v>
      </c>
      <c r="AK183" s="8" t="s">
        <v>290</v>
      </c>
      <c r="AL183" s="8" t="s">
        <v>291</v>
      </c>
      <c r="AM183" s="8" t="s">
        <v>47</v>
      </c>
      <c r="AN183" s="25">
        <v>46387</v>
      </c>
      <c r="AO183" s="19"/>
    </row>
    <row r="184" spans="1:41" ht="20" customHeight="1">
      <c r="A184" s="8">
        <v>25</v>
      </c>
      <c r="B184" s="8" t="s">
        <v>786</v>
      </c>
      <c r="C184" s="9" t="s">
        <v>787</v>
      </c>
      <c r="D184" s="8" t="s">
        <v>788</v>
      </c>
      <c r="E184" s="8" t="s">
        <v>789</v>
      </c>
      <c r="F184" s="8" t="s">
        <v>790</v>
      </c>
      <c r="G184" s="8" t="s">
        <v>965</v>
      </c>
      <c r="H184" s="8" t="s">
        <v>793</v>
      </c>
      <c r="I184" s="10" t="s">
        <v>914</v>
      </c>
      <c r="J184" s="8">
        <v>17</v>
      </c>
      <c r="K184" s="8" t="s">
        <v>792</v>
      </c>
      <c r="L184" s="8" t="s">
        <v>793</v>
      </c>
      <c r="M184" s="11" t="s">
        <v>967</v>
      </c>
      <c r="N184" s="8"/>
      <c r="O184" s="11" t="s">
        <v>1012</v>
      </c>
      <c r="P184" s="8" t="s">
        <v>370</v>
      </c>
      <c r="Q184" s="8">
        <v>19</v>
      </c>
      <c r="R184" s="8">
        <v>24</v>
      </c>
      <c r="S184" s="23">
        <v>5400</v>
      </c>
      <c r="T184" s="23">
        <v>5400</v>
      </c>
      <c r="U184" s="13"/>
      <c r="V184" s="14">
        <f t="shared" si="118"/>
        <v>10800</v>
      </c>
      <c r="W184" s="15">
        <f t="shared" si="119"/>
        <v>5400</v>
      </c>
      <c r="X184" s="15">
        <f t="shared" si="120"/>
        <v>5400</v>
      </c>
      <c r="Y184" s="15">
        <f t="shared" si="121"/>
        <v>0</v>
      </c>
      <c r="Z184" s="14">
        <f t="shared" si="122"/>
        <v>10800</v>
      </c>
      <c r="AA184" s="24" t="s">
        <v>284</v>
      </c>
      <c r="AB184" s="24" t="s">
        <v>284</v>
      </c>
      <c r="AC184" s="24" t="s">
        <v>284</v>
      </c>
      <c r="AD184" s="14">
        <f t="shared" si="123"/>
        <v>0</v>
      </c>
      <c r="AE184" s="14">
        <f t="shared" si="124"/>
        <v>21600</v>
      </c>
      <c r="AF184" s="17" t="s">
        <v>905</v>
      </c>
      <c r="AG184" s="17" t="s">
        <v>909</v>
      </c>
      <c r="AH184" s="17" t="s">
        <v>906</v>
      </c>
      <c r="AI184" s="17" t="s">
        <v>907</v>
      </c>
      <c r="AJ184" s="17" t="s">
        <v>908</v>
      </c>
      <c r="AK184" s="8" t="s">
        <v>290</v>
      </c>
      <c r="AL184" s="8" t="s">
        <v>291</v>
      </c>
      <c r="AM184" s="8" t="s">
        <v>47</v>
      </c>
      <c r="AN184" s="25">
        <v>46387</v>
      </c>
      <c r="AO184" s="19"/>
    </row>
    <row r="185" spans="1:41" ht="20" customHeight="1">
      <c r="A185" s="8">
        <v>26</v>
      </c>
      <c r="B185" s="8" t="s">
        <v>786</v>
      </c>
      <c r="C185" s="9" t="s">
        <v>787</v>
      </c>
      <c r="D185" s="8" t="s">
        <v>788</v>
      </c>
      <c r="E185" s="8" t="s">
        <v>789</v>
      </c>
      <c r="F185" s="8" t="s">
        <v>790</v>
      </c>
      <c r="G185" s="8" t="s">
        <v>968</v>
      </c>
      <c r="H185" s="8" t="s">
        <v>807</v>
      </c>
      <c r="I185" s="10" t="s">
        <v>914</v>
      </c>
      <c r="J185" s="8" t="s">
        <v>969</v>
      </c>
      <c r="K185" s="8" t="s">
        <v>792</v>
      </c>
      <c r="L185" s="8" t="s">
        <v>793</v>
      </c>
      <c r="M185" s="11" t="s">
        <v>970</v>
      </c>
      <c r="N185" s="8"/>
      <c r="O185" s="11">
        <v>97794491</v>
      </c>
      <c r="P185" s="8" t="s">
        <v>48</v>
      </c>
      <c r="Q185" s="8">
        <v>25</v>
      </c>
      <c r="R185" s="8">
        <v>24</v>
      </c>
      <c r="S185" s="23">
        <v>7900</v>
      </c>
      <c r="T185" s="23"/>
      <c r="U185" s="13"/>
      <c r="V185" s="14">
        <f t="shared" si="118"/>
        <v>7900</v>
      </c>
      <c r="W185" s="15">
        <f t="shared" si="119"/>
        <v>7900</v>
      </c>
      <c r="X185" s="15">
        <f t="shared" si="120"/>
        <v>0</v>
      </c>
      <c r="Y185" s="15">
        <f t="shared" si="121"/>
        <v>0</v>
      </c>
      <c r="Z185" s="14">
        <f t="shared" si="122"/>
        <v>7900</v>
      </c>
      <c r="AA185" s="24" t="s">
        <v>284</v>
      </c>
      <c r="AB185" s="24" t="s">
        <v>284</v>
      </c>
      <c r="AC185" s="24" t="s">
        <v>284</v>
      </c>
      <c r="AD185" s="14">
        <f t="shared" si="123"/>
        <v>0</v>
      </c>
      <c r="AE185" s="14">
        <f t="shared" si="124"/>
        <v>15800</v>
      </c>
      <c r="AF185" s="17" t="s">
        <v>905</v>
      </c>
      <c r="AG185" s="17" t="s">
        <v>909</v>
      </c>
      <c r="AH185" s="17" t="s">
        <v>906</v>
      </c>
      <c r="AI185" s="17" t="s">
        <v>907</v>
      </c>
      <c r="AJ185" s="17" t="s">
        <v>908</v>
      </c>
      <c r="AK185" s="8" t="s">
        <v>290</v>
      </c>
      <c r="AL185" s="8" t="s">
        <v>291</v>
      </c>
      <c r="AM185" s="8" t="s">
        <v>47</v>
      </c>
      <c r="AN185" s="25">
        <v>46387</v>
      </c>
      <c r="AO185" s="19"/>
    </row>
    <row r="186" spans="1:41" ht="20" customHeight="1">
      <c r="A186" s="8">
        <v>27</v>
      </c>
      <c r="B186" s="8" t="s">
        <v>786</v>
      </c>
      <c r="C186" s="9" t="s">
        <v>787</v>
      </c>
      <c r="D186" s="8" t="s">
        <v>788</v>
      </c>
      <c r="E186" s="8" t="s">
        <v>789</v>
      </c>
      <c r="F186" s="8" t="s">
        <v>790</v>
      </c>
      <c r="G186" s="8" t="s">
        <v>971</v>
      </c>
      <c r="H186" s="8" t="s">
        <v>851</v>
      </c>
      <c r="I186" s="10" t="s">
        <v>972</v>
      </c>
      <c r="J186" s="8">
        <v>2</v>
      </c>
      <c r="K186" s="8" t="s">
        <v>792</v>
      </c>
      <c r="L186" s="8" t="s">
        <v>793</v>
      </c>
      <c r="M186" s="11" t="s">
        <v>973</v>
      </c>
      <c r="N186" s="8"/>
      <c r="O186" s="11" t="s">
        <v>1013</v>
      </c>
      <c r="P186" s="8" t="s">
        <v>370</v>
      </c>
      <c r="Q186" s="8">
        <v>24</v>
      </c>
      <c r="R186" s="8">
        <v>24</v>
      </c>
      <c r="S186" s="23">
        <v>8200</v>
      </c>
      <c r="T186" s="23">
        <v>8200</v>
      </c>
      <c r="U186" s="13"/>
      <c r="V186" s="14">
        <f t="shared" si="118"/>
        <v>16400</v>
      </c>
      <c r="W186" s="15">
        <f t="shared" si="119"/>
        <v>8200</v>
      </c>
      <c r="X186" s="15">
        <f t="shared" si="120"/>
        <v>8200</v>
      </c>
      <c r="Y186" s="15">
        <f t="shared" si="121"/>
        <v>0</v>
      </c>
      <c r="Z186" s="14">
        <f t="shared" si="122"/>
        <v>16400</v>
      </c>
      <c r="AA186" s="24" t="s">
        <v>284</v>
      </c>
      <c r="AB186" s="24" t="s">
        <v>284</v>
      </c>
      <c r="AC186" s="24" t="s">
        <v>284</v>
      </c>
      <c r="AD186" s="14">
        <f t="shared" si="123"/>
        <v>0</v>
      </c>
      <c r="AE186" s="14">
        <f t="shared" si="124"/>
        <v>32800</v>
      </c>
      <c r="AF186" s="17" t="s">
        <v>905</v>
      </c>
      <c r="AG186" s="17" t="s">
        <v>909</v>
      </c>
      <c r="AH186" s="17" t="s">
        <v>906</v>
      </c>
      <c r="AI186" s="17" t="s">
        <v>907</v>
      </c>
      <c r="AJ186" s="17" t="s">
        <v>908</v>
      </c>
      <c r="AK186" s="8" t="s">
        <v>290</v>
      </c>
      <c r="AL186" s="8" t="s">
        <v>291</v>
      </c>
      <c r="AM186" s="8" t="s">
        <v>47</v>
      </c>
      <c r="AN186" s="25">
        <v>46387</v>
      </c>
      <c r="AO186" s="19"/>
    </row>
    <row r="187" spans="1:41" ht="20" customHeight="1">
      <c r="A187" s="8">
        <v>28</v>
      </c>
      <c r="B187" s="8" t="s">
        <v>786</v>
      </c>
      <c r="C187" s="9" t="s">
        <v>787</v>
      </c>
      <c r="D187" s="8" t="s">
        <v>788</v>
      </c>
      <c r="E187" s="8" t="s">
        <v>789</v>
      </c>
      <c r="F187" s="8" t="s">
        <v>790</v>
      </c>
      <c r="G187" s="8" t="s">
        <v>974</v>
      </c>
      <c r="H187" s="8" t="s">
        <v>793</v>
      </c>
      <c r="I187" s="10" t="s">
        <v>920</v>
      </c>
      <c r="J187" s="8">
        <v>22</v>
      </c>
      <c r="K187" s="8" t="s">
        <v>792</v>
      </c>
      <c r="L187" s="8" t="s">
        <v>793</v>
      </c>
      <c r="M187" s="11" t="s">
        <v>976</v>
      </c>
      <c r="N187" s="8"/>
      <c r="O187" s="11" t="s">
        <v>1014</v>
      </c>
      <c r="P187" s="8" t="s">
        <v>370</v>
      </c>
      <c r="Q187" s="8">
        <v>38.5</v>
      </c>
      <c r="R187" s="8">
        <v>24</v>
      </c>
      <c r="S187" s="23">
        <v>16200</v>
      </c>
      <c r="T187" s="23">
        <v>16200</v>
      </c>
      <c r="U187" s="13"/>
      <c r="V187" s="14">
        <f t="shared" si="118"/>
        <v>32400</v>
      </c>
      <c r="W187" s="15">
        <f t="shared" si="119"/>
        <v>16200</v>
      </c>
      <c r="X187" s="15">
        <f t="shared" si="120"/>
        <v>16200</v>
      </c>
      <c r="Y187" s="15">
        <f t="shared" si="121"/>
        <v>0</v>
      </c>
      <c r="Z187" s="14">
        <f t="shared" si="122"/>
        <v>32400</v>
      </c>
      <c r="AA187" s="24" t="s">
        <v>284</v>
      </c>
      <c r="AB187" s="24" t="s">
        <v>284</v>
      </c>
      <c r="AC187" s="24" t="s">
        <v>284</v>
      </c>
      <c r="AD187" s="14">
        <f t="shared" si="123"/>
        <v>0</v>
      </c>
      <c r="AE187" s="14">
        <f t="shared" si="124"/>
        <v>64800</v>
      </c>
      <c r="AF187" s="17" t="s">
        <v>905</v>
      </c>
      <c r="AG187" s="17" t="s">
        <v>909</v>
      </c>
      <c r="AH187" s="17" t="s">
        <v>906</v>
      </c>
      <c r="AI187" s="17" t="s">
        <v>907</v>
      </c>
      <c r="AJ187" s="17" t="s">
        <v>908</v>
      </c>
      <c r="AK187" s="8" t="s">
        <v>290</v>
      </c>
      <c r="AL187" s="8" t="s">
        <v>291</v>
      </c>
      <c r="AM187" s="8" t="s">
        <v>47</v>
      </c>
      <c r="AN187" s="25">
        <v>46387</v>
      </c>
      <c r="AO187" s="19"/>
    </row>
    <row r="188" spans="1:41" ht="20" customHeight="1">
      <c r="A188" s="8">
        <v>29</v>
      </c>
      <c r="B188" s="8" t="s">
        <v>786</v>
      </c>
      <c r="C188" s="9" t="s">
        <v>787</v>
      </c>
      <c r="D188" s="8" t="s">
        <v>788</v>
      </c>
      <c r="E188" s="8" t="s">
        <v>789</v>
      </c>
      <c r="F188" s="8" t="s">
        <v>790</v>
      </c>
      <c r="G188" s="8" t="s">
        <v>955</v>
      </c>
      <c r="H188" s="8" t="s">
        <v>851</v>
      </c>
      <c r="I188" s="10" t="s">
        <v>972</v>
      </c>
      <c r="J188" s="8">
        <v>14</v>
      </c>
      <c r="K188" s="8" t="s">
        <v>792</v>
      </c>
      <c r="L188" s="8" t="s">
        <v>793</v>
      </c>
      <c r="M188" s="11" t="s">
        <v>978</v>
      </c>
      <c r="N188" s="8"/>
      <c r="O188" s="11">
        <v>1273657</v>
      </c>
      <c r="P188" s="8" t="s">
        <v>370</v>
      </c>
      <c r="Q188" s="8">
        <v>24</v>
      </c>
      <c r="R188" s="8">
        <v>24</v>
      </c>
      <c r="S188" s="23">
        <v>7300</v>
      </c>
      <c r="T188" s="23">
        <v>7300</v>
      </c>
      <c r="U188" s="13"/>
      <c r="V188" s="14">
        <f t="shared" si="118"/>
        <v>14600</v>
      </c>
      <c r="W188" s="15">
        <f t="shared" si="119"/>
        <v>7300</v>
      </c>
      <c r="X188" s="15">
        <f t="shared" si="120"/>
        <v>7300</v>
      </c>
      <c r="Y188" s="15">
        <f t="shared" si="121"/>
        <v>0</v>
      </c>
      <c r="Z188" s="14">
        <f t="shared" si="122"/>
        <v>14600</v>
      </c>
      <c r="AA188" s="24" t="s">
        <v>284</v>
      </c>
      <c r="AB188" s="24" t="s">
        <v>284</v>
      </c>
      <c r="AC188" s="24" t="s">
        <v>284</v>
      </c>
      <c r="AD188" s="14">
        <f t="shared" si="123"/>
        <v>0</v>
      </c>
      <c r="AE188" s="14">
        <f t="shared" si="124"/>
        <v>29200</v>
      </c>
      <c r="AF188" s="17" t="s">
        <v>905</v>
      </c>
      <c r="AG188" s="17" t="s">
        <v>909</v>
      </c>
      <c r="AH188" s="17" t="s">
        <v>906</v>
      </c>
      <c r="AI188" s="17" t="s">
        <v>907</v>
      </c>
      <c r="AJ188" s="17" t="s">
        <v>908</v>
      </c>
      <c r="AK188" s="8" t="s">
        <v>290</v>
      </c>
      <c r="AL188" s="8" t="s">
        <v>291</v>
      </c>
      <c r="AM188" s="8" t="s">
        <v>47</v>
      </c>
      <c r="AN188" s="25">
        <v>46387</v>
      </c>
      <c r="AO188" s="19"/>
    </row>
    <row r="189" spans="1:41" ht="20" customHeight="1">
      <c r="A189" s="8">
        <v>30</v>
      </c>
      <c r="B189" s="8" t="s">
        <v>786</v>
      </c>
      <c r="C189" s="9" t="s">
        <v>787</v>
      </c>
      <c r="D189" s="8" t="s">
        <v>788</v>
      </c>
      <c r="E189" s="8" t="s">
        <v>789</v>
      </c>
      <c r="F189" s="8" t="s">
        <v>790</v>
      </c>
      <c r="G189" s="8" t="s">
        <v>979</v>
      </c>
      <c r="H189" s="8" t="s">
        <v>807</v>
      </c>
      <c r="I189" s="10" t="s">
        <v>980</v>
      </c>
      <c r="J189" s="8" t="s">
        <v>981</v>
      </c>
      <c r="K189" s="8" t="s">
        <v>792</v>
      </c>
      <c r="L189" s="8" t="s">
        <v>793</v>
      </c>
      <c r="M189" s="11" t="s">
        <v>982</v>
      </c>
      <c r="N189" s="8"/>
      <c r="O189" s="11">
        <v>257043</v>
      </c>
      <c r="P189" s="8" t="s">
        <v>48</v>
      </c>
      <c r="Q189" s="8">
        <v>12</v>
      </c>
      <c r="R189" s="8">
        <v>24</v>
      </c>
      <c r="S189" s="23">
        <v>100</v>
      </c>
      <c r="T189" s="23"/>
      <c r="U189" s="13"/>
      <c r="V189" s="14">
        <f t="shared" si="118"/>
        <v>100</v>
      </c>
      <c r="W189" s="15">
        <f t="shared" si="119"/>
        <v>100</v>
      </c>
      <c r="X189" s="15">
        <f t="shared" si="120"/>
        <v>0</v>
      </c>
      <c r="Y189" s="15">
        <f t="shared" si="121"/>
        <v>0</v>
      </c>
      <c r="Z189" s="14">
        <f t="shared" si="122"/>
        <v>100</v>
      </c>
      <c r="AA189" s="24" t="s">
        <v>284</v>
      </c>
      <c r="AB189" s="24" t="s">
        <v>284</v>
      </c>
      <c r="AC189" s="24" t="s">
        <v>284</v>
      </c>
      <c r="AD189" s="14">
        <f t="shared" si="123"/>
        <v>0</v>
      </c>
      <c r="AE189" s="14">
        <f t="shared" si="124"/>
        <v>200</v>
      </c>
      <c r="AF189" s="17" t="s">
        <v>905</v>
      </c>
      <c r="AG189" s="17" t="s">
        <v>909</v>
      </c>
      <c r="AH189" s="17" t="s">
        <v>906</v>
      </c>
      <c r="AI189" s="17" t="s">
        <v>907</v>
      </c>
      <c r="AJ189" s="17" t="s">
        <v>908</v>
      </c>
      <c r="AK189" s="8" t="s">
        <v>290</v>
      </c>
      <c r="AL189" s="8" t="s">
        <v>291</v>
      </c>
      <c r="AM189" s="8" t="s">
        <v>47</v>
      </c>
      <c r="AN189" s="25">
        <v>46387</v>
      </c>
      <c r="AO189" s="19"/>
    </row>
    <row r="190" spans="1:41" ht="20" customHeight="1">
      <c r="A190" s="8">
        <v>31</v>
      </c>
      <c r="B190" s="8" t="s">
        <v>786</v>
      </c>
      <c r="C190" s="9" t="s">
        <v>787</v>
      </c>
      <c r="D190" s="8" t="s">
        <v>788</v>
      </c>
      <c r="E190" s="8" t="s">
        <v>789</v>
      </c>
      <c r="F190" s="8" t="s">
        <v>790</v>
      </c>
      <c r="G190" s="8" t="s">
        <v>983</v>
      </c>
      <c r="H190" s="8" t="s">
        <v>820</v>
      </c>
      <c r="I190" s="10" t="s">
        <v>984</v>
      </c>
      <c r="J190" s="8"/>
      <c r="K190" s="8" t="s">
        <v>792</v>
      </c>
      <c r="L190" s="8" t="s">
        <v>793</v>
      </c>
      <c r="M190" s="11" t="s">
        <v>985</v>
      </c>
      <c r="N190" s="8"/>
      <c r="O190" s="11">
        <v>4057766</v>
      </c>
      <c r="P190" s="8" t="s">
        <v>370</v>
      </c>
      <c r="Q190" s="8">
        <v>22</v>
      </c>
      <c r="R190" s="8">
        <v>24</v>
      </c>
      <c r="S190" s="23">
        <v>9400</v>
      </c>
      <c r="T190" s="23">
        <v>9400</v>
      </c>
      <c r="U190" s="13"/>
      <c r="V190" s="14">
        <f t="shared" si="118"/>
        <v>18800</v>
      </c>
      <c r="W190" s="15">
        <f t="shared" si="119"/>
        <v>9400</v>
      </c>
      <c r="X190" s="15">
        <f t="shared" si="120"/>
        <v>9400</v>
      </c>
      <c r="Y190" s="15">
        <f t="shared" si="121"/>
        <v>0</v>
      </c>
      <c r="Z190" s="14">
        <f t="shared" si="122"/>
        <v>18800</v>
      </c>
      <c r="AA190" s="24" t="s">
        <v>284</v>
      </c>
      <c r="AB190" s="24" t="s">
        <v>284</v>
      </c>
      <c r="AC190" s="24" t="s">
        <v>284</v>
      </c>
      <c r="AD190" s="14">
        <f t="shared" si="123"/>
        <v>0</v>
      </c>
      <c r="AE190" s="14">
        <f t="shared" si="124"/>
        <v>37600</v>
      </c>
      <c r="AF190" s="17" t="s">
        <v>905</v>
      </c>
      <c r="AG190" s="17" t="s">
        <v>909</v>
      </c>
      <c r="AH190" s="17" t="s">
        <v>906</v>
      </c>
      <c r="AI190" s="17" t="s">
        <v>907</v>
      </c>
      <c r="AJ190" s="17" t="s">
        <v>908</v>
      </c>
      <c r="AK190" s="8" t="s">
        <v>290</v>
      </c>
      <c r="AL190" s="8" t="s">
        <v>291</v>
      </c>
      <c r="AM190" s="8" t="s">
        <v>47</v>
      </c>
      <c r="AN190" s="25">
        <v>46387</v>
      </c>
      <c r="AO190" s="19"/>
    </row>
    <row r="191" spans="1:41" ht="20" customHeight="1">
      <c r="A191" s="8">
        <v>32</v>
      </c>
      <c r="B191" s="8" t="s">
        <v>786</v>
      </c>
      <c r="C191" s="9" t="s">
        <v>787</v>
      </c>
      <c r="D191" s="8" t="s">
        <v>788</v>
      </c>
      <c r="E191" s="8" t="s">
        <v>789</v>
      </c>
      <c r="F191" s="8" t="s">
        <v>790</v>
      </c>
      <c r="G191" s="8" t="s">
        <v>983</v>
      </c>
      <c r="H191" s="8" t="s">
        <v>851</v>
      </c>
      <c r="I191" s="10" t="s">
        <v>986</v>
      </c>
      <c r="J191" s="8"/>
      <c r="K191" s="8" t="s">
        <v>792</v>
      </c>
      <c r="L191" s="8" t="s">
        <v>793</v>
      </c>
      <c r="M191" s="11" t="s">
        <v>987</v>
      </c>
      <c r="N191" s="8"/>
      <c r="O191" s="11">
        <v>50580162</v>
      </c>
      <c r="P191" s="8" t="s">
        <v>370</v>
      </c>
      <c r="Q191" s="8">
        <v>35</v>
      </c>
      <c r="R191" s="8">
        <v>24</v>
      </c>
      <c r="S191" s="23">
        <v>41900</v>
      </c>
      <c r="T191" s="23">
        <v>41900</v>
      </c>
      <c r="U191" s="13"/>
      <c r="V191" s="14">
        <f t="shared" si="118"/>
        <v>83800</v>
      </c>
      <c r="W191" s="15">
        <f t="shared" si="119"/>
        <v>41900</v>
      </c>
      <c r="X191" s="15">
        <f t="shared" si="120"/>
        <v>41900</v>
      </c>
      <c r="Y191" s="15">
        <f t="shared" si="121"/>
        <v>0</v>
      </c>
      <c r="Z191" s="14">
        <f t="shared" si="122"/>
        <v>83800</v>
      </c>
      <c r="AA191" s="24" t="s">
        <v>284</v>
      </c>
      <c r="AB191" s="24" t="s">
        <v>284</v>
      </c>
      <c r="AC191" s="24" t="s">
        <v>284</v>
      </c>
      <c r="AD191" s="14">
        <f t="shared" si="123"/>
        <v>0</v>
      </c>
      <c r="AE191" s="14">
        <f t="shared" si="124"/>
        <v>167600</v>
      </c>
      <c r="AF191" s="17" t="s">
        <v>905</v>
      </c>
      <c r="AG191" s="17" t="s">
        <v>909</v>
      </c>
      <c r="AH191" s="17" t="s">
        <v>906</v>
      </c>
      <c r="AI191" s="17" t="s">
        <v>907</v>
      </c>
      <c r="AJ191" s="17" t="s">
        <v>908</v>
      </c>
      <c r="AK191" s="8" t="s">
        <v>290</v>
      </c>
      <c r="AL191" s="8" t="s">
        <v>291</v>
      </c>
      <c r="AM191" s="8" t="s">
        <v>47</v>
      </c>
      <c r="AN191" s="25">
        <v>46387</v>
      </c>
      <c r="AO191" s="19"/>
    </row>
    <row r="192" spans="1:41" ht="20" customHeight="1">
      <c r="A192" s="8">
        <v>33</v>
      </c>
      <c r="B192" s="8" t="s">
        <v>786</v>
      </c>
      <c r="C192" s="9" t="s">
        <v>787</v>
      </c>
      <c r="D192" s="8" t="s">
        <v>788</v>
      </c>
      <c r="E192" s="8" t="s">
        <v>789</v>
      </c>
      <c r="F192" s="8" t="s">
        <v>790</v>
      </c>
      <c r="G192" s="8" t="s">
        <v>988</v>
      </c>
      <c r="H192" s="8" t="s">
        <v>807</v>
      </c>
      <c r="I192" s="10" t="s">
        <v>989</v>
      </c>
      <c r="J192" s="8"/>
      <c r="K192" s="8" t="s">
        <v>792</v>
      </c>
      <c r="L192" s="8" t="s">
        <v>793</v>
      </c>
      <c r="M192" s="11" t="s">
        <v>990</v>
      </c>
      <c r="N192" s="8"/>
      <c r="O192" s="11">
        <v>12682938</v>
      </c>
      <c r="P192" s="8" t="s">
        <v>48</v>
      </c>
      <c r="Q192" s="8">
        <v>8</v>
      </c>
      <c r="R192" s="8">
        <v>24</v>
      </c>
      <c r="S192" s="23">
        <v>2200</v>
      </c>
      <c r="T192" s="23"/>
      <c r="U192" s="13"/>
      <c r="V192" s="14">
        <f t="shared" si="118"/>
        <v>2200</v>
      </c>
      <c r="W192" s="15">
        <f t="shared" si="119"/>
        <v>2200</v>
      </c>
      <c r="X192" s="15">
        <f t="shared" si="120"/>
        <v>0</v>
      </c>
      <c r="Y192" s="15">
        <f t="shared" si="121"/>
        <v>0</v>
      </c>
      <c r="Z192" s="14">
        <f t="shared" si="122"/>
        <v>2200</v>
      </c>
      <c r="AA192" s="24" t="s">
        <v>284</v>
      </c>
      <c r="AB192" s="24" t="s">
        <v>284</v>
      </c>
      <c r="AC192" s="24" t="s">
        <v>284</v>
      </c>
      <c r="AD192" s="14">
        <f t="shared" si="123"/>
        <v>0</v>
      </c>
      <c r="AE192" s="14">
        <f t="shared" si="124"/>
        <v>4400</v>
      </c>
      <c r="AF192" s="17" t="s">
        <v>905</v>
      </c>
      <c r="AG192" s="17" t="s">
        <v>909</v>
      </c>
      <c r="AH192" s="17" t="s">
        <v>906</v>
      </c>
      <c r="AI192" s="17" t="s">
        <v>907</v>
      </c>
      <c r="AJ192" s="17" t="s">
        <v>908</v>
      </c>
      <c r="AK192" s="8" t="s">
        <v>290</v>
      </c>
      <c r="AL192" s="8" t="s">
        <v>291</v>
      </c>
      <c r="AM192" s="8" t="s">
        <v>47</v>
      </c>
      <c r="AN192" s="25">
        <v>46387</v>
      </c>
      <c r="AO192" s="19"/>
    </row>
    <row r="193" spans="1:41" ht="20" customHeight="1">
      <c r="A193" s="8">
        <v>34</v>
      </c>
      <c r="B193" s="8" t="s">
        <v>786</v>
      </c>
      <c r="C193" s="9" t="s">
        <v>787</v>
      </c>
      <c r="D193" s="8" t="s">
        <v>788</v>
      </c>
      <c r="E193" s="8" t="s">
        <v>789</v>
      </c>
      <c r="F193" s="8" t="s">
        <v>790</v>
      </c>
      <c r="G193" s="8" t="s">
        <v>991</v>
      </c>
      <c r="H193" s="8" t="s">
        <v>809</v>
      </c>
      <c r="I193" s="10" t="s">
        <v>984</v>
      </c>
      <c r="J193" s="8" t="s">
        <v>992</v>
      </c>
      <c r="K193" s="8" t="s">
        <v>792</v>
      </c>
      <c r="L193" s="8" t="s">
        <v>793</v>
      </c>
      <c r="M193" s="11" t="s">
        <v>993</v>
      </c>
      <c r="N193" s="8"/>
      <c r="O193" s="11">
        <v>90360821</v>
      </c>
      <c r="P193" s="8" t="s">
        <v>48</v>
      </c>
      <c r="Q193" s="8">
        <v>14</v>
      </c>
      <c r="R193" s="8">
        <v>24</v>
      </c>
      <c r="S193" s="23">
        <v>400</v>
      </c>
      <c r="T193" s="23"/>
      <c r="U193" s="13"/>
      <c r="V193" s="14">
        <f t="shared" si="118"/>
        <v>400</v>
      </c>
      <c r="W193" s="15">
        <f t="shared" si="119"/>
        <v>400</v>
      </c>
      <c r="X193" s="15">
        <f t="shared" si="120"/>
        <v>0</v>
      </c>
      <c r="Y193" s="15">
        <f t="shared" si="121"/>
        <v>0</v>
      </c>
      <c r="Z193" s="14">
        <f t="shared" si="122"/>
        <v>400</v>
      </c>
      <c r="AA193" s="24" t="s">
        <v>284</v>
      </c>
      <c r="AB193" s="24" t="s">
        <v>284</v>
      </c>
      <c r="AC193" s="24" t="s">
        <v>284</v>
      </c>
      <c r="AD193" s="14">
        <f t="shared" si="123"/>
        <v>0</v>
      </c>
      <c r="AE193" s="14">
        <f t="shared" si="124"/>
        <v>800</v>
      </c>
      <c r="AF193" s="17" t="s">
        <v>905</v>
      </c>
      <c r="AG193" s="17" t="s">
        <v>909</v>
      </c>
      <c r="AH193" s="17" t="s">
        <v>906</v>
      </c>
      <c r="AI193" s="17" t="s">
        <v>907</v>
      </c>
      <c r="AJ193" s="17" t="s">
        <v>908</v>
      </c>
      <c r="AK193" s="8" t="s">
        <v>290</v>
      </c>
      <c r="AL193" s="8" t="s">
        <v>291</v>
      </c>
      <c r="AM193" s="8" t="s">
        <v>47</v>
      </c>
      <c r="AN193" s="25">
        <v>46387</v>
      </c>
      <c r="AO193" s="19"/>
    </row>
    <row r="194" spans="1:41" ht="20" customHeight="1">
      <c r="A194" s="8">
        <v>35</v>
      </c>
      <c r="B194" s="8" t="s">
        <v>786</v>
      </c>
      <c r="C194" s="9" t="s">
        <v>787</v>
      </c>
      <c r="D194" s="8" t="s">
        <v>788</v>
      </c>
      <c r="E194" s="8" t="s">
        <v>789</v>
      </c>
      <c r="F194" s="8" t="s">
        <v>790</v>
      </c>
      <c r="G194" s="8" t="s">
        <v>991</v>
      </c>
      <c r="H194" s="8" t="s">
        <v>851</v>
      </c>
      <c r="I194" s="10" t="s">
        <v>936</v>
      </c>
      <c r="J194" s="8" t="s">
        <v>994</v>
      </c>
      <c r="K194" s="8" t="s">
        <v>792</v>
      </c>
      <c r="L194" s="8" t="s">
        <v>793</v>
      </c>
      <c r="M194" s="11" t="s">
        <v>995</v>
      </c>
      <c r="N194" s="8"/>
      <c r="O194" s="11" t="s">
        <v>1015</v>
      </c>
      <c r="P194" s="8" t="s">
        <v>48</v>
      </c>
      <c r="Q194" s="8">
        <v>25</v>
      </c>
      <c r="R194" s="8">
        <v>24</v>
      </c>
      <c r="S194" s="23">
        <v>1900</v>
      </c>
      <c r="T194" s="23"/>
      <c r="U194" s="13"/>
      <c r="V194" s="14">
        <f t="shared" si="118"/>
        <v>1900</v>
      </c>
      <c r="W194" s="15">
        <f t="shared" si="119"/>
        <v>1900</v>
      </c>
      <c r="X194" s="15">
        <f t="shared" si="120"/>
        <v>0</v>
      </c>
      <c r="Y194" s="15">
        <f t="shared" si="121"/>
        <v>0</v>
      </c>
      <c r="Z194" s="14">
        <f t="shared" si="122"/>
        <v>1900</v>
      </c>
      <c r="AA194" s="24" t="s">
        <v>284</v>
      </c>
      <c r="AB194" s="24" t="s">
        <v>284</v>
      </c>
      <c r="AC194" s="24" t="s">
        <v>284</v>
      </c>
      <c r="AD194" s="14">
        <f t="shared" si="123"/>
        <v>0</v>
      </c>
      <c r="AE194" s="14">
        <f t="shared" si="124"/>
        <v>3800</v>
      </c>
      <c r="AF194" s="17" t="s">
        <v>905</v>
      </c>
      <c r="AG194" s="17" t="s">
        <v>909</v>
      </c>
      <c r="AH194" s="17" t="s">
        <v>906</v>
      </c>
      <c r="AI194" s="17" t="s">
        <v>907</v>
      </c>
      <c r="AJ194" s="17" t="s">
        <v>908</v>
      </c>
      <c r="AK194" s="8" t="s">
        <v>290</v>
      </c>
      <c r="AL194" s="8" t="s">
        <v>291</v>
      </c>
      <c r="AM194" s="8" t="s">
        <v>47</v>
      </c>
      <c r="AN194" s="25">
        <v>46387</v>
      </c>
      <c r="AO194" s="19"/>
    </row>
    <row r="195" spans="1:41" ht="20" customHeight="1">
      <c r="A195" s="8">
        <v>36</v>
      </c>
      <c r="B195" s="8" t="s">
        <v>786</v>
      </c>
      <c r="C195" s="9" t="s">
        <v>787</v>
      </c>
      <c r="D195" s="8" t="s">
        <v>788</v>
      </c>
      <c r="E195" s="8" t="s">
        <v>789</v>
      </c>
      <c r="F195" s="8" t="s">
        <v>790</v>
      </c>
      <c r="G195" s="8" t="s">
        <v>991</v>
      </c>
      <c r="H195" s="8" t="s">
        <v>851</v>
      </c>
      <c r="I195" s="10" t="s">
        <v>936</v>
      </c>
      <c r="J195" s="8" t="s">
        <v>996</v>
      </c>
      <c r="K195" s="8" t="s">
        <v>792</v>
      </c>
      <c r="L195" s="8" t="s">
        <v>793</v>
      </c>
      <c r="M195" s="11" t="s">
        <v>997</v>
      </c>
      <c r="N195" s="8"/>
      <c r="O195" s="11">
        <v>90360972</v>
      </c>
      <c r="P195" s="8" t="s">
        <v>48</v>
      </c>
      <c r="Q195" s="8">
        <v>14</v>
      </c>
      <c r="R195" s="8">
        <v>24</v>
      </c>
      <c r="S195" s="23">
        <v>700</v>
      </c>
      <c r="T195" s="23"/>
      <c r="U195" s="13"/>
      <c r="V195" s="14">
        <f t="shared" si="118"/>
        <v>700</v>
      </c>
      <c r="W195" s="15">
        <f t="shared" si="119"/>
        <v>700</v>
      </c>
      <c r="X195" s="15">
        <f t="shared" si="120"/>
        <v>0</v>
      </c>
      <c r="Y195" s="15">
        <f t="shared" si="121"/>
        <v>0</v>
      </c>
      <c r="Z195" s="14">
        <f t="shared" si="122"/>
        <v>700</v>
      </c>
      <c r="AA195" s="24" t="s">
        <v>284</v>
      </c>
      <c r="AB195" s="24" t="s">
        <v>284</v>
      </c>
      <c r="AC195" s="24" t="s">
        <v>284</v>
      </c>
      <c r="AD195" s="14">
        <f t="shared" si="123"/>
        <v>0</v>
      </c>
      <c r="AE195" s="14">
        <f t="shared" si="124"/>
        <v>1400</v>
      </c>
      <c r="AF195" s="17" t="s">
        <v>905</v>
      </c>
      <c r="AG195" s="17" t="s">
        <v>909</v>
      </c>
      <c r="AH195" s="17" t="s">
        <v>906</v>
      </c>
      <c r="AI195" s="17" t="s">
        <v>907</v>
      </c>
      <c r="AJ195" s="17" t="s">
        <v>908</v>
      </c>
      <c r="AK195" s="8" t="s">
        <v>290</v>
      </c>
      <c r="AL195" s="8" t="s">
        <v>291</v>
      </c>
      <c r="AM195" s="8" t="s">
        <v>47</v>
      </c>
      <c r="AN195" s="25">
        <v>46387</v>
      </c>
      <c r="AO195" s="19"/>
    </row>
    <row r="196" spans="1:41" ht="20" customHeight="1">
      <c r="A196" s="8">
        <v>37</v>
      </c>
      <c r="B196" s="8" t="s">
        <v>786</v>
      </c>
      <c r="C196" s="9" t="s">
        <v>787</v>
      </c>
      <c r="D196" s="8" t="s">
        <v>788</v>
      </c>
      <c r="E196" s="8" t="s">
        <v>789</v>
      </c>
      <c r="F196" s="8" t="s">
        <v>790</v>
      </c>
      <c r="G196" s="8" t="s">
        <v>991</v>
      </c>
      <c r="H196" s="8" t="s">
        <v>809</v>
      </c>
      <c r="I196" s="10" t="s">
        <v>984</v>
      </c>
      <c r="J196" s="8" t="s">
        <v>998</v>
      </c>
      <c r="K196" s="8" t="s">
        <v>792</v>
      </c>
      <c r="L196" s="8" t="s">
        <v>793</v>
      </c>
      <c r="M196" s="11" t="s">
        <v>999</v>
      </c>
      <c r="N196" s="8"/>
      <c r="O196" s="11" t="s">
        <v>1016</v>
      </c>
      <c r="P196" s="8" t="s">
        <v>48</v>
      </c>
      <c r="Q196" s="8">
        <v>40</v>
      </c>
      <c r="R196" s="8">
        <v>24</v>
      </c>
      <c r="S196" s="23">
        <v>3200</v>
      </c>
      <c r="T196" s="23"/>
      <c r="U196" s="13"/>
      <c r="V196" s="14">
        <f t="shared" si="118"/>
        <v>3200</v>
      </c>
      <c r="W196" s="15">
        <f t="shared" si="119"/>
        <v>3200</v>
      </c>
      <c r="X196" s="15">
        <f t="shared" si="120"/>
        <v>0</v>
      </c>
      <c r="Y196" s="15">
        <f t="shared" si="121"/>
        <v>0</v>
      </c>
      <c r="Z196" s="14">
        <f t="shared" si="122"/>
        <v>3200</v>
      </c>
      <c r="AA196" s="24" t="s">
        <v>284</v>
      </c>
      <c r="AB196" s="24" t="s">
        <v>284</v>
      </c>
      <c r="AC196" s="24" t="s">
        <v>284</v>
      </c>
      <c r="AD196" s="14">
        <f t="shared" si="123"/>
        <v>0</v>
      </c>
      <c r="AE196" s="14">
        <f t="shared" si="124"/>
        <v>6400</v>
      </c>
      <c r="AF196" s="17" t="s">
        <v>905</v>
      </c>
      <c r="AG196" s="17" t="s">
        <v>909</v>
      </c>
      <c r="AH196" s="17" t="s">
        <v>906</v>
      </c>
      <c r="AI196" s="17" t="s">
        <v>907</v>
      </c>
      <c r="AJ196" s="17" t="s">
        <v>908</v>
      </c>
      <c r="AK196" s="8" t="s">
        <v>290</v>
      </c>
      <c r="AL196" s="8" t="s">
        <v>291</v>
      </c>
      <c r="AM196" s="8" t="s">
        <v>47</v>
      </c>
      <c r="AN196" s="25">
        <v>46387</v>
      </c>
      <c r="AO196" s="19"/>
    </row>
    <row r="197" spans="1:41" ht="20" customHeight="1">
      <c r="A197" s="8">
        <v>38</v>
      </c>
      <c r="B197" s="8" t="s">
        <v>786</v>
      </c>
      <c r="C197" s="9" t="s">
        <v>787</v>
      </c>
      <c r="D197" s="8" t="s">
        <v>788</v>
      </c>
      <c r="E197" s="8" t="s">
        <v>789</v>
      </c>
      <c r="F197" s="8" t="s">
        <v>790</v>
      </c>
      <c r="G197" s="8" t="s">
        <v>991</v>
      </c>
      <c r="H197" s="8" t="s">
        <v>851</v>
      </c>
      <c r="I197" s="10" t="s">
        <v>1000</v>
      </c>
      <c r="J197" s="8" t="s">
        <v>1001</v>
      </c>
      <c r="K197" s="8" t="s">
        <v>792</v>
      </c>
      <c r="L197" s="8" t="s">
        <v>793</v>
      </c>
      <c r="M197" s="11" t="s">
        <v>1002</v>
      </c>
      <c r="N197" s="8"/>
      <c r="O197" s="11" t="s">
        <v>1017</v>
      </c>
      <c r="P197" s="8" t="s">
        <v>48</v>
      </c>
      <c r="Q197" s="8">
        <v>40</v>
      </c>
      <c r="R197" s="8">
        <v>24</v>
      </c>
      <c r="S197" s="23">
        <v>1400</v>
      </c>
      <c r="T197" s="23"/>
      <c r="U197" s="13"/>
      <c r="V197" s="14">
        <f t="shared" si="118"/>
        <v>1400</v>
      </c>
      <c r="W197" s="15">
        <f t="shared" si="119"/>
        <v>1400</v>
      </c>
      <c r="X197" s="15">
        <f t="shared" si="120"/>
        <v>0</v>
      </c>
      <c r="Y197" s="15">
        <f t="shared" si="121"/>
        <v>0</v>
      </c>
      <c r="Z197" s="14">
        <f t="shared" si="122"/>
        <v>1400</v>
      </c>
      <c r="AA197" s="24" t="s">
        <v>284</v>
      </c>
      <c r="AB197" s="24" t="s">
        <v>284</v>
      </c>
      <c r="AC197" s="24" t="s">
        <v>284</v>
      </c>
      <c r="AD197" s="14">
        <f t="shared" si="123"/>
        <v>0</v>
      </c>
      <c r="AE197" s="14">
        <f t="shared" si="124"/>
        <v>2800</v>
      </c>
      <c r="AF197" s="17" t="s">
        <v>905</v>
      </c>
      <c r="AG197" s="17" t="s">
        <v>909</v>
      </c>
      <c r="AH197" s="17" t="s">
        <v>906</v>
      </c>
      <c r="AI197" s="17" t="s">
        <v>907</v>
      </c>
      <c r="AJ197" s="17" t="s">
        <v>908</v>
      </c>
      <c r="AK197" s="8" t="s">
        <v>290</v>
      </c>
      <c r="AL197" s="8" t="s">
        <v>291</v>
      </c>
      <c r="AM197" s="8" t="s">
        <v>47</v>
      </c>
      <c r="AN197" s="25">
        <v>46387</v>
      </c>
      <c r="AO197" s="19"/>
    </row>
    <row r="198" spans="1:41" ht="20" customHeight="1">
      <c r="A198" s="8">
        <v>39</v>
      </c>
      <c r="B198" s="8" t="s">
        <v>786</v>
      </c>
      <c r="C198" s="9" t="s">
        <v>787</v>
      </c>
      <c r="D198" s="8" t="s">
        <v>788</v>
      </c>
      <c r="E198" s="8" t="s">
        <v>789</v>
      </c>
      <c r="F198" s="8" t="s">
        <v>790</v>
      </c>
      <c r="G198" s="8" t="s">
        <v>1003</v>
      </c>
      <c r="H198" s="8" t="s">
        <v>793</v>
      </c>
      <c r="I198" s="10" t="s">
        <v>856</v>
      </c>
      <c r="J198" s="8">
        <v>3</v>
      </c>
      <c r="K198" s="8" t="s">
        <v>792</v>
      </c>
      <c r="L198" s="8" t="s">
        <v>793</v>
      </c>
      <c r="M198" s="11" t="s">
        <v>1734</v>
      </c>
      <c r="N198" s="8"/>
      <c r="O198" s="11">
        <v>87002727</v>
      </c>
      <c r="P198" s="8" t="s">
        <v>52</v>
      </c>
      <c r="Q198" s="8">
        <v>5</v>
      </c>
      <c r="R198" s="8">
        <v>24</v>
      </c>
      <c r="S198" s="23">
        <v>200</v>
      </c>
      <c r="T198" s="23"/>
      <c r="U198" s="13"/>
      <c r="V198" s="14">
        <f t="shared" si="118"/>
        <v>200</v>
      </c>
      <c r="W198" s="15">
        <f t="shared" si="119"/>
        <v>200</v>
      </c>
      <c r="X198" s="15">
        <f t="shared" si="120"/>
        <v>0</v>
      </c>
      <c r="Y198" s="15">
        <f t="shared" si="121"/>
        <v>0</v>
      </c>
      <c r="Z198" s="14">
        <f t="shared" si="122"/>
        <v>200</v>
      </c>
      <c r="AA198" s="24" t="s">
        <v>284</v>
      </c>
      <c r="AB198" s="24" t="s">
        <v>284</v>
      </c>
      <c r="AC198" s="24" t="s">
        <v>284</v>
      </c>
      <c r="AD198" s="14">
        <f t="shared" si="123"/>
        <v>0</v>
      </c>
      <c r="AE198" s="14">
        <f t="shared" si="124"/>
        <v>400</v>
      </c>
      <c r="AF198" s="17" t="s">
        <v>1736</v>
      </c>
      <c r="AG198" s="17" t="s">
        <v>909</v>
      </c>
      <c r="AH198" s="17" t="s">
        <v>1736</v>
      </c>
      <c r="AI198" s="17" t="s">
        <v>907</v>
      </c>
      <c r="AJ198" s="17" t="s">
        <v>908</v>
      </c>
      <c r="AK198" s="8" t="s">
        <v>290</v>
      </c>
      <c r="AL198" s="8" t="s">
        <v>291</v>
      </c>
      <c r="AM198" s="8" t="s">
        <v>47</v>
      </c>
      <c r="AN198" s="25">
        <v>46387</v>
      </c>
      <c r="AO198" s="19"/>
    </row>
    <row r="199" spans="1:41" ht="20" customHeight="1">
      <c r="A199" s="8">
        <v>40</v>
      </c>
      <c r="B199" s="8" t="s">
        <v>786</v>
      </c>
      <c r="C199" s="9" t="s">
        <v>787</v>
      </c>
      <c r="D199" s="8" t="s">
        <v>788</v>
      </c>
      <c r="E199" s="8" t="s">
        <v>789</v>
      </c>
      <c r="F199" s="8" t="s">
        <v>790</v>
      </c>
      <c r="G199" s="8" t="s">
        <v>1005</v>
      </c>
      <c r="H199" s="8" t="s">
        <v>807</v>
      </c>
      <c r="I199" s="10" t="s">
        <v>1006</v>
      </c>
      <c r="J199" s="8"/>
      <c r="K199" s="8" t="s">
        <v>792</v>
      </c>
      <c r="L199" s="8" t="s">
        <v>793</v>
      </c>
      <c r="M199" s="11" t="s">
        <v>1007</v>
      </c>
      <c r="N199" s="8"/>
      <c r="O199" s="11">
        <v>322056079914</v>
      </c>
      <c r="P199" s="8" t="s">
        <v>51</v>
      </c>
      <c r="Q199" s="8">
        <v>26</v>
      </c>
      <c r="R199" s="8">
        <v>24</v>
      </c>
      <c r="S199" s="23">
        <v>1500</v>
      </c>
      <c r="T199" s="23">
        <v>1500</v>
      </c>
      <c r="U199" s="13"/>
      <c r="V199" s="14">
        <f t="shared" si="118"/>
        <v>3000</v>
      </c>
      <c r="W199" s="15">
        <f t="shared" si="119"/>
        <v>1500</v>
      </c>
      <c r="X199" s="15">
        <f t="shared" si="120"/>
        <v>1500</v>
      </c>
      <c r="Y199" s="15">
        <f t="shared" si="121"/>
        <v>0</v>
      </c>
      <c r="Z199" s="14">
        <f t="shared" si="122"/>
        <v>3000</v>
      </c>
      <c r="AA199" s="24" t="s">
        <v>284</v>
      </c>
      <c r="AB199" s="24" t="s">
        <v>284</v>
      </c>
      <c r="AC199" s="24" t="s">
        <v>284</v>
      </c>
      <c r="AD199" s="14">
        <f t="shared" si="123"/>
        <v>0</v>
      </c>
      <c r="AE199" s="14">
        <f t="shared" si="124"/>
        <v>6000</v>
      </c>
      <c r="AF199" s="17" t="s">
        <v>905</v>
      </c>
      <c r="AG199" s="17" t="s">
        <v>909</v>
      </c>
      <c r="AH199" s="17" t="s">
        <v>906</v>
      </c>
      <c r="AI199" s="17" t="s">
        <v>907</v>
      </c>
      <c r="AJ199" s="17" t="s">
        <v>908</v>
      </c>
      <c r="AK199" s="8" t="s">
        <v>290</v>
      </c>
      <c r="AL199" s="8" t="s">
        <v>291</v>
      </c>
      <c r="AM199" s="8" t="s">
        <v>47</v>
      </c>
      <c r="AN199" s="25">
        <v>46387</v>
      </c>
      <c r="AO199" s="19"/>
    </row>
    <row r="200" spans="1:41" ht="20" customHeight="1">
      <c r="A200" s="8">
        <v>41</v>
      </c>
      <c r="B200" s="8" t="s">
        <v>786</v>
      </c>
      <c r="C200" s="9" t="s">
        <v>787</v>
      </c>
      <c r="D200" s="8" t="s">
        <v>788</v>
      </c>
      <c r="E200" s="8" t="s">
        <v>789</v>
      </c>
      <c r="F200" s="8" t="s">
        <v>790</v>
      </c>
      <c r="G200" s="8" t="s">
        <v>1008</v>
      </c>
      <c r="H200" s="8" t="s">
        <v>851</v>
      </c>
      <c r="I200" s="10" t="s">
        <v>1009</v>
      </c>
      <c r="J200" s="8" t="s">
        <v>792</v>
      </c>
      <c r="K200" s="8" t="s">
        <v>792</v>
      </c>
      <c r="L200" s="8" t="s">
        <v>793</v>
      </c>
      <c r="M200" s="11" t="s">
        <v>1010</v>
      </c>
      <c r="N200" s="8"/>
      <c r="O200" s="11">
        <v>96513161</v>
      </c>
      <c r="P200" s="8" t="s">
        <v>48</v>
      </c>
      <c r="Q200" s="8">
        <v>11</v>
      </c>
      <c r="R200" s="8">
        <v>24</v>
      </c>
      <c r="S200" s="23">
        <v>700</v>
      </c>
      <c r="T200" s="23"/>
      <c r="U200" s="13"/>
      <c r="V200" s="14">
        <f t="shared" si="118"/>
        <v>700</v>
      </c>
      <c r="W200" s="15">
        <f t="shared" si="119"/>
        <v>700</v>
      </c>
      <c r="X200" s="15">
        <f t="shared" si="120"/>
        <v>0</v>
      </c>
      <c r="Y200" s="15">
        <f t="shared" si="121"/>
        <v>0</v>
      </c>
      <c r="Z200" s="14">
        <f t="shared" si="122"/>
        <v>700</v>
      </c>
      <c r="AA200" s="24" t="s">
        <v>284</v>
      </c>
      <c r="AB200" s="24" t="s">
        <v>284</v>
      </c>
      <c r="AC200" s="24" t="s">
        <v>284</v>
      </c>
      <c r="AD200" s="14">
        <f t="shared" si="123"/>
        <v>0</v>
      </c>
      <c r="AE200" s="14">
        <f t="shared" si="124"/>
        <v>1400</v>
      </c>
      <c r="AF200" s="17" t="s">
        <v>905</v>
      </c>
      <c r="AG200" s="17" t="s">
        <v>909</v>
      </c>
      <c r="AH200" s="17" t="s">
        <v>906</v>
      </c>
      <c r="AI200" s="17" t="s">
        <v>907</v>
      </c>
      <c r="AJ200" s="17" t="s">
        <v>908</v>
      </c>
      <c r="AK200" s="8" t="s">
        <v>290</v>
      </c>
      <c r="AL200" s="8" t="s">
        <v>291</v>
      </c>
      <c r="AM200" s="8" t="s">
        <v>47</v>
      </c>
      <c r="AN200" s="25">
        <v>46387</v>
      </c>
      <c r="AO200" s="19"/>
    </row>
    <row r="201" spans="1:41" ht="20" customHeight="1">
      <c r="A201" s="20"/>
      <c r="B201" s="21" t="s">
        <v>786</v>
      </c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2">
        <f t="shared" ref="S201:AE201" si="125">SUM(S160:S200)</f>
        <v>205050</v>
      </c>
      <c r="T201" s="22">
        <f t="shared" si="125"/>
        <v>97800</v>
      </c>
      <c r="U201" s="22">
        <f t="shared" si="125"/>
        <v>0</v>
      </c>
      <c r="V201" s="22">
        <f t="shared" si="125"/>
        <v>302850</v>
      </c>
      <c r="W201" s="22">
        <f t="shared" si="125"/>
        <v>205050</v>
      </c>
      <c r="X201" s="22">
        <f t="shared" si="125"/>
        <v>97800</v>
      </c>
      <c r="Y201" s="22">
        <f t="shared" si="125"/>
        <v>0</v>
      </c>
      <c r="Z201" s="22">
        <f t="shared" si="125"/>
        <v>302850</v>
      </c>
      <c r="AA201" s="22">
        <f t="shared" si="125"/>
        <v>0</v>
      </c>
      <c r="AB201" s="22">
        <f t="shared" si="125"/>
        <v>0</v>
      </c>
      <c r="AC201" s="22">
        <f t="shared" si="125"/>
        <v>0</v>
      </c>
      <c r="AD201" s="22">
        <f t="shared" si="125"/>
        <v>0</v>
      </c>
      <c r="AE201" s="22">
        <f t="shared" si="125"/>
        <v>605700</v>
      </c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ht="20" customHeight="1">
      <c r="A202" s="12">
        <v>1</v>
      </c>
      <c r="B202" s="12" t="s">
        <v>1025</v>
      </c>
      <c r="C202" s="26" t="s">
        <v>825</v>
      </c>
      <c r="D202" s="12" t="s">
        <v>1026</v>
      </c>
      <c r="E202" s="12" t="s">
        <v>1027</v>
      </c>
      <c r="F202" s="12" t="s">
        <v>1026</v>
      </c>
      <c r="G202" s="12" t="s">
        <v>735</v>
      </c>
      <c r="H202" s="12" t="s">
        <v>851</v>
      </c>
      <c r="I202" s="1" t="s">
        <v>1009</v>
      </c>
      <c r="J202" s="12" t="s">
        <v>1004</v>
      </c>
      <c r="K202" s="12" t="s">
        <v>792</v>
      </c>
      <c r="L202" s="12" t="s">
        <v>793</v>
      </c>
      <c r="M202" s="27" t="s">
        <v>1028</v>
      </c>
      <c r="N202" s="12"/>
      <c r="O202" s="8">
        <v>94139219</v>
      </c>
      <c r="P202" s="32" t="s">
        <v>48</v>
      </c>
      <c r="Q202" s="8" t="s">
        <v>1019</v>
      </c>
      <c r="R202" s="12">
        <v>24</v>
      </c>
      <c r="S202" s="23">
        <v>3600</v>
      </c>
      <c r="T202" s="23"/>
      <c r="U202" s="13"/>
      <c r="V202" s="14">
        <f t="shared" ref="V202:V203" si="126">SUM(S202:U202)</f>
        <v>3600</v>
      </c>
      <c r="W202" s="15">
        <f t="shared" ref="W202:W203" si="127">S202</f>
        <v>3600</v>
      </c>
      <c r="X202" s="15">
        <f t="shared" ref="X202:X203" si="128">T202</f>
        <v>0</v>
      </c>
      <c r="Y202" s="15">
        <f t="shared" ref="Y202:Y203" si="129">U202</f>
        <v>0</v>
      </c>
      <c r="Z202" s="14">
        <f t="shared" ref="Z202:Z203" si="130">SUM(W202:Y202)</f>
        <v>3600</v>
      </c>
      <c r="AA202" s="24" t="s">
        <v>284</v>
      </c>
      <c r="AB202" s="24" t="s">
        <v>284</v>
      </c>
      <c r="AC202" s="24" t="s">
        <v>284</v>
      </c>
      <c r="AD202" s="14">
        <f t="shared" ref="AD202:AD203" si="131">SUM(AA202:AC202)</f>
        <v>0</v>
      </c>
      <c r="AE202" s="14">
        <f t="shared" ref="AE202:AE203" si="132">V202+Z202+AD202</f>
        <v>7200</v>
      </c>
      <c r="AF202" s="17" t="s">
        <v>905</v>
      </c>
      <c r="AG202" s="17" t="s">
        <v>909</v>
      </c>
      <c r="AH202" s="17" t="s">
        <v>906</v>
      </c>
      <c r="AI202" s="17" t="s">
        <v>907</v>
      </c>
      <c r="AJ202" s="17" t="s">
        <v>908</v>
      </c>
      <c r="AK202" s="8" t="s">
        <v>290</v>
      </c>
      <c r="AL202" s="8" t="s">
        <v>291</v>
      </c>
      <c r="AM202" s="8" t="s">
        <v>47</v>
      </c>
      <c r="AN202" s="25">
        <v>46387</v>
      </c>
      <c r="AO202" s="19"/>
    </row>
    <row r="203" spans="1:41" ht="20" customHeight="1">
      <c r="A203" s="12">
        <v>2</v>
      </c>
      <c r="B203" s="12" t="s">
        <v>1025</v>
      </c>
      <c r="C203" s="26" t="s">
        <v>825</v>
      </c>
      <c r="D203" s="12" t="s">
        <v>1026</v>
      </c>
      <c r="E203" s="12" t="s">
        <v>1027</v>
      </c>
      <c r="F203" s="12" t="s">
        <v>1026</v>
      </c>
      <c r="G203" s="12" t="s">
        <v>735</v>
      </c>
      <c r="H203" s="12" t="s">
        <v>807</v>
      </c>
      <c r="I203" s="1" t="s">
        <v>914</v>
      </c>
      <c r="J203" s="12" t="s">
        <v>923</v>
      </c>
      <c r="K203" s="12" t="s">
        <v>792</v>
      </c>
      <c r="L203" s="12" t="s">
        <v>793</v>
      </c>
      <c r="M203" s="27" t="s">
        <v>1029</v>
      </c>
      <c r="N203" s="12"/>
      <c r="O203" s="8">
        <v>2042303</v>
      </c>
      <c r="P203" s="32" t="s">
        <v>48</v>
      </c>
      <c r="Q203" s="8" t="s">
        <v>1020</v>
      </c>
      <c r="R203" s="12">
        <v>24</v>
      </c>
      <c r="S203" s="23">
        <v>1250</v>
      </c>
      <c r="T203" s="23"/>
      <c r="U203" s="13"/>
      <c r="V203" s="14">
        <f t="shared" si="126"/>
        <v>1250</v>
      </c>
      <c r="W203" s="15">
        <f t="shared" si="127"/>
        <v>1250</v>
      </c>
      <c r="X203" s="15">
        <f t="shared" si="128"/>
        <v>0</v>
      </c>
      <c r="Y203" s="15">
        <f t="shared" si="129"/>
        <v>0</v>
      </c>
      <c r="Z203" s="14">
        <f t="shared" si="130"/>
        <v>1250</v>
      </c>
      <c r="AA203" s="24" t="s">
        <v>284</v>
      </c>
      <c r="AB203" s="24" t="s">
        <v>284</v>
      </c>
      <c r="AC203" s="24" t="s">
        <v>284</v>
      </c>
      <c r="AD203" s="14">
        <f t="shared" si="131"/>
        <v>0</v>
      </c>
      <c r="AE203" s="14">
        <f t="shared" si="132"/>
        <v>2500</v>
      </c>
      <c r="AF203" s="17" t="s">
        <v>905</v>
      </c>
      <c r="AG203" s="17" t="s">
        <v>909</v>
      </c>
      <c r="AH203" s="17" t="s">
        <v>906</v>
      </c>
      <c r="AI203" s="17" t="s">
        <v>907</v>
      </c>
      <c r="AJ203" s="17" t="s">
        <v>908</v>
      </c>
      <c r="AK203" s="8" t="s">
        <v>290</v>
      </c>
      <c r="AL203" s="8" t="s">
        <v>291</v>
      </c>
      <c r="AM203" s="8" t="s">
        <v>47</v>
      </c>
      <c r="AN203" s="25">
        <v>46387</v>
      </c>
      <c r="AO203" s="19"/>
    </row>
    <row r="204" spans="1:41" ht="20" customHeight="1">
      <c r="A204" s="20"/>
      <c r="B204" s="21" t="s">
        <v>1025</v>
      </c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2">
        <f>SUM(S202:S203)</f>
        <v>4850</v>
      </c>
      <c r="T204" s="22">
        <f t="shared" ref="T204:AE204" si="133">SUM(T202:T203)</f>
        <v>0</v>
      </c>
      <c r="U204" s="22">
        <f t="shared" si="133"/>
        <v>0</v>
      </c>
      <c r="V204" s="22">
        <f t="shared" si="133"/>
        <v>4850</v>
      </c>
      <c r="W204" s="22">
        <f t="shared" si="133"/>
        <v>4850</v>
      </c>
      <c r="X204" s="22">
        <f t="shared" si="133"/>
        <v>0</v>
      </c>
      <c r="Y204" s="22">
        <f t="shared" si="133"/>
        <v>0</v>
      </c>
      <c r="Z204" s="22">
        <f t="shared" si="133"/>
        <v>4850</v>
      </c>
      <c r="AA204" s="22">
        <f t="shared" si="133"/>
        <v>0</v>
      </c>
      <c r="AB204" s="22">
        <f t="shared" si="133"/>
        <v>0</v>
      </c>
      <c r="AC204" s="22">
        <f t="shared" si="133"/>
        <v>0</v>
      </c>
      <c r="AD204" s="22">
        <f t="shared" si="133"/>
        <v>0</v>
      </c>
      <c r="AE204" s="22">
        <f t="shared" si="133"/>
        <v>9700</v>
      </c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ht="20" customHeight="1">
      <c r="A205" s="8">
        <v>1</v>
      </c>
      <c r="B205" s="8" t="s">
        <v>1031</v>
      </c>
      <c r="C205" s="9" t="s">
        <v>1179</v>
      </c>
      <c r="D205" s="8" t="s">
        <v>1032</v>
      </c>
      <c r="E205" s="8" t="s">
        <v>1031</v>
      </c>
      <c r="F205" s="8" t="s">
        <v>1032</v>
      </c>
      <c r="G205" s="8" t="s">
        <v>185</v>
      </c>
      <c r="H205" s="8" t="s">
        <v>1039</v>
      </c>
      <c r="I205" s="10" t="s">
        <v>1091</v>
      </c>
      <c r="J205" s="8">
        <v>35</v>
      </c>
      <c r="K205" s="8" t="s">
        <v>1034</v>
      </c>
      <c r="L205" s="8" t="s">
        <v>1035</v>
      </c>
      <c r="M205" s="11" t="s">
        <v>1184</v>
      </c>
      <c r="N205" s="8"/>
      <c r="O205" s="8">
        <v>15240255</v>
      </c>
      <c r="P205" s="8" t="s">
        <v>48</v>
      </c>
      <c r="Q205" s="8">
        <v>14</v>
      </c>
      <c r="R205" s="8">
        <v>36</v>
      </c>
      <c r="S205" s="23">
        <v>20875</v>
      </c>
      <c r="T205" s="23"/>
      <c r="U205" s="13"/>
      <c r="V205" s="14">
        <f>SUM(S205:U205)</f>
        <v>20875</v>
      </c>
      <c r="W205" s="15">
        <f>S205</f>
        <v>20875</v>
      </c>
      <c r="X205" s="15">
        <f t="shared" ref="X205" si="134">T205</f>
        <v>0</v>
      </c>
      <c r="Y205" s="15">
        <f t="shared" ref="Y205" si="135">U205</f>
        <v>0</v>
      </c>
      <c r="Z205" s="14">
        <f t="shared" ref="Z205" si="136">SUM(W205:Y205)</f>
        <v>20875</v>
      </c>
      <c r="AA205" s="15">
        <f>S205</f>
        <v>20875</v>
      </c>
      <c r="AB205" s="15">
        <f t="shared" ref="AB205:AC205" si="137">T205</f>
        <v>0</v>
      </c>
      <c r="AC205" s="15">
        <f t="shared" si="137"/>
        <v>0</v>
      </c>
      <c r="AD205" s="14">
        <f t="shared" ref="AD205" si="138">SUM(AA205:AC205)</f>
        <v>20875</v>
      </c>
      <c r="AE205" s="14">
        <f t="shared" ref="AE205" si="139">V205+Z205+AD205</f>
        <v>62625</v>
      </c>
      <c r="AF205" s="17" t="s">
        <v>53</v>
      </c>
      <c r="AG205" s="17" t="s">
        <v>287</v>
      </c>
      <c r="AH205" s="17" t="s">
        <v>357</v>
      </c>
      <c r="AI205" s="17" t="s">
        <v>1182</v>
      </c>
      <c r="AJ205" s="17" t="s">
        <v>1183</v>
      </c>
      <c r="AK205" s="8" t="s">
        <v>290</v>
      </c>
      <c r="AL205" s="8" t="s">
        <v>291</v>
      </c>
      <c r="AM205" s="8" t="s">
        <v>47</v>
      </c>
      <c r="AN205" s="25">
        <v>46752</v>
      </c>
      <c r="AO205" s="12"/>
    </row>
    <row r="206" spans="1:41" ht="20" customHeight="1">
      <c r="A206" s="8">
        <v>2</v>
      </c>
      <c r="B206" s="8" t="s">
        <v>1031</v>
      </c>
      <c r="C206" s="9" t="s">
        <v>1179</v>
      </c>
      <c r="D206" s="8" t="s">
        <v>1032</v>
      </c>
      <c r="E206" s="8" t="s">
        <v>1031</v>
      </c>
      <c r="F206" s="8" t="s">
        <v>1032</v>
      </c>
      <c r="G206" s="8" t="s">
        <v>197</v>
      </c>
      <c r="H206" s="8" t="s">
        <v>1086</v>
      </c>
      <c r="I206" s="10"/>
      <c r="J206" s="8" t="s">
        <v>1185</v>
      </c>
      <c r="K206" s="8" t="s">
        <v>1034</v>
      </c>
      <c r="L206" s="8" t="s">
        <v>1035</v>
      </c>
      <c r="M206" s="11" t="s">
        <v>1186</v>
      </c>
      <c r="N206" s="8"/>
      <c r="O206" s="8">
        <v>15488256</v>
      </c>
      <c r="P206" s="8" t="s">
        <v>48</v>
      </c>
      <c r="Q206" s="8">
        <v>14</v>
      </c>
      <c r="R206" s="8">
        <v>36</v>
      </c>
      <c r="S206" s="23">
        <v>7540</v>
      </c>
      <c r="T206" s="23"/>
      <c r="U206" s="13"/>
      <c r="V206" s="14">
        <f t="shared" ref="V206:V252" si="140">SUM(S206:U206)</f>
        <v>7540</v>
      </c>
      <c r="W206" s="15">
        <f t="shared" ref="W206:W252" si="141">S206</f>
        <v>7540</v>
      </c>
      <c r="X206" s="15">
        <f t="shared" ref="X206:X252" si="142">T206</f>
        <v>0</v>
      </c>
      <c r="Y206" s="15">
        <f t="shared" ref="Y206:Y252" si="143">U206</f>
        <v>0</v>
      </c>
      <c r="Z206" s="14">
        <f t="shared" ref="Z206:Z252" si="144">SUM(W206:Y206)</f>
        <v>7540</v>
      </c>
      <c r="AA206" s="15">
        <f t="shared" ref="AA206:AA252" si="145">S206</f>
        <v>7540</v>
      </c>
      <c r="AB206" s="15">
        <f t="shared" ref="AB206:AB252" si="146">T206</f>
        <v>0</v>
      </c>
      <c r="AC206" s="15">
        <f t="shared" ref="AC206:AC252" si="147">U206</f>
        <v>0</v>
      </c>
      <c r="AD206" s="14">
        <f t="shared" ref="AD206:AD252" si="148">SUM(AA206:AC206)</f>
        <v>7540</v>
      </c>
      <c r="AE206" s="14">
        <f t="shared" ref="AE206:AE252" si="149">V206+Z206+AD206</f>
        <v>22620</v>
      </c>
      <c r="AF206" s="17" t="s">
        <v>53</v>
      </c>
      <c r="AG206" s="17" t="s">
        <v>287</v>
      </c>
      <c r="AH206" s="17" t="s">
        <v>357</v>
      </c>
      <c r="AI206" s="17" t="s">
        <v>1182</v>
      </c>
      <c r="AJ206" s="17" t="s">
        <v>1183</v>
      </c>
      <c r="AK206" s="8" t="s">
        <v>290</v>
      </c>
      <c r="AL206" s="8" t="s">
        <v>291</v>
      </c>
      <c r="AM206" s="8" t="s">
        <v>47</v>
      </c>
      <c r="AN206" s="25">
        <v>46752</v>
      </c>
      <c r="AO206" s="12"/>
    </row>
    <row r="207" spans="1:41" ht="20" customHeight="1">
      <c r="A207" s="8">
        <v>3</v>
      </c>
      <c r="B207" s="8" t="s">
        <v>1031</v>
      </c>
      <c r="C207" s="9" t="s">
        <v>1179</v>
      </c>
      <c r="D207" s="8" t="s">
        <v>1032</v>
      </c>
      <c r="E207" s="8" t="s">
        <v>1031</v>
      </c>
      <c r="F207" s="8" t="s">
        <v>1032</v>
      </c>
      <c r="G207" s="8" t="s">
        <v>197</v>
      </c>
      <c r="H207" s="8" t="s">
        <v>1084</v>
      </c>
      <c r="I207" s="10"/>
      <c r="J207" s="8" t="s">
        <v>1187</v>
      </c>
      <c r="K207" s="8" t="s">
        <v>1034</v>
      </c>
      <c r="L207" s="8" t="s">
        <v>1035</v>
      </c>
      <c r="M207" s="11" t="s">
        <v>1188</v>
      </c>
      <c r="N207" s="8"/>
      <c r="O207" s="8">
        <v>56303386</v>
      </c>
      <c r="P207" s="8" t="s">
        <v>48</v>
      </c>
      <c r="Q207" s="8">
        <v>18</v>
      </c>
      <c r="R207" s="8">
        <v>36</v>
      </c>
      <c r="S207" s="23">
        <v>221</v>
      </c>
      <c r="T207" s="23"/>
      <c r="U207" s="13"/>
      <c r="V207" s="14">
        <f t="shared" si="140"/>
        <v>221</v>
      </c>
      <c r="W207" s="15">
        <f t="shared" si="141"/>
        <v>221</v>
      </c>
      <c r="X207" s="15">
        <f t="shared" si="142"/>
        <v>0</v>
      </c>
      <c r="Y207" s="15">
        <f t="shared" si="143"/>
        <v>0</v>
      </c>
      <c r="Z207" s="14">
        <f t="shared" si="144"/>
        <v>221</v>
      </c>
      <c r="AA207" s="15">
        <f t="shared" si="145"/>
        <v>221</v>
      </c>
      <c r="AB207" s="15">
        <f t="shared" si="146"/>
        <v>0</v>
      </c>
      <c r="AC207" s="15">
        <f t="shared" si="147"/>
        <v>0</v>
      </c>
      <c r="AD207" s="14">
        <f t="shared" si="148"/>
        <v>221</v>
      </c>
      <c r="AE207" s="14">
        <f t="shared" si="149"/>
        <v>663</v>
      </c>
      <c r="AF207" s="17" t="s">
        <v>53</v>
      </c>
      <c r="AG207" s="17" t="s">
        <v>287</v>
      </c>
      <c r="AH207" s="17" t="s">
        <v>357</v>
      </c>
      <c r="AI207" s="17" t="s">
        <v>1182</v>
      </c>
      <c r="AJ207" s="17" t="s">
        <v>1183</v>
      </c>
      <c r="AK207" s="8" t="s">
        <v>290</v>
      </c>
      <c r="AL207" s="8" t="s">
        <v>291</v>
      </c>
      <c r="AM207" s="8" t="s">
        <v>47</v>
      </c>
      <c r="AN207" s="25">
        <v>46752</v>
      </c>
      <c r="AO207" s="12"/>
    </row>
    <row r="208" spans="1:41" ht="20" customHeight="1">
      <c r="A208" s="8">
        <v>4</v>
      </c>
      <c r="B208" s="8" t="s">
        <v>1031</v>
      </c>
      <c r="C208" s="9" t="s">
        <v>1179</v>
      </c>
      <c r="D208" s="8" t="s">
        <v>1032</v>
      </c>
      <c r="E208" s="8" t="s">
        <v>1031</v>
      </c>
      <c r="F208" s="8" t="s">
        <v>1032</v>
      </c>
      <c r="G208" s="8" t="s">
        <v>1189</v>
      </c>
      <c r="H208" s="8" t="s">
        <v>1039</v>
      </c>
      <c r="I208" s="10" t="s">
        <v>1069</v>
      </c>
      <c r="J208" s="8">
        <v>16</v>
      </c>
      <c r="K208" s="8" t="s">
        <v>1034</v>
      </c>
      <c r="L208" s="8" t="s">
        <v>1035</v>
      </c>
      <c r="M208" s="11" t="s">
        <v>1190</v>
      </c>
      <c r="N208" s="8"/>
      <c r="O208" s="8">
        <v>14826237</v>
      </c>
      <c r="P208" s="8" t="s">
        <v>48</v>
      </c>
      <c r="Q208" s="8">
        <v>14</v>
      </c>
      <c r="R208" s="8">
        <v>36</v>
      </c>
      <c r="S208" s="23">
        <v>3355</v>
      </c>
      <c r="T208" s="23"/>
      <c r="U208" s="13"/>
      <c r="V208" s="14">
        <f t="shared" si="140"/>
        <v>3355</v>
      </c>
      <c r="W208" s="15">
        <f t="shared" si="141"/>
        <v>3355</v>
      </c>
      <c r="X208" s="15">
        <f t="shared" si="142"/>
        <v>0</v>
      </c>
      <c r="Y208" s="15">
        <f t="shared" si="143"/>
        <v>0</v>
      </c>
      <c r="Z208" s="14">
        <f t="shared" si="144"/>
        <v>3355</v>
      </c>
      <c r="AA208" s="15">
        <f t="shared" si="145"/>
        <v>3355</v>
      </c>
      <c r="AB208" s="15">
        <f t="shared" si="146"/>
        <v>0</v>
      </c>
      <c r="AC208" s="15">
        <f t="shared" si="147"/>
        <v>0</v>
      </c>
      <c r="AD208" s="14">
        <f t="shared" si="148"/>
        <v>3355</v>
      </c>
      <c r="AE208" s="14">
        <f t="shared" si="149"/>
        <v>10065</v>
      </c>
      <c r="AF208" s="17" t="s">
        <v>53</v>
      </c>
      <c r="AG208" s="17" t="s">
        <v>287</v>
      </c>
      <c r="AH208" s="17" t="s">
        <v>357</v>
      </c>
      <c r="AI208" s="17" t="s">
        <v>1182</v>
      </c>
      <c r="AJ208" s="17" t="s">
        <v>1183</v>
      </c>
      <c r="AK208" s="8" t="s">
        <v>290</v>
      </c>
      <c r="AL208" s="8" t="s">
        <v>291</v>
      </c>
      <c r="AM208" s="8" t="s">
        <v>47</v>
      </c>
      <c r="AN208" s="25">
        <v>46752</v>
      </c>
      <c r="AO208" s="12"/>
    </row>
    <row r="209" spans="1:41" ht="20" customHeight="1">
      <c r="A209" s="8">
        <v>5</v>
      </c>
      <c r="B209" s="8" t="s">
        <v>1031</v>
      </c>
      <c r="C209" s="9" t="s">
        <v>1179</v>
      </c>
      <c r="D209" s="8" t="s">
        <v>1032</v>
      </c>
      <c r="E209" s="8" t="s">
        <v>1031</v>
      </c>
      <c r="F209" s="8" t="s">
        <v>1032</v>
      </c>
      <c r="G209" s="8" t="s">
        <v>1191</v>
      </c>
      <c r="H209" s="8" t="s">
        <v>1071</v>
      </c>
      <c r="I209" s="10"/>
      <c r="J209" s="8"/>
      <c r="K209" s="8" t="s">
        <v>1034</v>
      </c>
      <c r="L209" s="8" t="s">
        <v>1035</v>
      </c>
      <c r="M209" s="11" t="s">
        <v>1192</v>
      </c>
      <c r="N209" s="8"/>
      <c r="O209" s="8">
        <v>13721737</v>
      </c>
      <c r="P209" s="8" t="s">
        <v>48</v>
      </c>
      <c r="Q209" s="8">
        <v>3</v>
      </c>
      <c r="R209" s="8">
        <v>36</v>
      </c>
      <c r="S209" s="23">
        <v>14</v>
      </c>
      <c r="T209" s="23"/>
      <c r="U209" s="13"/>
      <c r="V209" s="14">
        <f t="shared" si="140"/>
        <v>14</v>
      </c>
      <c r="W209" s="15">
        <f t="shared" si="141"/>
        <v>14</v>
      </c>
      <c r="X209" s="15">
        <f t="shared" si="142"/>
        <v>0</v>
      </c>
      <c r="Y209" s="15">
        <f t="shared" si="143"/>
        <v>0</v>
      </c>
      <c r="Z209" s="14">
        <f t="shared" si="144"/>
        <v>14</v>
      </c>
      <c r="AA209" s="15">
        <f t="shared" si="145"/>
        <v>14</v>
      </c>
      <c r="AB209" s="15">
        <f t="shared" si="146"/>
        <v>0</v>
      </c>
      <c r="AC209" s="15">
        <f t="shared" si="147"/>
        <v>0</v>
      </c>
      <c r="AD209" s="14">
        <f t="shared" si="148"/>
        <v>14</v>
      </c>
      <c r="AE209" s="14">
        <f t="shared" si="149"/>
        <v>42</v>
      </c>
      <c r="AF209" s="17" t="s">
        <v>53</v>
      </c>
      <c r="AG209" s="17" t="s">
        <v>287</v>
      </c>
      <c r="AH209" s="17" t="s">
        <v>357</v>
      </c>
      <c r="AI209" s="17" t="s">
        <v>1182</v>
      </c>
      <c r="AJ209" s="17" t="s">
        <v>1183</v>
      </c>
      <c r="AK209" s="8" t="s">
        <v>290</v>
      </c>
      <c r="AL209" s="8" t="s">
        <v>291</v>
      </c>
      <c r="AM209" s="8" t="s">
        <v>47</v>
      </c>
      <c r="AN209" s="25">
        <v>46752</v>
      </c>
      <c r="AO209" s="12"/>
    </row>
    <row r="210" spans="1:41" ht="20" customHeight="1">
      <c r="A210" s="8">
        <v>6</v>
      </c>
      <c r="B210" s="8" t="s">
        <v>1031</v>
      </c>
      <c r="C210" s="9" t="s">
        <v>1179</v>
      </c>
      <c r="D210" s="8" t="s">
        <v>1032</v>
      </c>
      <c r="E210" s="8" t="s">
        <v>1031</v>
      </c>
      <c r="F210" s="8" t="s">
        <v>1032</v>
      </c>
      <c r="G210" s="8" t="s">
        <v>1193</v>
      </c>
      <c r="H210" s="8" t="s">
        <v>1037</v>
      </c>
      <c r="I210" s="10"/>
      <c r="J210" s="8" t="s">
        <v>1194</v>
      </c>
      <c r="K210" s="8" t="s">
        <v>1034</v>
      </c>
      <c r="L210" s="8" t="s">
        <v>1035</v>
      </c>
      <c r="M210" s="11" t="s">
        <v>1195</v>
      </c>
      <c r="N210" s="8"/>
      <c r="O210" s="8">
        <v>15293890</v>
      </c>
      <c r="P210" s="8" t="s">
        <v>48</v>
      </c>
      <c r="Q210" s="8">
        <v>11</v>
      </c>
      <c r="R210" s="8">
        <v>36</v>
      </c>
      <c r="S210" s="23">
        <v>1556</v>
      </c>
      <c r="T210" s="23"/>
      <c r="U210" s="13"/>
      <c r="V210" s="14">
        <f t="shared" si="140"/>
        <v>1556</v>
      </c>
      <c r="W210" s="15">
        <f t="shared" si="141"/>
        <v>1556</v>
      </c>
      <c r="X210" s="15">
        <f t="shared" si="142"/>
        <v>0</v>
      </c>
      <c r="Y210" s="15">
        <f t="shared" si="143"/>
        <v>0</v>
      </c>
      <c r="Z210" s="14">
        <f t="shared" si="144"/>
        <v>1556</v>
      </c>
      <c r="AA210" s="15">
        <f t="shared" si="145"/>
        <v>1556</v>
      </c>
      <c r="AB210" s="15">
        <f t="shared" si="146"/>
        <v>0</v>
      </c>
      <c r="AC210" s="15">
        <f t="shared" si="147"/>
        <v>0</v>
      </c>
      <c r="AD210" s="14">
        <f t="shared" si="148"/>
        <v>1556</v>
      </c>
      <c r="AE210" s="14">
        <f t="shared" si="149"/>
        <v>4668</v>
      </c>
      <c r="AF210" s="17" t="s">
        <v>53</v>
      </c>
      <c r="AG210" s="17" t="s">
        <v>287</v>
      </c>
      <c r="AH210" s="17" t="s">
        <v>357</v>
      </c>
      <c r="AI210" s="17" t="s">
        <v>1182</v>
      </c>
      <c r="AJ210" s="17" t="s">
        <v>1183</v>
      </c>
      <c r="AK210" s="8" t="s">
        <v>290</v>
      </c>
      <c r="AL210" s="8" t="s">
        <v>291</v>
      </c>
      <c r="AM210" s="8" t="s">
        <v>47</v>
      </c>
      <c r="AN210" s="25">
        <v>46752</v>
      </c>
      <c r="AO210" s="12"/>
    </row>
    <row r="211" spans="1:41" ht="20" customHeight="1">
      <c r="A211" s="8">
        <v>7</v>
      </c>
      <c r="B211" s="8" t="s">
        <v>1031</v>
      </c>
      <c r="C211" s="9" t="s">
        <v>1179</v>
      </c>
      <c r="D211" s="8" t="s">
        <v>1032</v>
      </c>
      <c r="E211" s="8" t="s">
        <v>1031</v>
      </c>
      <c r="F211" s="8" t="s">
        <v>1196</v>
      </c>
      <c r="G211" s="8" t="s">
        <v>1197</v>
      </c>
      <c r="H211" s="8" t="s">
        <v>1039</v>
      </c>
      <c r="I211" s="10" t="s">
        <v>1198</v>
      </c>
      <c r="J211" s="8">
        <v>1</v>
      </c>
      <c r="K211" s="8" t="s">
        <v>1034</v>
      </c>
      <c r="L211" s="8" t="s">
        <v>1035</v>
      </c>
      <c r="M211" s="11" t="s">
        <v>1199</v>
      </c>
      <c r="N211" s="8"/>
      <c r="O211" s="8">
        <v>56208879</v>
      </c>
      <c r="P211" s="8" t="s">
        <v>48</v>
      </c>
      <c r="Q211" s="8">
        <v>35</v>
      </c>
      <c r="R211" s="8">
        <v>36</v>
      </c>
      <c r="S211" s="23">
        <v>22351</v>
      </c>
      <c r="T211" s="23"/>
      <c r="U211" s="13"/>
      <c r="V211" s="14">
        <f t="shared" si="140"/>
        <v>22351</v>
      </c>
      <c r="W211" s="15">
        <f t="shared" si="141"/>
        <v>22351</v>
      </c>
      <c r="X211" s="15">
        <f t="shared" si="142"/>
        <v>0</v>
      </c>
      <c r="Y211" s="15">
        <f t="shared" si="143"/>
        <v>0</v>
      </c>
      <c r="Z211" s="14">
        <f t="shared" si="144"/>
        <v>22351</v>
      </c>
      <c r="AA211" s="15">
        <f t="shared" si="145"/>
        <v>22351</v>
      </c>
      <c r="AB211" s="15">
        <f t="shared" si="146"/>
        <v>0</v>
      </c>
      <c r="AC211" s="15">
        <f t="shared" si="147"/>
        <v>0</v>
      </c>
      <c r="AD211" s="14">
        <f t="shared" si="148"/>
        <v>22351</v>
      </c>
      <c r="AE211" s="14">
        <f t="shared" si="149"/>
        <v>67053</v>
      </c>
      <c r="AF211" s="17" t="s">
        <v>53</v>
      </c>
      <c r="AG211" s="17" t="s">
        <v>287</v>
      </c>
      <c r="AH211" s="17" t="s">
        <v>357</v>
      </c>
      <c r="AI211" s="17" t="s">
        <v>1182</v>
      </c>
      <c r="AJ211" s="17" t="s">
        <v>1183</v>
      </c>
      <c r="AK211" s="8" t="s">
        <v>290</v>
      </c>
      <c r="AL211" s="8" t="s">
        <v>291</v>
      </c>
      <c r="AM211" s="8" t="s">
        <v>47</v>
      </c>
      <c r="AN211" s="25">
        <v>46752</v>
      </c>
      <c r="AO211" s="12"/>
    </row>
    <row r="212" spans="1:41" ht="20" customHeight="1">
      <c r="A212" s="8">
        <v>8</v>
      </c>
      <c r="B212" s="8" t="s">
        <v>1031</v>
      </c>
      <c r="C212" s="9" t="s">
        <v>1179</v>
      </c>
      <c r="D212" s="8" t="s">
        <v>1032</v>
      </c>
      <c r="E212" s="8" t="s">
        <v>1031</v>
      </c>
      <c r="F212" s="8" t="s">
        <v>1196</v>
      </c>
      <c r="G212" s="8" t="s">
        <v>1200</v>
      </c>
      <c r="H212" s="8" t="s">
        <v>1037</v>
      </c>
      <c r="I212" s="10"/>
      <c r="J212" s="8">
        <v>230</v>
      </c>
      <c r="K212" s="8" t="s">
        <v>1034</v>
      </c>
      <c r="L212" s="8" t="s">
        <v>1035</v>
      </c>
      <c r="M212" s="11" t="s">
        <v>1201</v>
      </c>
      <c r="N212" s="8"/>
      <c r="O212" s="8">
        <v>15118890</v>
      </c>
      <c r="P212" s="8" t="s">
        <v>48</v>
      </c>
      <c r="Q212" s="8">
        <v>14</v>
      </c>
      <c r="R212" s="8">
        <v>36</v>
      </c>
      <c r="S212" s="23">
        <v>3977</v>
      </c>
      <c r="T212" s="23"/>
      <c r="U212" s="13"/>
      <c r="V212" s="14">
        <f t="shared" si="140"/>
        <v>3977</v>
      </c>
      <c r="W212" s="15">
        <f t="shared" si="141"/>
        <v>3977</v>
      </c>
      <c r="X212" s="15">
        <f t="shared" si="142"/>
        <v>0</v>
      </c>
      <c r="Y212" s="15">
        <f t="shared" si="143"/>
        <v>0</v>
      </c>
      <c r="Z212" s="14">
        <f t="shared" si="144"/>
        <v>3977</v>
      </c>
      <c r="AA212" s="15">
        <f t="shared" si="145"/>
        <v>3977</v>
      </c>
      <c r="AB212" s="15">
        <f t="shared" si="146"/>
        <v>0</v>
      </c>
      <c r="AC212" s="15">
        <f t="shared" si="147"/>
        <v>0</v>
      </c>
      <c r="AD212" s="14">
        <f t="shared" si="148"/>
        <v>3977</v>
      </c>
      <c r="AE212" s="14">
        <f t="shared" si="149"/>
        <v>11931</v>
      </c>
      <c r="AF212" s="17" t="s">
        <v>53</v>
      </c>
      <c r="AG212" s="17" t="s">
        <v>287</v>
      </c>
      <c r="AH212" s="17" t="s">
        <v>357</v>
      </c>
      <c r="AI212" s="17" t="s">
        <v>1182</v>
      </c>
      <c r="AJ212" s="17" t="s">
        <v>1183</v>
      </c>
      <c r="AK212" s="8" t="s">
        <v>290</v>
      </c>
      <c r="AL212" s="8" t="s">
        <v>291</v>
      </c>
      <c r="AM212" s="8" t="s">
        <v>47</v>
      </c>
      <c r="AN212" s="25">
        <v>46752</v>
      </c>
      <c r="AO212" s="12"/>
    </row>
    <row r="213" spans="1:41" ht="20" customHeight="1">
      <c r="A213" s="8">
        <v>9</v>
      </c>
      <c r="B213" s="8" t="s">
        <v>1031</v>
      </c>
      <c r="C213" s="9" t="s">
        <v>1179</v>
      </c>
      <c r="D213" s="8" t="s">
        <v>1032</v>
      </c>
      <c r="E213" s="8" t="s">
        <v>1031</v>
      </c>
      <c r="F213" s="8" t="s">
        <v>1196</v>
      </c>
      <c r="G213" s="8" t="s">
        <v>1200</v>
      </c>
      <c r="H213" s="8" t="s">
        <v>1037</v>
      </c>
      <c r="I213" s="10"/>
      <c r="J213" s="8">
        <v>230</v>
      </c>
      <c r="K213" s="8" t="s">
        <v>1034</v>
      </c>
      <c r="L213" s="8" t="s">
        <v>1035</v>
      </c>
      <c r="M213" s="11" t="s">
        <v>1202</v>
      </c>
      <c r="N213" s="8"/>
      <c r="O213" s="8">
        <v>31566257</v>
      </c>
      <c r="P213" s="8" t="s">
        <v>48</v>
      </c>
      <c r="Q213" s="8">
        <v>4</v>
      </c>
      <c r="R213" s="8">
        <v>36</v>
      </c>
      <c r="S213" s="23">
        <v>49</v>
      </c>
      <c r="T213" s="23"/>
      <c r="U213" s="13"/>
      <c r="V213" s="14">
        <f t="shared" si="140"/>
        <v>49</v>
      </c>
      <c r="W213" s="15">
        <f t="shared" si="141"/>
        <v>49</v>
      </c>
      <c r="X213" s="15">
        <f t="shared" si="142"/>
        <v>0</v>
      </c>
      <c r="Y213" s="15">
        <f t="shared" si="143"/>
        <v>0</v>
      </c>
      <c r="Z213" s="14">
        <f t="shared" si="144"/>
        <v>49</v>
      </c>
      <c r="AA213" s="15">
        <f t="shared" si="145"/>
        <v>49</v>
      </c>
      <c r="AB213" s="15">
        <f t="shared" si="146"/>
        <v>0</v>
      </c>
      <c r="AC213" s="15">
        <f t="shared" si="147"/>
        <v>0</v>
      </c>
      <c r="AD213" s="14">
        <f t="shared" si="148"/>
        <v>49</v>
      </c>
      <c r="AE213" s="14">
        <f t="shared" si="149"/>
        <v>147</v>
      </c>
      <c r="AF213" s="17" t="s">
        <v>53</v>
      </c>
      <c r="AG213" s="17" t="s">
        <v>287</v>
      </c>
      <c r="AH213" s="17" t="s">
        <v>357</v>
      </c>
      <c r="AI213" s="17" t="s">
        <v>1182</v>
      </c>
      <c r="AJ213" s="17" t="s">
        <v>1183</v>
      </c>
      <c r="AK213" s="8" t="s">
        <v>290</v>
      </c>
      <c r="AL213" s="8" t="s">
        <v>291</v>
      </c>
      <c r="AM213" s="8" t="s">
        <v>47</v>
      </c>
      <c r="AN213" s="25">
        <v>46752</v>
      </c>
      <c r="AO213" s="12"/>
    </row>
    <row r="214" spans="1:41" ht="20" customHeight="1">
      <c r="A214" s="8">
        <v>10</v>
      </c>
      <c r="B214" s="8" t="s">
        <v>1031</v>
      </c>
      <c r="C214" s="9" t="s">
        <v>1179</v>
      </c>
      <c r="D214" s="8" t="s">
        <v>1032</v>
      </c>
      <c r="E214" s="8" t="s">
        <v>1031</v>
      </c>
      <c r="F214" s="8" t="s">
        <v>1032</v>
      </c>
      <c r="G214" s="8" t="s">
        <v>1203</v>
      </c>
      <c r="H214" s="8" t="s">
        <v>1039</v>
      </c>
      <c r="I214" s="10" t="s">
        <v>1069</v>
      </c>
      <c r="J214" s="8">
        <v>16</v>
      </c>
      <c r="K214" s="8" t="s">
        <v>1034</v>
      </c>
      <c r="L214" s="8" t="s">
        <v>1035</v>
      </c>
      <c r="M214" s="11" t="s">
        <v>1204</v>
      </c>
      <c r="N214" s="8"/>
      <c r="O214" s="8">
        <v>31761333</v>
      </c>
      <c r="P214" s="8" t="s">
        <v>48</v>
      </c>
      <c r="Q214" s="8">
        <v>5</v>
      </c>
      <c r="R214" s="8">
        <v>36</v>
      </c>
      <c r="S214" s="23">
        <v>113</v>
      </c>
      <c r="T214" s="23"/>
      <c r="U214" s="13"/>
      <c r="V214" s="14">
        <f t="shared" si="140"/>
        <v>113</v>
      </c>
      <c r="W214" s="15">
        <f t="shared" si="141"/>
        <v>113</v>
      </c>
      <c r="X214" s="15">
        <f t="shared" si="142"/>
        <v>0</v>
      </c>
      <c r="Y214" s="15">
        <f t="shared" si="143"/>
        <v>0</v>
      </c>
      <c r="Z214" s="14">
        <f t="shared" si="144"/>
        <v>113</v>
      </c>
      <c r="AA214" s="15">
        <f t="shared" si="145"/>
        <v>113</v>
      </c>
      <c r="AB214" s="15">
        <f t="shared" si="146"/>
        <v>0</v>
      </c>
      <c r="AC214" s="15">
        <f t="shared" si="147"/>
        <v>0</v>
      </c>
      <c r="AD214" s="14">
        <f t="shared" si="148"/>
        <v>113</v>
      </c>
      <c r="AE214" s="14">
        <f t="shared" si="149"/>
        <v>339</v>
      </c>
      <c r="AF214" s="17" t="s">
        <v>53</v>
      </c>
      <c r="AG214" s="17" t="s">
        <v>287</v>
      </c>
      <c r="AH214" s="17" t="s">
        <v>357</v>
      </c>
      <c r="AI214" s="17" t="s">
        <v>1182</v>
      </c>
      <c r="AJ214" s="17" t="s">
        <v>1183</v>
      </c>
      <c r="AK214" s="8" t="s">
        <v>290</v>
      </c>
      <c r="AL214" s="8" t="s">
        <v>291</v>
      </c>
      <c r="AM214" s="8" t="s">
        <v>47</v>
      </c>
      <c r="AN214" s="25">
        <v>46752</v>
      </c>
      <c r="AO214" s="12"/>
    </row>
    <row r="215" spans="1:41" ht="20" customHeight="1">
      <c r="A215" s="8">
        <v>11</v>
      </c>
      <c r="B215" s="8" t="s">
        <v>1031</v>
      </c>
      <c r="C215" s="9" t="s">
        <v>1179</v>
      </c>
      <c r="D215" s="8" t="s">
        <v>1032</v>
      </c>
      <c r="E215" s="8" t="s">
        <v>1031</v>
      </c>
      <c r="F215" s="8" t="s">
        <v>1032</v>
      </c>
      <c r="G215" s="8" t="s">
        <v>1205</v>
      </c>
      <c r="H215" s="8" t="s">
        <v>1039</v>
      </c>
      <c r="I215" s="10" t="s">
        <v>1069</v>
      </c>
      <c r="J215" s="8">
        <v>16</v>
      </c>
      <c r="K215" s="8" t="s">
        <v>1034</v>
      </c>
      <c r="L215" s="8" t="s">
        <v>1035</v>
      </c>
      <c r="M215" s="11" t="s">
        <v>1206</v>
      </c>
      <c r="N215" s="8"/>
      <c r="O215" s="8">
        <v>31761337</v>
      </c>
      <c r="P215" s="8" t="s">
        <v>48</v>
      </c>
      <c r="Q215" s="8">
        <v>5</v>
      </c>
      <c r="R215" s="8">
        <v>36</v>
      </c>
      <c r="S215" s="23">
        <v>548</v>
      </c>
      <c r="T215" s="23"/>
      <c r="U215" s="13"/>
      <c r="V215" s="14">
        <f t="shared" si="140"/>
        <v>548</v>
      </c>
      <c r="W215" s="15">
        <f t="shared" si="141"/>
        <v>548</v>
      </c>
      <c r="X215" s="15">
        <f t="shared" si="142"/>
        <v>0</v>
      </c>
      <c r="Y215" s="15">
        <f t="shared" si="143"/>
        <v>0</v>
      </c>
      <c r="Z215" s="14">
        <f t="shared" si="144"/>
        <v>548</v>
      </c>
      <c r="AA215" s="15">
        <f t="shared" si="145"/>
        <v>548</v>
      </c>
      <c r="AB215" s="15">
        <f t="shared" si="146"/>
        <v>0</v>
      </c>
      <c r="AC215" s="15">
        <f t="shared" si="147"/>
        <v>0</v>
      </c>
      <c r="AD215" s="14">
        <f t="shared" si="148"/>
        <v>548</v>
      </c>
      <c r="AE215" s="14">
        <f t="shared" si="149"/>
        <v>1644</v>
      </c>
      <c r="AF215" s="17" t="s">
        <v>53</v>
      </c>
      <c r="AG215" s="17" t="s">
        <v>287</v>
      </c>
      <c r="AH215" s="17" t="s">
        <v>357</v>
      </c>
      <c r="AI215" s="17" t="s">
        <v>1182</v>
      </c>
      <c r="AJ215" s="17" t="s">
        <v>1183</v>
      </c>
      <c r="AK215" s="8" t="s">
        <v>290</v>
      </c>
      <c r="AL215" s="8" t="s">
        <v>291</v>
      </c>
      <c r="AM215" s="8" t="s">
        <v>47</v>
      </c>
      <c r="AN215" s="25">
        <v>46752</v>
      </c>
      <c r="AO215" s="12"/>
    </row>
    <row r="216" spans="1:41" ht="20" customHeight="1">
      <c r="A216" s="8">
        <v>12</v>
      </c>
      <c r="B216" s="8" t="s">
        <v>1031</v>
      </c>
      <c r="C216" s="9" t="s">
        <v>1179</v>
      </c>
      <c r="D216" s="8" t="s">
        <v>1032</v>
      </c>
      <c r="E216" s="8" t="s">
        <v>1031</v>
      </c>
      <c r="F216" s="8" t="s">
        <v>1032</v>
      </c>
      <c r="G216" s="8" t="s">
        <v>1207</v>
      </c>
      <c r="H216" s="8" t="s">
        <v>1039</v>
      </c>
      <c r="I216" s="10" t="s">
        <v>1069</v>
      </c>
      <c r="J216" s="8">
        <v>16</v>
      </c>
      <c r="K216" s="8" t="s">
        <v>1034</v>
      </c>
      <c r="L216" s="8" t="s">
        <v>1035</v>
      </c>
      <c r="M216" s="11" t="s">
        <v>1208</v>
      </c>
      <c r="N216" s="8"/>
      <c r="O216" s="8">
        <v>31761324</v>
      </c>
      <c r="P216" s="8" t="s">
        <v>48</v>
      </c>
      <c r="Q216" s="8">
        <v>5</v>
      </c>
      <c r="R216" s="8">
        <v>36</v>
      </c>
      <c r="S216" s="23">
        <v>110</v>
      </c>
      <c r="T216" s="23"/>
      <c r="U216" s="13"/>
      <c r="V216" s="14">
        <f t="shared" si="140"/>
        <v>110</v>
      </c>
      <c r="W216" s="15">
        <f t="shared" si="141"/>
        <v>110</v>
      </c>
      <c r="X216" s="15">
        <f t="shared" si="142"/>
        <v>0</v>
      </c>
      <c r="Y216" s="15">
        <f t="shared" si="143"/>
        <v>0</v>
      </c>
      <c r="Z216" s="14">
        <f t="shared" si="144"/>
        <v>110</v>
      </c>
      <c r="AA216" s="15">
        <f t="shared" si="145"/>
        <v>110</v>
      </c>
      <c r="AB216" s="15">
        <f t="shared" si="146"/>
        <v>0</v>
      </c>
      <c r="AC216" s="15">
        <f t="shared" si="147"/>
        <v>0</v>
      </c>
      <c r="AD216" s="14">
        <f t="shared" si="148"/>
        <v>110</v>
      </c>
      <c r="AE216" s="14">
        <f t="shared" si="149"/>
        <v>330</v>
      </c>
      <c r="AF216" s="17" t="s">
        <v>53</v>
      </c>
      <c r="AG216" s="17" t="s">
        <v>287</v>
      </c>
      <c r="AH216" s="17" t="s">
        <v>357</v>
      </c>
      <c r="AI216" s="17" t="s">
        <v>1182</v>
      </c>
      <c r="AJ216" s="17" t="s">
        <v>1183</v>
      </c>
      <c r="AK216" s="8" t="s">
        <v>290</v>
      </c>
      <c r="AL216" s="8" t="s">
        <v>291</v>
      </c>
      <c r="AM216" s="8" t="s">
        <v>47</v>
      </c>
      <c r="AN216" s="25">
        <v>46752</v>
      </c>
      <c r="AO216" s="12"/>
    </row>
    <row r="217" spans="1:41" ht="20" customHeight="1">
      <c r="A217" s="8">
        <v>13</v>
      </c>
      <c r="B217" s="8" t="s">
        <v>1031</v>
      </c>
      <c r="C217" s="9" t="s">
        <v>1179</v>
      </c>
      <c r="D217" s="8" t="s">
        <v>1032</v>
      </c>
      <c r="E217" s="8" t="s">
        <v>1031</v>
      </c>
      <c r="F217" s="8" t="s">
        <v>1032</v>
      </c>
      <c r="G217" s="8" t="s">
        <v>1209</v>
      </c>
      <c r="H217" s="8" t="s">
        <v>1039</v>
      </c>
      <c r="I217" s="10" t="s">
        <v>1069</v>
      </c>
      <c r="J217" s="8">
        <v>16</v>
      </c>
      <c r="K217" s="8" t="s">
        <v>1034</v>
      </c>
      <c r="L217" s="8" t="s">
        <v>1035</v>
      </c>
      <c r="M217" s="11" t="s">
        <v>1210</v>
      </c>
      <c r="N217" s="8"/>
      <c r="O217" s="8">
        <v>15328923</v>
      </c>
      <c r="P217" s="8" t="s">
        <v>48</v>
      </c>
      <c r="Q217" s="8">
        <v>14</v>
      </c>
      <c r="R217" s="8">
        <v>36</v>
      </c>
      <c r="S217" s="23">
        <v>2171</v>
      </c>
      <c r="T217" s="23"/>
      <c r="U217" s="13"/>
      <c r="V217" s="14">
        <f t="shared" si="140"/>
        <v>2171</v>
      </c>
      <c r="W217" s="15">
        <f t="shared" si="141"/>
        <v>2171</v>
      </c>
      <c r="X217" s="15">
        <f t="shared" si="142"/>
        <v>0</v>
      </c>
      <c r="Y217" s="15">
        <f t="shared" si="143"/>
        <v>0</v>
      </c>
      <c r="Z217" s="14">
        <f t="shared" si="144"/>
        <v>2171</v>
      </c>
      <c r="AA217" s="15">
        <f t="shared" si="145"/>
        <v>2171</v>
      </c>
      <c r="AB217" s="15">
        <f t="shared" si="146"/>
        <v>0</v>
      </c>
      <c r="AC217" s="15">
        <f t="shared" si="147"/>
        <v>0</v>
      </c>
      <c r="AD217" s="14">
        <f t="shared" si="148"/>
        <v>2171</v>
      </c>
      <c r="AE217" s="14">
        <f t="shared" si="149"/>
        <v>6513</v>
      </c>
      <c r="AF217" s="17" t="s">
        <v>53</v>
      </c>
      <c r="AG217" s="17" t="s">
        <v>287</v>
      </c>
      <c r="AH217" s="17" t="s">
        <v>357</v>
      </c>
      <c r="AI217" s="17" t="s">
        <v>1182</v>
      </c>
      <c r="AJ217" s="17" t="s">
        <v>1183</v>
      </c>
      <c r="AK217" s="8" t="s">
        <v>290</v>
      </c>
      <c r="AL217" s="8" t="s">
        <v>291</v>
      </c>
      <c r="AM217" s="8" t="s">
        <v>47</v>
      </c>
      <c r="AN217" s="25">
        <v>46752</v>
      </c>
      <c r="AO217" s="12"/>
    </row>
    <row r="218" spans="1:41" ht="20" customHeight="1">
      <c r="A218" s="8">
        <v>14</v>
      </c>
      <c r="B218" s="8" t="s">
        <v>1031</v>
      </c>
      <c r="C218" s="9" t="s">
        <v>1179</v>
      </c>
      <c r="D218" s="8" t="s">
        <v>1032</v>
      </c>
      <c r="E218" s="8" t="s">
        <v>1031</v>
      </c>
      <c r="F218" s="8" t="s">
        <v>1032</v>
      </c>
      <c r="G218" s="8" t="s">
        <v>196</v>
      </c>
      <c r="H218" s="8" t="s">
        <v>1039</v>
      </c>
      <c r="I218" s="10" t="s">
        <v>1140</v>
      </c>
      <c r="J218" s="8"/>
      <c r="K218" s="8" t="s">
        <v>1034</v>
      </c>
      <c r="L218" s="8" t="s">
        <v>1035</v>
      </c>
      <c r="M218" s="11" t="s">
        <v>1211</v>
      </c>
      <c r="N218" s="8"/>
      <c r="O218" s="8">
        <v>56152559</v>
      </c>
      <c r="P218" s="8" t="s">
        <v>48</v>
      </c>
      <c r="Q218" s="8">
        <v>35</v>
      </c>
      <c r="R218" s="8">
        <v>36</v>
      </c>
      <c r="S218" s="23">
        <v>16399</v>
      </c>
      <c r="T218" s="23"/>
      <c r="U218" s="13"/>
      <c r="V218" s="14">
        <f t="shared" si="140"/>
        <v>16399</v>
      </c>
      <c r="W218" s="15">
        <f t="shared" si="141"/>
        <v>16399</v>
      </c>
      <c r="X218" s="15">
        <f t="shared" si="142"/>
        <v>0</v>
      </c>
      <c r="Y218" s="15">
        <f t="shared" si="143"/>
        <v>0</v>
      </c>
      <c r="Z218" s="14">
        <f t="shared" si="144"/>
        <v>16399</v>
      </c>
      <c r="AA218" s="15">
        <f t="shared" si="145"/>
        <v>16399</v>
      </c>
      <c r="AB218" s="15">
        <f t="shared" si="146"/>
        <v>0</v>
      </c>
      <c r="AC218" s="15">
        <f t="shared" si="147"/>
        <v>0</v>
      </c>
      <c r="AD218" s="14">
        <f t="shared" si="148"/>
        <v>16399</v>
      </c>
      <c r="AE218" s="14">
        <f t="shared" si="149"/>
        <v>49197</v>
      </c>
      <c r="AF218" s="17" t="s">
        <v>53</v>
      </c>
      <c r="AG218" s="17" t="s">
        <v>287</v>
      </c>
      <c r="AH218" s="17" t="s">
        <v>357</v>
      </c>
      <c r="AI218" s="17" t="s">
        <v>1182</v>
      </c>
      <c r="AJ218" s="17" t="s">
        <v>1183</v>
      </c>
      <c r="AK218" s="8" t="s">
        <v>290</v>
      </c>
      <c r="AL218" s="8" t="s">
        <v>291</v>
      </c>
      <c r="AM218" s="8" t="s">
        <v>47</v>
      </c>
      <c r="AN218" s="25">
        <v>46752</v>
      </c>
      <c r="AO218" s="12"/>
    </row>
    <row r="219" spans="1:41" ht="20" customHeight="1">
      <c r="A219" s="8">
        <v>15</v>
      </c>
      <c r="B219" s="8" t="s">
        <v>1031</v>
      </c>
      <c r="C219" s="9" t="s">
        <v>1179</v>
      </c>
      <c r="D219" s="8" t="s">
        <v>1032</v>
      </c>
      <c r="E219" s="8" t="s">
        <v>1031</v>
      </c>
      <c r="F219" s="8" t="s">
        <v>1032</v>
      </c>
      <c r="G219" s="8" t="s">
        <v>1268</v>
      </c>
      <c r="H219" s="8" t="s">
        <v>1033</v>
      </c>
      <c r="I219" s="10"/>
      <c r="J219" s="8"/>
      <c r="K219" s="8" t="s">
        <v>1034</v>
      </c>
      <c r="L219" s="8" t="s">
        <v>1035</v>
      </c>
      <c r="M219" s="11" t="s">
        <v>1212</v>
      </c>
      <c r="N219" s="8"/>
      <c r="O219" s="8">
        <v>15293033</v>
      </c>
      <c r="P219" s="8" t="s">
        <v>48</v>
      </c>
      <c r="Q219" s="8">
        <v>14</v>
      </c>
      <c r="R219" s="8">
        <v>36</v>
      </c>
      <c r="S219" s="23">
        <v>1241</v>
      </c>
      <c r="T219" s="23"/>
      <c r="U219" s="13"/>
      <c r="V219" s="14">
        <f t="shared" si="140"/>
        <v>1241</v>
      </c>
      <c r="W219" s="15">
        <f t="shared" si="141"/>
        <v>1241</v>
      </c>
      <c r="X219" s="15">
        <f t="shared" si="142"/>
        <v>0</v>
      </c>
      <c r="Y219" s="15">
        <f t="shared" si="143"/>
        <v>0</v>
      </c>
      <c r="Z219" s="14">
        <f t="shared" si="144"/>
        <v>1241</v>
      </c>
      <c r="AA219" s="15">
        <f t="shared" si="145"/>
        <v>1241</v>
      </c>
      <c r="AB219" s="15">
        <f t="shared" si="146"/>
        <v>0</v>
      </c>
      <c r="AC219" s="15">
        <f t="shared" si="147"/>
        <v>0</v>
      </c>
      <c r="AD219" s="14">
        <f t="shared" si="148"/>
        <v>1241</v>
      </c>
      <c r="AE219" s="14">
        <f t="shared" si="149"/>
        <v>3723</v>
      </c>
      <c r="AF219" s="17" t="s">
        <v>53</v>
      </c>
      <c r="AG219" s="17" t="s">
        <v>287</v>
      </c>
      <c r="AH219" s="17" t="s">
        <v>357</v>
      </c>
      <c r="AI219" s="17" t="s">
        <v>1182</v>
      </c>
      <c r="AJ219" s="17" t="s">
        <v>1183</v>
      </c>
      <c r="AK219" s="8" t="s">
        <v>290</v>
      </c>
      <c r="AL219" s="8" t="s">
        <v>291</v>
      </c>
      <c r="AM219" s="8" t="s">
        <v>47</v>
      </c>
      <c r="AN219" s="25">
        <v>46752</v>
      </c>
      <c r="AO219" s="12"/>
    </row>
    <row r="220" spans="1:41" ht="20" customHeight="1">
      <c r="A220" s="8">
        <v>16</v>
      </c>
      <c r="B220" s="8" t="s">
        <v>1031</v>
      </c>
      <c r="C220" s="9" t="s">
        <v>1179</v>
      </c>
      <c r="D220" s="8" t="s">
        <v>1032</v>
      </c>
      <c r="E220" s="8" t="s">
        <v>1031</v>
      </c>
      <c r="F220" s="8" t="s">
        <v>1032</v>
      </c>
      <c r="G220" s="8" t="s">
        <v>1213</v>
      </c>
      <c r="H220" s="8" t="s">
        <v>1043</v>
      </c>
      <c r="I220" s="10"/>
      <c r="J220" s="8" t="s">
        <v>1214</v>
      </c>
      <c r="K220" s="8" t="s">
        <v>1034</v>
      </c>
      <c r="L220" s="8" t="s">
        <v>1035</v>
      </c>
      <c r="M220" s="11" t="s">
        <v>1215</v>
      </c>
      <c r="N220" s="8"/>
      <c r="O220" s="8">
        <v>15063616</v>
      </c>
      <c r="P220" s="8" t="s">
        <v>48</v>
      </c>
      <c r="Q220" s="8">
        <v>14</v>
      </c>
      <c r="R220" s="8">
        <v>36</v>
      </c>
      <c r="S220" s="23">
        <v>3240</v>
      </c>
      <c r="T220" s="23"/>
      <c r="U220" s="13"/>
      <c r="V220" s="14">
        <f t="shared" si="140"/>
        <v>3240</v>
      </c>
      <c r="W220" s="15">
        <f t="shared" si="141"/>
        <v>3240</v>
      </c>
      <c r="X220" s="15">
        <f t="shared" si="142"/>
        <v>0</v>
      </c>
      <c r="Y220" s="15">
        <f t="shared" si="143"/>
        <v>0</v>
      </c>
      <c r="Z220" s="14">
        <f t="shared" si="144"/>
        <v>3240</v>
      </c>
      <c r="AA220" s="15">
        <f t="shared" si="145"/>
        <v>3240</v>
      </c>
      <c r="AB220" s="15">
        <f t="shared" si="146"/>
        <v>0</v>
      </c>
      <c r="AC220" s="15">
        <f t="shared" si="147"/>
        <v>0</v>
      </c>
      <c r="AD220" s="14">
        <f t="shared" si="148"/>
        <v>3240</v>
      </c>
      <c r="AE220" s="14">
        <f t="shared" si="149"/>
        <v>9720</v>
      </c>
      <c r="AF220" s="17" t="s">
        <v>53</v>
      </c>
      <c r="AG220" s="17" t="s">
        <v>287</v>
      </c>
      <c r="AH220" s="17" t="s">
        <v>357</v>
      </c>
      <c r="AI220" s="17" t="s">
        <v>1182</v>
      </c>
      <c r="AJ220" s="17" t="s">
        <v>1183</v>
      </c>
      <c r="AK220" s="8" t="s">
        <v>290</v>
      </c>
      <c r="AL220" s="8" t="s">
        <v>291</v>
      </c>
      <c r="AM220" s="8" t="s">
        <v>47</v>
      </c>
      <c r="AN220" s="25">
        <v>46752</v>
      </c>
      <c r="AO220" s="12"/>
    </row>
    <row r="221" spans="1:41" ht="20" customHeight="1">
      <c r="A221" s="8">
        <v>17</v>
      </c>
      <c r="B221" s="8" t="s">
        <v>1031</v>
      </c>
      <c r="C221" s="9" t="s">
        <v>1179</v>
      </c>
      <c r="D221" s="8" t="s">
        <v>1032</v>
      </c>
      <c r="E221" s="8" t="s">
        <v>1031</v>
      </c>
      <c r="F221" s="8" t="s">
        <v>1032</v>
      </c>
      <c r="G221" s="8" t="s">
        <v>1216</v>
      </c>
      <c r="H221" s="8" t="s">
        <v>1057</v>
      </c>
      <c r="I221" s="10"/>
      <c r="J221" s="8"/>
      <c r="K221" s="8" t="s">
        <v>1034</v>
      </c>
      <c r="L221" s="8" t="s">
        <v>1035</v>
      </c>
      <c r="M221" s="11" t="s">
        <v>1217</v>
      </c>
      <c r="N221" s="8"/>
      <c r="O221" s="8">
        <v>98693926</v>
      </c>
      <c r="P221" s="8" t="s">
        <v>48</v>
      </c>
      <c r="Q221" s="8">
        <v>14</v>
      </c>
      <c r="R221" s="8">
        <v>36</v>
      </c>
      <c r="S221" s="23">
        <v>446</v>
      </c>
      <c r="T221" s="23"/>
      <c r="U221" s="13"/>
      <c r="V221" s="14">
        <f t="shared" si="140"/>
        <v>446</v>
      </c>
      <c r="W221" s="15">
        <f t="shared" si="141"/>
        <v>446</v>
      </c>
      <c r="X221" s="15">
        <f t="shared" si="142"/>
        <v>0</v>
      </c>
      <c r="Y221" s="15">
        <f t="shared" si="143"/>
        <v>0</v>
      </c>
      <c r="Z221" s="14">
        <f t="shared" si="144"/>
        <v>446</v>
      </c>
      <c r="AA221" s="15">
        <f t="shared" si="145"/>
        <v>446</v>
      </c>
      <c r="AB221" s="15">
        <f t="shared" si="146"/>
        <v>0</v>
      </c>
      <c r="AC221" s="15">
        <f t="shared" si="147"/>
        <v>0</v>
      </c>
      <c r="AD221" s="14">
        <f t="shared" si="148"/>
        <v>446</v>
      </c>
      <c r="AE221" s="14">
        <f t="shared" si="149"/>
        <v>1338</v>
      </c>
      <c r="AF221" s="17" t="s">
        <v>53</v>
      </c>
      <c r="AG221" s="17" t="s">
        <v>287</v>
      </c>
      <c r="AH221" s="17" t="s">
        <v>357</v>
      </c>
      <c r="AI221" s="17" t="s">
        <v>1182</v>
      </c>
      <c r="AJ221" s="17" t="s">
        <v>1183</v>
      </c>
      <c r="AK221" s="8" t="s">
        <v>290</v>
      </c>
      <c r="AL221" s="8" t="s">
        <v>291</v>
      </c>
      <c r="AM221" s="8" t="s">
        <v>47</v>
      </c>
      <c r="AN221" s="25">
        <v>46752</v>
      </c>
      <c r="AO221" s="12"/>
    </row>
    <row r="222" spans="1:41" ht="20" customHeight="1">
      <c r="A222" s="8">
        <v>18</v>
      </c>
      <c r="B222" s="8" t="s">
        <v>1031</v>
      </c>
      <c r="C222" s="9" t="s">
        <v>1179</v>
      </c>
      <c r="D222" s="8" t="s">
        <v>1032</v>
      </c>
      <c r="E222" s="8" t="s">
        <v>1031</v>
      </c>
      <c r="F222" s="8" t="s">
        <v>1032</v>
      </c>
      <c r="G222" s="8" t="s">
        <v>1218</v>
      </c>
      <c r="H222" s="8" t="s">
        <v>1039</v>
      </c>
      <c r="I222" s="10" t="s">
        <v>1051</v>
      </c>
      <c r="J222" s="8">
        <v>3</v>
      </c>
      <c r="K222" s="8" t="s">
        <v>1034</v>
      </c>
      <c r="L222" s="8" t="s">
        <v>1035</v>
      </c>
      <c r="M222" s="11" t="s">
        <v>1219</v>
      </c>
      <c r="N222" s="8"/>
      <c r="O222" s="8">
        <v>15407094</v>
      </c>
      <c r="P222" s="8" t="s">
        <v>48</v>
      </c>
      <c r="Q222" s="8">
        <v>11</v>
      </c>
      <c r="R222" s="8">
        <v>36</v>
      </c>
      <c r="S222" s="23">
        <v>2684</v>
      </c>
      <c r="T222" s="23"/>
      <c r="U222" s="13"/>
      <c r="V222" s="14">
        <f t="shared" si="140"/>
        <v>2684</v>
      </c>
      <c r="W222" s="15">
        <f t="shared" si="141"/>
        <v>2684</v>
      </c>
      <c r="X222" s="15">
        <f t="shared" si="142"/>
        <v>0</v>
      </c>
      <c r="Y222" s="15">
        <f t="shared" si="143"/>
        <v>0</v>
      </c>
      <c r="Z222" s="14">
        <f t="shared" si="144"/>
        <v>2684</v>
      </c>
      <c r="AA222" s="15">
        <f t="shared" si="145"/>
        <v>2684</v>
      </c>
      <c r="AB222" s="15">
        <f t="shared" si="146"/>
        <v>0</v>
      </c>
      <c r="AC222" s="15">
        <f t="shared" si="147"/>
        <v>0</v>
      </c>
      <c r="AD222" s="14">
        <f t="shared" si="148"/>
        <v>2684</v>
      </c>
      <c r="AE222" s="14">
        <f t="shared" si="149"/>
        <v>8052</v>
      </c>
      <c r="AF222" s="17" t="s">
        <v>53</v>
      </c>
      <c r="AG222" s="17" t="s">
        <v>287</v>
      </c>
      <c r="AH222" s="17" t="s">
        <v>357</v>
      </c>
      <c r="AI222" s="17" t="s">
        <v>1182</v>
      </c>
      <c r="AJ222" s="17" t="s">
        <v>1183</v>
      </c>
      <c r="AK222" s="8" t="s">
        <v>290</v>
      </c>
      <c r="AL222" s="8" t="s">
        <v>291</v>
      </c>
      <c r="AM222" s="8" t="s">
        <v>47</v>
      </c>
      <c r="AN222" s="25">
        <v>46752</v>
      </c>
      <c r="AO222" s="12"/>
    </row>
    <row r="223" spans="1:41" ht="20" customHeight="1">
      <c r="A223" s="8">
        <v>19</v>
      </c>
      <c r="B223" s="8" t="s">
        <v>1031</v>
      </c>
      <c r="C223" s="9" t="s">
        <v>1179</v>
      </c>
      <c r="D223" s="8" t="s">
        <v>1032</v>
      </c>
      <c r="E223" s="8" t="s">
        <v>1031</v>
      </c>
      <c r="F223" s="8" t="s">
        <v>1032</v>
      </c>
      <c r="G223" s="8" t="s">
        <v>1220</v>
      </c>
      <c r="H223" s="8" t="s">
        <v>1084</v>
      </c>
      <c r="I223" s="10"/>
      <c r="J223" s="8" t="s">
        <v>1187</v>
      </c>
      <c r="K223" s="8" t="s">
        <v>1034</v>
      </c>
      <c r="L223" s="8" t="s">
        <v>1035</v>
      </c>
      <c r="M223" s="11" t="s">
        <v>1221</v>
      </c>
      <c r="N223" s="8"/>
      <c r="O223" s="8">
        <v>97663300</v>
      </c>
      <c r="P223" s="8" t="s">
        <v>48</v>
      </c>
      <c r="Q223" s="8">
        <v>4</v>
      </c>
      <c r="R223" s="8">
        <v>36</v>
      </c>
      <c r="S223" s="23">
        <v>29</v>
      </c>
      <c r="T223" s="23"/>
      <c r="U223" s="13"/>
      <c r="V223" s="14">
        <f t="shared" si="140"/>
        <v>29</v>
      </c>
      <c r="W223" s="15">
        <f t="shared" si="141"/>
        <v>29</v>
      </c>
      <c r="X223" s="15">
        <f t="shared" si="142"/>
        <v>0</v>
      </c>
      <c r="Y223" s="15">
        <f t="shared" si="143"/>
        <v>0</v>
      </c>
      <c r="Z223" s="14">
        <f t="shared" si="144"/>
        <v>29</v>
      </c>
      <c r="AA223" s="15">
        <f t="shared" si="145"/>
        <v>29</v>
      </c>
      <c r="AB223" s="15">
        <f t="shared" si="146"/>
        <v>0</v>
      </c>
      <c r="AC223" s="15">
        <f t="shared" si="147"/>
        <v>0</v>
      </c>
      <c r="AD223" s="14">
        <f t="shared" si="148"/>
        <v>29</v>
      </c>
      <c r="AE223" s="14">
        <f t="shared" si="149"/>
        <v>87</v>
      </c>
      <c r="AF223" s="17" t="s">
        <v>53</v>
      </c>
      <c r="AG223" s="17" t="s">
        <v>287</v>
      </c>
      <c r="AH223" s="17" t="s">
        <v>357</v>
      </c>
      <c r="AI223" s="17" t="s">
        <v>1182</v>
      </c>
      <c r="AJ223" s="17" t="s">
        <v>1183</v>
      </c>
      <c r="AK223" s="8" t="s">
        <v>290</v>
      </c>
      <c r="AL223" s="8" t="s">
        <v>291</v>
      </c>
      <c r="AM223" s="8" t="s">
        <v>47</v>
      </c>
      <c r="AN223" s="25">
        <v>46752</v>
      </c>
      <c r="AO223" s="12"/>
    </row>
    <row r="224" spans="1:41" ht="20" customHeight="1">
      <c r="A224" s="8">
        <v>20</v>
      </c>
      <c r="B224" s="8" t="s">
        <v>1031</v>
      </c>
      <c r="C224" s="9" t="s">
        <v>1179</v>
      </c>
      <c r="D224" s="8" t="s">
        <v>1032</v>
      </c>
      <c r="E224" s="8" t="s">
        <v>1031</v>
      </c>
      <c r="F224" s="8" t="s">
        <v>1032</v>
      </c>
      <c r="G224" s="8" t="s">
        <v>1269</v>
      </c>
      <c r="H224" s="8" t="s">
        <v>1073</v>
      </c>
      <c r="I224" s="10"/>
      <c r="J224" s="8" t="s">
        <v>1222</v>
      </c>
      <c r="K224" s="8" t="s">
        <v>1034</v>
      </c>
      <c r="L224" s="8" t="s">
        <v>1035</v>
      </c>
      <c r="M224" s="11" t="s">
        <v>1272</v>
      </c>
      <c r="N224" s="8"/>
      <c r="O224" s="8">
        <v>13894781</v>
      </c>
      <c r="P224" s="8" t="s">
        <v>48</v>
      </c>
      <c r="Q224" s="8">
        <v>24</v>
      </c>
      <c r="R224" s="8">
        <v>36</v>
      </c>
      <c r="S224" s="23">
        <v>11765</v>
      </c>
      <c r="T224" s="23"/>
      <c r="U224" s="13"/>
      <c r="V224" s="14">
        <f t="shared" si="140"/>
        <v>11765</v>
      </c>
      <c r="W224" s="15">
        <f t="shared" si="141"/>
        <v>11765</v>
      </c>
      <c r="X224" s="15">
        <f t="shared" si="142"/>
        <v>0</v>
      </c>
      <c r="Y224" s="15">
        <f t="shared" si="143"/>
        <v>0</v>
      </c>
      <c r="Z224" s="14">
        <f t="shared" si="144"/>
        <v>11765</v>
      </c>
      <c r="AA224" s="15">
        <f t="shared" si="145"/>
        <v>11765</v>
      </c>
      <c r="AB224" s="15">
        <f t="shared" si="146"/>
        <v>0</v>
      </c>
      <c r="AC224" s="15">
        <f t="shared" si="147"/>
        <v>0</v>
      </c>
      <c r="AD224" s="14">
        <f t="shared" si="148"/>
        <v>11765</v>
      </c>
      <c r="AE224" s="14">
        <f t="shared" si="149"/>
        <v>35295</v>
      </c>
      <c r="AF224" s="17" t="s">
        <v>53</v>
      </c>
      <c r="AG224" s="17" t="s">
        <v>287</v>
      </c>
      <c r="AH224" s="17" t="s">
        <v>357</v>
      </c>
      <c r="AI224" s="17" t="s">
        <v>1182</v>
      </c>
      <c r="AJ224" s="17" t="s">
        <v>1183</v>
      </c>
      <c r="AK224" s="8" t="s">
        <v>290</v>
      </c>
      <c r="AL224" s="8" t="s">
        <v>291</v>
      </c>
      <c r="AM224" s="8" t="s">
        <v>47</v>
      </c>
      <c r="AN224" s="25">
        <v>46752</v>
      </c>
      <c r="AO224" s="12" t="s">
        <v>3356</v>
      </c>
    </row>
    <row r="225" spans="1:41" ht="20" customHeight="1">
      <c r="A225" s="8">
        <v>21</v>
      </c>
      <c r="B225" s="8" t="s">
        <v>1031</v>
      </c>
      <c r="C225" s="9" t="s">
        <v>1179</v>
      </c>
      <c r="D225" s="8" t="s">
        <v>1032</v>
      </c>
      <c r="E225" s="8" t="s">
        <v>1031</v>
      </c>
      <c r="F225" s="8" t="s">
        <v>1032</v>
      </c>
      <c r="G225" s="8" t="s">
        <v>1223</v>
      </c>
      <c r="H225" s="8" t="s">
        <v>1033</v>
      </c>
      <c r="I225" s="10"/>
      <c r="J225" s="8"/>
      <c r="K225" s="8" t="s">
        <v>1034</v>
      </c>
      <c r="L225" s="8" t="s">
        <v>1035</v>
      </c>
      <c r="M225" s="11" t="s">
        <v>1224</v>
      </c>
      <c r="N225" s="8"/>
      <c r="O225" s="8">
        <v>56331909</v>
      </c>
      <c r="P225" s="8" t="s">
        <v>48</v>
      </c>
      <c r="Q225" s="8">
        <v>22</v>
      </c>
      <c r="R225" s="8">
        <v>36</v>
      </c>
      <c r="S225" s="23">
        <v>8456</v>
      </c>
      <c r="T225" s="23"/>
      <c r="U225" s="13"/>
      <c r="V225" s="14">
        <f t="shared" si="140"/>
        <v>8456</v>
      </c>
      <c r="W225" s="15">
        <f t="shared" si="141"/>
        <v>8456</v>
      </c>
      <c r="X225" s="15">
        <f t="shared" si="142"/>
        <v>0</v>
      </c>
      <c r="Y225" s="15">
        <f t="shared" si="143"/>
        <v>0</v>
      </c>
      <c r="Z225" s="14">
        <f t="shared" si="144"/>
        <v>8456</v>
      </c>
      <c r="AA225" s="15">
        <f t="shared" si="145"/>
        <v>8456</v>
      </c>
      <c r="AB225" s="15">
        <f t="shared" si="146"/>
        <v>0</v>
      </c>
      <c r="AC225" s="15">
        <f t="shared" si="147"/>
        <v>0</v>
      </c>
      <c r="AD225" s="14">
        <f t="shared" si="148"/>
        <v>8456</v>
      </c>
      <c r="AE225" s="14">
        <f t="shared" si="149"/>
        <v>25368</v>
      </c>
      <c r="AF225" s="17" t="s">
        <v>53</v>
      </c>
      <c r="AG225" s="17" t="s">
        <v>287</v>
      </c>
      <c r="AH225" s="17" t="s">
        <v>357</v>
      </c>
      <c r="AI225" s="17" t="s">
        <v>1182</v>
      </c>
      <c r="AJ225" s="17" t="s">
        <v>1183</v>
      </c>
      <c r="AK225" s="8" t="s">
        <v>290</v>
      </c>
      <c r="AL225" s="8" t="s">
        <v>291</v>
      </c>
      <c r="AM225" s="8" t="s">
        <v>47</v>
      </c>
      <c r="AN225" s="25">
        <v>46752</v>
      </c>
      <c r="AO225" s="12"/>
    </row>
    <row r="226" spans="1:41" ht="20" customHeight="1">
      <c r="A226" s="8">
        <v>22</v>
      </c>
      <c r="B226" s="8" t="s">
        <v>1031</v>
      </c>
      <c r="C226" s="9" t="s">
        <v>1179</v>
      </c>
      <c r="D226" s="8" t="s">
        <v>1032</v>
      </c>
      <c r="E226" s="8" t="s">
        <v>1031</v>
      </c>
      <c r="F226" s="8" t="s">
        <v>1032</v>
      </c>
      <c r="G226" s="8" t="s">
        <v>1226</v>
      </c>
      <c r="H226" s="8" t="s">
        <v>1039</v>
      </c>
      <c r="I226" s="10" t="s">
        <v>1051</v>
      </c>
      <c r="J226" s="8"/>
      <c r="K226" s="8" t="s">
        <v>1034</v>
      </c>
      <c r="L226" s="8" t="s">
        <v>1035</v>
      </c>
      <c r="M226" s="11" t="s">
        <v>1225</v>
      </c>
      <c r="N226" s="8"/>
      <c r="O226" s="8">
        <v>15349552</v>
      </c>
      <c r="P226" s="8" t="s">
        <v>48</v>
      </c>
      <c r="Q226" s="8">
        <v>14</v>
      </c>
      <c r="R226" s="8">
        <v>36</v>
      </c>
      <c r="S226" s="23">
        <v>2053</v>
      </c>
      <c r="T226" s="23"/>
      <c r="U226" s="13"/>
      <c r="V226" s="14">
        <f t="shared" si="140"/>
        <v>2053</v>
      </c>
      <c r="W226" s="15">
        <f t="shared" si="141"/>
        <v>2053</v>
      </c>
      <c r="X226" s="15">
        <f t="shared" si="142"/>
        <v>0</v>
      </c>
      <c r="Y226" s="15">
        <f t="shared" si="143"/>
        <v>0</v>
      </c>
      <c r="Z226" s="14">
        <f t="shared" si="144"/>
        <v>2053</v>
      </c>
      <c r="AA226" s="15">
        <f t="shared" si="145"/>
        <v>2053</v>
      </c>
      <c r="AB226" s="15">
        <f t="shared" si="146"/>
        <v>0</v>
      </c>
      <c r="AC226" s="15">
        <f t="shared" si="147"/>
        <v>0</v>
      </c>
      <c r="AD226" s="14">
        <f t="shared" si="148"/>
        <v>2053</v>
      </c>
      <c r="AE226" s="14">
        <f t="shared" si="149"/>
        <v>6159</v>
      </c>
      <c r="AF226" s="17" t="s">
        <v>53</v>
      </c>
      <c r="AG226" s="17" t="s">
        <v>287</v>
      </c>
      <c r="AH226" s="17" t="s">
        <v>357</v>
      </c>
      <c r="AI226" s="17" t="s">
        <v>1182</v>
      </c>
      <c r="AJ226" s="17" t="s">
        <v>1183</v>
      </c>
      <c r="AK226" s="8" t="s">
        <v>290</v>
      </c>
      <c r="AL226" s="8" t="s">
        <v>291</v>
      </c>
      <c r="AM226" s="8" t="s">
        <v>47</v>
      </c>
      <c r="AN226" s="25">
        <v>46752</v>
      </c>
      <c r="AO226" s="12"/>
    </row>
    <row r="227" spans="1:41" ht="20" customHeight="1">
      <c r="A227" s="8">
        <v>23</v>
      </c>
      <c r="B227" s="8" t="s">
        <v>1031</v>
      </c>
      <c r="C227" s="9" t="s">
        <v>1179</v>
      </c>
      <c r="D227" s="8" t="s">
        <v>1032</v>
      </c>
      <c r="E227" s="8" t="s">
        <v>1031</v>
      </c>
      <c r="F227" s="8" t="s">
        <v>1032</v>
      </c>
      <c r="G227" s="8" t="s">
        <v>1226</v>
      </c>
      <c r="H227" s="8" t="s">
        <v>1039</v>
      </c>
      <c r="I227" s="10" t="s">
        <v>1115</v>
      </c>
      <c r="J227" s="8"/>
      <c r="K227" s="8" t="s">
        <v>1034</v>
      </c>
      <c r="L227" s="8" t="s">
        <v>1035</v>
      </c>
      <c r="M227" s="11" t="s">
        <v>1227</v>
      </c>
      <c r="N227" s="8"/>
      <c r="O227" s="8">
        <v>15349966</v>
      </c>
      <c r="P227" s="8" t="s">
        <v>48</v>
      </c>
      <c r="Q227" s="8">
        <v>14</v>
      </c>
      <c r="R227" s="8">
        <v>36</v>
      </c>
      <c r="S227" s="23">
        <v>469</v>
      </c>
      <c r="T227" s="23"/>
      <c r="U227" s="13"/>
      <c r="V227" s="14">
        <f t="shared" si="140"/>
        <v>469</v>
      </c>
      <c r="W227" s="15">
        <f t="shared" si="141"/>
        <v>469</v>
      </c>
      <c r="X227" s="15">
        <f t="shared" si="142"/>
        <v>0</v>
      </c>
      <c r="Y227" s="15">
        <f t="shared" si="143"/>
        <v>0</v>
      </c>
      <c r="Z227" s="14">
        <f t="shared" si="144"/>
        <v>469</v>
      </c>
      <c r="AA227" s="15">
        <f t="shared" si="145"/>
        <v>469</v>
      </c>
      <c r="AB227" s="15">
        <f t="shared" si="146"/>
        <v>0</v>
      </c>
      <c r="AC227" s="15">
        <f t="shared" si="147"/>
        <v>0</v>
      </c>
      <c r="AD227" s="14">
        <f t="shared" si="148"/>
        <v>469</v>
      </c>
      <c r="AE227" s="14">
        <f t="shared" si="149"/>
        <v>1407</v>
      </c>
      <c r="AF227" s="17" t="s">
        <v>53</v>
      </c>
      <c r="AG227" s="17" t="s">
        <v>287</v>
      </c>
      <c r="AH227" s="17" t="s">
        <v>357</v>
      </c>
      <c r="AI227" s="17" t="s">
        <v>1182</v>
      </c>
      <c r="AJ227" s="17" t="s">
        <v>1183</v>
      </c>
      <c r="AK227" s="8" t="s">
        <v>290</v>
      </c>
      <c r="AL227" s="8" t="s">
        <v>291</v>
      </c>
      <c r="AM227" s="8" t="s">
        <v>47</v>
      </c>
      <c r="AN227" s="25">
        <v>46752</v>
      </c>
      <c r="AO227" s="12"/>
    </row>
    <row r="228" spans="1:41" ht="20" customHeight="1">
      <c r="A228" s="8">
        <v>24</v>
      </c>
      <c r="B228" s="8" t="s">
        <v>1031</v>
      </c>
      <c r="C228" s="9" t="s">
        <v>1179</v>
      </c>
      <c r="D228" s="8" t="s">
        <v>1032</v>
      </c>
      <c r="E228" s="8" t="s">
        <v>1031</v>
      </c>
      <c r="F228" s="8" t="s">
        <v>1032</v>
      </c>
      <c r="G228" s="8" t="s">
        <v>1226</v>
      </c>
      <c r="H228" s="8" t="s">
        <v>1039</v>
      </c>
      <c r="I228" s="10" t="s">
        <v>1145</v>
      </c>
      <c r="J228" s="8"/>
      <c r="K228" s="8" t="s">
        <v>1034</v>
      </c>
      <c r="L228" s="8" t="s">
        <v>1035</v>
      </c>
      <c r="M228" s="11" t="s">
        <v>1228</v>
      </c>
      <c r="N228" s="8"/>
      <c r="O228" s="8">
        <v>15350781</v>
      </c>
      <c r="P228" s="8" t="s">
        <v>48</v>
      </c>
      <c r="Q228" s="8">
        <v>14</v>
      </c>
      <c r="R228" s="8">
        <v>36</v>
      </c>
      <c r="S228" s="23">
        <v>404</v>
      </c>
      <c r="T228" s="23"/>
      <c r="U228" s="13"/>
      <c r="V228" s="14">
        <f t="shared" si="140"/>
        <v>404</v>
      </c>
      <c r="W228" s="15">
        <f t="shared" si="141"/>
        <v>404</v>
      </c>
      <c r="X228" s="15">
        <f t="shared" si="142"/>
        <v>0</v>
      </c>
      <c r="Y228" s="15">
        <f t="shared" si="143"/>
        <v>0</v>
      </c>
      <c r="Z228" s="14">
        <f t="shared" si="144"/>
        <v>404</v>
      </c>
      <c r="AA228" s="15">
        <f t="shared" si="145"/>
        <v>404</v>
      </c>
      <c r="AB228" s="15">
        <f t="shared" si="146"/>
        <v>0</v>
      </c>
      <c r="AC228" s="15">
        <f t="shared" si="147"/>
        <v>0</v>
      </c>
      <c r="AD228" s="14">
        <f t="shared" si="148"/>
        <v>404</v>
      </c>
      <c r="AE228" s="14">
        <f t="shared" si="149"/>
        <v>1212</v>
      </c>
      <c r="AF228" s="17" t="s">
        <v>53</v>
      </c>
      <c r="AG228" s="17" t="s">
        <v>287</v>
      </c>
      <c r="AH228" s="17" t="s">
        <v>357</v>
      </c>
      <c r="AI228" s="17" t="s">
        <v>1182</v>
      </c>
      <c r="AJ228" s="17" t="s">
        <v>1183</v>
      </c>
      <c r="AK228" s="8" t="s">
        <v>290</v>
      </c>
      <c r="AL228" s="8" t="s">
        <v>291</v>
      </c>
      <c r="AM228" s="8" t="s">
        <v>47</v>
      </c>
      <c r="AN228" s="25">
        <v>46752</v>
      </c>
      <c r="AO228" s="12"/>
    </row>
    <row r="229" spans="1:41" ht="20" customHeight="1">
      <c r="A229" s="8">
        <v>25</v>
      </c>
      <c r="B229" s="8" t="s">
        <v>1031</v>
      </c>
      <c r="C229" s="9" t="s">
        <v>1179</v>
      </c>
      <c r="D229" s="8" t="s">
        <v>1032</v>
      </c>
      <c r="E229" s="8" t="s">
        <v>1031</v>
      </c>
      <c r="F229" s="8" t="s">
        <v>1032</v>
      </c>
      <c r="G229" s="8" t="s">
        <v>193</v>
      </c>
      <c r="H229" s="8" t="s">
        <v>1064</v>
      </c>
      <c r="I229" s="10"/>
      <c r="J229" s="8" t="s">
        <v>1229</v>
      </c>
      <c r="K229" s="8" t="s">
        <v>1065</v>
      </c>
      <c r="L229" s="8" t="s">
        <v>1066</v>
      </c>
      <c r="M229" s="11" t="s">
        <v>1275</v>
      </c>
      <c r="N229" s="8"/>
      <c r="O229" s="8">
        <v>11886578</v>
      </c>
      <c r="P229" s="8" t="s">
        <v>48</v>
      </c>
      <c r="Q229" s="8">
        <v>11</v>
      </c>
      <c r="R229" s="8">
        <v>36</v>
      </c>
      <c r="S229" s="23">
        <v>1177</v>
      </c>
      <c r="T229" s="23"/>
      <c r="U229" s="13"/>
      <c r="V229" s="14">
        <f t="shared" si="140"/>
        <v>1177</v>
      </c>
      <c r="W229" s="15">
        <f t="shared" si="141"/>
        <v>1177</v>
      </c>
      <c r="X229" s="15">
        <f t="shared" si="142"/>
        <v>0</v>
      </c>
      <c r="Y229" s="15">
        <f t="shared" si="143"/>
        <v>0</v>
      </c>
      <c r="Z229" s="14">
        <f t="shared" si="144"/>
        <v>1177</v>
      </c>
      <c r="AA229" s="15">
        <f t="shared" si="145"/>
        <v>1177</v>
      </c>
      <c r="AB229" s="15">
        <f t="shared" si="146"/>
        <v>0</v>
      </c>
      <c r="AC229" s="15">
        <f t="shared" si="147"/>
        <v>0</v>
      </c>
      <c r="AD229" s="14">
        <f t="shared" si="148"/>
        <v>1177</v>
      </c>
      <c r="AE229" s="14">
        <f t="shared" si="149"/>
        <v>3531</v>
      </c>
      <c r="AF229" s="17" t="s">
        <v>53</v>
      </c>
      <c r="AG229" s="17" t="s">
        <v>287</v>
      </c>
      <c r="AH229" s="17" t="s">
        <v>357</v>
      </c>
      <c r="AI229" s="17" t="s">
        <v>1182</v>
      </c>
      <c r="AJ229" s="17" t="s">
        <v>1183</v>
      </c>
      <c r="AK229" s="8" t="s">
        <v>290</v>
      </c>
      <c r="AL229" s="8" t="s">
        <v>291</v>
      </c>
      <c r="AM229" s="8" t="s">
        <v>47</v>
      </c>
      <c r="AN229" s="25">
        <v>46752</v>
      </c>
      <c r="AO229" s="12"/>
    </row>
    <row r="230" spans="1:41" ht="20" customHeight="1">
      <c r="A230" s="8">
        <v>26</v>
      </c>
      <c r="B230" s="8" t="s">
        <v>1031</v>
      </c>
      <c r="C230" s="9" t="s">
        <v>1179</v>
      </c>
      <c r="D230" s="8" t="s">
        <v>1032</v>
      </c>
      <c r="E230" s="8" t="s">
        <v>1031</v>
      </c>
      <c r="F230" s="8" t="s">
        <v>1032</v>
      </c>
      <c r="G230" s="8" t="s">
        <v>197</v>
      </c>
      <c r="H230" s="8" t="s">
        <v>1045</v>
      </c>
      <c r="I230" s="10"/>
      <c r="J230" s="8" t="s">
        <v>1230</v>
      </c>
      <c r="K230" s="8" t="s">
        <v>1034</v>
      </c>
      <c r="L230" s="8" t="s">
        <v>1035</v>
      </c>
      <c r="M230" s="11" t="s">
        <v>1231</v>
      </c>
      <c r="N230" s="8"/>
      <c r="O230" s="8">
        <v>30098838</v>
      </c>
      <c r="P230" s="8" t="s">
        <v>48</v>
      </c>
      <c r="Q230" s="8">
        <v>4</v>
      </c>
      <c r="R230" s="8">
        <v>36</v>
      </c>
      <c r="S230" s="23">
        <v>220</v>
      </c>
      <c r="T230" s="23"/>
      <c r="U230" s="13"/>
      <c r="V230" s="14">
        <f t="shared" si="140"/>
        <v>220</v>
      </c>
      <c r="W230" s="15">
        <f t="shared" si="141"/>
        <v>220</v>
      </c>
      <c r="X230" s="15">
        <f t="shared" si="142"/>
        <v>0</v>
      </c>
      <c r="Y230" s="15">
        <f t="shared" si="143"/>
        <v>0</v>
      </c>
      <c r="Z230" s="14">
        <f t="shared" si="144"/>
        <v>220</v>
      </c>
      <c r="AA230" s="15">
        <f t="shared" si="145"/>
        <v>220</v>
      </c>
      <c r="AB230" s="15">
        <f t="shared" si="146"/>
        <v>0</v>
      </c>
      <c r="AC230" s="15">
        <f t="shared" si="147"/>
        <v>0</v>
      </c>
      <c r="AD230" s="14">
        <f t="shared" si="148"/>
        <v>220</v>
      </c>
      <c r="AE230" s="14">
        <f t="shared" si="149"/>
        <v>660</v>
      </c>
      <c r="AF230" s="17" t="s">
        <v>53</v>
      </c>
      <c r="AG230" s="17" t="s">
        <v>287</v>
      </c>
      <c r="AH230" s="17" t="s">
        <v>357</v>
      </c>
      <c r="AI230" s="17" t="s">
        <v>1182</v>
      </c>
      <c r="AJ230" s="17" t="s">
        <v>1183</v>
      </c>
      <c r="AK230" s="8" t="s">
        <v>290</v>
      </c>
      <c r="AL230" s="8" t="s">
        <v>291</v>
      </c>
      <c r="AM230" s="8" t="s">
        <v>47</v>
      </c>
      <c r="AN230" s="25">
        <v>46752</v>
      </c>
      <c r="AO230" s="12"/>
    </row>
    <row r="231" spans="1:41" ht="20" customHeight="1">
      <c r="A231" s="8">
        <v>27</v>
      </c>
      <c r="B231" s="8" t="s">
        <v>1031</v>
      </c>
      <c r="C231" s="9" t="s">
        <v>1179</v>
      </c>
      <c r="D231" s="8" t="s">
        <v>1032</v>
      </c>
      <c r="E231" s="8" t="s">
        <v>1031</v>
      </c>
      <c r="F231" s="8" t="s">
        <v>1032</v>
      </c>
      <c r="G231" s="8" t="s">
        <v>1232</v>
      </c>
      <c r="H231" s="8" t="s">
        <v>1043</v>
      </c>
      <c r="I231" s="10"/>
      <c r="J231" s="8" t="s">
        <v>1233</v>
      </c>
      <c r="K231" s="8" t="s">
        <v>1034</v>
      </c>
      <c r="L231" s="8" t="s">
        <v>1035</v>
      </c>
      <c r="M231" s="11" t="s">
        <v>1273</v>
      </c>
      <c r="N231" s="8"/>
      <c r="O231" s="8">
        <v>70711229</v>
      </c>
      <c r="P231" s="8" t="s">
        <v>48</v>
      </c>
      <c r="Q231" s="8">
        <v>11</v>
      </c>
      <c r="R231" s="8">
        <v>36</v>
      </c>
      <c r="S231" s="23">
        <v>3832</v>
      </c>
      <c r="T231" s="23"/>
      <c r="U231" s="13"/>
      <c r="V231" s="14">
        <f t="shared" si="140"/>
        <v>3832</v>
      </c>
      <c r="W231" s="15">
        <f t="shared" si="141"/>
        <v>3832</v>
      </c>
      <c r="X231" s="15">
        <f t="shared" si="142"/>
        <v>0</v>
      </c>
      <c r="Y231" s="15">
        <f t="shared" si="143"/>
        <v>0</v>
      </c>
      <c r="Z231" s="14">
        <f t="shared" si="144"/>
        <v>3832</v>
      </c>
      <c r="AA231" s="15">
        <f t="shared" si="145"/>
        <v>3832</v>
      </c>
      <c r="AB231" s="15">
        <f t="shared" si="146"/>
        <v>0</v>
      </c>
      <c r="AC231" s="15">
        <f t="shared" si="147"/>
        <v>0</v>
      </c>
      <c r="AD231" s="14">
        <f t="shared" si="148"/>
        <v>3832</v>
      </c>
      <c r="AE231" s="14">
        <f t="shared" si="149"/>
        <v>11496</v>
      </c>
      <c r="AF231" s="17" t="s">
        <v>53</v>
      </c>
      <c r="AG231" s="17" t="s">
        <v>287</v>
      </c>
      <c r="AH231" s="17" t="s">
        <v>357</v>
      </c>
      <c r="AI231" s="17" t="s">
        <v>1182</v>
      </c>
      <c r="AJ231" s="17" t="s">
        <v>1183</v>
      </c>
      <c r="AK231" s="8" t="s">
        <v>290</v>
      </c>
      <c r="AL231" s="8" t="s">
        <v>291</v>
      </c>
      <c r="AM231" s="8" t="s">
        <v>47</v>
      </c>
      <c r="AN231" s="25">
        <v>46752</v>
      </c>
      <c r="AO231" s="12"/>
    </row>
    <row r="232" spans="1:41" ht="20" customHeight="1">
      <c r="A232" s="8">
        <v>28</v>
      </c>
      <c r="B232" s="8" t="s">
        <v>1031</v>
      </c>
      <c r="C232" s="9" t="s">
        <v>1179</v>
      </c>
      <c r="D232" s="8" t="s">
        <v>1032</v>
      </c>
      <c r="E232" s="8" t="s">
        <v>1031</v>
      </c>
      <c r="F232" s="8" t="s">
        <v>1032</v>
      </c>
      <c r="G232" s="8" t="s">
        <v>197</v>
      </c>
      <c r="H232" s="8" t="s">
        <v>1037</v>
      </c>
      <c r="I232" s="10"/>
      <c r="J232" s="8" t="s">
        <v>1234</v>
      </c>
      <c r="K232" s="8" t="s">
        <v>1034</v>
      </c>
      <c r="L232" s="8" t="s">
        <v>1035</v>
      </c>
      <c r="M232" s="11" t="s">
        <v>1274</v>
      </c>
      <c r="N232" s="8"/>
      <c r="O232" s="8">
        <v>98868045</v>
      </c>
      <c r="P232" s="8" t="s">
        <v>48</v>
      </c>
      <c r="Q232" s="8">
        <v>18</v>
      </c>
      <c r="R232" s="8">
        <v>36</v>
      </c>
      <c r="S232" s="23">
        <v>2697</v>
      </c>
      <c r="T232" s="23"/>
      <c r="U232" s="13"/>
      <c r="V232" s="14">
        <f t="shared" si="140"/>
        <v>2697</v>
      </c>
      <c r="W232" s="15">
        <f t="shared" si="141"/>
        <v>2697</v>
      </c>
      <c r="X232" s="15">
        <f t="shared" si="142"/>
        <v>0</v>
      </c>
      <c r="Y232" s="15">
        <f t="shared" si="143"/>
        <v>0</v>
      </c>
      <c r="Z232" s="14">
        <f t="shared" si="144"/>
        <v>2697</v>
      </c>
      <c r="AA232" s="15">
        <f t="shared" si="145"/>
        <v>2697</v>
      </c>
      <c r="AB232" s="15">
        <f t="shared" si="146"/>
        <v>0</v>
      </c>
      <c r="AC232" s="15">
        <f t="shared" si="147"/>
        <v>0</v>
      </c>
      <c r="AD232" s="14">
        <f t="shared" si="148"/>
        <v>2697</v>
      </c>
      <c r="AE232" s="14">
        <f t="shared" si="149"/>
        <v>8091</v>
      </c>
      <c r="AF232" s="17" t="s">
        <v>53</v>
      </c>
      <c r="AG232" s="17" t="s">
        <v>287</v>
      </c>
      <c r="AH232" s="17" t="s">
        <v>357</v>
      </c>
      <c r="AI232" s="17" t="s">
        <v>1182</v>
      </c>
      <c r="AJ232" s="17" t="s">
        <v>1183</v>
      </c>
      <c r="AK232" s="8" t="s">
        <v>290</v>
      </c>
      <c r="AL232" s="8" t="s">
        <v>291</v>
      </c>
      <c r="AM232" s="8" t="s">
        <v>47</v>
      </c>
      <c r="AN232" s="25">
        <v>46752</v>
      </c>
      <c r="AO232" s="12"/>
    </row>
    <row r="233" spans="1:41" ht="20" customHeight="1">
      <c r="A233" s="8">
        <v>29</v>
      </c>
      <c r="B233" s="8" t="s">
        <v>1031</v>
      </c>
      <c r="C233" s="9" t="s">
        <v>1179</v>
      </c>
      <c r="D233" s="8" t="s">
        <v>1032</v>
      </c>
      <c r="E233" s="8" t="s">
        <v>1031</v>
      </c>
      <c r="F233" s="8" t="s">
        <v>1032</v>
      </c>
      <c r="G233" s="8" t="s">
        <v>1193</v>
      </c>
      <c r="H233" s="8" t="s">
        <v>1039</v>
      </c>
      <c r="I233" s="10" t="s">
        <v>1235</v>
      </c>
      <c r="J233" s="8">
        <v>2</v>
      </c>
      <c r="K233" s="8" t="s">
        <v>1034</v>
      </c>
      <c r="L233" s="8" t="s">
        <v>1035</v>
      </c>
      <c r="M233" s="11" t="s">
        <v>1236</v>
      </c>
      <c r="N233" s="8"/>
      <c r="O233" s="8">
        <v>56303353</v>
      </c>
      <c r="P233" s="8" t="s">
        <v>48</v>
      </c>
      <c r="Q233" s="8">
        <v>28</v>
      </c>
      <c r="R233" s="8">
        <v>36</v>
      </c>
      <c r="S233" s="23">
        <v>2301</v>
      </c>
      <c r="T233" s="23"/>
      <c r="U233" s="13"/>
      <c r="V233" s="14">
        <f t="shared" si="140"/>
        <v>2301</v>
      </c>
      <c r="W233" s="15">
        <f t="shared" si="141"/>
        <v>2301</v>
      </c>
      <c r="X233" s="15">
        <f t="shared" si="142"/>
        <v>0</v>
      </c>
      <c r="Y233" s="15">
        <f t="shared" si="143"/>
        <v>0</v>
      </c>
      <c r="Z233" s="14">
        <f t="shared" si="144"/>
        <v>2301</v>
      </c>
      <c r="AA233" s="15">
        <f t="shared" si="145"/>
        <v>2301</v>
      </c>
      <c r="AB233" s="15">
        <f t="shared" si="146"/>
        <v>0</v>
      </c>
      <c r="AC233" s="15">
        <f t="shared" si="147"/>
        <v>0</v>
      </c>
      <c r="AD233" s="14">
        <f t="shared" si="148"/>
        <v>2301</v>
      </c>
      <c r="AE233" s="14">
        <f t="shared" si="149"/>
        <v>6903</v>
      </c>
      <c r="AF233" s="17" t="s">
        <v>53</v>
      </c>
      <c r="AG233" s="17" t="s">
        <v>287</v>
      </c>
      <c r="AH233" s="17" t="s">
        <v>357</v>
      </c>
      <c r="AI233" s="17" t="s">
        <v>1182</v>
      </c>
      <c r="AJ233" s="17" t="s">
        <v>1183</v>
      </c>
      <c r="AK233" s="8" t="s">
        <v>290</v>
      </c>
      <c r="AL233" s="8" t="s">
        <v>291</v>
      </c>
      <c r="AM233" s="8" t="s">
        <v>47</v>
      </c>
      <c r="AN233" s="25">
        <v>46752</v>
      </c>
      <c r="AO233" s="12"/>
    </row>
    <row r="234" spans="1:41" ht="20" customHeight="1">
      <c r="A234" s="8">
        <v>30</v>
      </c>
      <c r="B234" s="8" t="s">
        <v>1031</v>
      </c>
      <c r="C234" s="9" t="s">
        <v>1179</v>
      </c>
      <c r="D234" s="8" t="s">
        <v>1032</v>
      </c>
      <c r="E234" s="8" t="s">
        <v>1031</v>
      </c>
      <c r="F234" s="8" t="s">
        <v>1032</v>
      </c>
      <c r="G234" s="8" t="s">
        <v>1237</v>
      </c>
      <c r="H234" s="8" t="s">
        <v>1039</v>
      </c>
      <c r="I234" s="10" t="s">
        <v>1235</v>
      </c>
      <c r="J234" s="8" t="s">
        <v>60</v>
      </c>
      <c r="K234" s="8" t="s">
        <v>1034</v>
      </c>
      <c r="L234" s="8" t="s">
        <v>1035</v>
      </c>
      <c r="M234" s="11" t="s">
        <v>1238</v>
      </c>
      <c r="N234" s="8"/>
      <c r="O234" s="8">
        <v>31761368</v>
      </c>
      <c r="P234" s="8" t="s">
        <v>48</v>
      </c>
      <c r="Q234" s="8">
        <v>5</v>
      </c>
      <c r="R234" s="8">
        <v>36</v>
      </c>
      <c r="S234" s="23">
        <v>1124</v>
      </c>
      <c r="T234" s="23"/>
      <c r="U234" s="13"/>
      <c r="V234" s="14">
        <f t="shared" si="140"/>
        <v>1124</v>
      </c>
      <c r="W234" s="15">
        <f t="shared" si="141"/>
        <v>1124</v>
      </c>
      <c r="X234" s="15">
        <f t="shared" si="142"/>
        <v>0</v>
      </c>
      <c r="Y234" s="15">
        <f t="shared" si="143"/>
        <v>0</v>
      </c>
      <c r="Z234" s="14">
        <f t="shared" si="144"/>
        <v>1124</v>
      </c>
      <c r="AA234" s="15">
        <f t="shared" si="145"/>
        <v>1124</v>
      </c>
      <c r="AB234" s="15">
        <f t="shared" si="146"/>
        <v>0</v>
      </c>
      <c r="AC234" s="15">
        <f t="shared" si="147"/>
        <v>0</v>
      </c>
      <c r="AD234" s="14">
        <f t="shared" si="148"/>
        <v>1124</v>
      </c>
      <c r="AE234" s="14">
        <f t="shared" si="149"/>
        <v>3372</v>
      </c>
      <c r="AF234" s="17" t="s">
        <v>53</v>
      </c>
      <c r="AG234" s="17" t="s">
        <v>287</v>
      </c>
      <c r="AH234" s="17" t="s">
        <v>357</v>
      </c>
      <c r="AI234" s="17" t="s">
        <v>1182</v>
      </c>
      <c r="AJ234" s="17" t="s">
        <v>1183</v>
      </c>
      <c r="AK234" s="8" t="s">
        <v>290</v>
      </c>
      <c r="AL234" s="8" t="s">
        <v>291</v>
      </c>
      <c r="AM234" s="8" t="s">
        <v>47</v>
      </c>
      <c r="AN234" s="25">
        <v>46752</v>
      </c>
      <c r="AO234" s="12"/>
    </row>
    <row r="235" spans="1:41" ht="20" customHeight="1">
      <c r="A235" s="8">
        <v>31</v>
      </c>
      <c r="B235" s="8" t="s">
        <v>1031</v>
      </c>
      <c r="C235" s="9" t="s">
        <v>1179</v>
      </c>
      <c r="D235" s="8" t="s">
        <v>1032</v>
      </c>
      <c r="E235" s="8" t="s">
        <v>1031</v>
      </c>
      <c r="F235" s="8" t="s">
        <v>1032</v>
      </c>
      <c r="G235" s="8" t="s">
        <v>1270</v>
      </c>
      <c r="H235" s="8" t="s">
        <v>1059</v>
      </c>
      <c r="I235" s="10"/>
      <c r="J235" s="8"/>
      <c r="K235" s="8" t="s">
        <v>1034</v>
      </c>
      <c r="L235" s="8" t="s">
        <v>1035</v>
      </c>
      <c r="M235" s="11" t="s">
        <v>1239</v>
      </c>
      <c r="N235" s="8"/>
      <c r="O235" s="8">
        <v>14225134</v>
      </c>
      <c r="P235" s="8" t="s">
        <v>48</v>
      </c>
      <c r="Q235" s="8">
        <v>11</v>
      </c>
      <c r="R235" s="8">
        <v>36</v>
      </c>
      <c r="S235" s="23">
        <v>4725</v>
      </c>
      <c r="T235" s="23"/>
      <c r="U235" s="13"/>
      <c r="V235" s="14">
        <f t="shared" si="140"/>
        <v>4725</v>
      </c>
      <c r="W235" s="15">
        <f t="shared" si="141"/>
        <v>4725</v>
      </c>
      <c r="X235" s="15">
        <f t="shared" si="142"/>
        <v>0</v>
      </c>
      <c r="Y235" s="15">
        <f t="shared" si="143"/>
        <v>0</v>
      </c>
      <c r="Z235" s="14">
        <f t="shared" si="144"/>
        <v>4725</v>
      </c>
      <c r="AA235" s="15">
        <f t="shared" si="145"/>
        <v>4725</v>
      </c>
      <c r="AB235" s="15">
        <f t="shared" si="146"/>
        <v>0</v>
      </c>
      <c r="AC235" s="15">
        <f t="shared" si="147"/>
        <v>0</v>
      </c>
      <c r="AD235" s="14">
        <f t="shared" si="148"/>
        <v>4725</v>
      </c>
      <c r="AE235" s="14">
        <f t="shared" si="149"/>
        <v>14175</v>
      </c>
      <c r="AF235" s="17" t="s">
        <v>53</v>
      </c>
      <c r="AG235" s="17" t="s">
        <v>287</v>
      </c>
      <c r="AH235" s="17" t="s">
        <v>357</v>
      </c>
      <c r="AI235" s="17" t="s">
        <v>1182</v>
      </c>
      <c r="AJ235" s="17" t="s">
        <v>1183</v>
      </c>
      <c r="AK235" s="8" t="s">
        <v>290</v>
      </c>
      <c r="AL235" s="8" t="s">
        <v>291</v>
      </c>
      <c r="AM235" s="8" t="s">
        <v>47</v>
      </c>
      <c r="AN235" s="25">
        <v>46752</v>
      </c>
      <c r="AO235" s="12" t="s">
        <v>3357</v>
      </c>
    </row>
    <row r="236" spans="1:41" ht="20" customHeight="1">
      <c r="A236" s="8">
        <v>32</v>
      </c>
      <c r="B236" s="8" t="s">
        <v>1031</v>
      </c>
      <c r="C236" s="9" t="s">
        <v>1179</v>
      </c>
      <c r="D236" s="8" t="s">
        <v>1032</v>
      </c>
      <c r="E236" s="8" t="s">
        <v>1031</v>
      </c>
      <c r="F236" s="8" t="s">
        <v>1032</v>
      </c>
      <c r="G236" s="8" t="s">
        <v>1271</v>
      </c>
      <c r="H236" s="8" t="s">
        <v>1039</v>
      </c>
      <c r="I236" s="10" t="s">
        <v>1069</v>
      </c>
      <c r="J236" s="8">
        <v>16</v>
      </c>
      <c r="K236" s="8" t="s">
        <v>1034</v>
      </c>
      <c r="L236" s="8" t="s">
        <v>1035</v>
      </c>
      <c r="M236" s="11" t="s">
        <v>1240</v>
      </c>
      <c r="N236" s="8"/>
      <c r="O236" s="8">
        <v>15238133</v>
      </c>
      <c r="P236" s="8" t="s">
        <v>48</v>
      </c>
      <c r="Q236" s="8">
        <v>14</v>
      </c>
      <c r="R236" s="8">
        <v>36</v>
      </c>
      <c r="S236" s="23">
        <v>72</v>
      </c>
      <c r="T236" s="23"/>
      <c r="U236" s="13"/>
      <c r="V236" s="14">
        <f t="shared" si="140"/>
        <v>72</v>
      </c>
      <c r="W236" s="15">
        <f t="shared" si="141"/>
        <v>72</v>
      </c>
      <c r="X236" s="15">
        <f t="shared" si="142"/>
        <v>0</v>
      </c>
      <c r="Y236" s="15">
        <f t="shared" si="143"/>
        <v>0</v>
      </c>
      <c r="Z236" s="14">
        <f t="shared" si="144"/>
        <v>72</v>
      </c>
      <c r="AA236" s="15">
        <f t="shared" si="145"/>
        <v>72</v>
      </c>
      <c r="AB236" s="15">
        <f t="shared" si="146"/>
        <v>0</v>
      </c>
      <c r="AC236" s="15">
        <f t="shared" si="147"/>
        <v>0</v>
      </c>
      <c r="AD236" s="14">
        <f t="shared" si="148"/>
        <v>72</v>
      </c>
      <c r="AE236" s="14">
        <f t="shared" si="149"/>
        <v>216</v>
      </c>
      <c r="AF236" s="17" t="s">
        <v>53</v>
      </c>
      <c r="AG236" s="17" t="s">
        <v>287</v>
      </c>
      <c r="AH236" s="17" t="s">
        <v>357</v>
      </c>
      <c r="AI236" s="17" t="s">
        <v>1182</v>
      </c>
      <c r="AJ236" s="17" t="s">
        <v>1183</v>
      </c>
      <c r="AK236" s="8" t="s">
        <v>290</v>
      </c>
      <c r="AL236" s="8" t="s">
        <v>291</v>
      </c>
      <c r="AM236" s="8" t="s">
        <v>47</v>
      </c>
      <c r="AN236" s="25">
        <v>46752</v>
      </c>
      <c r="AO236" s="12"/>
    </row>
    <row r="237" spans="1:41" ht="20" customHeight="1">
      <c r="A237" s="8">
        <v>33</v>
      </c>
      <c r="B237" s="8" t="s">
        <v>1031</v>
      </c>
      <c r="C237" s="9" t="s">
        <v>1179</v>
      </c>
      <c r="D237" s="8" t="s">
        <v>1032</v>
      </c>
      <c r="E237" s="8" t="s">
        <v>1031</v>
      </c>
      <c r="F237" s="8" t="s">
        <v>1196</v>
      </c>
      <c r="G237" s="8" t="s">
        <v>1241</v>
      </c>
      <c r="H237" s="8" t="s">
        <v>1039</v>
      </c>
      <c r="I237" s="10" t="s">
        <v>1091</v>
      </c>
      <c r="J237" s="8">
        <v>16</v>
      </c>
      <c r="K237" s="8" t="s">
        <v>1034</v>
      </c>
      <c r="L237" s="8" t="s">
        <v>1035</v>
      </c>
      <c r="M237" s="11" t="s">
        <v>1242</v>
      </c>
      <c r="N237" s="8"/>
      <c r="O237" s="8">
        <v>56283446</v>
      </c>
      <c r="P237" s="8" t="s">
        <v>48</v>
      </c>
      <c r="Q237" s="8">
        <v>35</v>
      </c>
      <c r="R237" s="8">
        <v>36</v>
      </c>
      <c r="S237" s="23">
        <v>22429</v>
      </c>
      <c r="T237" s="23"/>
      <c r="U237" s="13"/>
      <c r="V237" s="14">
        <f t="shared" si="140"/>
        <v>22429</v>
      </c>
      <c r="W237" s="15">
        <f t="shared" si="141"/>
        <v>22429</v>
      </c>
      <c r="X237" s="15">
        <f t="shared" si="142"/>
        <v>0</v>
      </c>
      <c r="Y237" s="15">
        <f t="shared" si="143"/>
        <v>0</v>
      </c>
      <c r="Z237" s="14">
        <f t="shared" si="144"/>
        <v>22429</v>
      </c>
      <c r="AA237" s="15">
        <f t="shared" si="145"/>
        <v>22429</v>
      </c>
      <c r="AB237" s="15">
        <f t="shared" si="146"/>
        <v>0</v>
      </c>
      <c r="AC237" s="15">
        <f t="shared" si="147"/>
        <v>0</v>
      </c>
      <c r="AD237" s="14">
        <f t="shared" si="148"/>
        <v>22429</v>
      </c>
      <c r="AE237" s="14">
        <f t="shared" si="149"/>
        <v>67287</v>
      </c>
      <c r="AF237" s="17" t="s">
        <v>53</v>
      </c>
      <c r="AG237" s="17" t="s">
        <v>287</v>
      </c>
      <c r="AH237" s="17" t="s">
        <v>357</v>
      </c>
      <c r="AI237" s="17" t="s">
        <v>1182</v>
      </c>
      <c r="AJ237" s="17" t="s">
        <v>1183</v>
      </c>
      <c r="AK237" s="8" t="s">
        <v>290</v>
      </c>
      <c r="AL237" s="8" t="s">
        <v>291</v>
      </c>
      <c r="AM237" s="8" t="s">
        <v>47</v>
      </c>
      <c r="AN237" s="25">
        <v>46752</v>
      </c>
      <c r="AO237" s="12"/>
    </row>
    <row r="238" spans="1:41" ht="20" customHeight="1">
      <c r="A238" s="8">
        <v>34</v>
      </c>
      <c r="B238" s="8" t="s">
        <v>1031</v>
      </c>
      <c r="C238" s="9" t="s">
        <v>1179</v>
      </c>
      <c r="D238" s="8" t="s">
        <v>1032</v>
      </c>
      <c r="E238" s="8" t="s">
        <v>1031</v>
      </c>
      <c r="F238" s="8" t="s">
        <v>1032</v>
      </c>
      <c r="G238" s="8" t="s">
        <v>1243</v>
      </c>
      <c r="H238" s="8" t="s">
        <v>1039</v>
      </c>
      <c r="I238" s="10" t="s">
        <v>1091</v>
      </c>
      <c r="J238" s="8"/>
      <c r="K238" s="8" t="s">
        <v>1034</v>
      </c>
      <c r="L238" s="8" t="s">
        <v>1035</v>
      </c>
      <c r="M238" s="11" t="s">
        <v>1244</v>
      </c>
      <c r="N238" s="8"/>
      <c r="O238" s="8">
        <v>31697110</v>
      </c>
      <c r="P238" s="8" t="s">
        <v>48</v>
      </c>
      <c r="Q238" s="8">
        <v>4</v>
      </c>
      <c r="R238" s="8">
        <v>36</v>
      </c>
      <c r="S238" s="23">
        <v>927</v>
      </c>
      <c r="T238" s="23"/>
      <c r="U238" s="13"/>
      <c r="V238" s="14">
        <f t="shared" si="140"/>
        <v>927</v>
      </c>
      <c r="W238" s="15">
        <f t="shared" si="141"/>
        <v>927</v>
      </c>
      <c r="X238" s="15">
        <f t="shared" si="142"/>
        <v>0</v>
      </c>
      <c r="Y238" s="15">
        <f t="shared" si="143"/>
        <v>0</v>
      </c>
      <c r="Z238" s="14">
        <f t="shared" si="144"/>
        <v>927</v>
      </c>
      <c r="AA238" s="15">
        <f t="shared" si="145"/>
        <v>927</v>
      </c>
      <c r="AB238" s="15">
        <f t="shared" si="146"/>
        <v>0</v>
      </c>
      <c r="AC238" s="15">
        <f t="shared" si="147"/>
        <v>0</v>
      </c>
      <c r="AD238" s="14">
        <f t="shared" si="148"/>
        <v>927</v>
      </c>
      <c r="AE238" s="14">
        <f t="shared" si="149"/>
        <v>2781</v>
      </c>
      <c r="AF238" s="17" t="s">
        <v>53</v>
      </c>
      <c r="AG238" s="17" t="s">
        <v>287</v>
      </c>
      <c r="AH238" s="17" t="s">
        <v>357</v>
      </c>
      <c r="AI238" s="17" t="s">
        <v>1182</v>
      </c>
      <c r="AJ238" s="17" t="s">
        <v>1183</v>
      </c>
      <c r="AK238" s="8" t="s">
        <v>290</v>
      </c>
      <c r="AL238" s="8" t="s">
        <v>291</v>
      </c>
      <c r="AM238" s="8" t="s">
        <v>47</v>
      </c>
      <c r="AN238" s="25">
        <v>46752</v>
      </c>
      <c r="AO238" s="12"/>
    </row>
    <row r="239" spans="1:41" ht="20" customHeight="1">
      <c r="A239" s="8">
        <v>35</v>
      </c>
      <c r="B239" s="8" t="s">
        <v>1031</v>
      </c>
      <c r="C239" s="9" t="s">
        <v>1179</v>
      </c>
      <c r="D239" s="8" t="s">
        <v>1032</v>
      </c>
      <c r="E239" s="8" t="s">
        <v>1031</v>
      </c>
      <c r="F239" s="8" t="s">
        <v>1032</v>
      </c>
      <c r="G239" s="8" t="s">
        <v>1205</v>
      </c>
      <c r="H239" s="8" t="s">
        <v>1039</v>
      </c>
      <c r="I239" s="10" t="s">
        <v>1235</v>
      </c>
      <c r="J239" s="8" t="s">
        <v>60</v>
      </c>
      <c r="K239" s="8" t="s">
        <v>1034</v>
      </c>
      <c r="L239" s="8" t="s">
        <v>1035</v>
      </c>
      <c r="M239" s="11" t="s">
        <v>1245</v>
      </c>
      <c r="N239" s="8"/>
      <c r="O239" s="8">
        <v>15315249</v>
      </c>
      <c r="P239" s="8" t="s">
        <v>48</v>
      </c>
      <c r="Q239" s="8">
        <v>14</v>
      </c>
      <c r="R239" s="8">
        <v>36</v>
      </c>
      <c r="S239" s="23">
        <v>7</v>
      </c>
      <c r="T239" s="23"/>
      <c r="U239" s="13"/>
      <c r="V239" s="14">
        <f t="shared" si="140"/>
        <v>7</v>
      </c>
      <c r="W239" s="15">
        <f t="shared" si="141"/>
        <v>7</v>
      </c>
      <c r="X239" s="15">
        <f t="shared" si="142"/>
        <v>0</v>
      </c>
      <c r="Y239" s="15">
        <f t="shared" si="143"/>
        <v>0</v>
      </c>
      <c r="Z239" s="14">
        <f t="shared" si="144"/>
        <v>7</v>
      </c>
      <c r="AA239" s="15">
        <f t="shared" si="145"/>
        <v>7</v>
      </c>
      <c r="AB239" s="15">
        <f t="shared" si="146"/>
        <v>0</v>
      </c>
      <c r="AC239" s="15">
        <f t="shared" si="147"/>
        <v>0</v>
      </c>
      <c r="AD239" s="14">
        <f t="shared" si="148"/>
        <v>7</v>
      </c>
      <c r="AE239" s="14">
        <f t="shared" si="149"/>
        <v>21</v>
      </c>
      <c r="AF239" s="17" t="s">
        <v>53</v>
      </c>
      <c r="AG239" s="17" t="s">
        <v>287</v>
      </c>
      <c r="AH239" s="17" t="s">
        <v>357</v>
      </c>
      <c r="AI239" s="17" t="s">
        <v>1182</v>
      </c>
      <c r="AJ239" s="17" t="s">
        <v>1183</v>
      </c>
      <c r="AK239" s="8" t="s">
        <v>290</v>
      </c>
      <c r="AL239" s="8" t="s">
        <v>291</v>
      </c>
      <c r="AM239" s="8" t="s">
        <v>47</v>
      </c>
      <c r="AN239" s="25">
        <v>46752</v>
      </c>
      <c r="AO239" s="12"/>
    </row>
    <row r="240" spans="1:41" ht="20" customHeight="1">
      <c r="A240" s="8">
        <v>36</v>
      </c>
      <c r="B240" s="8" t="s">
        <v>1031</v>
      </c>
      <c r="C240" s="9" t="s">
        <v>1179</v>
      </c>
      <c r="D240" s="8" t="s">
        <v>1032</v>
      </c>
      <c r="E240" s="8" t="s">
        <v>1031</v>
      </c>
      <c r="F240" s="8" t="s">
        <v>1246</v>
      </c>
      <c r="G240" s="8" t="s">
        <v>1247</v>
      </c>
      <c r="H240" s="8" t="s">
        <v>1039</v>
      </c>
      <c r="I240" s="10" t="s">
        <v>1091</v>
      </c>
      <c r="J240" s="8">
        <v>45</v>
      </c>
      <c r="K240" s="8" t="s">
        <v>1034</v>
      </c>
      <c r="L240" s="8" t="s">
        <v>1035</v>
      </c>
      <c r="M240" s="11" t="s">
        <v>1276</v>
      </c>
      <c r="N240" s="8"/>
      <c r="O240" s="8">
        <v>56620345</v>
      </c>
      <c r="P240" s="8" t="s">
        <v>48</v>
      </c>
      <c r="Q240" s="8">
        <v>11</v>
      </c>
      <c r="R240" s="8">
        <v>36</v>
      </c>
      <c r="S240" s="23">
        <v>2122</v>
      </c>
      <c r="T240" s="23"/>
      <c r="U240" s="13"/>
      <c r="V240" s="14">
        <f t="shared" si="140"/>
        <v>2122</v>
      </c>
      <c r="W240" s="15">
        <f t="shared" si="141"/>
        <v>2122</v>
      </c>
      <c r="X240" s="15">
        <f t="shared" si="142"/>
        <v>0</v>
      </c>
      <c r="Y240" s="15">
        <f t="shared" si="143"/>
        <v>0</v>
      </c>
      <c r="Z240" s="14">
        <f t="shared" si="144"/>
        <v>2122</v>
      </c>
      <c r="AA240" s="15">
        <f t="shared" si="145"/>
        <v>2122</v>
      </c>
      <c r="AB240" s="15">
        <f t="shared" si="146"/>
        <v>0</v>
      </c>
      <c r="AC240" s="15">
        <f t="shared" si="147"/>
        <v>0</v>
      </c>
      <c r="AD240" s="14">
        <f t="shared" si="148"/>
        <v>2122</v>
      </c>
      <c r="AE240" s="14">
        <f t="shared" si="149"/>
        <v>6366</v>
      </c>
      <c r="AF240" s="17" t="s">
        <v>53</v>
      </c>
      <c r="AG240" s="17" t="s">
        <v>287</v>
      </c>
      <c r="AH240" s="17" t="s">
        <v>357</v>
      </c>
      <c r="AI240" s="17" t="s">
        <v>1182</v>
      </c>
      <c r="AJ240" s="17" t="s">
        <v>1183</v>
      </c>
      <c r="AK240" s="8" t="s">
        <v>290</v>
      </c>
      <c r="AL240" s="8" t="s">
        <v>291</v>
      </c>
      <c r="AM240" s="8" t="s">
        <v>47</v>
      </c>
      <c r="AN240" s="25">
        <v>46752</v>
      </c>
      <c r="AO240" s="12" t="s">
        <v>3361</v>
      </c>
    </row>
    <row r="241" spans="1:41" ht="20" customHeight="1">
      <c r="A241" s="8">
        <v>37</v>
      </c>
      <c r="B241" s="8" t="s">
        <v>1031</v>
      </c>
      <c r="C241" s="9" t="s">
        <v>1179</v>
      </c>
      <c r="D241" s="8" t="s">
        <v>1032</v>
      </c>
      <c r="E241" s="8" t="s">
        <v>1031</v>
      </c>
      <c r="F241" s="8" t="s">
        <v>1032</v>
      </c>
      <c r="G241" s="8" t="s">
        <v>1248</v>
      </c>
      <c r="H241" s="8" t="s">
        <v>1039</v>
      </c>
      <c r="I241" s="10" t="s">
        <v>1091</v>
      </c>
      <c r="J241" s="8">
        <v>8</v>
      </c>
      <c r="K241" s="8" t="s">
        <v>1034</v>
      </c>
      <c r="L241" s="8" t="s">
        <v>1035</v>
      </c>
      <c r="M241" s="11" t="s">
        <v>1250</v>
      </c>
      <c r="N241" s="8"/>
      <c r="O241" s="8">
        <v>94761546</v>
      </c>
      <c r="P241" s="8" t="s">
        <v>48</v>
      </c>
      <c r="Q241" s="8">
        <v>14</v>
      </c>
      <c r="R241" s="8">
        <v>36</v>
      </c>
      <c r="S241" s="23">
        <v>736</v>
      </c>
      <c r="T241" s="23"/>
      <c r="U241" s="13"/>
      <c r="V241" s="14">
        <f t="shared" si="140"/>
        <v>736</v>
      </c>
      <c r="W241" s="15">
        <f t="shared" si="141"/>
        <v>736</v>
      </c>
      <c r="X241" s="15">
        <f t="shared" si="142"/>
        <v>0</v>
      </c>
      <c r="Y241" s="15">
        <f t="shared" si="143"/>
        <v>0</v>
      </c>
      <c r="Z241" s="14">
        <f t="shared" si="144"/>
        <v>736</v>
      </c>
      <c r="AA241" s="15">
        <f t="shared" si="145"/>
        <v>736</v>
      </c>
      <c r="AB241" s="15">
        <f t="shared" si="146"/>
        <v>0</v>
      </c>
      <c r="AC241" s="15">
        <f t="shared" si="147"/>
        <v>0</v>
      </c>
      <c r="AD241" s="14">
        <f t="shared" si="148"/>
        <v>736</v>
      </c>
      <c r="AE241" s="14">
        <f t="shared" si="149"/>
        <v>2208</v>
      </c>
      <c r="AF241" s="17" t="s">
        <v>53</v>
      </c>
      <c r="AG241" s="17" t="s">
        <v>287</v>
      </c>
      <c r="AH241" s="17" t="s">
        <v>357</v>
      </c>
      <c r="AI241" s="17" t="s">
        <v>1182</v>
      </c>
      <c r="AJ241" s="17" t="s">
        <v>1183</v>
      </c>
      <c r="AK241" s="8" t="s">
        <v>290</v>
      </c>
      <c r="AL241" s="8" t="s">
        <v>291</v>
      </c>
      <c r="AM241" s="8" t="s">
        <v>47</v>
      </c>
      <c r="AN241" s="25">
        <v>46752</v>
      </c>
      <c r="AO241" s="12"/>
    </row>
    <row r="242" spans="1:41" ht="20" customHeight="1">
      <c r="A242" s="8">
        <v>38</v>
      </c>
      <c r="B242" s="8" t="s">
        <v>1031</v>
      </c>
      <c r="C242" s="9" t="s">
        <v>1179</v>
      </c>
      <c r="D242" s="8" t="s">
        <v>1032</v>
      </c>
      <c r="E242" s="8" t="s">
        <v>1031</v>
      </c>
      <c r="F242" s="8" t="s">
        <v>1196</v>
      </c>
      <c r="G242" s="8" t="s">
        <v>1251</v>
      </c>
      <c r="H242" s="8" t="s">
        <v>1037</v>
      </c>
      <c r="I242" s="10"/>
      <c r="J242" s="8">
        <v>230</v>
      </c>
      <c r="K242" s="8" t="s">
        <v>1034</v>
      </c>
      <c r="L242" s="8" t="s">
        <v>1035</v>
      </c>
      <c r="M242" s="11" t="s">
        <v>1252</v>
      </c>
      <c r="N242" s="8"/>
      <c r="O242" s="8">
        <v>56297491</v>
      </c>
      <c r="P242" s="8" t="s">
        <v>48</v>
      </c>
      <c r="Q242" s="8">
        <v>28</v>
      </c>
      <c r="R242" s="8">
        <v>36</v>
      </c>
      <c r="S242" s="23">
        <v>9845</v>
      </c>
      <c r="T242" s="23"/>
      <c r="U242" s="13"/>
      <c r="V242" s="14">
        <f t="shared" si="140"/>
        <v>9845</v>
      </c>
      <c r="W242" s="15">
        <f t="shared" si="141"/>
        <v>9845</v>
      </c>
      <c r="X242" s="15">
        <f t="shared" si="142"/>
        <v>0</v>
      </c>
      <c r="Y242" s="15">
        <f t="shared" si="143"/>
        <v>0</v>
      </c>
      <c r="Z242" s="14">
        <f t="shared" si="144"/>
        <v>9845</v>
      </c>
      <c r="AA242" s="15">
        <f t="shared" si="145"/>
        <v>9845</v>
      </c>
      <c r="AB242" s="15">
        <f t="shared" si="146"/>
        <v>0</v>
      </c>
      <c r="AC242" s="15">
        <f t="shared" si="147"/>
        <v>0</v>
      </c>
      <c r="AD242" s="14">
        <f t="shared" si="148"/>
        <v>9845</v>
      </c>
      <c r="AE242" s="14">
        <f t="shared" si="149"/>
        <v>29535</v>
      </c>
      <c r="AF242" s="17" t="s">
        <v>53</v>
      </c>
      <c r="AG242" s="17" t="s">
        <v>287</v>
      </c>
      <c r="AH242" s="17" t="s">
        <v>357</v>
      </c>
      <c r="AI242" s="17" t="s">
        <v>1182</v>
      </c>
      <c r="AJ242" s="17" t="s">
        <v>1183</v>
      </c>
      <c r="AK242" s="8" t="s">
        <v>290</v>
      </c>
      <c r="AL242" s="8" t="s">
        <v>291</v>
      </c>
      <c r="AM242" s="8" t="s">
        <v>47</v>
      </c>
      <c r="AN242" s="25">
        <v>46752</v>
      </c>
      <c r="AO242" s="12"/>
    </row>
    <row r="243" spans="1:41" ht="20" customHeight="1">
      <c r="A243" s="8">
        <v>39</v>
      </c>
      <c r="B243" s="8" t="s">
        <v>1031</v>
      </c>
      <c r="C243" s="9" t="s">
        <v>1179</v>
      </c>
      <c r="D243" s="8" t="s">
        <v>1032</v>
      </c>
      <c r="E243" s="8" t="s">
        <v>1031</v>
      </c>
      <c r="F243" s="8" t="s">
        <v>1196</v>
      </c>
      <c r="G243" s="8" t="s">
        <v>1241</v>
      </c>
      <c r="H243" s="8" t="s">
        <v>1039</v>
      </c>
      <c r="I243" s="10" t="s">
        <v>1091</v>
      </c>
      <c r="J243" s="8">
        <v>16</v>
      </c>
      <c r="K243" s="8" t="s">
        <v>1034</v>
      </c>
      <c r="L243" s="8" t="s">
        <v>1035</v>
      </c>
      <c r="M243" s="11" t="s">
        <v>1253</v>
      </c>
      <c r="N243" s="8"/>
      <c r="O243" s="8">
        <v>56303383</v>
      </c>
      <c r="P243" s="8" t="s">
        <v>48</v>
      </c>
      <c r="Q243" s="8">
        <v>35</v>
      </c>
      <c r="R243" s="8">
        <v>36</v>
      </c>
      <c r="S243" s="23">
        <v>47365</v>
      </c>
      <c r="T243" s="23"/>
      <c r="U243" s="13"/>
      <c r="V243" s="14">
        <f t="shared" si="140"/>
        <v>47365</v>
      </c>
      <c r="W243" s="15">
        <f t="shared" si="141"/>
        <v>47365</v>
      </c>
      <c r="X243" s="15">
        <f t="shared" si="142"/>
        <v>0</v>
      </c>
      <c r="Y243" s="15">
        <f t="shared" si="143"/>
        <v>0</v>
      </c>
      <c r="Z243" s="14">
        <f t="shared" si="144"/>
        <v>47365</v>
      </c>
      <c r="AA243" s="15">
        <f t="shared" si="145"/>
        <v>47365</v>
      </c>
      <c r="AB243" s="15">
        <f t="shared" si="146"/>
        <v>0</v>
      </c>
      <c r="AC243" s="15">
        <f t="shared" si="147"/>
        <v>0</v>
      </c>
      <c r="AD243" s="14">
        <f t="shared" si="148"/>
        <v>47365</v>
      </c>
      <c r="AE243" s="14">
        <f t="shared" si="149"/>
        <v>142095</v>
      </c>
      <c r="AF243" s="17" t="s">
        <v>53</v>
      </c>
      <c r="AG243" s="17" t="s">
        <v>287</v>
      </c>
      <c r="AH243" s="17" t="s">
        <v>357</v>
      </c>
      <c r="AI243" s="17" t="s">
        <v>1182</v>
      </c>
      <c r="AJ243" s="17" t="s">
        <v>1183</v>
      </c>
      <c r="AK243" s="8" t="s">
        <v>290</v>
      </c>
      <c r="AL243" s="8" t="s">
        <v>291</v>
      </c>
      <c r="AM243" s="8" t="s">
        <v>47</v>
      </c>
      <c r="AN243" s="25">
        <v>46752</v>
      </c>
      <c r="AO243" s="12"/>
    </row>
    <row r="244" spans="1:41" ht="20" customHeight="1">
      <c r="A244" s="8">
        <v>40</v>
      </c>
      <c r="B244" s="8" t="s">
        <v>1031</v>
      </c>
      <c r="C244" s="9" t="s">
        <v>1179</v>
      </c>
      <c r="D244" s="8" t="s">
        <v>1032</v>
      </c>
      <c r="E244" s="8" t="s">
        <v>1031</v>
      </c>
      <c r="F244" s="8" t="s">
        <v>1032</v>
      </c>
      <c r="G244" s="8" t="s">
        <v>1213</v>
      </c>
      <c r="H244" s="8" t="s">
        <v>1086</v>
      </c>
      <c r="I244" s="10" t="s">
        <v>1254</v>
      </c>
      <c r="J244" s="8">
        <v>18</v>
      </c>
      <c r="K244" s="8" t="s">
        <v>1034</v>
      </c>
      <c r="L244" s="8" t="s">
        <v>1035</v>
      </c>
      <c r="M244" s="11" t="s">
        <v>1255</v>
      </c>
      <c r="N244" s="8"/>
      <c r="O244" s="8">
        <v>98561651</v>
      </c>
      <c r="P244" s="8" t="s">
        <v>50</v>
      </c>
      <c r="Q244" s="8">
        <v>11</v>
      </c>
      <c r="R244" s="8">
        <v>36</v>
      </c>
      <c r="S244" s="23">
        <v>200</v>
      </c>
      <c r="T244" s="23">
        <v>73</v>
      </c>
      <c r="U244" s="13"/>
      <c r="V244" s="14">
        <f t="shared" si="140"/>
        <v>273</v>
      </c>
      <c r="W244" s="15">
        <f t="shared" si="141"/>
        <v>200</v>
      </c>
      <c r="X244" s="15">
        <f t="shared" si="142"/>
        <v>73</v>
      </c>
      <c r="Y244" s="15">
        <f t="shared" si="143"/>
        <v>0</v>
      </c>
      <c r="Z244" s="14">
        <f t="shared" si="144"/>
        <v>273</v>
      </c>
      <c r="AA244" s="15">
        <f t="shared" si="145"/>
        <v>200</v>
      </c>
      <c r="AB244" s="15">
        <f t="shared" si="146"/>
        <v>73</v>
      </c>
      <c r="AC244" s="15">
        <f t="shared" si="147"/>
        <v>0</v>
      </c>
      <c r="AD244" s="14">
        <f t="shared" si="148"/>
        <v>273</v>
      </c>
      <c r="AE244" s="14">
        <f t="shared" si="149"/>
        <v>819</v>
      </c>
      <c r="AF244" s="17" t="s">
        <v>53</v>
      </c>
      <c r="AG244" s="17" t="s">
        <v>287</v>
      </c>
      <c r="AH244" s="17" t="s">
        <v>357</v>
      </c>
      <c r="AI244" s="17" t="s">
        <v>1182</v>
      </c>
      <c r="AJ244" s="17" t="s">
        <v>1183</v>
      </c>
      <c r="AK244" s="8" t="s">
        <v>290</v>
      </c>
      <c r="AL244" s="8" t="s">
        <v>291</v>
      </c>
      <c r="AM244" s="8" t="s">
        <v>47</v>
      </c>
      <c r="AN244" s="25">
        <v>46752</v>
      </c>
      <c r="AO244" s="12"/>
    </row>
    <row r="245" spans="1:41" ht="20" customHeight="1">
      <c r="A245" s="8">
        <v>41</v>
      </c>
      <c r="B245" s="8" t="s">
        <v>1031</v>
      </c>
      <c r="C245" s="9" t="s">
        <v>1179</v>
      </c>
      <c r="D245" s="8" t="s">
        <v>1032</v>
      </c>
      <c r="E245" s="8" t="s">
        <v>1031</v>
      </c>
      <c r="F245" s="8" t="s">
        <v>1032</v>
      </c>
      <c r="G245" s="8" t="s">
        <v>1193</v>
      </c>
      <c r="H245" s="8" t="s">
        <v>1033</v>
      </c>
      <c r="I245" s="10"/>
      <c r="J245" s="8"/>
      <c r="K245" s="8" t="s">
        <v>1034</v>
      </c>
      <c r="L245" s="8" t="s">
        <v>1035</v>
      </c>
      <c r="M245" s="11" t="s">
        <v>1256</v>
      </c>
      <c r="N245" s="8"/>
      <c r="O245" s="8">
        <v>72513376</v>
      </c>
      <c r="P245" s="8" t="s">
        <v>50</v>
      </c>
      <c r="Q245" s="8">
        <v>14</v>
      </c>
      <c r="R245" s="8">
        <v>36</v>
      </c>
      <c r="S245" s="23">
        <v>804</v>
      </c>
      <c r="T245" s="23">
        <v>804</v>
      </c>
      <c r="U245" s="13"/>
      <c r="V245" s="14">
        <f t="shared" si="140"/>
        <v>1608</v>
      </c>
      <c r="W245" s="15">
        <f t="shared" si="141"/>
        <v>804</v>
      </c>
      <c r="X245" s="15">
        <f t="shared" si="142"/>
        <v>804</v>
      </c>
      <c r="Y245" s="15">
        <f t="shared" si="143"/>
        <v>0</v>
      </c>
      <c r="Z245" s="14">
        <f t="shared" si="144"/>
        <v>1608</v>
      </c>
      <c r="AA245" s="15">
        <f t="shared" si="145"/>
        <v>804</v>
      </c>
      <c r="AB245" s="15">
        <f t="shared" si="146"/>
        <v>804</v>
      </c>
      <c r="AC245" s="15">
        <f t="shared" si="147"/>
        <v>0</v>
      </c>
      <c r="AD245" s="14">
        <f t="shared" si="148"/>
        <v>1608</v>
      </c>
      <c r="AE245" s="14">
        <f t="shared" si="149"/>
        <v>4824</v>
      </c>
      <c r="AF245" s="17" t="s">
        <v>53</v>
      </c>
      <c r="AG245" s="17" t="s">
        <v>287</v>
      </c>
      <c r="AH245" s="17" t="s">
        <v>357</v>
      </c>
      <c r="AI245" s="17" t="s">
        <v>1182</v>
      </c>
      <c r="AJ245" s="17" t="s">
        <v>1183</v>
      </c>
      <c r="AK245" s="8" t="s">
        <v>290</v>
      </c>
      <c r="AL245" s="8" t="s">
        <v>291</v>
      </c>
      <c r="AM245" s="8" t="s">
        <v>47</v>
      </c>
      <c r="AN245" s="25">
        <v>46752</v>
      </c>
      <c r="AO245" s="12"/>
    </row>
    <row r="246" spans="1:41" ht="20" customHeight="1">
      <c r="A246" s="8">
        <v>42</v>
      </c>
      <c r="B246" s="8" t="s">
        <v>1031</v>
      </c>
      <c r="C246" s="9" t="s">
        <v>1179</v>
      </c>
      <c r="D246" s="8" t="s">
        <v>1032</v>
      </c>
      <c r="E246" s="8" t="s">
        <v>1031</v>
      </c>
      <c r="F246" s="8" t="s">
        <v>1032</v>
      </c>
      <c r="G246" s="8" t="s">
        <v>1257</v>
      </c>
      <c r="H246" s="8" t="s">
        <v>1073</v>
      </c>
      <c r="I246" s="10"/>
      <c r="J246" s="8" t="s">
        <v>1258</v>
      </c>
      <c r="K246" s="8" t="s">
        <v>1034</v>
      </c>
      <c r="L246" s="8" t="s">
        <v>1035</v>
      </c>
      <c r="M246" s="11" t="s">
        <v>1259</v>
      </c>
      <c r="N246" s="8"/>
      <c r="O246" s="8">
        <v>56303295</v>
      </c>
      <c r="P246" s="8" t="s">
        <v>51</v>
      </c>
      <c r="Q246" s="8">
        <v>18</v>
      </c>
      <c r="R246" s="8">
        <v>36</v>
      </c>
      <c r="S246" s="23">
        <v>1428</v>
      </c>
      <c r="T246" s="23">
        <v>1428</v>
      </c>
      <c r="U246" s="13"/>
      <c r="V246" s="14">
        <f t="shared" si="140"/>
        <v>2856</v>
      </c>
      <c r="W246" s="15">
        <f t="shared" si="141"/>
        <v>1428</v>
      </c>
      <c r="X246" s="15">
        <f t="shared" si="142"/>
        <v>1428</v>
      </c>
      <c r="Y246" s="15">
        <f t="shared" si="143"/>
        <v>0</v>
      </c>
      <c r="Z246" s="14">
        <f t="shared" si="144"/>
        <v>2856</v>
      </c>
      <c r="AA246" s="15">
        <f t="shared" si="145"/>
        <v>1428</v>
      </c>
      <c r="AB246" s="15">
        <f t="shared" si="146"/>
        <v>1428</v>
      </c>
      <c r="AC246" s="15">
        <f t="shared" si="147"/>
        <v>0</v>
      </c>
      <c r="AD246" s="14">
        <f t="shared" si="148"/>
        <v>2856</v>
      </c>
      <c r="AE246" s="14">
        <f t="shared" si="149"/>
        <v>8568</v>
      </c>
      <c r="AF246" s="17" t="s">
        <v>53</v>
      </c>
      <c r="AG246" s="17" t="s">
        <v>287</v>
      </c>
      <c r="AH246" s="17" t="s">
        <v>357</v>
      </c>
      <c r="AI246" s="17" t="s">
        <v>1182</v>
      </c>
      <c r="AJ246" s="17" t="s">
        <v>1183</v>
      </c>
      <c r="AK246" s="8" t="s">
        <v>290</v>
      </c>
      <c r="AL246" s="8" t="s">
        <v>291</v>
      </c>
      <c r="AM246" s="8" t="s">
        <v>47</v>
      </c>
      <c r="AN246" s="25">
        <v>46752</v>
      </c>
      <c r="AO246" s="12"/>
    </row>
    <row r="247" spans="1:41" ht="20" customHeight="1">
      <c r="A247" s="8">
        <v>43</v>
      </c>
      <c r="B247" s="8" t="s">
        <v>1031</v>
      </c>
      <c r="C247" s="9" t="s">
        <v>1179</v>
      </c>
      <c r="D247" s="8" t="s">
        <v>1032</v>
      </c>
      <c r="E247" s="8" t="s">
        <v>1031</v>
      </c>
      <c r="F247" s="8" t="s">
        <v>1032</v>
      </c>
      <c r="G247" s="8" t="s">
        <v>1260</v>
      </c>
      <c r="H247" s="8" t="s">
        <v>1039</v>
      </c>
      <c r="I247" s="10" t="s">
        <v>1091</v>
      </c>
      <c r="J247" s="8">
        <v>35</v>
      </c>
      <c r="K247" s="8" t="s">
        <v>1034</v>
      </c>
      <c r="L247" s="8" t="s">
        <v>1035</v>
      </c>
      <c r="M247" s="11" t="s">
        <v>1261</v>
      </c>
      <c r="N247" s="8"/>
      <c r="O247" s="8">
        <v>72513531</v>
      </c>
      <c r="P247" s="8" t="s">
        <v>51</v>
      </c>
      <c r="Q247" s="8">
        <v>9</v>
      </c>
      <c r="R247" s="8">
        <v>36</v>
      </c>
      <c r="S247" s="23">
        <v>1227</v>
      </c>
      <c r="T247" s="23">
        <v>1227</v>
      </c>
      <c r="U247" s="13"/>
      <c r="V247" s="14">
        <f t="shared" si="140"/>
        <v>2454</v>
      </c>
      <c r="W247" s="15">
        <f t="shared" si="141"/>
        <v>1227</v>
      </c>
      <c r="X247" s="15">
        <f t="shared" si="142"/>
        <v>1227</v>
      </c>
      <c r="Y247" s="15">
        <f t="shared" si="143"/>
        <v>0</v>
      </c>
      <c r="Z247" s="14">
        <f t="shared" si="144"/>
        <v>2454</v>
      </c>
      <c r="AA247" s="15">
        <f t="shared" si="145"/>
        <v>1227</v>
      </c>
      <c r="AB247" s="15">
        <f t="shared" si="146"/>
        <v>1227</v>
      </c>
      <c r="AC247" s="15">
        <f t="shared" si="147"/>
        <v>0</v>
      </c>
      <c r="AD247" s="14">
        <f t="shared" si="148"/>
        <v>2454</v>
      </c>
      <c r="AE247" s="14">
        <f t="shared" si="149"/>
        <v>7362</v>
      </c>
      <c r="AF247" s="17" t="s">
        <v>53</v>
      </c>
      <c r="AG247" s="17" t="s">
        <v>287</v>
      </c>
      <c r="AH247" s="17" t="s">
        <v>357</v>
      </c>
      <c r="AI247" s="17" t="s">
        <v>1182</v>
      </c>
      <c r="AJ247" s="17" t="s">
        <v>1183</v>
      </c>
      <c r="AK247" s="8" t="s">
        <v>290</v>
      </c>
      <c r="AL247" s="8" t="s">
        <v>291</v>
      </c>
      <c r="AM247" s="8" t="s">
        <v>47</v>
      </c>
      <c r="AN247" s="25">
        <v>46752</v>
      </c>
      <c r="AO247" s="12"/>
    </row>
    <row r="248" spans="1:41" ht="20" customHeight="1">
      <c r="A248" s="8">
        <v>44</v>
      </c>
      <c r="B248" s="8" t="s">
        <v>1031</v>
      </c>
      <c r="C248" s="9" t="s">
        <v>1179</v>
      </c>
      <c r="D248" s="8" t="s">
        <v>1032</v>
      </c>
      <c r="E248" s="8" t="s">
        <v>1031</v>
      </c>
      <c r="F248" s="8" t="s">
        <v>1032</v>
      </c>
      <c r="G248" s="8" t="s">
        <v>197</v>
      </c>
      <c r="H248" s="8" t="s">
        <v>1109</v>
      </c>
      <c r="I248" s="10"/>
      <c r="J248" s="8" t="s">
        <v>60</v>
      </c>
      <c r="K248" s="8" t="s">
        <v>1034</v>
      </c>
      <c r="L248" s="8" t="s">
        <v>1035</v>
      </c>
      <c r="M248" s="11" t="s">
        <v>1262</v>
      </c>
      <c r="N248" s="8"/>
      <c r="O248" s="8">
        <v>56140392</v>
      </c>
      <c r="P248" s="8" t="s">
        <v>51</v>
      </c>
      <c r="Q248" s="8">
        <v>18</v>
      </c>
      <c r="R248" s="8">
        <v>36</v>
      </c>
      <c r="S248" s="23">
        <v>527</v>
      </c>
      <c r="T248" s="23">
        <v>527</v>
      </c>
      <c r="U248" s="13"/>
      <c r="V248" s="14">
        <f t="shared" si="140"/>
        <v>1054</v>
      </c>
      <c r="W248" s="15">
        <f t="shared" si="141"/>
        <v>527</v>
      </c>
      <c r="X248" s="15">
        <f t="shared" si="142"/>
        <v>527</v>
      </c>
      <c r="Y248" s="15">
        <f t="shared" si="143"/>
        <v>0</v>
      </c>
      <c r="Z248" s="14">
        <f t="shared" si="144"/>
        <v>1054</v>
      </c>
      <c r="AA248" s="15">
        <f t="shared" si="145"/>
        <v>527</v>
      </c>
      <c r="AB248" s="15">
        <f t="shared" si="146"/>
        <v>527</v>
      </c>
      <c r="AC248" s="15">
        <f t="shared" si="147"/>
        <v>0</v>
      </c>
      <c r="AD248" s="14">
        <f t="shared" si="148"/>
        <v>1054</v>
      </c>
      <c r="AE248" s="14">
        <f t="shared" si="149"/>
        <v>3162</v>
      </c>
      <c r="AF248" s="17" t="s">
        <v>53</v>
      </c>
      <c r="AG248" s="17" t="s">
        <v>287</v>
      </c>
      <c r="AH248" s="17" t="s">
        <v>357</v>
      </c>
      <c r="AI248" s="17" t="s">
        <v>1182</v>
      </c>
      <c r="AJ248" s="17" t="s">
        <v>1183</v>
      </c>
      <c r="AK248" s="8" t="s">
        <v>290</v>
      </c>
      <c r="AL248" s="8" t="s">
        <v>291</v>
      </c>
      <c r="AM248" s="8" t="s">
        <v>47</v>
      </c>
      <c r="AN248" s="25">
        <v>46752</v>
      </c>
      <c r="AO248" s="12"/>
    </row>
    <row r="249" spans="1:41" ht="20" customHeight="1">
      <c r="A249" s="8">
        <v>45</v>
      </c>
      <c r="B249" s="8" t="s">
        <v>1031</v>
      </c>
      <c r="C249" s="9" t="s">
        <v>1179</v>
      </c>
      <c r="D249" s="8" t="s">
        <v>1032</v>
      </c>
      <c r="E249" s="8" t="s">
        <v>1031</v>
      </c>
      <c r="F249" s="8" t="s">
        <v>1032</v>
      </c>
      <c r="G249" s="8" t="s">
        <v>1263</v>
      </c>
      <c r="H249" s="8" t="s">
        <v>1037</v>
      </c>
      <c r="I249" s="10"/>
      <c r="J249" s="8">
        <v>20</v>
      </c>
      <c r="K249" s="8" t="s">
        <v>1034</v>
      </c>
      <c r="L249" s="8" t="s">
        <v>1035</v>
      </c>
      <c r="M249" s="11" t="s">
        <v>1265</v>
      </c>
      <c r="N249" s="8"/>
      <c r="O249" s="8">
        <v>56303296</v>
      </c>
      <c r="P249" s="8" t="s">
        <v>51</v>
      </c>
      <c r="Q249" s="8">
        <v>20</v>
      </c>
      <c r="R249" s="8">
        <v>36</v>
      </c>
      <c r="S249" s="23">
        <v>66</v>
      </c>
      <c r="T249" s="23">
        <v>65</v>
      </c>
      <c r="U249" s="13"/>
      <c r="V249" s="14">
        <f t="shared" si="140"/>
        <v>131</v>
      </c>
      <c r="W249" s="15">
        <f t="shared" si="141"/>
        <v>66</v>
      </c>
      <c r="X249" s="15">
        <f t="shared" si="142"/>
        <v>65</v>
      </c>
      <c r="Y249" s="15">
        <f t="shared" si="143"/>
        <v>0</v>
      </c>
      <c r="Z249" s="14">
        <f t="shared" si="144"/>
        <v>131</v>
      </c>
      <c r="AA249" s="15">
        <f t="shared" si="145"/>
        <v>66</v>
      </c>
      <c r="AB249" s="15">
        <f t="shared" si="146"/>
        <v>65</v>
      </c>
      <c r="AC249" s="15">
        <f t="shared" si="147"/>
        <v>0</v>
      </c>
      <c r="AD249" s="14">
        <f t="shared" si="148"/>
        <v>131</v>
      </c>
      <c r="AE249" s="14">
        <f t="shared" si="149"/>
        <v>393</v>
      </c>
      <c r="AF249" s="17" t="s">
        <v>53</v>
      </c>
      <c r="AG249" s="17" t="s">
        <v>287</v>
      </c>
      <c r="AH249" s="17" t="s">
        <v>357</v>
      </c>
      <c r="AI249" s="17" t="s">
        <v>1182</v>
      </c>
      <c r="AJ249" s="17" t="s">
        <v>1183</v>
      </c>
      <c r="AK249" s="8" t="s">
        <v>290</v>
      </c>
      <c r="AL249" s="8" t="s">
        <v>291</v>
      </c>
      <c r="AM249" s="8" t="s">
        <v>47</v>
      </c>
      <c r="AN249" s="25">
        <v>46752</v>
      </c>
      <c r="AO249" s="12"/>
    </row>
    <row r="250" spans="1:41" ht="20" customHeight="1">
      <c r="A250" s="8">
        <v>46</v>
      </c>
      <c r="B250" s="8" t="s">
        <v>1031</v>
      </c>
      <c r="C250" s="9" t="s">
        <v>1179</v>
      </c>
      <c r="D250" s="8" t="s">
        <v>1032</v>
      </c>
      <c r="E250" s="8" t="s">
        <v>1031</v>
      </c>
      <c r="F250" s="8" t="s">
        <v>1032</v>
      </c>
      <c r="G250" s="8" t="s">
        <v>197</v>
      </c>
      <c r="H250" s="8" t="s">
        <v>1109</v>
      </c>
      <c r="I250" s="10"/>
      <c r="J250" s="8" t="s">
        <v>60</v>
      </c>
      <c r="K250" s="8" t="s">
        <v>1034</v>
      </c>
      <c r="L250" s="8" t="s">
        <v>1035</v>
      </c>
      <c r="M250" s="11" t="s">
        <v>1277</v>
      </c>
      <c r="N250" s="8"/>
      <c r="O250" s="8">
        <v>72499091</v>
      </c>
      <c r="P250" s="8" t="s">
        <v>48</v>
      </c>
      <c r="Q250" s="8">
        <v>14</v>
      </c>
      <c r="R250" s="8">
        <v>36</v>
      </c>
      <c r="S250" s="23">
        <v>1471</v>
      </c>
      <c r="T250" s="23"/>
      <c r="U250" s="13"/>
      <c r="V250" s="14">
        <f t="shared" si="140"/>
        <v>1471</v>
      </c>
      <c r="W250" s="15">
        <f t="shared" si="141"/>
        <v>1471</v>
      </c>
      <c r="X250" s="15">
        <f t="shared" si="142"/>
        <v>0</v>
      </c>
      <c r="Y250" s="15">
        <f t="shared" si="143"/>
        <v>0</v>
      </c>
      <c r="Z250" s="14">
        <f t="shared" si="144"/>
        <v>1471</v>
      </c>
      <c r="AA250" s="15">
        <f t="shared" si="145"/>
        <v>1471</v>
      </c>
      <c r="AB250" s="15">
        <f t="shared" si="146"/>
        <v>0</v>
      </c>
      <c r="AC250" s="15">
        <f t="shared" si="147"/>
        <v>0</v>
      </c>
      <c r="AD250" s="14">
        <f t="shared" si="148"/>
        <v>1471</v>
      </c>
      <c r="AE250" s="14">
        <f t="shared" si="149"/>
        <v>4413</v>
      </c>
      <c r="AF250" s="17" t="s">
        <v>53</v>
      </c>
      <c r="AG250" s="17" t="s">
        <v>287</v>
      </c>
      <c r="AH250" s="17" t="s">
        <v>357</v>
      </c>
      <c r="AI250" s="17" t="s">
        <v>1182</v>
      </c>
      <c r="AJ250" s="17" t="s">
        <v>1183</v>
      </c>
      <c r="AK250" s="8" t="s">
        <v>290</v>
      </c>
      <c r="AL250" s="8" t="s">
        <v>291</v>
      </c>
      <c r="AM250" s="8" t="s">
        <v>47</v>
      </c>
      <c r="AN250" s="25">
        <v>46752</v>
      </c>
      <c r="AO250" s="12"/>
    </row>
    <row r="251" spans="1:41" ht="20" customHeight="1">
      <c r="A251" s="8">
        <v>47</v>
      </c>
      <c r="B251" s="8" t="s">
        <v>1031</v>
      </c>
      <c r="C251" s="9" t="s">
        <v>1179</v>
      </c>
      <c r="D251" s="8" t="s">
        <v>1032</v>
      </c>
      <c r="E251" s="8" t="s">
        <v>1031</v>
      </c>
      <c r="F251" s="8" t="s">
        <v>1032</v>
      </c>
      <c r="G251" s="8" t="s">
        <v>197</v>
      </c>
      <c r="H251" s="8" t="s">
        <v>1064</v>
      </c>
      <c r="I251" s="10"/>
      <c r="J251" s="8" t="s">
        <v>1266</v>
      </c>
      <c r="K251" s="8" t="s">
        <v>1065</v>
      </c>
      <c r="L251" s="8" t="s">
        <v>1066</v>
      </c>
      <c r="M251" s="11" t="s">
        <v>1278</v>
      </c>
      <c r="N251" s="8"/>
      <c r="O251" s="8">
        <v>13972041</v>
      </c>
      <c r="P251" s="8" t="s">
        <v>48</v>
      </c>
      <c r="Q251" s="8">
        <v>11</v>
      </c>
      <c r="R251" s="8">
        <v>36</v>
      </c>
      <c r="S251" s="23">
        <v>827</v>
      </c>
      <c r="T251" s="23"/>
      <c r="U251" s="13"/>
      <c r="V251" s="14">
        <f t="shared" si="140"/>
        <v>827</v>
      </c>
      <c r="W251" s="15">
        <f t="shared" si="141"/>
        <v>827</v>
      </c>
      <c r="X251" s="15">
        <f t="shared" si="142"/>
        <v>0</v>
      </c>
      <c r="Y251" s="15">
        <f t="shared" si="143"/>
        <v>0</v>
      </c>
      <c r="Z251" s="14">
        <f t="shared" si="144"/>
        <v>827</v>
      </c>
      <c r="AA251" s="15">
        <f t="shared" si="145"/>
        <v>827</v>
      </c>
      <c r="AB251" s="15">
        <f t="shared" si="146"/>
        <v>0</v>
      </c>
      <c r="AC251" s="15">
        <f t="shared" si="147"/>
        <v>0</v>
      </c>
      <c r="AD251" s="14">
        <f t="shared" si="148"/>
        <v>827</v>
      </c>
      <c r="AE251" s="14">
        <f t="shared" si="149"/>
        <v>2481</v>
      </c>
      <c r="AF251" s="17" t="s">
        <v>53</v>
      </c>
      <c r="AG251" s="17" t="s">
        <v>287</v>
      </c>
      <c r="AH251" s="17" t="s">
        <v>357</v>
      </c>
      <c r="AI251" s="17" t="s">
        <v>1182</v>
      </c>
      <c r="AJ251" s="17" t="s">
        <v>1183</v>
      </c>
      <c r="AK251" s="8" t="s">
        <v>290</v>
      </c>
      <c r="AL251" s="8" t="s">
        <v>291</v>
      </c>
      <c r="AM251" s="8" t="s">
        <v>47</v>
      </c>
      <c r="AN251" s="25">
        <v>46752</v>
      </c>
      <c r="AO251" s="12"/>
    </row>
    <row r="252" spans="1:41" ht="20" customHeight="1">
      <c r="A252" s="8">
        <v>48</v>
      </c>
      <c r="B252" s="8" t="s">
        <v>1031</v>
      </c>
      <c r="C252" s="9" t="s">
        <v>1179</v>
      </c>
      <c r="D252" s="8" t="s">
        <v>1032</v>
      </c>
      <c r="E252" s="8" t="s">
        <v>1031</v>
      </c>
      <c r="F252" s="8" t="s">
        <v>1032</v>
      </c>
      <c r="G252" s="8" t="s">
        <v>1267</v>
      </c>
      <c r="H252" s="8" t="s">
        <v>1039</v>
      </c>
      <c r="I252" s="10" t="s">
        <v>1132</v>
      </c>
      <c r="J252" s="8">
        <v>10</v>
      </c>
      <c r="K252" s="8" t="s">
        <v>1034</v>
      </c>
      <c r="L252" s="8" t="s">
        <v>1035</v>
      </c>
      <c r="M252" s="11" t="s">
        <v>1279</v>
      </c>
      <c r="N252" s="8"/>
      <c r="O252" s="8">
        <v>15063608</v>
      </c>
      <c r="P252" s="8" t="s">
        <v>52</v>
      </c>
      <c r="Q252" s="8">
        <v>14</v>
      </c>
      <c r="R252" s="8">
        <v>24</v>
      </c>
      <c r="S252" s="23">
        <v>2529</v>
      </c>
      <c r="T252" s="23"/>
      <c r="U252" s="13"/>
      <c r="V252" s="14">
        <f t="shared" si="140"/>
        <v>2529</v>
      </c>
      <c r="W252" s="15">
        <f t="shared" si="141"/>
        <v>2529</v>
      </c>
      <c r="X252" s="15">
        <f t="shared" si="142"/>
        <v>0</v>
      </c>
      <c r="Y252" s="15">
        <f t="shared" si="143"/>
        <v>0</v>
      </c>
      <c r="Z252" s="14">
        <f t="shared" si="144"/>
        <v>2529</v>
      </c>
      <c r="AA252" s="15">
        <f t="shared" si="145"/>
        <v>2529</v>
      </c>
      <c r="AB252" s="15">
        <f t="shared" si="146"/>
        <v>0</v>
      </c>
      <c r="AC252" s="15">
        <f t="shared" si="147"/>
        <v>0</v>
      </c>
      <c r="AD252" s="14">
        <f t="shared" si="148"/>
        <v>2529</v>
      </c>
      <c r="AE252" s="14">
        <f t="shared" si="149"/>
        <v>7587</v>
      </c>
      <c r="AF252" s="17" t="s">
        <v>53</v>
      </c>
      <c r="AG252" s="17" t="s">
        <v>287</v>
      </c>
      <c r="AH252" s="17" t="s">
        <v>357</v>
      </c>
      <c r="AI252" s="17" t="s">
        <v>1182</v>
      </c>
      <c r="AJ252" s="17" t="s">
        <v>1183</v>
      </c>
      <c r="AK252" s="8" t="s">
        <v>290</v>
      </c>
      <c r="AL252" s="8" t="s">
        <v>291</v>
      </c>
      <c r="AM252" s="8" t="s">
        <v>47</v>
      </c>
      <c r="AN252" s="25">
        <v>46752</v>
      </c>
      <c r="AO252" s="12"/>
    </row>
    <row r="253" spans="1:41" ht="20" customHeight="1">
      <c r="A253" s="8">
        <v>49</v>
      </c>
      <c r="B253" s="8" t="s">
        <v>1031</v>
      </c>
      <c r="C253" s="9" t="s">
        <v>2883</v>
      </c>
      <c r="D253" s="8" t="s">
        <v>1032</v>
      </c>
      <c r="E253" s="8" t="s">
        <v>1031</v>
      </c>
      <c r="F253" s="8" t="s">
        <v>1032</v>
      </c>
      <c r="G253" s="8" t="s">
        <v>1241</v>
      </c>
      <c r="H253" s="8" t="s">
        <v>1039</v>
      </c>
      <c r="I253" s="10" t="s">
        <v>1091</v>
      </c>
      <c r="J253" s="8" t="s">
        <v>2884</v>
      </c>
      <c r="K253" s="8" t="s">
        <v>1034</v>
      </c>
      <c r="L253" s="8" t="s">
        <v>1039</v>
      </c>
      <c r="M253" s="11" t="s">
        <v>2885</v>
      </c>
      <c r="N253" s="8"/>
      <c r="O253" s="8" t="s">
        <v>2886</v>
      </c>
      <c r="P253" s="8" t="s">
        <v>52</v>
      </c>
      <c r="Q253" s="8">
        <v>4</v>
      </c>
      <c r="R253" s="8">
        <v>36</v>
      </c>
      <c r="S253" s="23">
        <v>284</v>
      </c>
      <c r="T253" s="23"/>
      <c r="U253" s="13"/>
      <c r="V253" s="14">
        <f t="shared" ref="V253" si="150">SUM(S253:U253)</f>
        <v>284</v>
      </c>
      <c r="W253" s="15">
        <f t="shared" ref="W253" si="151">S253</f>
        <v>284</v>
      </c>
      <c r="X253" s="15">
        <f t="shared" ref="X253" si="152">T253</f>
        <v>0</v>
      </c>
      <c r="Y253" s="15">
        <f t="shared" ref="Y253" si="153">U253</f>
        <v>0</v>
      </c>
      <c r="Z253" s="14">
        <f t="shared" ref="Z253" si="154">SUM(W253:Y253)</f>
        <v>284</v>
      </c>
      <c r="AA253" s="15">
        <f t="shared" ref="AA253" si="155">S253</f>
        <v>284</v>
      </c>
      <c r="AB253" s="15">
        <f t="shared" ref="AB253" si="156">T253</f>
        <v>0</v>
      </c>
      <c r="AC253" s="15">
        <f t="shared" ref="AC253" si="157">U253</f>
        <v>0</v>
      </c>
      <c r="AD253" s="14">
        <f t="shared" ref="AD253" si="158">SUM(AA253:AC253)</f>
        <v>284</v>
      </c>
      <c r="AE253" s="14">
        <f t="shared" ref="AE253" si="159">V253+Z253+AD253</f>
        <v>852</v>
      </c>
      <c r="AF253" s="17" t="s">
        <v>53</v>
      </c>
      <c r="AG253" s="17" t="s">
        <v>287</v>
      </c>
      <c r="AH253" s="17" t="s">
        <v>357</v>
      </c>
      <c r="AI253" s="17" t="s">
        <v>1182</v>
      </c>
      <c r="AJ253" s="17" t="s">
        <v>1183</v>
      </c>
      <c r="AK253" s="8" t="s">
        <v>290</v>
      </c>
      <c r="AL253" s="8" t="s">
        <v>291</v>
      </c>
      <c r="AM253" s="8" t="s">
        <v>47</v>
      </c>
      <c r="AN253" s="25">
        <v>46752</v>
      </c>
      <c r="AO253" s="12"/>
    </row>
    <row r="254" spans="1:41" ht="20" customHeight="1">
      <c r="A254" s="20"/>
      <c r="B254" s="21" t="s">
        <v>1031</v>
      </c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2">
        <f>SUM(S205:S253)</f>
        <v>219008</v>
      </c>
      <c r="T254" s="22">
        <f t="shared" ref="T254:AD254" si="160">SUM(T205:T253)</f>
        <v>4124</v>
      </c>
      <c r="U254" s="22">
        <f t="shared" si="160"/>
        <v>0</v>
      </c>
      <c r="V254" s="22">
        <f t="shared" si="160"/>
        <v>223132</v>
      </c>
      <c r="W254" s="22">
        <f t="shared" si="160"/>
        <v>219008</v>
      </c>
      <c r="X254" s="22">
        <f t="shared" si="160"/>
        <v>4124</v>
      </c>
      <c r="Y254" s="22">
        <f t="shared" si="160"/>
        <v>0</v>
      </c>
      <c r="Z254" s="22">
        <f t="shared" si="160"/>
        <v>223132</v>
      </c>
      <c r="AA254" s="22">
        <f t="shared" si="160"/>
        <v>219008</v>
      </c>
      <c r="AB254" s="22">
        <f t="shared" si="160"/>
        <v>4124</v>
      </c>
      <c r="AC254" s="22">
        <f t="shared" si="160"/>
        <v>0</v>
      </c>
      <c r="AD254" s="22">
        <f t="shared" si="160"/>
        <v>223132</v>
      </c>
      <c r="AE254" s="22">
        <f>SUM(AE205:AE253)</f>
        <v>669396</v>
      </c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ht="20" customHeight="1">
      <c r="A255" s="8">
        <v>1</v>
      </c>
      <c r="B255" s="8" t="s">
        <v>2887</v>
      </c>
      <c r="C255" s="9" t="s">
        <v>2888</v>
      </c>
      <c r="D255" s="8" t="s">
        <v>2889</v>
      </c>
      <c r="E255" s="8" t="s">
        <v>2887</v>
      </c>
      <c r="F255" s="8" t="s">
        <v>2889</v>
      </c>
      <c r="G255" s="8" t="s">
        <v>2887</v>
      </c>
      <c r="H255" s="8" t="s">
        <v>1039</v>
      </c>
      <c r="I255" s="10" t="s">
        <v>2890</v>
      </c>
      <c r="J255" s="8" t="s">
        <v>932</v>
      </c>
      <c r="K255" s="8" t="s">
        <v>1034</v>
      </c>
      <c r="L255" s="8" t="s">
        <v>1039</v>
      </c>
      <c r="M255" s="11" t="s">
        <v>2891</v>
      </c>
      <c r="N255" s="8"/>
      <c r="O255" s="8" t="s">
        <v>2892</v>
      </c>
      <c r="P255" s="8" t="s">
        <v>48</v>
      </c>
      <c r="Q255" s="8">
        <v>5</v>
      </c>
      <c r="R255" s="8">
        <v>36</v>
      </c>
      <c r="S255" s="23">
        <v>1150</v>
      </c>
      <c r="T255" s="23"/>
      <c r="U255" s="13"/>
      <c r="V255" s="14">
        <f t="shared" ref="V255:V257" si="161">SUM(S255:U255)</f>
        <v>1150</v>
      </c>
      <c r="W255" s="15">
        <f t="shared" ref="W255:W257" si="162">S255</f>
        <v>1150</v>
      </c>
      <c r="X255" s="15">
        <f t="shared" ref="X255:X257" si="163">T255</f>
        <v>0</v>
      </c>
      <c r="Y255" s="15">
        <f t="shared" ref="Y255:Y257" si="164">U255</f>
        <v>0</v>
      </c>
      <c r="Z255" s="14">
        <f t="shared" ref="Z255:Z257" si="165">SUM(W255:Y255)</f>
        <v>1150</v>
      </c>
      <c r="AA255" s="15">
        <f t="shared" ref="AA255:AA257" si="166">S255</f>
        <v>1150</v>
      </c>
      <c r="AB255" s="15">
        <f t="shared" ref="AB255:AB257" si="167">T255</f>
        <v>0</v>
      </c>
      <c r="AC255" s="15">
        <f t="shared" ref="AC255:AC257" si="168">U255</f>
        <v>0</v>
      </c>
      <c r="AD255" s="14">
        <f t="shared" ref="AD255:AD257" si="169">SUM(AA255:AC255)</f>
        <v>1150</v>
      </c>
      <c r="AE255" s="14">
        <f t="shared" ref="AE255:AE257" si="170">V255+Z255+AD255</f>
        <v>3450</v>
      </c>
      <c r="AF255" s="17" t="s">
        <v>53</v>
      </c>
      <c r="AG255" s="17" t="s">
        <v>287</v>
      </c>
      <c r="AH255" s="17" t="s">
        <v>357</v>
      </c>
      <c r="AI255" s="17" t="s">
        <v>1182</v>
      </c>
      <c r="AJ255" s="17" t="s">
        <v>1183</v>
      </c>
      <c r="AK255" s="8" t="s">
        <v>290</v>
      </c>
      <c r="AL255" s="8" t="s">
        <v>291</v>
      </c>
      <c r="AM255" s="8" t="s">
        <v>47</v>
      </c>
      <c r="AN255" s="25">
        <v>46752</v>
      </c>
      <c r="AO255" s="12"/>
    </row>
    <row r="256" spans="1:41" ht="20" customHeight="1">
      <c r="A256" s="8">
        <v>2</v>
      </c>
      <c r="B256" s="8" t="s">
        <v>2887</v>
      </c>
      <c r="C256" s="9" t="s">
        <v>2888</v>
      </c>
      <c r="D256" s="8" t="s">
        <v>2889</v>
      </c>
      <c r="E256" s="8" t="s">
        <v>2887</v>
      </c>
      <c r="F256" s="8" t="s">
        <v>2889</v>
      </c>
      <c r="G256" s="8" t="s">
        <v>2887</v>
      </c>
      <c r="H256" s="8" t="s">
        <v>1039</v>
      </c>
      <c r="I256" s="10" t="s">
        <v>2890</v>
      </c>
      <c r="J256" s="8" t="s">
        <v>932</v>
      </c>
      <c r="K256" s="8" t="s">
        <v>1034</v>
      </c>
      <c r="L256" s="8" t="s">
        <v>1039</v>
      </c>
      <c r="M256" s="11" t="s">
        <v>2893</v>
      </c>
      <c r="N256" s="8"/>
      <c r="O256" s="8" t="s">
        <v>2894</v>
      </c>
      <c r="P256" s="8" t="s">
        <v>48</v>
      </c>
      <c r="Q256" s="8">
        <v>14</v>
      </c>
      <c r="R256" s="8">
        <v>36</v>
      </c>
      <c r="S256" s="23">
        <v>504</v>
      </c>
      <c r="T256" s="23"/>
      <c r="U256" s="13"/>
      <c r="V256" s="14">
        <f t="shared" si="161"/>
        <v>504</v>
      </c>
      <c r="W256" s="15">
        <f t="shared" si="162"/>
        <v>504</v>
      </c>
      <c r="X256" s="15">
        <f t="shared" si="163"/>
        <v>0</v>
      </c>
      <c r="Y256" s="15">
        <f t="shared" si="164"/>
        <v>0</v>
      </c>
      <c r="Z256" s="14">
        <f t="shared" si="165"/>
        <v>504</v>
      </c>
      <c r="AA256" s="15">
        <f t="shared" si="166"/>
        <v>504</v>
      </c>
      <c r="AB256" s="15">
        <f t="shared" si="167"/>
        <v>0</v>
      </c>
      <c r="AC256" s="15">
        <f t="shared" si="168"/>
        <v>0</v>
      </c>
      <c r="AD256" s="14">
        <f t="shared" si="169"/>
        <v>504</v>
      </c>
      <c r="AE256" s="14">
        <f t="shared" si="170"/>
        <v>1512</v>
      </c>
      <c r="AF256" s="17" t="s">
        <v>53</v>
      </c>
      <c r="AG256" s="17" t="s">
        <v>287</v>
      </c>
      <c r="AH256" s="17" t="s">
        <v>357</v>
      </c>
      <c r="AI256" s="17" t="s">
        <v>1182</v>
      </c>
      <c r="AJ256" s="17" t="s">
        <v>1183</v>
      </c>
      <c r="AK256" s="8" t="s">
        <v>290</v>
      </c>
      <c r="AL256" s="8" t="s">
        <v>291</v>
      </c>
      <c r="AM256" s="8" t="s">
        <v>47</v>
      </c>
      <c r="AN256" s="25">
        <v>46752</v>
      </c>
      <c r="AO256" s="12"/>
    </row>
    <row r="257" spans="1:41" ht="20" customHeight="1">
      <c r="A257" s="8">
        <v>3</v>
      </c>
      <c r="B257" s="8" t="s">
        <v>2887</v>
      </c>
      <c r="C257" s="9" t="s">
        <v>2888</v>
      </c>
      <c r="D257" s="8" t="s">
        <v>2889</v>
      </c>
      <c r="E257" s="8" t="s">
        <v>2887</v>
      </c>
      <c r="F257" s="8" t="s">
        <v>2889</v>
      </c>
      <c r="G257" s="8" t="s">
        <v>2887</v>
      </c>
      <c r="H257" s="8" t="s">
        <v>1039</v>
      </c>
      <c r="I257" s="10" t="s">
        <v>2890</v>
      </c>
      <c r="J257" s="8" t="s">
        <v>932</v>
      </c>
      <c r="K257" s="8" t="s">
        <v>1034</v>
      </c>
      <c r="L257" s="8" t="s">
        <v>1039</v>
      </c>
      <c r="M257" s="11" t="s">
        <v>2895</v>
      </c>
      <c r="N257" s="8"/>
      <c r="O257" s="8" t="s">
        <v>2896</v>
      </c>
      <c r="P257" s="8" t="s">
        <v>48</v>
      </c>
      <c r="Q257" s="8">
        <v>14</v>
      </c>
      <c r="R257" s="8">
        <v>36</v>
      </c>
      <c r="S257" s="23">
        <v>1557</v>
      </c>
      <c r="T257" s="23"/>
      <c r="U257" s="13"/>
      <c r="V257" s="14">
        <f t="shared" si="161"/>
        <v>1557</v>
      </c>
      <c r="W257" s="15">
        <f t="shared" si="162"/>
        <v>1557</v>
      </c>
      <c r="X257" s="15">
        <f t="shared" si="163"/>
        <v>0</v>
      </c>
      <c r="Y257" s="15">
        <f t="shared" si="164"/>
        <v>0</v>
      </c>
      <c r="Z257" s="14">
        <f t="shared" si="165"/>
        <v>1557</v>
      </c>
      <c r="AA257" s="15">
        <f t="shared" si="166"/>
        <v>1557</v>
      </c>
      <c r="AB257" s="15">
        <f t="shared" si="167"/>
        <v>0</v>
      </c>
      <c r="AC257" s="15">
        <f t="shared" si="168"/>
        <v>0</v>
      </c>
      <c r="AD257" s="14">
        <f t="shared" si="169"/>
        <v>1557</v>
      </c>
      <c r="AE257" s="14">
        <f t="shared" si="170"/>
        <v>4671</v>
      </c>
      <c r="AF257" s="17" t="s">
        <v>53</v>
      </c>
      <c r="AG257" s="17" t="s">
        <v>287</v>
      </c>
      <c r="AH257" s="17" t="s">
        <v>357</v>
      </c>
      <c r="AI257" s="17" t="s">
        <v>1182</v>
      </c>
      <c r="AJ257" s="17" t="s">
        <v>1183</v>
      </c>
      <c r="AK257" s="8" t="s">
        <v>290</v>
      </c>
      <c r="AL257" s="8" t="s">
        <v>291</v>
      </c>
      <c r="AM257" s="8" t="s">
        <v>47</v>
      </c>
      <c r="AN257" s="25">
        <v>46752</v>
      </c>
      <c r="AO257" s="12"/>
    </row>
    <row r="258" spans="1:41" ht="20" customHeight="1">
      <c r="A258" s="20"/>
      <c r="B258" s="21" t="s">
        <v>2887</v>
      </c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2">
        <f>SUM(S255:S257)</f>
        <v>3211</v>
      </c>
      <c r="T258" s="22">
        <f t="shared" ref="T258:AD258" si="171">SUM(T255:T257)</f>
        <v>0</v>
      </c>
      <c r="U258" s="22">
        <f t="shared" si="171"/>
        <v>0</v>
      </c>
      <c r="V258" s="22">
        <f t="shared" si="171"/>
        <v>3211</v>
      </c>
      <c r="W258" s="22">
        <f t="shared" si="171"/>
        <v>3211</v>
      </c>
      <c r="X258" s="22">
        <f t="shared" si="171"/>
        <v>0</v>
      </c>
      <c r="Y258" s="22">
        <f t="shared" si="171"/>
        <v>0</v>
      </c>
      <c r="Z258" s="22">
        <f t="shared" si="171"/>
        <v>3211</v>
      </c>
      <c r="AA258" s="22">
        <f t="shared" si="171"/>
        <v>3211</v>
      </c>
      <c r="AB258" s="22">
        <f t="shared" si="171"/>
        <v>0</v>
      </c>
      <c r="AC258" s="22">
        <f t="shared" si="171"/>
        <v>0</v>
      </c>
      <c r="AD258" s="22">
        <f t="shared" si="171"/>
        <v>3211</v>
      </c>
      <c r="AE258" s="22">
        <f>SUM(AE255:AE257)</f>
        <v>9633</v>
      </c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ht="20" customHeight="1">
      <c r="A259" s="12">
        <v>1</v>
      </c>
      <c r="B259" s="12" t="s">
        <v>1280</v>
      </c>
      <c r="C259" s="26" t="s">
        <v>1374</v>
      </c>
      <c r="D259" s="12" t="s">
        <v>1281</v>
      </c>
      <c r="E259" s="12" t="s">
        <v>1282</v>
      </c>
      <c r="F259" s="12" t="s">
        <v>1283</v>
      </c>
      <c r="G259" s="12" t="s">
        <v>1284</v>
      </c>
      <c r="H259" s="12" t="s">
        <v>1285</v>
      </c>
      <c r="I259" s="1" t="s">
        <v>1286</v>
      </c>
      <c r="J259" s="12">
        <v>12</v>
      </c>
      <c r="K259" s="12" t="s">
        <v>1287</v>
      </c>
      <c r="L259" s="12" t="s">
        <v>1285</v>
      </c>
      <c r="M259" s="11" t="s">
        <v>1288</v>
      </c>
      <c r="N259" s="12"/>
      <c r="O259" s="8">
        <v>56412524</v>
      </c>
      <c r="P259" s="8" t="s">
        <v>48</v>
      </c>
      <c r="Q259" s="8">
        <v>40</v>
      </c>
      <c r="R259" s="12">
        <v>36</v>
      </c>
      <c r="S259" s="23">
        <v>63000</v>
      </c>
      <c r="T259" s="23"/>
      <c r="U259" s="13"/>
      <c r="V259" s="14">
        <f>SUM(S259:U259)</f>
        <v>63000</v>
      </c>
      <c r="W259" s="15">
        <f>S259</f>
        <v>63000</v>
      </c>
      <c r="X259" s="15">
        <f t="shared" ref="X259:X282" si="172">T259</f>
        <v>0</v>
      </c>
      <c r="Y259" s="15">
        <f t="shared" ref="Y259:Y282" si="173">U259</f>
        <v>0</v>
      </c>
      <c r="Z259" s="14">
        <f t="shared" ref="Z259:Z282" si="174">SUM(W259:Y259)</f>
        <v>63000</v>
      </c>
      <c r="AA259" s="15">
        <f>S259</f>
        <v>63000</v>
      </c>
      <c r="AB259" s="15">
        <f t="shared" ref="AB259:AC274" si="175">T259</f>
        <v>0</v>
      </c>
      <c r="AC259" s="15">
        <f t="shared" si="175"/>
        <v>0</v>
      </c>
      <c r="AD259" s="14">
        <f t="shared" ref="AD259:AD282" si="176">SUM(AA259:AC259)</f>
        <v>63000</v>
      </c>
      <c r="AE259" s="14">
        <f t="shared" ref="AE259:AE282" si="177">V259+Z259+AD259</f>
        <v>189000</v>
      </c>
      <c r="AF259" s="17" t="s">
        <v>53</v>
      </c>
      <c r="AG259" s="17" t="s">
        <v>287</v>
      </c>
      <c r="AH259" s="17" t="s">
        <v>357</v>
      </c>
      <c r="AI259" s="17" t="s">
        <v>1182</v>
      </c>
      <c r="AJ259" s="17" t="s">
        <v>1183</v>
      </c>
      <c r="AK259" s="8" t="s">
        <v>290</v>
      </c>
      <c r="AL259" s="8" t="s">
        <v>291</v>
      </c>
      <c r="AM259" s="8" t="s">
        <v>47</v>
      </c>
      <c r="AN259" s="25">
        <v>46752</v>
      </c>
      <c r="AO259" s="12"/>
    </row>
    <row r="260" spans="1:41" ht="20" customHeight="1">
      <c r="A260" s="12">
        <v>2</v>
      </c>
      <c r="B260" s="12" t="s">
        <v>1280</v>
      </c>
      <c r="C260" s="26" t="s">
        <v>1374</v>
      </c>
      <c r="D260" s="12" t="s">
        <v>1281</v>
      </c>
      <c r="E260" s="12" t="s">
        <v>1289</v>
      </c>
      <c r="F260" s="12" t="s">
        <v>1290</v>
      </c>
      <c r="G260" s="12" t="s">
        <v>1291</v>
      </c>
      <c r="H260" s="12" t="s">
        <v>1285</v>
      </c>
      <c r="I260" s="1" t="s">
        <v>1292</v>
      </c>
      <c r="J260" s="12">
        <v>18</v>
      </c>
      <c r="K260" s="12" t="s">
        <v>1287</v>
      </c>
      <c r="L260" s="12" t="s">
        <v>1285</v>
      </c>
      <c r="M260" s="11" t="s">
        <v>2052</v>
      </c>
      <c r="N260" s="37">
        <v>60047000</v>
      </c>
      <c r="O260" s="8">
        <v>12998556</v>
      </c>
      <c r="P260" s="8" t="s">
        <v>48</v>
      </c>
      <c r="Q260" s="8">
        <v>12</v>
      </c>
      <c r="R260" s="12">
        <v>36</v>
      </c>
      <c r="S260" s="23">
        <v>6950</v>
      </c>
      <c r="T260" s="23"/>
      <c r="U260" s="13"/>
      <c r="V260" s="14">
        <f t="shared" ref="V260:V282" si="178">SUM(S260:U260)</f>
        <v>6950</v>
      </c>
      <c r="W260" s="15">
        <f t="shared" ref="W260:W282" si="179">S260</f>
        <v>6950</v>
      </c>
      <c r="X260" s="15">
        <f t="shared" si="172"/>
        <v>0</v>
      </c>
      <c r="Y260" s="15">
        <f t="shared" si="173"/>
        <v>0</v>
      </c>
      <c r="Z260" s="14">
        <f t="shared" si="174"/>
        <v>6950</v>
      </c>
      <c r="AA260" s="15">
        <f t="shared" ref="AA260:AA282" si="180">S260</f>
        <v>6950</v>
      </c>
      <c r="AB260" s="15">
        <f t="shared" si="175"/>
        <v>0</v>
      </c>
      <c r="AC260" s="15">
        <f t="shared" si="175"/>
        <v>0</v>
      </c>
      <c r="AD260" s="14">
        <f t="shared" si="176"/>
        <v>6950</v>
      </c>
      <c r="AE260" s="14">
        <f t="shared" si="177"/>
        <v>20850</v>
      </c>
      <c r="AF260" s="17" t="s">
        <v>53</v>
      </c>
      <c r="AG260" s="17" t="s">
        <v>287</v>
      </c>
      <c r="AH260" s="17" t="s">
        <v>357</v>
      </c>
      <c r="AI260" s="17" t="s">
        <v>1182</v>
      </c>
      <c r="AJ260" s="17" t="s">
        <v>1183</v>
      </c>
      <c r="AK260" s="8" t="s">
        <v>290</v>
      </c>
      <c r="AL260" s="8" t="s">
        <v>291</v>
      </c>
      <c r="AM260" s="8" t="s">
        <v>47</v>
      </c>
      <c r="AN260" s="25">
        <v>46752</v>
      </c>
      <c r="AO260" s="12"/>
    </row>
    <row r="261" spans="1:41" ht="20" customHeight="1">
      <c r="A261" s="12">
        <v>3</v>
      </c>
      <c r="B261" s="12" t="s">
        <v>1280</v>
      </c>
      <c r="C261" s="26" t="s">
        <v>1374</v>
      </c>
      <c r="D261" s="12" t="s">
        <v>1281</v>
      </c>
      <c r="E261" s="12" t="s">
        <v>1293</v>
      </c>
      <c r="F261" s="12" t="s">
        <v>1294</v>
      </c>
      <c r="G261" s="12" t="s">
        <v>1295</v>
      </c>
      <c r="H261" s="12" t="s">
        <v>1285</v>
      </c>
      <c r="I261" s="1" t="s">
        <v>1296</v>
      </c>
      <c r="J261" s="12">
        <v>15</v>
      </c>
      <c r="K261" s="12" t="s">
        <v>1287</v>
      </c>
      <c r="L261" s="12" t="s">
        <v>1285</v>
      </c>
      <c r="M261" s="11" t="s">
        <v>2053</v>
      </c>
      <c r="N261" s="12">
        <v>60090000</v>
      </c>
      <c r="O261" s="8">
        <v>10399130</v>
      </c>
      <c r="P261" s="8" t="s">
        <v>52</v>
      </c>
      <c r="Q261" s="8">
        <v>15</v>
      </c>
      <c r="R261" s="12">
        <v>36</v>
      </c>
      <c r="S261" s="23">
        <v>250</v>
      </c>
      <c r="T261" s="23"/>
      <c r="U261" s="13"/>
      <c r="V261" s="14">
        <f t="shared" si="178"/>
        <v>250</v>
      </c>
      <c r="W261" s="15">
        <f t="shared" si="179"/>
        <v>250</v>
      </c>
      <c r="X261" s="15">
        <f t="shared" si="172"/>
        <v>0</v>
      </c>
      <c r="Y261" s="15">
        <f t="shared" si="173"/>
        <v>0</v>
      </c>
      <c r="Z261" s="14">
        <f t="shared" si="174"/>
        <v>250</v>
      </c>
      <c r="AA261" s="15">
        <f t="shared" si="180"/>
        <v>250</v>
      </c>
      <c r="AB261" s="15">
        <f t="shared" si="175"/>
        <v>0</v>
      </c>
      <c r="AC261" s="15">
        <f t="shared" si="175"/>
        <v>0</v>
      </c>
      <c r="AD261" s="14">
        <f t="shared" si="176"/>
        <v>250</v>
      </c>
      <c r="AE261" s="14">
        <f t="shared" si="177"/>
        <v>750</v>
      </c>
      <c r="AF261" s="17" t="s">
        <v>53</v>
      </c>
      <c r="AG261" s="17" t="s">
        <v>287</v>
      </c>
      <c r="AH261" s="17" t="s">
        <v>357</v>
      </c>
      <c r="AI261" s="17" t="s">
        <v>1182</v>
      </c>
      <c r="AJ261" s="17" t="s">
        <v>1183</v>
      </c>
      <c r="AK261" s="8" t="s">
        <v>290</v>
      </c>
      <c r="AL261" s="8" t="s">
        <v>291</v>
      </c>
      <c r="AM261" s="8" t="s">
        <v>47</v>
      </c>
      <c r="AN261" s="25">
        <v>46752</v>
      </c>
      <c r="AO261" s="12"/>
    </row>
    <row r="262" spans="1:41" ht="20" customHeight="1">
      <c r="A262" s="12">
        <v>4</v>
      </c>
      <c r="B262" s="12" t="s">
        <v>1280</v>
      </c>
      <c r="C262" s="26" t="s">
        <v>1374</v>
      </c>
      <c r="D262" s="12" t="s">
        <v>1281</v>
      </c>
      <c r="E262" s="12" t="s">
        <v>1293</v>
      </c>
      <c r="F262" s="12" t="s">
        <v>1294</v>
      </c>
      <c r="G262" s="12" t="s">
        <v>1295</v>
      </c>
      <c r="H262" s="12" t="s">
        <v>1285</v>
      </c>
      <c r="I262" s="1" t="s">
        <v>1296</v>
      </c>
      <c r="J262" s="12">
        <v>15</v>
      </c>
      <c r="K262" s="12" t="s">
        <v>1287</v>
      </c>
      <c r="L262" s="12" t="s">
        <v>1285</v>
      </c>
      <c r="M262" s="11" t="s">
        <v>2054</v>
      </c>
      <c r="N262" s="12">
        <v>60090000</v>
      </c>
      <c r="O262" s="8">
        <v>10029976</v>
      </c>
      <c r="P262" s="8" t="s">
        <v>52</v>
      </c>
      <c r="Q262" s="8">
        <v>15</v>
      </c>
      <c r="R262" s="12">
        <v>36</v>
      </c>
      <c r="S262" s="23">
        <v>13500</v>
      </c>
      <c r="T262" s="23"/>
      <c r="U262" s="13"/>
      <c r="V262" s="14">
        <f t="shared" si="178"/>
        <v>13500</v>
      </c>
      <c r="W262" s="15">
        <f t="shared" si="179"/>
        <v>13500</v>
      </c>
      <c r="X262" s="15">
        <f t="shared" si="172"/>
        <v>0</v>
      </c>
      <c r="Y262" s="15">
        <f t="shared" si="173"/>
        <v>0</v>
      </c>
      <c r="Z262" s="14">
        <f t="shared" si="174"/>
        <v>13500</v>
      </c>
      <c r="AA262" s="15">
        <f t="shared" si="180"/>
        <v>13500</v>
      </c>
      <c r="AB262" s="15">
        <f t="shared" si="175"/>
        <v>0</v>
      </c>
      <c r="AC262" s="15">
        <f t="shared" si="175"/>
        <v>0</v>
      </c>
      <c r="AD262" s="14">
        <f t="shared" si="176"/>
        <v>13500</v>
      </c>
      <c r="AE262" s="14">
        <f t="shared" si="177"/>
        <v>40500</v>
      </c>
      <c r="AF262" s="17" t="s">
        <v>53</v>
      </c>
      <c r="AG262" s="17" t="s">
        <v>287</v>
      </c>
      <c r="AH262" s="17" t="s">
        <v>357</v>
      </c>
      <c r="AI262" s="17" t="s">
        <v>1182</v>
      </c>
      <c r="AJ262" s="17" t="s">
        <v>1183</v>
      </c>
      <c r="AK262" s="8" t="s">
        <v>290</v>
      </c>
      <c r="AL262" s="8" t="s">
        <v>291</v>
      </c>
      <c r="AM262" s="8" t="s">
        <v>47</v>
      </c>
      <c r="AN262" s="25">
        <v>46752</v>
      </c>
      <c r="AO262" s="12"/>
    </row>
    <row r="263" spans="1:41" ht="20" customHeight="1">
      <c r="A263" s="12">
        <v>5</v>
      </c>
      <c r="B263" s="12" t="s">
        <v>1280</v>
      </c>
      <c r="C263" s="26" t="s">
        <v>1374</v>
      </c>
      <c r="D263" s="12" t="s">
        <v>1281</v>
      </c>
      <c r="E263" s="12" t="s">
        <v>1293</v>
      </c>
      <c r="F263" s="12" t="s">
        <v>1294</v>
      </c>
      <c r="G263" s="12" t="s">
        <v>1295</v>
      </c>
      <c r="H263" s="12" t="s">
        <v>1285</v>
      </c>
      <c r="I263" s="1" t="s">
        <v>1296</v>
      </c>
      <c r="J263" s="12">
        <v>15</v>
      </c>
      <c r="K263" s="12" t="s">
        <v>1287</v>
      </c>
      <c r="L263" s="12" t="s">
        <v>1285</v>
      </c>
      <c r="M263" s="11" t="s">
        <v>2055</v>
      </c>
      <c r="N263" s="12">
        <v>60090000</v>
      </c>
      <c r="O263" s="8">
        <v>31011332</v>
      </c>
      <c r="P263" s="8" t="s">
        <v>52</v>
      </c>
      <c r="Q263" s="8">
        <v>4</v>
      </c>
      <c r="R263" s="12">
        <v>36</v>
      </c>
      <c r="S263" s="23">
        <v>10</v>
      </c>
      <c r="T263" s="23"/>
      <c r="U263" s="13"/>
      <c r="V263" s="14">
        <f t="shared" si="178"/>
        <v>10</v>
      </c>
      <c r="W263" s="15">
        <f t="shared" si="179"/>
        <v>10</v>
      </c>
      <c r="X263" s="15">
        <f t="shared" si="172"/>
        <v>0</v>
      </c>
      <c r="Y263" s="15">
        <f t="shared" si="173"/>
        <v>0</v>
      </c>
      <c r="Z263" s="14">
        <f t="shared" si="174"/>
        <v>10</v>
      </c>
      <c r="AA263" s="15">
        <f t="shared" si="180"/>
        <v>10</v>
      </c>
      <c r="AB263" s="15">
        <f t="shared" si="175"/>
        <v>0</v>
      </c>
      <c r="AC263" s="15">
        <f t="shared" si="175"/>
        <v>0</v>
      </c>
      <c r="AD263" s="14">
        <f t="shared" si="176"/>
        <v>10</v>
      </c>
      <c r="AE263" s="14">
        <f t="shared" si="177"/>
        <v>30</v>
      </c>
      <c r="AF263" s="17" t="s">
        <v>53</v>
      </c>
      <c r="AG263" s="17" t="s">
        <v>287</v>
      </c>
      <c r="AH263" s="17" t="s">
        <v>357</v>
      </c>
      <c r="AI263" s="17" t="s">
        <v>1182</v>
      </c>
      <c r="AJ263" s="17" t="s">
        <v>1183</v>
      </c>
      <c r="AK263" s="8" t="s">
        <v>290</v>
      </c>
      <c r="AL263" s="8" t="s">
        <v>291</v>
      </c>
      <c r="AM263" s="8" t="s">
        <v>47</v>
      </c>
      <c r="AN263" s="25">
        <v>46752</v>
      </c>
      <c r="AO263" s="12"/>
    </row>
    <row r="264" spans="1:41" ht="20" customHeight="1">
      <c r="A264" s="12">
        <v>6</v>
      </c>
      <c r="B264" s="12" t="s">
        <v>1280</v>
      </c>
      <c r="C264" s="26" t="s">
        <v>1374</v>
      </c>
      <c r="D264" s="12" t="s">
        <v>1281</v>
      </c>
      <c r="E264" s="12" t="s">
        <v>1293</v>
      </c>
      <c r="F264" s="12" t="s">
        <v>1294</v>
      </c>
      <c r="G264" s="12" t="s">
        <v>1295</v>
      </c>
      <c r="H264" s="12" t="s">
        <v>1285</v>
      </c>
      <c r="I264" s="1" t="s">
        <v>1296</v>
      </c>
      <c r="J264" s="12">
        <v>15</v>
      </c>
      <c r="K264" s="12" t="s">
        <v>1287</v>
      </c>
      <c r="L264" s="12" t="s">
        <v>1285</v>
      </c>
      <c r="M264" s="11" t="s">
        <v>2056</v>
      </c>
      <c r="N264" s="12">
        <v>6009000</v>
      </c>
      <c r="O264" s="8">
        <v>31684166</v>
      </c>
      <c r="P264" s="8" t="s">
        <v>52</v>
      </c>
      <c r="Q264" s="8">
        <v>15</v>
      </c>
      <c r="R264" s="12">
        <v>36</v>
      </c>
      <c r="S264" s="23">
        <v>6000</v>
      </c>
      <c r="T264" s="23"/>
      <c r="U264" s="13"/>
      <c r="V264" s="14">
        <f t="shared" si="178"/>
        <v>6000</v>
      </c>
      <c r="W264" s="15">
        <f t="shared" si="179"/>
        <v>6000</v>
      </c>
      <c r="X264" s="15">
        <f t="shared" si="172"/>
        <v>0</v>
      </c>
      <c r="Y264" s="15">
        <f t="shared" si="173"/>
        <v>0</v>
      </c>
      <c r="Z264" s="14">
        <f t="shared" si="174"/>
        <v>6000</v>
      </c>
      <c r="AA264" s="15">
        <f t="shared" si="180"/>
        <v>6000</v>
      </c>
      <c r="AB264" s="15">
        <f t="shared" si="175"/>
        <v>0</v>
      </c>
      <c r="AC264" s="15">
        <f t="shared" si="175"/>
        <v>0</v>
      </c>
      <c r="AD264" s="14">
        <f t="shared" si="176"/>
        <v>6000</v>
      </c>
      <c r="AE264" s="14">
        <f t="shared" si="177"/>
        <v>18000</v>
      </c>
      <c r="AF264" s="17" t="s">
        <v>53</v>
      </c>
      <c r="AG264" s="17" t="s">
        <v>287</v>
      </c>
      <c r="AH264" s="17" t="s">
        <v>357</v>
      </c>
      <c r="AI264" s="17" t="s">
        <v>1182</v>
      </c>
      <c r="AJ264" s="17" t="s">
        <v>1183</v>
      </c>
      <c r="AK264" s="8" t="s">
        <v>290</v>
      </c>
      <c r="AL264" s="8" t="s">
        <v>291</v>
      </c>
      <c r="AM264" s="8" t="s">
        <v>47</v>
      </c>
      <c r="AN264" s="25">
        <v>46752</v>
      </c>
      <c r="AO264" s="12"/>
    </row>
    <row r="265" spans="1:41" ht="20" customHeight="1">
      <c r="A265" s="12">
        <v>7</v>
      </c>
      <c r="B265" s="12" t="s">
        <v>1280</v>
      </c>
      <c r="C265" s="26" t="s">
        <v>1374</v>
      </c>
      <c r="D265" s="12" t="s">
        <v>1281</v>
      </c>
      <c r="E265" s="12" t="s">
        <v>1297</v>
      </c>
      <c r="F265" s="12" t="s">
        <v>1298</v>
      </c>
      <c r="G265" s="12" t="s">
        <v>1299</v>
      </c>
      <c r="H265" s="12" t="s">
        <v>1300</v>
      </c>
      <c r="I265" s="1"/>
      <c r="J265" s="12">
        <v>69</v>
      </c>
      <c r="K265" s="12" t="s">
        <v>1301</v>
      </c>
      <c r="L265" s="12" t="s">
        <v>1302</v>
      </c>
      <c r="M265" s="11" t="s">
        <v>2057</v>
      </c>
      <c r="N265" s="12">
        <v>62385000</v>
      </c>
      <c r="O265" s="8">
        <v>30330146</v>
      </c>
      <c r="P265" s="8" t="s">
        <v>52</v>
      </c>
      <c r="Q265" s="8">
        <v>30</v>
      </c>
      <c r="R265" s="12">
        <v>36</v>
      </c>
      <c r="S265" s="23">
        <v>660</v>
      </c>
      <c r="T265" s="23"/>
      <c r="U265" s="13"/>
      <c r="V265" s="14">
        <f t="shared" si="178"/>
        <v>660</v>
      </c>
      <c r="W265" s="15">
        <f t="shared" si="179"/>
        <v>660</v>
      </c>
      <c r="X265" s="15">
        <f t="shared" si="172"/>
        <v>0</v>
      </c>
      <c r="Y265" s="15">
        <f t="shared" si="173"/>
        <v>0</v>
      </c>
      <c r="Z265" s="14">
        <f t="shared" si="174"/>
        <v>660</v>
      </c>
      <c r="AA265" s="15">
        <f t="shared" si="180"/>
        <v>660</v>
      </c>
      <c r="AB265" s="15">
        <f t="shared" si="175"/>
        <v>0</v>
      </c>
      <c r="AC265" s="15">
        <f t="shared" si="175"/>
        <v>0</v>
      </c>
      <c r="AD265" s="14">
        <f t="shared" si="176"/>
        <v>660</v>
      </c>
      <c r="AE265" s="14">
        <f t="shared" si="177"/>
        <v>1980</v>
      </c>
      <c r="AF265" s="17" t="s">
        <v>53</v>
      </c>
      <c r="AG265" s="17" t="s">
        <v>287</v>
      </c>
      <c r="AH265" s="17" t="s">
        <v>357</v>
      </c>
      <c r="AI265" s="17" t="s">
        <v>1182</v>
      </c>
      <c r="AJ265" s="17" t="s">
        <v>1183</v>
      </c>
      <c r="AK265" s="8" t="s">
        <v>290</v>
      </c>
      <c r="AL265" s="8" t="s">
        <v>291</v>
      </c>
      <c r="AM265" s="8" t="s">
        <v>47</v>
      </c>
      <c r="AN265" s="25">
        <v>46752</v>
      </c>
      <c r="AO265" s="12"/>
    </row>
    <row r="266" spans="1:41" ht="20" customHeight="1">
      <c r="A266" s="12">
        <v>8</v>
      </c>
      <c r="B266" s="12" t="s">
        <v>1280</v>
      </c>
      <c r="C266" s="26" t="s">
        <v>1374</v>
      </c>
      <c r="D266" s="12" t="s">
        <v>1281</v>
      </c>
      <c r="E266" s="12" t="s">
        <v>1297</v>
      </c>
      <c r="F266" s="12" t="s">
        <v>1298</v>
      </c>
      <c r="G266" s="12" t="s">
        <v>1299</v>
      </c>
      <c r="H266" s="12" t="s">
        <v>1300</v>
      </c>
      <c r="I266" s="1"/>
      <c r="J266" s="12">
        <v>69</v>
      </c>
      <c r="K266" s="12" t="s">
        <v>1301</v>
      </c>
      <c r="L266" s="12" t="s">
        <v>1302</v>
      </c>
      <c r="M266" s="11" t="s">
        <v>2058</v>
      </c>
      <c r="N266" s="12">
        <v>62385000</v>
      </c>
      <c r="O266" s="8">
        <v>30326683</v>
      </c>
      <c r="P266" s="8" t="s">
        <v>52</v>
      </c>
      <c r="Q266" s="8">
        <v>24</v>
      </c>
      <c r="R266" s="12">
        <v>36</v>
      </c>
      <c r="S266" s="23">
        <v>48</v>
      </c>
      <c r="T266" s="23"/>
      <c r="U266" s="13"/>
      <c r="V266" s="14">
        <f t="shared" si="178"/>
        <v>48</v>
      </c>
      <c r="W266" s="15">
        <f t="shared" si="179"/>
        <v>48</v>
      </c>
      <c r="X266" s="15">
        <f t="shared" si="172"/>
        <v>0</v>
      </c>
      <c r="Y266" s="15">
        <f t="shared" si="173"/>
        <v>0</v>
      </c>
      <c r="Z266" s="14">
        <f t="shared" si="174"/>
        <v>48</v>
      </c>
      <c r="AA266" s="15">
        <f t="shared" si="180"/>
        <v>48</v>
      </c>
      <c r="AB266" s="15">
        <f t="shared" si="175"/>
        <v>0</v>
      </c>
      <c r="AC266" s="15">
        <f t="shared" si="175"/>
        <v>0</v>
      </c>
      <c r="AD266" s="14">
        <f t="shared" si="176"/>
        <v>48</v>
      </c>
      <c r="AE266" s="14">
        <f t="shared" si="177"/>
        <v>144</v>
      </c>
      <c r="AF266" s="17" t="s">
        <v>53</v>
      </c>
      <c r="AG266" s="17" t="s">
        <v>287</v>
      </c>
      <c r="AH266" s="17" t="s">
        <v>357</v>
      </c>
      <c r="AI266" s="17" t="s">
        <v>1182</v>
      </c>
      <c r="AJ266" s="17" t="s">
        <v>1183</v>
      </c>
      <c r="AK266" s="8" t="s">
        <v>290</v>
      </c>
      <c r="AL266" s="8" t="s">
        <v>291</v>
      </c>
      <c r="AM266" s="8" t="s">
        <v>47</v>
      </c>
      <c r="AN266" s="25">
        <v>46752</v>
      </c>
      <c r="AO266" s="12"/>
    </row>
    <row r="267" spans="1:41" ht="20" customHeight="1">
      <c r="A267" s="12">
        <v>9</v>
      </c>
      <c r="B267" s="12" t="s">
        <v>1280</v>
      </c>
      <c r="C267" s="26" t="s">
        <v>1374</v>
      </c>
      <c r="D267" s="12" t="s">
        <v>1281</v>
      </c>
      <c r="E267" s="12" t="s">
        <v>1297</v>
      </c>
      <c r="F267" s="12" t="s">
        <v>1298</v>
      </c>
      <c r="G267" s="12" t="s">
        <v>1303</v>
      </c>
      <c r="H267" s="12" t="s">
        <v>1304</v>
      </c>
      <c r="I267" s="1"/>
      <c r="J267" s="12">
        <v>51</v>
      </c>
      <c r="K267" s="12" t="s">
        <v>1301</v>
      </c>
      <c r="L267" s="12" t="s">
        <v>1302</v>
      </c>
      <c r="M267" s="11" t="s">
        <v>2059</v>
      </c>
      <c r="N267" s="12" t="s">
        <v>1305</v>
      </c>
      <c r="O267" s="8">
        <v>95759590</v>
      </c>
      <c r="P267" s="8" t="s">
        <v>52</v>
      </c>
      <c r="Q267" s="8">
        <v>50</v>
      </c>
      <c r="R267" s="12">
        <v>36</v>
      </c>
      <c r="S267" s="23">
        <v>91000</v>
      </c>
      <c r="T267" s="23"/>
      <c r="U267" s="13"/>
      <c r="V267" s="14">
        <f t="shared" si="178"/>
        <v>91000</v>
      </c>
      <c r="W267" s="15">
        <f t="shared" si="179"/>
        <v>91000</v>
      </c>
      <c r="X267" s="15">
        <f t="shared" si="172"/>
        <v>0</v>
      </c>
      <c r="Y267" s="15">
        <f t="shared" si="173"/>
        <v>0</v>
      </c>
      <c r="Z267" s="14">
        <f t="shared" si="174"/>
        <v>91000</v>
      </c>
      <c r="AA267" s="15">
        <f t="shared" si="180"/>
        <v>91000</v>
      </c>
      <c r="AB267" s="15">
        <f t="shared" si="175"/>
        <v>0</v>
      </c>
      <c r="AC267" s="15">
        <f t="shared" si="175"/>
        <v>0</v>
      </c>
      <c r="AD267" s="14">
        <f t="shared" si="176"/>
        <v>91000</v>
      </c>
      <c r="AE267" s="14">
        <f t="shared" si="177"/>
        <v>273000</v>
      </c>
      <c r="AF267" s="17" t="s">
        <v>53</v>
      </c>
      <c r="AG267" s="17" t="s">
        <v>287</v>
      </c>
      <c r="AH267" s="17" t="s">
        <v>357</v>
      </c>
      <c r="AI267" s="17" t="s">
        <v>1182</v>
      </c>
      <c r="AJ267" s="17" t="s">
        <v>1183</v>
      </c>
      <c r="AK267" s="8" t="s">
        <v>290</v>
      </c>
      <c r="AL267" s="8" t="s">
        <v>291</v>
      </c>
      <c r="AM267" s="8" t="s">
        <v>47</v>
      </c>
      <c r="AN267" s="25">
        <v>46752</v>
      </c>
      <c r="AO267" s="12"/>
    </row>
    <row r="268" spans="1:41" ht="20" customHeight="1">
      <c r="A268" s="12">
        <v>10</v>
      </c>
      <c r="B268" s="12" t="s">
        <v>1280</v>
      </c>
      <c r="C268" s="26" t="s">
        <v>1374</v>
      </c>
      <c r="D268" s="12" t="s">
        <v>1281</v>
      </c>
      <c r="E268" s="12" t="s">
        <v>1306</v>
      </c>
      <c r="F268" s="12" t="s">
        <v>1307</v>
      </c>
      <c r="G268" s="12" t="s">
        <v>1308</v>
      </c>
      <c r="H268" s="12" t="s">
        <v>1285</v>
      </c>
      <c r="I268" s="1" t="s">
        <v>1309</v>
      </c>
      <c r="J268" s="12" t="s">
        <v>1310</v>
      </c>
      <c r="K268" s="12" t="s">
        <v>1287</v>
      </c>
      <c r="L268" s="12" t="s">
        <v>1285</v>
      </c>
      <c r="M268" s="11" t="s">
        <v>1311</v>
      </c>
      <c r="N268" s="12" t="s">
        <v>1312</v>
      </c>
      <c r="O268" s="8">
        <v>96207381</v>
      </c>
      <c r="P268" s="8" t="s">
        <v>52</v>
      </c>
      <c r="Q268" s="8">
        <v>200</v>
      </c>
      <c r="R268" s="12">
        <v>36</v>
      </c>
      <c r="S268" s="23">
        <v>105090</v>
      </c>
      <c r="T268" s="23"/>
      <c r="U268" s="13"/>
      <c r="V268" s="14">
        <f t="shared" si="178"/>
        <v>105090</v>
      </c>
      <c r="W268" s="15">
        <f t="shared" si="179"/>
        <v>105090</v>
      </c>
      <c r="X268" s="15">
        <f t="shared" si="172"/>
        <v>0</v>
      </c>
      <c r="Y268" s="15">
        <f t="shared" si="173"/>
        <v>0</v>
      </c>
      <c r="Z268" s="14">
        <f t="shared" si="174"/>
        <v>105090</v>
      </c>
      <c r="AA268" s="15">
        <f t="shared" si="180"/>
        <v>105090</v>
      </c>
      <c r="AB268" s="15">
        <f t="shared" si="175"/>
        <v>0</v>
      </c>
      <c r="AC268" s="15">
        <f t="shared" si="175"/>
        <v>0</v>
      </c>
      <c r="AD268" s="14">
        <f t="shared" si="176"/>
        <v>105090</v>
      </c>
      <c r="AE268" s="14">
        <f t="shared" si="177"/>
        <v>315270</v>
      </c>
      <c r="AF268" s="17" t="s">
        <v>53</v>
      </c>
      <c r="AG268" s="17" t="s">
        <v>287</v>
      </c>
      <c r="AH268" s="17" t="s">
        <v>357</v>
      </c>
      <c r="AI268" s="17" t="s">
        <v>1182</v>
      </c>
      <c r="AJ268" s="17" t="s">
        <v>1183</v>
      </c>
      <c r="AK268" s="8" t="s">
        <v>290</v>
      </c>
      <c r="AL268" s="8" t="s">
        <v>291</v>
      </c>
      <c r="AM268" s="8" t="s">
        <v>47</v>
      </c>
      <c r="AN268" s="25">
        <v>46752</v>
      </c>
      <c r="AO268" s="12"/>
    </row>
    <row r="269" spans="1:41" ht="20" customHeight="1">
      <c r="A269" s="12">
        <v>11</v>
      </c>
      <c r="B269" s="12" t="s">
        <v>1280</v>
      </c>
      <c r="C269" s="26" t="s">
        <v>1374</v>
      </c>
      <c r="D269" s="12" t="s">
        <v>1281</v>
      </c>
      <c r="E269" s="12" t="s">
        <v>1313</v>
      </c>
      <c r="F269" s="12" t="s">
        <v>1314</v>
      </c>
      <c r="G269" s="12" t="s">
        <v>1313</v>
      </c>
      <c r="H269" s="12" t="s">
        <v>1285</v>
      </c>
      <c r="I269" s="1" t="s">
        <v>1315</v>
      </c>
      <c r="J269" s="12" t="s">
        <v>1316</v>
      </c>
      <c r="K269" s="12" t="s">
        <v>1287</v>
      </c>
      <c r="L269" s="12" t="s">
        <v>1285</v>
      </c>
      <c r="M269" s="11" t="s">
        <v>1317</v>
      </c>
      <c r="N269" s="12" t="s">
        <v>1318</v>
      </c>
      <c r="O269" s="8">
        <v>93579448</v>
      </c>
      <c r="P269" s="8" t="s">
        <v>52</v>
      </c>
      <c r="Q269" s="8">
        <v>30</v>
      </c>
      <c r="R269" s="12">
        <v>36</v>
      </c>
      <c r="S269" s="23">
        <v>34024</v>
      </c>
      <c r="T269" s="23"/>
      <c r="U269" s="13"/>
      <c r="V269" s="14">
        <f t="shared" si="178"/>
        <v>34024</v>
      </c>
      <c r="W269" s="15">
        <f t="shared" si="179"/>
        <v>34024</v>
      </c>
      <c r="X269" s="15">
        <f t="shared" si="172"/>
        <v>0</v>
      </c>
      <c r="Y269" s="15">
        <f t="shared" si="173"/>
        <v>0</v>
      </c>
      <c r="Z269" s="14">
        <f t="shared" si="174"/>
        <v>34024</v>
      </c>
      <c r="AA269" s="15">
        <f t="shared" si="180"/>
        <v>34024</v>
      </c>
      <c r="AB269" s="15">
        <f t="shared" si="175"/>
        <v>0</v>
      </c>
      <c r="AC269" s="15">
        <f t="shared" si="175"/>
        <v>0</v>
      </c>
      <c r="AD269" s="14">
        <f t="shared" si="176"/>
        <v>34024</v>
      </c>
      <c r="AE269" s="14">
        <f t="shared" si="177"/>
        <v>102072</v>
      </c>
      <c r="AF269" s="17" t="s">
        <v>53</v>
      </c>
      <c r="AG269" s="17" t="s">
        <v>287</v>
      </c>
      <c r="AH269" s="17" t="s">
        <v>357</v>
      </c>
      <c r="AI269" s="17" t="s">
        <v>1182</v>
      </c>
      <c r="AJ269" s="17" t="s">
        <v>1183</v>
      </c>
      <c r="AK269" s="8" t="s">
        <v>290</v>
      </c>
      <c r="AL269" s="8" t="s">
        <v>291</v>
      </c>
      <c r="AM269" s="8" t="s">
        <v>47</v>
      </c>
      <c r="AN269" s="25">
        <v>46752</v>
      </c>
      <c r="AO269" s="12"/>
    </row>
    <row r="270" spans="1:41" ht="20" customHeight="1">
      <c r="A270" s="12">
        <v>12</v>
      </c>
      <c r="B270" s="12" t="s">
        <v>1280</v>
      </c>
      <c r="C270" s="26" t="s">
        <v>1374</v>
      </c>
      <c r="D270" s="12" t="s">
        <v>1281</v>
      </c>
      <c r="E270" s="12" t="s">
        <v>1319</v>
      </c>
      <c r="F270" s="12" t="s">
        <v>1320</v>
      </c>
      <c r="G270" s="12" t="s">
        <v>1321</v>
      </c>
      <c r="H270" s="12" t="s">
        <v>1285</v>
      </c>
      <c r="I270" s="1" t="s">
        <v>1292</v>
      </c>
      <c r="J270" s="12">
        <v>20</v>
      </c>
      <c r="K270" s="12" t="s">
        <v>1287</v>
      </c>
      <c r="L270" s="12" t="s">
        <v>1285</v>
      </c>
      <c r="M270" s="11" t="s">
        <v>1322</v>
      </c>
      <c r="N270" s="12"/>
      <c r="O270" s="8">
        <v>13014067</v>
      </c>
      <c r="P270" s="8" t="s">
        <v>48</v>
      </c>
      <c r="Q270" s="8">
        <v>9</v>
      </c>
      <c r="R270" s="12">
        <v>36</v>
      </c>
      <c r="S270" s="23">
        <v>9000</v>
      </c>
      <c r="T270" s="23"/>
      <c r="U270" s="13"/>
      <c r="V270" s="14">
        <f t="shared" si="178"/>
        <v>9000</v>
      </c>
      <c r="W270" s="15">
        <f t="shared" si="179"/>
        <v>9000</v>
      </c>
      <c r="X270" s="15">
        <f t="shared" si="172"/>
        <v>0</v>
      </c>
      <c r="Y270" s="15">
        <f t="shared" si="173"/>
        <v>0</v>
      </c>
      <c r="Z270" s="14">
        <f t="shared" si="174"/>
        <v>9000</v>
      </c>
      <c r="AA270" s="15">
        <f t="shared" si="180"/>
        <v>9000</v>
      </c>
      <c r="AB270" s="15">
        <f t="shared" si="175"/>
        <v>0</v>
      </c>
      <c r="AC270" s="15">
        <f t="shared" si="175"/>
        <v>0</v>
      </c>
      <c r="AD270" s="14">
        <f t="shared" si="176"/>
        <v>9000</v>
      </c>
      <c r="AE270" s="14">
        <f t="shared" si="177"/>
        <v>27000</v>
      </c>
      <c r="AF270" s="17" t="s">
        <v>53</v>
      </c>
      <c r="AG270" s="17" t="s">
        <v>287</v>
      </c>
      <c r="AH270" s="17" t="s">
        <v>357</v>
      </c>
      <c r="AI270" s="17" t="s">
        <v>1182</v>
      </c>
      <c r="AJ270" s="17" t="s">
        <v>1183</v>
      </c>
      <c r="AK270" s="8" t="s">
        <v>290</v>
      </c>
      <c r="AL270" s="8" t="s">
        <v>291</v>
      </c>
      <c r="AM270" s="8" t="s">
        <v>47</v>
      </c>
      <c r="AN270" s="25">
        <v>46752</v>
      </c>
      <c r="AO270" s="12"/>
    </row>
    <row r="271" spans="1:41" ht="20" customHeight="1">
      <c r="A271" s="12">
        <v>13</v>
      </c>
      <c r="B271" s="12" t="s">
        <v>1280</v>
      </c>
      <c r="C271" s="26" t="s">
        <v>1374</v>
      </c>
      <c r="D271" s="12" t="s">
        <v>1281</v>
      </c>
      <c r="E271" s="12" t="s">
        <v>1323</v>
      </c>
      <c r="F271" s="12" t="s">
        <v>1324</v>
      </c>
      <c r="G271" s="12" t="s">
        <v>1325</v>
      </c>
      <c r="H271" s="12" t="s">
        <v>1326</v>
      </c>
      <c r="I271" s="1"/>
      <c r="J271" s="12">
        <v>9</v>
      </c>
      <c r="K271" s="12" t="s">
        <v>1287</v>
      </c>
      <c r="L271" s="12" t="s">
        <v>1327</v>
      </c>
      <c r="M271" s="11" t="s">
        <v>1328</v>
      </c>
      <c r="N271" s="12">
        <v>10711323</v>
      </c>
      <c r="O271" s="8">
        <v>96207227</v>
      </c>
      <c r="P271" s="8" t="s">
        <v>1329</v>
      </c>
      <c r="Q271" s="8">
        <v>30</v>
      </c>
      <c r="R271" s="12">
        <v>36</v>
      </c>
      <c r="S271" s="23">
        <v>5000</v>
      </c>
      <c r="T271" s="23">
        <v>1322</v>
      </c>
      <c r="U271" s="13"/>
      <c r="V271" s="14">
        <f t="shared" si="178"/>
        <v>6322</v>
      </c>
      <c r="W271" s="15">
        <f t="shared" si="179"/>
        <v>5000</v>
      </c>
      <c r="X271" s="15">
        <f t="shared" si="172"/>
        <v>1322</v>
      </c>
      <c r="Y271" s="15">
        <f t="shared" si="173"/>
        <v>0</v>
      </c>
      <c r="Z271" s="14">
        <f t="shared" si="174"/>
        <v>6322</v>
      </c>
      <c r="AA271" s="15">
        <f t="shared" si="180"/>
        <v>5000</v>
      </c>
      <c r="AB271" s="15">
        <f t="shared" si="175"/>
        <v>1322</v>
      </c>
      <c r="AC271" s="15">
        <f t="shared" si="175"/>
        <v>0</v>
      </c>
      <c r="AD271" s="14">
        <f t="shared" si="176"/>
        <v>6322</v>
      </c>
      <c r="AE271" s="14">
        <f t="shared" si="177"/>
        <v>18966</v>
      </c>
      <c r="AF271" s="17" t="s">
        <v>53</v>
      </c>
      <c r="AG271" s="17" t="s">
        <v>287</v>
      </c>
      <c r="AH271" s="17" t="s">
        <v>357</v>
      </c>
      <c r="AI271" s="17" t="s">
        <v>1182</v>
      </c>
      <c r="AJ271" s="17" t="s">
        <v>1183</v>
      </c>
      <c r="AK271" s="8" t="s">
        <v>290</v>
      </c>
      <c r="AL271" s="8" t="s">
        <v>291</v>
      </c>
      <c r="AM271" s="8" t="s">
        <v>47</v>
      </c>
      <c r="AN271" s="25">
        <v>46752</v>
      </c>
      <c r="AO271" s="12" t="s">
        <v>3358</v>
      </c>
    </row>
    <row r="272" spans="1:41" ht="20" customHeight="1">
      <c r="A272" s="12">
        <v>14</v>
      </c>
      <c r="B272" s="12" t="s">
        <v>1280</v>
      </c>
      <c r="C272" s="26" t="s">
        <v>1374</v>
      </c>
      <c r="D272" s="12" t="s">
        <v>1281</v>
      </c>
      <c r="E272" s="12" t="s">
        <v>1330</v>
      </c>
      <c r="F272" s="12" t="s">
        <v>1331</v>
      </c>
      <c r="G272" s="12" t="s">
        <v>1332</v>
      </c>
      <c r="H272" s="12" t="s">
        <v>1285</v>
      </c>
      <c r="I272" s="1" t="s">
        <v>1333</v>
      </c>
      <c r="J272" s="12">
        <v>2</v>
      </c>
      <c r="K272" s="12" t="s">
        <v>1287</v>
      </c>
      <c r="L272" s="12" t="s">
        <v>1285</v>
      </c>
      <c r="M272" s="11" t="s">
        <v>1334</v>
      </c>
      <c r="N272" s="12"/>
      <c r="O272" s="8">
        <v>56395834</v>
      </c>
      <c r="P272" s="8" t="s">
        <v>48</v>
      </c>
      <c r="Q272" s="8">
        <v>30</v>
      </c>
      <c r="R272" s="12">
        <v>36</v>
      </c>
      <c r="S272" s="23">
        <v>50000</v>
      </c>
      <c r="T272" s="23"/>
      <c r="U272" s="13"/>
      <c r="V272" s="14">
        <f t="shared" si="178"/>
        <v>50000</v>
      </c>
      <c r="W272" s="15">
        <f t="shared" si="179"/>
        <v>50000</v>
      </c>
      <c r="X272" s="15">
        <f t="shared" si="172"/>
        <v>0</v>
      </c>
      <c r="Y272" s="15">
        <f t="shared" si="173"/>
        <v>0</v>
      </c>
      <c r="Z272" s="14">
        <f t="shared" si="174"/>
        <v>50000</v>
      </c>
      <c r="AA272" s="15">
        <f t="shared" si="180"/>
        <v>50000</v>
      </c>
      <c r="AB272" s="15">
        <f t="shared" si="175"/>
        <v>0</v>
      </c>
      <c r="AC272" s="15">
        <f t="shared" si="175"/>
        <v>0</v>
      </c>
      <c r="AD272" s="14">
        <f t="shared" si="176"/>
        <v>50000</v>
      </c>
      <c r="AE272" s="14">
        <f t="shared" si="177"/>
        <v>150000</v>
      </c>
      <c r="AF272" s="17" t="s">
        <v>53</v>
      </c>
      <c r="AG272" s="17" t="s">
        <v>287</v>
      </c>
      <c r="AH272" s="17" t="s">
        <v>357</v>
      </c>
      <c r="AI272" s="17" t="s">
        <v>1182</v>
      </c>
      <c r="AJ272" s="17" t="s">
        <v>1183</v>
      </c>
      <c r="AK272" s="8" t="s">
        <v>290</v>
      </c>
      <c r="AL272" s="8" t="s">
        <v>291</v>
      </c>
      <c r="AM272" s="8" t="s">
        <v>47</v>
      </c>
      <c r="AN272" s="25">
        <v>46752</v>
      </c>
      <c r="AO272" s="12"/>
    </row>
    <row r="273" spans="1:41" ht="20" customHeight="1">
      <c r="A273" s="12">
        <v>15</v>
      </c>
      <c r="B273" s="12" t="s">
        <v>1280</v>
      </c>
      <c r="C273" s="26" t="s">
        <v>1374</v>
      </c>
      <c r="D273" s="12" t="s">
        <v>1281</v>
      </c>
      <c r="E273" s="12" t="s">
        <v>1335</v>
      </c>
      <c r="F273" s="12" t="s">
        <v>1336</v>
      </c>
      <c r="G273" s="12" t="s">
        <v>1337</v>
      </c>
      <c r="H273" s="12" t="s">
        <v>1327</v>
      </c>
      <c r="I273" s="1" t="s">
        <v>1338</v>
      </c>
      <c r="J273" s="12">
        <v>23</v>
      </c>
      <c r="K273" s="12" t="s">
        <v>1287</v>
      </c>
      <c r="L273" s="12" t="s">
        <v>1327</v>
      </c>
      <c r="M273" s="27" t="s">
        <v>1339</v>
      </c>
      <c r="N273" s="12" t="s">
        <v>1340</v>
      </c>
      <c r="O273" s="8">
        <v>96837480</v>
      </c>
      <c r="P273" s="8" t="s">
        <v>48</v>
      </c>
      <c r="Q273" s="8">
        <v>30</v>
      </c>
      <c r="R273" s="12">
        <v>36</v>
      </c>
      <c r="S273" s="23">
        <v>26544</v>
      </c>
      <c r="T273" s="23"/>
      <c r="U273" s="13"/>
      <c r="V273" s="14">
        <f t="shared" si="178"/>
        <v>26544</v>
      </c>
      <c r="W273" s="15">
        <f t="shared" si="179"/>
        <v>26544</v>
      </c>
      <c r="X273" s="15">
        <f t="shared" si="172"/>
        <v>0</v>
      </c>
      <c r="Y273" s="15">
        <f t="shared" si="173"/>
        <v>0</v>
      </c>
      <c r="Z273" s="14">
        <f t="shared" si="174"/>
        <v>26544</v>
      </c>
      <c r="AA273" s="15">
        <f t="shared" si="180"/>
        <v>26544</v>
      </c>
      <c r="AB273" s="15">
        <f t="shared" si="175"/>
        <v>0</v>
      </c>
      <c r="AC273" s="15">
        <f t="shared" si="175"/>
        <v>0</v>
      </c>
      <c r="AD273" s="14">
        <f t="shared" si="176"/>
        <v>26544</v>
      </c>
      <c r="AE273" s="14">
        <f t="shared" si="177"/>
        <v>79632</v>
      </c>
      <c r="AF273" s="17" t="s">
        <v>53</v>
      </c>
      <c r="AG273" s="17" t="s">
        <v>287</v>
      </c>
      <c r="AH273" s="17" t="s">
        <v>357</v>
      </c>
      <c r="AI273" s="17" t="s">
        <v>1182</v>
      </c>
      <c r="AJ273" s="17" t="s">
        <v>1183</v>
      </c>
      <c r="AK273" s="8" t="s">
        <v>290</v>
      </c>
      <c r="AL273" s="8" t="s">
        <v>291</v>
      </c>
      <c r="AM273" s="8" t="s">
        <v>47</v>
      </c>
      <c r="AN273" s="25">
        <v>46752</v>
      </c>
      <c r="AO273" s="12"/>
    </row>
    <row r="274" spans="1:41" ht="20" customHeight="1">
      <c r="A274" s="12">
        <v>16</v>
      </c>
      <c r="B274" s="12" t="s">
        <v>1280</v>
      </c>
      <c r="C274" s="26" t="s">
        <v>1374</v>
      </c>
      <c r="D274" s="12" t="s">
        <v>1281</v>
      </c>
      <c r="E274" s="12" t="s">
        <v>1335</v>
      </c>
      <c r="F274" s="12" t="s">
        <v>1336</v>
      </c>
      <c r="G274" s="12" t="s">
        <v>1341</v>
      </c>
      <c r="H274" s="12" t="s">
        <v>1327</v>
      </c>
      <c r="I274" s="1" t="s">
        <v>1338</v>
      </c>
      <c r="J274" s="12">
        <v>23</v>
      </c>
      <c r="K274" s="12" t="s">
        <v>1287</v>
      </c>
      <c r="L274" s="12" t="s">
        <v>1327</v>
      </c>
      <c r="M274" s="27" t="s">
        <v>1342</v>
      </c>
      <c r="N274" s="12" t="s">
        <v>284</v>
      </c>
      <c r="O274" s="8">
        <v>56395820</v>
      </c>
      <c r="P274" s="8" t="s">
        <v>48</v>
      </c>
      <c r="Q274" s="8">
        <v>24</v>
      </c>
      <c r="R274" s="12">
        <v>36</v>
      </c>
      <c r="S274" s="23">
        <v>8913</v>
      </c>
      <c r="T274" s="23"/>
      <c r="U274" s="13"/>
      <c r="V274" s="14">
        <f t="shared" si="178"/>
        <v>8913</v>
      </c>
      <c r="W274" s="15">
        <f t="shared" si="179"/>
        <v>8913</v>
      </c>
      <c r="X274" s="15">
        <f t="shared" si="172"/>
        <v>0</v>
      </c>
      <c r="Y274" s="15">
        <f t="shared" si="173"/>
        <v>0</v>
      </c>
      <c r="Z274" s="14">
        <f t="shared" si="174"/>
        <v>8913</v>
      </c>
      <c r="AA274" s="15">
        <f t="shared" si="180"/>
        <v>8913</v>
      </c>
      <c r="AB274" s="15">
        <f t="shared" si="175"/>
        <v>0</v>
      </c>
      <c r="AC274" s="15">
        <f t="shared" si="175"/>
        <v>0</v>
      </c>
      <c r="AD274" s="14">
        <f t="shared" si="176"/>
        <v>8913</v>
      </c>
      <c r="AE274" s="14">
        <f t="shared" si="177"/>
        <v>26739</v>
      </c>
      <c r="AF274" s="17" t="s">
        <v>53</v>
      </c>
      <c r="AG274" s="17" t="s">
        <v>287</v>
      </c>
      <c r="AH274" s="17" t="s">
        <v>357</v>
      </c>
      <c r="AI274" s="17" t="s">
        <v>1182</v>
      </c>
      <c r="AJ274" s="17" t="s">
        <v>1183</v>
      </c>
      <c r="AK274" s="8" t="s">
        <v>290</v>
      </c>
      <c r="AL274" s="8" t="s">
        <v>291</v>
      </c>
      <c r="AM274" s="8" t="s">
        <v>47</v>
      </c>
      <c r="AN274" s="25">
        <v>46752</v>
      </c>
      <c r="AO274" s="12"/>
    </row>
    <row r="275" spans="1:41" ht="20" customHeight="1">
      <c r="A275" s="12">
        <v>17</v>
      </c>
      <c r="B275" s="12" t="s">
        <v>1280</v>
      </c>
      <c r="C275" s="26" t="s">
        <v>1374</v>
      </c>
      <c r="D275" s="12" t="s">
        <v>1281</v>
      </c>
      <c r="E275" s="12" t="s">
        <v>1335</v>
      </c>
      <c r="F275" s="12" t="s">
        <v>1336</v>
      </c>
      <c r="G275" s="12" t="s">
        <v>1337</v>
      </c>
      <c r="H275" s="12" t="s">
        <v>1327</v>
      </c>
      <c r="I275" s="1" t="s">
        <v>1343</v>
      </c>
      <c r="J275" s="12">
        <v>8</v>
      </c>
      <c r="K275" s="12" t="s">
        <v>1287</v>
      </c>
      <c r="L275" s="12" t="s">
        <v>1327</v>
      </c>
      <c r="M275" s="27" t="s">
        <v>1344</v>
      </c>
      <c r="N275" s="12" t="s">
        <v>284</v>
      </c>
      <c r="O275" s="8">
        <v>56395964</v>
      </c>
      <c r="P275" s="8" t="s">
        <v>48</v>
      </c>
      <c r="Q275" s="8">
        <v>30</v>
      </c>
      <c r="R275" s="12">
        <v>36</v>
      </c>
      <c r="S275" s="23">
        <v>13958</v>
      </c>
      <c r="T275" s="23"/>
      <c r="U275" s="13"/>
      <c r="V275" s="14">
        <f t="shared" si="178"/>
        <v>13958</v>
      </c>
      <c r="W275" s="15">
        <f t="shared" si="179"/>
        <v>13958</v>
      </c>
      <c r="X275" s="15">
        <f t="shared" si="172"/>
        <v>0</v>
      </c>
      <c r="Y275" s="15">
        <f t="shared" si="173"/>
        <v>0</v>
      </c>
      <c r="Z275" s="14">
        <f t="shared" si="174"/>
        <v>13958</v>
      </c>
      <c r="AA275" s="15">
        <f t="shared" si="180"/>
        <v>13958</v>
      </c>
      <c r="AB275" s="15">
        <f t="shared" ref="AB275:AB282" si="181">T275</f>
        <v>0</v>
      </c>
      <c r="AC275" s="15">
        <f t="shared" ref="AC275:AC282" si="182">U275</f>
        <v>0</v>
      </c>
      <c r="AD275" s="14">
        <f t="shared" si="176"/>
        <v>13958</v>
      </c>
      <c r="AE275" s="14">
        <f t="shared" si="177"/>
        <v>41874</v>
      </c>
      <c r="AF275" s="17" t="s">
        <v>53</v>
      </c>
      <c r="AG275" s="17" t="s">
        <v>287</v>
      </c>
      <c r="AH275" s="17" t="s">
        <v>357</v>
      </c>
      <c r="AI275" s="17" t="s">
        <v>1182</v>
      </c>
      <c r="AJ275" s="17" t="s">
        <v>1183</v>
      </c>
      <c r="AK275" s="8" t="s">
        <v>290</v>
      </c>
      <c r="AL275" s="8" t="s">
        <v>291</v>
      </c>
      <c r="AM275" s="8" t="s">
        <v>47</v>
      </c>
      <c r="AN275" s="25">
        <v>46752</v>
      </c>
      <c r="AO275" s="12"/>
    </row>
    <row r="276" spans="1:41" ht="20" customHeight="1">
      <c r="A276" s="12">
        <v>18</v>
      </c>
      <c r="B276" s="12" t="s">
        <v>1280</v>
      </c>
      <c r="C276" s="26" t="s">
        <v>1374</v>
      </c>
      <c r="D276" s="12" t="s">
        <v>1281</v>
      </c>
      <c r="E276" s="12" t="s">
        <v>1345</v>
      </c>
      <c r="F276" s="12" t="s">
        <v>1346</v>
      </c>
      <c r="G276" s="12" t="s">
        <v>1345</v>
      </c>
      <c r="H276" s="12" t="s">
        <v>1285</v>
      </c>
      <c r="I276" s="1" t="s">
        <v>1347</v>
      </c>
      <c r="J276" s="12">
        <v>2</v>
      </c>
      <c r="K276" s="12" t="s">
        <v>1287</v>
      </c>
      <c r="L276" s="12" t="s">
        <v>1285</v>
      </c>
      <c r="M276" s="27" t="s">
        <v>1348</v>
      </c>
      <c r="N276" s="12"/>
      <c r="O276" s="8">
        <v>56401231</v>
      </c>
      <c r="P276" s="8" t="s">
        <v>48</v>
      </c>
      <c r="Q276" s="8">
        <v>20</v>
      </c>
      <c r="R276" s="12">
        <v>36</v>
      </c>
      <c r="S276" s="23">
        <v>42703</v>
      </c>
      <c r="T276" s="23"/>
      <c r="U276" s="13"/>
      <c r="V276" s="14">
        <f t="shared" si="178"/>
        <v>42703</v>
      </c>
      <c r="W276" s="15">
        <f t="shared" si="179"/>
        <v>42703</v>
      </c>
      <c r="X276" s="15">
        <f t="shared" si="172"/>
        <v>0</v>
      </c>
      <c r="Y276" s="15">
        <f t="shared" si="173"/>
        <v>0</v>
      </c>
      <c r="Z276" s="14">
        <f t="shared" si="174"/>
        <v>42703</v>
      </c>
      <c r="AA276" s="15">
        <f t="shared" si="180"/>
        <v>42703</v>
      </c>
      <c r="AB276" s="15">
        <f t="shared" si="181"/>
        <v>0</v>
      </c>
      <c r="AC276" s="15">
        <f t="shared" si="182"/>
        <v>0</v>
      </c>
      <c r="AD276" s="14">
        <f t="shared" si="176"/>
        <v>42703</v>
      </c>
      <c r="AE276" s="14">
        <f t="shared" si="177"/>
        <v>128109</v>
      </c>
      <c r="AF276" s="17" t="s">
        <v>53</v>
      </c>
      <c r="AG276" s="17" t="s">
        <v>287</v>
      </c>
      <c r="AH276" s="17" t="s">
        <v>357</v>
      </c>
      <c r="AI276" s="17" t="s">
        <v>1182</v>
      </c>
      <c r="AJ276" s="17" t="s">
        <v>1183</v>
      </c>
      <c r="AK276" s="8" t="s">
        <v>290</v>
      </c>
      <c r="AL276" s="8" t="s">
        <v>291</v>
      </c>
      <c r="AM276" s="8" t="s">
        <v>47</v>
      </c>
      <c r="AN276" s="25">
        <v>46752</v>
      </c>
      <c r="AO276" s="12"/>
    </row>
    <row r="277" spans="1:41" ht="20" customHeight="1">
      <c r="A277" s="12">
        <v>19</v>
      </c>
      <c r="B277" s="12" t="s">
        <v>1280</v>
      </c>
      <c r="C277" s="26" t="s">
        <v>1374</v>
      </c>
      <c r="D277" s="12" t="s">
        <v>1281</v>
      </c>
      <c r="E277" s="12" t="s">
        <v>1345</v>
      </c>
      <c r="F277" s="12" t="s">
        <v>1346</v>
      </c>
      <c r="G277" s="12" t="s">
        <v>1349</v>
      </c>
      <c r="H277" s="12" t="s">
        <v>1285</v>
      </c>
      <c r="I277" s="1" t="s">
        <v>1347</v>
      </c>
      <c r="J277" s="12" t="s">
        <v>1350</v>
      </c>
      <c r="K277" s="12" t="s">
        <v>1287</v>
      </c>
      <c r="L277" s="12" t="s">
        <v>1285</v>
      </c>
      <c r="M277" s="27" t="s">
        <v>1351</v>
      </c>
      <c r="N277" s="12"/>
      <c r="O277" s="8">
        <v>56395810</v>
      </c>
      <c r="P277" s="8" t="s">
        <v>48</v>
      </c>
      <c r="Q277" s="8">
        <v>30</v>
      </c>
      <c r="R277" s="12">
        <v>36</v>
      </c>
      <c r="S277" s="23">
        <v>9900</v>
      </c>
      <c r="T277" s="23"/>
      <c r="U277" s="13"/>
      <c r="V277" s="14">
        <f t="shared" si="178"/>
        <v>9900</v>
      </c>
      <c r="W277" s="15">
        <f t="shared" si="179"/>
        <v>9900</v>
      </c>
      <c r="X277" s="15">
        <f t="shared" si="172"/>
        <v>0</v>
      </c>
      <c r="Y277" s="15">
        <f t="shared" si="173"/>
        <v>0</v>
      </c>
      <c r="Z277" s="14">
        <f t="shared" si="174"/>
        <v>9900</v>
      </c>
      <c r="AA277" s="15">
        <f t="shared" si="180"/>
        <v>9900</v>
      </c>
      <c r="AB277" s="15">
        <f t="shared" si="181"/>
        <v>0</v>
      </c>
      <c r="AC277" s="15">
        <f t="shared" si="182"/>
        <v>0</v>
      </c>
      <c r="AD277" s="14">
        <f t="shared" si="176"/>
        <v>9900</v>
      </c>
      <c r="AE277" s="14">
        <f t="shared" si="177"/>
        <v>29700</v>
      </c>
      <c r="AF277" s="17" t="s">
        <v>53</v>
      </c>
      <c r="AG277" s="17" t="s">
        <v>287</v>
      </c>
      <c r="AH277" s="17" t="s">
        <v>357</v>
      </c>
      <c r="AI277" s="17" t="s">
        <v>1182</v>
      </c>
      <c r="AJ277" s="17" t="s">
        <v>1183</v>
      </c>
      <c r="AK277" s="8" t="s">
        <v>290</v>
      </c>
      <c r="AL277" s="8" t="s">
        <v>291</v>
      </c>
      <c r="AM277" s="8" t="s">
        <v>47</v>
      </c>
      <c r="AN277" s="25">
        <v>46752</v>
      </c>
      <c r="AO277" s="12"/>
    </row>
    <row r="278" spans="1:41" ht="20" customHeight="1">
      <c r="A278" s="12">
        <v>20</v>
      </c>
      <c r="B278" s="12" t="s">
        <v>1280</v>
      </c>
      <c r="C278" s="26" t="s">
        <v>1374</v>
      </c>
      <c r="D278" s="12" t="s">
        <v>1281</v>
      </c>
      <c r="E278" s="1" t="s">
        <v>2060</v>
      </c>
      <c r="F278" s="12" t="s">
        <v>1352</v>
      </c>
      <c r="G278" s="12" t="s">
        <v>1353</v>
      </c>
      <c r="H278" s="12" t="s">
        <v>1285</v>
      </c>
      <c r="I278" s="1" t="s">
        <v>1309</v>
      </c>
      <c r="J278" s="12">
        <v>11</v>
      </c>
      <c r="K278" s="12" t="s">
        <v>1287</v>
      </c>
      <c r="L278" s="12" t="s">
        <v>1285</v>
      </c>
      <c r="M278" s="27" t="s">
        <v>1354</v>
      </c>
      <c r="N278" s="12"/>
      <c r="O278" s="8">
        <v>56412519</v>
      </c>
      <c r="P278" s="8" t="s">
        <v>48</v>
      </c>
      <c r="Q278" s="8">
        <v>30</v>
      </c>
      <c r="R278" s="12">
        <v>36</v>
      </c>
      <c r="S278" s="23">
        <v>9000</v>
      </c>
      <c r="T278" s="23"/>
      <c r="U278" s="13"/>
      <c r="V278" s="14">
        <f t="shared" si="178"/>
        <v>9000</v>
      </c>
      <c r="W278" s="15">
        <f t="shared" si="179"/>
        <v>9000</v>
      </c>
      <c r="X278" s="15">
        <f t="shared" si="172"/>
        <v>0</v>
      </c>
      <c r="Y278" s="15">
        <f t="shared" si="173"/>
        <v>0</v>
      </c>
      <c r="Z278" s="14">
        <f t="shared" si="174"/>
        <v>9000</v>
      </c>
      <c r="AA278" s="15">
        <f t="shared" si="180"/>
        <v>9000</v>
      </c>
      <c r="AB278" s="15">
        <f t="shared" si="181"/>
        <v>0</v>
      </c>
      <c r="AC278" s="15">
        <f t="shared" si="182"/>
        <v>0</v>
      </c>
      <c r="AD278" s="14">
        <f t="shared" si="176"/>
        <v>9000</v>
      </c>
      <c r="AE278" s="14">
        <f t="shared" si="177"/>
        <v>27000</v>
      </c>
      <c r="AF278" s="17" t="s">
        <v>53</v>
      </c>
      <c r="AG278" s="17" t="s">
        <v>287</v>
      </c>
      <c r="AH278" s="17" t="s">
        <v>357</v>
      </c>
      <c r="AI278" s="17" t="s">
        <v>1182</v>
      </c>
      <c r="AJ278" s="17" t="s">
        <v>1183</v>
      </c>
      <c r="AK278" s="8" t="s">
        <v>290</v>
      </c>
      <c r="AL278" s="8" t="s">
        <v>291</v>
      </c>
      <c r="AM278" s="8" t="s">
        <v>47</v>
      </c>
      <c r="AN278" s="25">
        <v>46752</v>
      </c>
      <c r="AO278" s="12"/>
    </row>
    <row r="279" spans="1:41" ht="20" customHeight="1">
      <c r="A279" s="12">
        <v>21</v>
      </c>
      <c r="B279" s="12" t="s">
        <v>1280</v>
      </c>
      <c r="C279" s="26" t="s">
        <v>1374</v>
      </c>
      <c r="D279" s="12" t="s">
        <v>1281</v>
      </c>
      <c r="E279" s="1" t="s">
        <v>2060</v>
      </c>
      <c r="F279" s="12" t="s">
        <v>1352</v>
      </c>
      <c r="G279" s="12" t="s">
        <v>3228</v>
      </c>
      <c r="H279" s="12" t="s">
        <v>1285</v>
      </c>
      <c r="I279" s="1" t="s">
        <v>1355</v>
      </c>
      <c r="J279" s="12">
        <v>76</v>
      </c>
      <c r="K279" s="12" t="s">
        <v>1287</v>
      </c>
      <c r="L279" s="12" t="s">
        <v>1285</v>
      </c>
      <c r="M279" s="27" t="s">
        <v>1356</v>
      </c>
      <c r="N279" s="12"/>
      <c r="O279" s="8">
        <v>56401229</v>
      </c>
      <c r="P279" s="8" t="s">
        <v>370</v>
      </c>
      <c r="Q279" s="8">
        <v>19</v>
      </c>
      <c r="R279" s="12">
        <v>36</v>
      </c>
      <c r="S279" s="23">
        <v>6000</v>
      </c>
      <c r="T279" s="23">
        <v>400</v>
      </c>
      <c r="U279" s="13"/>
      <c r="V279" s="14">
        <f t="shared" si="178"/>
        <v>6400</v>
      </c>
      <c r="W279" s="15">
        <f t="shared" si="179"/>
        <v>6000</v>
      </c>
      <c r="X279" s="15">
        <f t="shared" si="172"/>
        <v>400</v>
      </c>
      <c r="Y279" s="15">
        <f t="shared" si="173"/>
        <v>0</v>
      </c>
      <c r="Z279" s="14">
        <f t="shared" si="174"/>
        <v>6400</v>
      </c>
      <c r="AA279" s="15">
        <f t="shared" si="180"/>
        <v>6000</v>
      </c>
      <c r="AB279" s="15">
        <f t="shared" si="181"/>
        <v>400</v>
      </c>
      <c r="AC279" s="15">
        <f t="shared" si="182"/>
        <v>0</v>
      </c>
      <c r="AD279" s="14">
        <f t="shared" si="176"/>
        <v>6400</v>
      </c>
      <c r="AE279" s="14">
        <f t="shared" si="177"/>
        <v>19200</v>
      </c>
      <c r="AF279" s="17" t="s">
        <v>53</v>
      </c>
      <c r="AG279" s="17" t="s">
        <v>287</v>
      </c>
      <c r="AH279" s="17" t="s">
        <v>357</v>
      </c>
      <c r="AI279" s="17" t="s">
        <v>1182</v>
      </c>
      <c r="AJ279" s="17" t="s">
        <v>1183</v>
      </c>
      <c r="AK279" s="8" t="s">
        <v>290</v>
      </c>
      <c r="AL279" s="8" t="s">
        <v>291</v>
      </c>
      <c r="AM279" s="8" t="s">
        <v>47</v>
      </c>
      <c r="AN279" s="25">
        <v>46752</v>
      </c>
      <c r="AO279" s="12"/>
    </row>
    <row r="280" spans="1:41" ht="20" customHeight="1">
      <c r="A280" s="12">
        <v>22</v>
      </c>
      <c r="B280" s="12" t="s">
        <v>1280</v>
      </c>
      <c r="C280" s="26" t="s">
        <v>1374</v>
      </c>
      <c r="D280" s="12" t="s">
        <v>1281</v>
      </c>
      <c r="E280" s="1" t="s">
        <v>2060</v>
      </c>
      <c r="F280" s="12" t="s">
        <v>1352</v>
      </c>
      <c r="G280" s="12" t="s">
        <v>1357</v>
      </c>
      <c r="H280" s="12" t="s">
        <v>1358</v>
      </c>
      <c r="I280" s="1"/>
      <c r="J280" s="12" t="s">
        <v>1359</v>
      </c>
      <c r="K280" s="12" t="s">
        <v>1287</v>
      </c>
      <c r="L280" s="12" t="s">
        <v>1285</v>
      </c>
      <c r="M280" s="27" t="s">
        <v>1360</v>
      </c>
      <c r="N280" s="12"/>
      <c r="O280" s="8">
        <v>30186104</v>
      </c>
      <c r="P280" s="8" t="s">
        <v>48</v>
      </c>
      <c r="Q280" s="8">
        <v>1</v>
      </c>
      <c r="R280" s="12">
        <v>36</v>
      </c>
      <c r="S280" s="23">
        <v>400</v>
      </c>
      <c r="T280" s="23"/>
      <c r="U280" s="13"/>
      <c r="V280" s="14">
        <f t="shared" si="178"/>
        <v>400</v>
      </c>
      <c r="W280" s="15">
        <f t="shared" si="179"/>
        <v>400</v>
      </c>
      <c r="X280" s="15">
        <f t="shared" si="172"/>
        <v>0</v>
      </c>
      <c r="Y280" s="15">
        <f t="shared" si="173"/>
        <v>0</v>
      </c>
      <c r="Z280" s="14">
        <f t="shared" si="174"/>
        <v>400</v>
      </c>
      <c r="AA280" s="15">
        <f t="shared" si="180"/>
        <v>400</v>
      </c>
      <c r="AB280" s="15">
        <f t="shared" si="181"/>
        <v>0</v>
      </c>
      <c r="AC280" s="15">
        <f t="shared" si="182"/>
        <v>0</v>
      </c>
      <c r="AD280" s="14">
        <f t="shared" si="176"/>
        <v>400</v>
      </c>
      <c r="AE280" s="14">
        <f t="shared" si="177"/>
        <v>1200</v>
      </c>
      <c r="AF280" s="17" t="s">
        <v>53</v>
      </c>
      <c r="AG280" s="17" t="s">
        <v>287</v>
      </c>
      <c r="AH280" s="17" t="s">
        <v>357</v>
      </c>
      <c r="AI280" s="17" t="s">
        <v>1182</v>
      </c>
      <c r="AJ280" s="17" t="s">
        <v>1183</v>
      </c>
      <c r="AK280" s="8" t="s">
        <v>290</v>
      </c>
      <c r="AL280" s="8" t="s">
        <v>291</v>
      </c>
      <c r="AM280" s="8" t="s">
        <v>47</v>
      </c>
      <c r="AN280" s="25">
        <v>46752</v>
      </c>
      <c r="AO280" s="12"/>
    </row>
    <row r="281" spans="1:41" ht="20" customHeight="1">
      <c r="A281" s="12">
        <v>23</v>
      </c>
      <c r="B281" s="12" t="s">
        <v>1280</v>
      </c>
      <c r="C281" s="26" t="s">
        <v>1374</v>
      </c>
      <c r="D281" s="12" t="s">
        <v>1281</v>
      </c>
      <c r="E281" s="1" t="s">
        <v>2060</v>
      </c>
      <c r="F281" s="12" t="s">
        <v>1352</v>
      </c>
      <c r="G281" s="12" t="s">
        <v>1361</v>
      </c>
      <c r="H281" s="12" t="s">
        <v>1362</v>
      </c>
      <c r="I281" s="1" t="s">
        <v>1363</v>
      </c>
      <c r="J281" s="12" t="s">
        <v>1364</v>
      </c>
      <c r="K281" s="12" t="s">
        <v>1365</v>
      </c>
      <c r="L281" s="12" t="s">
        <v>1366</v>
      </c>
      <c r="M281" s="27" t="s">
        <v>1367</v>
      </c>
      <c r="N281" s="12"/>
      <c r="O281" s="8">
        <v>30006775</v>
      </c>
      <c r="P281" s="8" t="s">
        <v>48</v>
      </c>
      <c r="Q281" s="8">
        <v>2</v>
      </c>
      <c r="R281" s="12">
        <v>36</v>
      </c>
      <c r="S281" s="23">
        <v>108</v>
      </c>
      <c r="T281" s="23"/>
      <c r="U281" s="13"/>
      <c r="V281" s="14">
        <f t="shared" si="178"/>
        <v>108</v>
      </c>
      <c r="W281" s="15">
        <f t="shared" si="179"/>
        <v>108</v>
      </c>
      <c r="X281" s="15">
        <f t="shared" si="172"/>
        <v>0</v>
      </c>
      <c r="Y281" s="15">
        <f t="shared" si="173"/>
        <v>0</v>
      </c>
      <c r="Z281" s="14">
        <f t="shared" si="174"/>
        <v>108</v>
      </c>
      <c r="AA281" s="15">
        <f t="shared" si="180"/>
        <v>108</v>
      </c>
      <c r="AB281" s="15">
        <f t="shared" si="181"/>
        <v>0</v>
      </c>
      <c r="AC281" s="15">
        <f t="shared" si="182"/>
        <v>0</v>
      </c>
      <c r="AD281" s="14">
        <f t="shared" si="176"/>
        <v>108</v>
      </c>
      <c r="AE281" s="14">
        <f t="shared" si="177"/>
        <v>324</v>
      </c>
      <c r="AF281" s="17" t="s">
        <v>53</v>
      </c>
      <c r="AG281" s="17" t="s">
        <v>287</v>
      </c>
      <c r="AH281" s="17" t="s">
        <v>357</v>
      </c>
      <c r="AI281" s="17" t="s">
        <v>1182</v>
      </c>
      <c r="AJ281" s="17" t="s">
        <v>1183</v>
      </c>
      <c r="AK281" s="8" t="s">
        <v>290</v>
      </c>
      <c r="AL281" s="8" t="s">
        <v>291</v>
      </c>
      <c r="AM281" s="8" t="s">
        <v>47</v>
      </c>
      <c r="AN281" s="25">
        <v>46752</v>
      </c>
      <c r="AO281" s="12"/>
    </row>
    <row r="282" spans="1:41" ht="20" customHeight="1">
      <c r="A282" s="12">
        <v>24</v>
      </c>
      <c r="B282" s="12" t="s">
        <v>1280</v>
      </c>
      <c r="C282" s="26" t="s">
        <v>1374</v>
      </c>
      <c r="D282" s="12" t="s">
        <v>1281</v>
      </c>
      <c r="E282" s="1" t="s">
        <v>2060</v>
      </c>
      <c r="F282" s="12" t="s">
        <v>1352</v>
      </c>
      <c r="G282" s="12" t="s">
        <v>1368</v>
      </c>
      <c r="H282" s="12" t="s">
        <v>1369</v>
      </c>
      <c r="I282" s="1"/>
      <c r="J282" s="12" t="s">
        <v>1370</v>
      </c>
      <c r="K282" s="12" t="s">
        <v>1371</v>
      </c>
      <c r="L282" s="12" t="s">
        <v>1369</v>
      </c>
      <c r="M282" s="27" t="s">
        <v>1372</v>
      </c>
      <c r="N282" s="12"/>
      <c r="O282" s="8">
        <v>30951535</v>
      </c>
      <c r="P282" s="8" t="s">
        <v>48</v>
      </c>
      <c r="Q282" s="8">
        <v>2</v>
      </c>
      <c r="R282" s="12">
        <v>36</v>
      </c>
      <c r="S282" s="23">
        <v>400</v>
      </c>
      <c r="T282" s="23"/>
      <c r="U282" s="13"/>
      <c r="V282" s="14">
        <f t="shared" si="178"/>
        <v>400</v>
      </c>
      <c r="W282" s="15">
        <f t="shared" si="179"/>
        <v>400</v>
      </c>
      <c r="X282" s="15">
        <f t="shared" si="172"/>
        <v>0</v>
      </c>
      <c r="Y282" s="15">
        <f t="shared" si="173"/>
        <v>0</v>
      </c>
      <c r="Z282" s="14">
        <f t="shared" si="174"/>
        <v>400</v>
      </c>
      <c r="AA282" s="15">
        <f t="shared" si="180"/>
        <v>400</v>
      </c>
      <c r="AB282" s="15">
        <f t="shared" si="181"/>
        <v>0</v>
      </c>
      <c r="AC282" s="15">
        <f t="shared" si="182"/>
        <v>0</v>
      </c>
      <c r="AD282" s="14">
        <f t="shared" si="176"/>
        <v>400</v>
      </c>
      <c r="AE282" s="14">
        <f t="shared" si="177"/>
        <v>1200</v>
      </c>
      <c r="AF282" s="17" t="s">
        <v>53</v>
      </c>
      <c r="AG282" s="17" t="s">
        <v>287</v>
      </c>
      <c r="AH282" s="17" t="s">
        <v>357</v>
      </c>
      <c r="AI282" s="17" t="s">
        <v>1182</v>
      </c>
      <c r="AJ282" s="17" t="s">
        <v>1183</v>
      </c>
      <c r="AK282" s="8" t="s">
        <v>290</v>
      </c>
      <c r="AL282" s="8" t="s">
        <v>291</v>
      </c>
      <c r="AM282" s="8" t="s">
        <v>47</v>
      </c>
      <c r="AN282" s="25">
        <v>46752</v>
      </c>
      <c r="AO282" s="12"/>
    </row>
    <row r="283" spans="1:41" ht="20" customHeight="1">
      <c r="A283" s="20"/>
      <c r="B283" s="21" t="s">
        <v>1280</v>
      </c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2">
        <f t="shared" ref="S283:AE283" si="183">SUM(S259:S282)</f>
        <v>502458</v>
      </c>
      <c r="T283" s="22">
        <f t="shared" si="183"/>
        <v>1722</v>
      </c>
      <c r="U283" s="22">
        <f t="shared" si="183"/>
        <v>0</v>
      </c>
      <c r="V283" s="22">
        <f t="shared" si="183"/>
        <v>504180</v>
      </c>
      <c r="W283" s="22">
        <f t="shared" si="183"/>
        <v>502458</v>
      </c>
      <c r="X283" s="22">
        <f t="shared" si="183"/>
        <v>1722</v>
      </c>
      <c r="Y283" s="22">
        <f t="shared" si="183"/>
        <v>0</v>
      </c>
      <c r="Z283" s="22">
        <f t="shared" si="183"/>
        <v>504180</v>
      </c>
      <c r="AA283" s="22">
        <f t="shared" si="183"/>
        <v>502458</v>
      </c>
      <c r="AB283" s="22">
        <f t="shared" si="183"/>
        <v>1722</v>
      </c>
      <c r="AC283" s="22">
        <f t="shared" si="183"/>
        <v>0</v>
      </c>
      <c r="AD283" s="22">
        <f t="shared" si="183"/>
        <v>504180</v>
      </c>
      <c r="AE283" s="22">
        <f t="shared" si="183"/>
        <v>1512540</v>
      </c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ht="20" customHeight="1">
      <c r="A284" s="12">
        <v>1</v>
      </c>
      <c r="B284" s="12" t="s">
        <v>1375</v>
      </c>
      <c r="C284" s="26" t="s">
        <v>1376</v>
      </c>
      <c r="D284" s="12" t="s">
        <v>1377</v>
      </c>
      <c r="E284" s="12" t="s">
        <v>1375</v>
      </c>
      <c r="F284" s="12" t="s">
        <v>1377</v>
      </c>
      <c r="G284" s="12" t="s">
        <v>1378</v>
      </c>
      <c r="H284" s="12" t="s">
        <v>1285</v>
      </c>
      <c r="I284" s="1" t="s">
        <v>1286</v>
      </c>
      <c r="J284" s="12" t="s">
        <v>1264</v>
      </c>
      <c r="K284" s="12" t="s">
        <v>1287</v>
      </c>
      <c r="L284" s="12" t="s">
        <v>1285</v>
      </c>
      <c r="M284" s="27" t="s">
        <v>1379</v>
      </c>
      <c r="N284" s="12" t="s">
        <v>1380</v>
      </c>
      <c r="O284" s="8" t="s">
        <v>1381</v>
      </c>
      <c r="P284" s="8" t="s">
        <v>48</v>
      </c>
      <c r="Q284" s="8">
        <v>30</v>
      </c>
      <c r="R284" s="12">
        <v>36</v>
      </c>
      <c r="S284" s="23">
        <v>40000</v>
      </c>
      <c r="T284" s="23"/>
      <c r="U284" s="13"/>
      <c r="V284" s="14">
        <f t="shared" ref="V284" si="184">SUM(S284:U284)</f>
        <v>40000</v>
      </c>
      <c r="W284" s="15">
        <f t="shared" ref="W284" si="185">S284</f>
        <v>40000</v>
      </c>
      <c r="X284" s="15">
        <f t="shared" ref="X284" si="186">T284</f>
        <v>0</v>
      </c>
      <c r="Y284" s="15">
        <f t="shared" ref="Y284" si="187">U284</f>
        <v>0</v>
      </c>
      <c r="Z284" s="14">
        <f t="shared" ref="Z284" si="188">SUM(W284:Y284)</f>
        <v>40000</v>
      </c>
      <c r="AA284" s="15">
        <f t="shared" ref="AA284" si="189">S284</f>
        <v>40000</v>
      </c>
      <c r="AB284" s="15">
        <f t="shared" ref="AB284" si="190">T284</f>
        <v>0</v>
      </c>
      <c r="AC284" s="15">
        <f t="shared" ref="AC284" si="191">U284</f>
        <v>0</v>
      </c>
      <c r="AD284" s="14">
        <f t="shared" ref="AD284" si="192">SUM(AA284:AC284)</f>
        <v>40000</v>
      </c>
      <c r="AE284" s="14">
        <f t="shared" ref="AE284" si="193">V284+Z284+AD284</f>
        <v>120000</v>
      </c>
      <c r="AF284" s="17" t="s">
        <v>53</v>
      </c>
      <c r="AG284" s="17" t="s">
        <v>287</v>
      </c>
      <c r="AH284" s="17" t="s">
        <v>357</v>
      </c>
      <c r="AI284" s="17" t="s">
        <v>1182</v>
      </c>
      <c r="AJ284" s="17" t="s">
        <v>372</v>
      </c>
      <c r="AK284" s="8" t="s">
        <v>290</v>
      </c>
      <c r="AL284" s="8" t="s">
        <v>291</v>
      </c>
      <c r="AM284" s="8" t="s">
        <v>47</v>
      </c>
      <c r="AN284" s="25">
        <v>46752</v>
      </c>
      <c r="AO284" s="8"/>
    </row>
    <row r="285" spans="1:41" ht="20" customHeight="1">
      <c r="A285" s="20"/>
      <c r="B285" s="21" t="s">
        <v>1375</v>
      </c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2">
        <f>SUM(S284)</f>
        <v>40000</v>
      </c>
      <c r="T285" s="22">
        <f t="shared" ref="T285:AE285" si="194">SUM(T284)</f>
        <v>0</v>
      </c>
      <c r="U285" s="22">
        <f t="shared" si="194"/>
        <v>0</v>
      </c>
      <c r="V285" s="22">
        <f t="shared" si="194"/>
        <v>40000</v>
      </c>
      <c r="W285" s="22">
        <f t="shared" si="194"/>
        <v>40000</v>
      </c>
      <c r="X285" s="22">
        <f t="shared" si="194"/>
        <v>0</v>
      </c>
      <c r="Y285" s="22">
        <f t="shared" si="194"/>
        <v>0</v>
      </c>
      <c r="Z285" s="22">
        <f t="shared" si="194"/>
        <v>40000</v>
      </c>
      <c r="AA285" s="22">
        <f t="shared" si="194"/>
        <v>40000</v>
      </c>
      <c r="AB285" s="22">
        <f t="shared" si="194"/>
        <v>0</v>
      </c>
      <c r="AC285" s="22">
        <f t="shared" si="194"/>
        <v>0</v>
      </c>
      <c r="AD285" s="22">
        <f t="shared" si="194"/>
        <v>40000</v>
      </c>
      <c r="AE285" s="22">
        <f t="shared" si="194"/>
        <v>120000</v>
      </c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ht="20" customHeight="1">
      <c r="A286" s="12">
        <v>1</v>
      </c>
      <c r="B286" s="12" t="s">
        <v>1382</v>
      </c>
      <c r="C286" s="28" t="s">
        <v>1615</v>
      </c>
      <c r="D286" s="12" t="s">
        <v>1383</v>
      </c>
      <c r="E286" s="12" t="s">
        <v>1382</v>
      </c>
      <c r="F286" s="12" t="s">
        <v>1383</v>
      </c>
      <c r="G286" s="12" t="s">
        <v>1617</v>
      </c>
      <c r="H286" s="12" t="s">
        <v>1459</v>
      </c>
      <c r="I286" s="1" t="s">
        <v>1618</v>
      </c>
      <c r="J286" s="12" t="s">
        <v>1619</v>
      </c>
      <c r="K286" s="12" t="s">
        <v>1386</v>
      </c>
      <c r="L286" s="12" t="s">
        <v>1387</v>
      </c>
      <c r="M286" s="27" t="s">
        <v>1620</v>
      </c>
      <c r="N286" s="12"/>
      <c r="O286" s="8">
        <v>56422937</v>
      </c>
      <c r="P286" s="8" t="s">
        <v>48</v>
      </c>
      <c r="Q286" s="8">
        <v>36</v>
      </c>
      <c r="R286" s="12">
        <v>36</v>
      </c>
      <c r="S286" s="23">
        <v>29000</v>
      </c>
      <c r="T286" s="23"/>
      <c r="U286" s="13"/>
      <c r="V286" s="14">
        <f>SUM(S286:U286)</f>
        <v>29000</v>
      </c>
      <c r="W286" s="15">
        <f>S286</f>
        <v>29000</v>
      </c>
      <c r="X286" s="15">
        <f t="shared" ref="X286:X325" si="195">T286</f>
        <v>0</v>
      </c>
      <c r="Y286" s="15">
        <f t="shared" ref="Y286:Y325" si="196">U286</f>
        <v>0</v>
      </c>
      <c r="Z286" s="14">
        <f t="shared" ref="Z286:Z325" si="197">SUM(W286:Y286)</f>
        <v>29000</v>
      </c>
      <c r="AA286" s="15">
        <f>S286</f>
        <v>29000</v>
      </c>
      <c r="AB286" s="15">
        <f t="shared" ref="AB286:AB325" si="198">T286</f>
        <v>0</v>
      </c>
      <c r="AC286" s="15">
        <f t="shared" ref="AC286:AC325" si="199">U286</f>
        <v>0</v>
      </c>
      <c r="AD286" s="14">
        <f t="shared" ref="AD286:AD325" si="200">SUM(AA286:AC286)</f>
        <v>29000</v>
      </c>
      <c r="AE286" s="14">
        <f t="shared" ref="AE286:AE325" si="201">V286+Z286+AD286</f>
        <v>87000</v>
      </c>
      <c r="AF286" s="17" t="s">
        <v>53</v>
      </c>
      <c r="AG286" s="17" t="s">
        <v>287</v>
      </c>
      <c r="AH286" s="17" t="s">
        <v>357</v>
      </c>
      <c r="AI286" s="17" t="s">
        <v>1182</v>
      </c>
      <c r="AJ286" s="17" t="s">
        <v>372</v>
      </c>
      <c r="AK286" s="8" t="s">
        <v>290</v>
      </c>
      <c r="AL286" s="8" t="s">
        <v>291</v>
      </c>
      <c r="AM286" s="8" t="s">
        <v>47</v>
      </c>
      <c r="AN286" s="25">
        <v>46752</v>
      </c>
      <c r="AO286" s="12"/>
    </row>
    <row r="287" spans="1:41" ht="20" customHeight="1">
      <c r="A287" s="12">
        <v>2</v>
      </c>
      <c r="B287" s="12" t="s">
        <v>1382</v>
      </c>
      <c r="C287" s="28" t="s">
        <v>1615</v>
      </c>
      <c r="D287" s="12" t="s">
        <v>1383</v>
      </c>
      <c r="E287" s="12" t="s">
        <v>1382</v>
      </c>
      <c r="F287" s="12" t="s">
        <v>1383</v>
      </c>
      <c r="G287" s="12" t="s">
        <v>1621</v>
      </c>
      <c r="H287" s="12" t="s">
        <v>1561</v>
      </c>
      <c r="I287" s="1" t="s">
        <v>1622</v>
      </c>
      <c r="J287" s="12">
        <v>21</v>
      </c>
      <c r="K287" s="12" t="s">
        <v>1386</v>
      </c>
      <c r="L287" s="12" t="s">
        <v>1387</v>
      </c>
      <c r="M287" s="27" t="s">
        <v>1623</v>
      </c>
      <c r="N287" s="12"/>
      <c r="O287" s="8">
        <v>91038835</v>
      </c>
      <c r="P287" s="8" t="s">
        <v>48</v>
      </c>
      <c r="Q287" s="8">
        <v>6</v>
      </c>
      <c r="R287" s="12">
        <v>36</v>
      </c>
      <c r="S287" s="23">
        <v>786</v>
      </c>
      <c r="T287" s="23"/>
      <c r="U287" s="13"/>
      <c r="V287" s="14">
        <f t="shared" ref="V287:V325" si="202">SUM(S287:U287)</f>
        <v>786</v>
      </c>
      <c r="W287" s="15">
        <f t="shared" ref="W287:W325" si="203">S287</f>
        <v>786</v>
      </c>
      <c r="X287" s="15">
        <f t="shared" si="195"/>
        <v>0</v>
      </c>
      <c r="Y287" s="15">
        <f t="shared" si="196"/>
        <v>0</v>
      </c>
      <c r="Z287" s="14">
        <f t="shared" si="197"/>
        <v>786</v>
      </c>
      <c r="AA287" s="15">
        <f t="shared" ref="AA287:AA325" si="204">S287</f>
        <v>786</v>
      </c>
      <c r="AB287" s="15">
        <f t="shared" si="198"/>
        <v>0</v>
      </c>
      <c r="AC287" s="15">
        <f t="shared" si="199"/>
        <v>0</v>
      </c>
      <c r="AD287" s="14">
        <f t="shared" si="200"/>
        <v>786</v>
      </c>
      <c r="AE287" s="14">
        <f t="shared" si="201"/>
        <v>2358</v>
      </c>
      <c r="AF287" s="17" t="s">
        <v>53</v>
      </c>
      <c r="AG287" s="17" t="s">
        <v>287</v>
      </c>
      <c r="AH287" s="17" t="s">
        <v>357</v>
      </c>
      <c r="AI287" s="17" t="s">
        <v>1182</v>
      </c>
      <c r="AJ287" s="17" t="s">
        <v>372</v>
      </c>
      <c r="AK287" s="8" t="s">
        <v>290</v>
      </c>
      <c r="AL287" s="8" t="s">
        <v>291</v>
      </c>
      <c r="AM287" s="8" t="s">
        <v>47</v>
      </c>
      <c r="AN287" s="25">
        <v>46752</v>
      </c>
      <c r="AO287" s="12"/>
    </row>
    <row r="288" spans="1:41" ht="20" customHeight="1">
      <c r="A288" s="12">
        <v>3</v>
      </c>
      <c r="B288" s="12" t="s">
        <v>1382</v>
      </c>
      <c r="C288" s="28" t="s">
        <v>1615</v>
      </c>
      <c r="D288" s="12" t="s">
        <v>1383</v>
      </c>
      <c r="E288" s="12" t="s">
        <v>1382</v>
      </c>
      <c r="F288" s="12" t="s">
        <v>1383</v>
      </c>
      <c r="G288" s="12" t="s">
        <v>1624</v>
      </c>
      <c r="H288" s="12" t="s">
        <v>1459</v>
      </c>
      <c r="I288" s="1" t="s">
        <v>1618</v>
      </c>
      <c r="J288" s="12">
        <v>1</v>
      </c>
      <c r="K288" s="12" t="s">
        <v>1386</v>
      </c>
      <c r="L288" s="12" t="s">
        <v>1387</v>
      </c>
      <c r="M288" s="27" t="s">
        <v>1625</v>
      </c>
      <c r="N288" s="12"/>
      <c r="O288" s="8">
        <v>56395698</v>
      </c>
      <c r="P288" s="8" t="s">
        <v>48</v>
      </c>
      <c r="Q288" s="8">
        <v>40</v>
      </c>
      <c r="R288" s="12">
        <v>36</v>
      </c>
      <c r="S288" s="23">
        <v>6487</v>
      </c>
      <c r="T288" s="23"/>
      <c r="U288" s="13"/>
      <c r="V288" s="14">
        <f t="shared" si="202"/>
        <v>6487</v>
      </c>
      <c r="W288" s="15">
        <f t="shared" si="203"/>
        <v>6487</v>
      </c>
      <c r="X288" s="15">
        <f t="shared" si="195"/>
        <v>0</v>
      </c>
      <c r="Y288" s="15">
        <f t="shared" si="196"/>
        <v>0</v>
      </c>
      <c r="Z288" s="14">
        <f t="shared" si="197"/>
        <v>6487</v>
      </c>
      <c r="AA288" s="15">
        <f t="shared" si="204"/>
        <v>6487</v>
      </c>
      <c r="AB288" s="15">
        <f t="shared" si="198"/>
        <v>0</v>
      </c>
      <c r="AC288" s="15">
        <f t="shared" si="199"/>
        <v>0</v>
      </c>
      <c r="AD288" s="14">
        <f t="shared" si="200"/>
        <v>6487</v>
      </c>
      <c r="AE288" s="14">
        <f t="shared" si="201"/>
        <v>19461</v>
      </c>
      <c r="AF288" s="17" t="s">
        <v>53</v>
      </c>
      <c r="AG288" s="17" t="s">
        <v>287</v>
      </c>
      <c r="AH288" s="17" t="s">
        <v>357</v>
      </c>
      <c r="AI288" s="17" t="s">
        <v>1182</v>
      </c>
      <c r="AJ288" s="17" t="s">
        <v>372</v>
      </c>
      <c r="AK288" s="8" t="s">
        <v>290</v>
      </c>
      <c r="AL288" s="8" t="s">
        <v>291</v>
      </c>
      <c r="AM288" s="8" t="s">
        <v>47</v>
      </c>
      <c r="AN288" s="25">
        <v>46752</v>
      </c>
      <c r="AO288" s="12"/>
    </row>
    <row r="289" spans="1:41" ht="20" customHeight="1">
      <c r="A289" s="12">
        <v>4</v>
      </c>
      <c r="B289" s="12" t="s">
        <v>1382</v>
      </c>
      <c r="C289" s="28" t="s">
        <v>1615</v>
      </c>
      <c r="D289" s="12" t="s">
        <v>1383</v>
      </c>
      <c r="E289" s="12" t="s">
        <v>1382</v>
      </c>
      <c r="F289" s="12" t="s">
        <v>1383</v>
      </c>
      <c r="G289" s="12" t="s">
        <v>1626</v>
      </c>
      <c r="H289" s="12" t="s">
        <v>1459</v>
      </c>
      <c r="I289" s="1" t="s">
        <v>1466</v>
      </c>
      <c r="J289" s="12">
        <v>53</v>
      </c>
      <c r="K289" s="12" t="s">
        <v>1386</v>
      </c>
      <c r="L289" s="12" t="s">
        <v>1387</v>
      </c>
      <c r="M289" s="27" t="s">
        <v>1627</v>
      </c>
      <c r="N289" s="12"/>
      <c r="O289" s="8">
        <v>56401893</v>
      </c>
      <c r="P289" s="8" t="s">
        <v>51</v>
      </c>
      <c r="Q289" s="8">
        <v>25</v>
      </c>
      <c r="R289" s="12">
        <v>36</v>
      </c>
      <c r="S289" s="23">
        <v>4000</v>
      </c>
      <c r="T289" s="23">
        <v>824</v>
      </c>
      <c r="U289" s="13"/>
      <c r="V289" s="14">
        <f t="shared" si="202"/>
        <v>4824</v>
      </c>
      <c r="W289" s="15">
        <f t="shared" si="203"/>
        <v>4000</v>
      </c>
      <c r="X289" s="15">
        <f t="shared" si="195"/>
        <v>824</v>
      </c>
      <c r="Y289" s="15">
        <f t="shared" si="196"/>
        <v>0</v>
      </c>
      <c r="Z289" s="14">
        <f t="shared" si="197"/>
        <v>4824</v>
      </c>
      <c r="AA289" s="15">
        <f t="shared" si="204"/>
        <v>4000</v>
      </c>
      <c r="AB289" s="15">
        <f t="shared" si="198"/>
        <v>824</v>
      </c>
      <c r="AC289" s="15">
        <f t="shared" si="199"/>
        <v>0</v>
      </c>
      <c r="AD289" s="14">
        <f t="shared" si="200"/>
        <v>4824</v>
      </c>
      <c r="AE289" s="14">
        <f t="shared" si="201"/>
        <v>14472</v>
      </c>
      <c r="AF289" s="17" t="s">
        <v>53</v>
      </c>
      <c r="AG289" s="17" t="s">
        <v>287</v>
      </c>
      <c r="AH289" s="17" t="s">
        <v>357</v>
      </c>
      <c r="AI289" s="17" t="s">
        <v>1182</v>
      </c>
      <c r="AJ289" s="17" t="s">
        <v>372</v>
      </c>
      <c r="AK289" s="8" t="s">
        <v>290</v>
      </c>
      <c r="AL289" s="8" t="s">
        <v>291</v>
      </c>
      <c r="AM289" s="8" t="s">
        <v>47</v>
      </c>
      <c r="AN289" s="25">
        <v>46752</v>
      </c>
      <c r="AO289" s="12" t="s">
        <v>3359</v>
      </c>
    </row>
    <row r="290" spans="1:41" ht="20" customHeight="1">
      <c r="A290" s="12">
        <v>5</v>
      </c>
      <c r="B290" s="12" t="s">
        <v>1382</v>
      </c>
      <c r="C290" s="28" t="s">
        <v>1615</v>
      </c>
      <c r="D290" s="12" t="s">
        <v>1383</v>
      </c>
      <c r="E290" s="12" t="s">
        <v>1382</v>
      </c>
      <c r="F290" s="12" t="s">
        <v>1383</v>
      </c>
      <c r="G290" s="12" t="s">
        <v>1628</v>
      </c>
      <c r="H290" s="12" t="s">
        <v>1629</v>
      </c>
      <c r="I290" s="1" t="s">
        <v>1630</v>
      </c>
      <c r="J290" s="12">
        <v>5</v>
      </c>
      <c r="K290" s="12" t="s">
        <v>1386</v>
      </c>
      <c r="L290" s="12" t="s">
        <v>1387</v>
      </c>
      <c r="M290" s="27" t="s">
        <v>1631</v>
      </c>
      <c r="N290" s="12"/>
      <c r="O290" s="8">
        <v>26660165</v>
      </c>
      <c r="P290" s="8" t="s">
        <v>48</v>
      </c>
      <c r="Q290" s="8">
        <v>5</v>
      </c>
      <c r="R290" s="12">
        <v>36</v>
      </c>
      <c r="S290" s="23">
        <v>1654</v>
      </c>
      <c r="T290" s="23"/>
      <c r="U290" s="13"/>
      <c r="V290" s="14">
        <f t="shared" si="202"/>
        <v>1654</v>
      </c>
      <c r="W290" s="15">
        <f t="shared" si="203"/>
        <v>1654</v>
      </c>
      <c r="X290" s="15">
        <f t="shared" si="195"/>
        <v>0</v>
      </c>
      <c r="Y290" s="15">
        <f t="shared" si="196"/>
        <v>0</v>
      </c>
      <c r="Z290" s="14">
        <f t="shared" si="197"/>
        <v>1654</v>
      </c>
      <c r="AA290" s="15">
        <f t="shared" si="204"/>
        <v>1654</v>
      </c>
      <c r="AB290" s="15">
        <f t="shared" si="198"/>
        <v>0</v>
      </c>
      <c r="AC290" s="15">
        <f t="shared" si="199"/>
        <v>0</v>
      </c>
      <c r="AD290" s="14">
        <f t="shared" si="200"/>
        <v>1654</v>
      </c>
      <c r="AE290" s="14">
        <f t="shared" si="201"/>
        <v>4962</v>
      </c>
      <c r="AF290" s="17" t="s">
        <v>53</v>
      </c>
      <c r="AG290" s="17" t="s">
        <v>287</v>
      </c>
      <c r="AH290" s="17" t="s">
        <v>357</v>
      </c>
      <c r="AI290" s="17" t="s">
        <v>1182</v>
      </c>
      <c r="AJ290" s="17" t="s">
        <v>372</v>
      </c>
      <c r="AK290" s="8" t="s">
        <v>290</v>
      </c>
      <c r="AL290" s="8" t="s">
        <v>291</v>
      </c>
      <c r="AM290" s="8" t="s">
        <v>47</v>
      </c>
      <c r="AN290" s="25">
        <v>46752</v>
      </c>
      <c r="AO290" s="12"/>
    </row>
    <row r="291" spans="1:41" ht="20" customHeight="1">
      <c r="A291" s="12">
        <v>6</v>
      </c>
      <c r="B291" s="12" t="s">
        <v>1382</v>
      </c>
      <c r="C291" s="28" t="s">
        <v>1615</v>
      </c>
      <c r="D291" s="12" t="s">
        <v>1383</v>
      </c>
      <c r="E291" s="12" t="s">
        <v>1382</v>
      </c>
      <c r="F291" s="12" t="s">
        <v>1383</v>
      </c>
      <c r="G291" s="12" t="s">
        <v>1632</v>
      </c>
      <c r="H291" s="12" t="s">
        <v>1414</v>
      </c>
      <c r="I291" s="1" t="s">
        <v>1428</v>
      </c>
      <c r="J291" s="12">
        <v>2</v>
      </c>
      <c r="K291" s="12" t="s">
        <v>1386</v>
      </c>
      <c r="L291" s="12" t="s">
        <v>1387</v>
      </c>
      <c r="M291" s="27" t="s">
        <v>1633</v>
      </c>
      <c r="N291" s="12"/>
      <c r="O291" s="8">
        <v>11034557</v>
      </c>
      <c r="P291" s="8" t="s">
        <v>48</v>
      </c>
      <c r="Q291" s="8">
        <v>13</v>
      </c>
      <c r="R291" s="12">
        <v>36</v>
      </c>
      <c r="S291" s="23">
        <v>1546</v>
      </c>
      <c r="T291" s="23"/>
      <c r="U291" s="13"/>
      <c r="V291" s="14">
        <f t="shared" si="202"/>
        <v>1546</v>
      </c>
      <c r="W291" s="15">
        <f t="shared" si="203"/>
        <v>1546</v>
      </c>
      <c r="X291" s="15">
        <f t="shared" si="195"/>
        <v>0</v>
      </c>
      <c r="Y291" s="15">
        <f t="shared" si="196"/>
        <v>0</v>
      </c>
      <c r="Z291" s="14">
        <f t="shared" si="197"/>
        <v>1546</v>
      </c>
      <c r="AA291" s="15">
        <f t="shared" si="204"/>
        <v>1546</v>
      </c>
      <c r="AB291" s="15">
        <f t="shared" si="198"/>
        <v>0</v>
      </c>
      <c r="AC291" s="15">
        <f t="shared" si="199"/>
        <v>0</v>
      </c>
      <c r="AD291" s="14">
        <f t="shared" si="200"/>
        <v>1546</v>
      </c>
      <c r="AE291" s="14">
        <f t="shared" si="201"/>
        <v>4638</v>
      </c>
      <c r="AF291" s="17" t="s">
        <v>53</v>
      </c>
      <c r="AG291" s="17" t="s">
        <v>287</v>
      </c>
      <c r="AH291" s="17" t="s">
        <v>357</v>
      </c>
      <c r="AI291" s="17" t="s">
        <v>1182</v>
      </c>
      <c r="AJ291" s="17" t="s">
        <v>372</v>
      </c>
      <c r="AK291" s="8" t="s">
        <v>290</v>
      </c>
      <c r="AL291" s="8" t="s">
        <v>291</v>
      </c>
      <c r="AM291" s="8" t="s">
        <v>47</v>
      </c>
      <c r="AN291" s="25">
        <v>46752</v>
      </c>
      <c r="AO291" s="12"/>
    </row>
    <row r="292" spans="1:41" ht="20" customHeight="1">
      <c r="A292" s="12">
        <v>7</v>
      </c>
      <c r="B292" s="12" t="s">
        <v>1382</v>
      </c>
      <c r="C292" s="28" t="s">
        <v>1615</v>
      </c>
      <c r="D292" s="12" t="s">
        <v>1383</v>
      </c>
      <c r="E292" s="12" t="s">
        <v>1382</v>
      </c>
      <c r="F292" s="12" t="s">
        <v>1383</v>
      </c>
      <c r="G292" s="12" t="s">
        <v>1634</v>
      </c>
      <c r="H292" s="12" t="s">
        <v>1410</v>
      </c>
      <c r="I292" s="1" t="s">
        <v>1390</v>
      </c>
      <c r="J292" s="12">
        <v>21</v>
      </c>
      <c r="K292" s="12" t="s">
        <v>1391</v>
      </c>
      <c r="L292" s="12" t="s">
        <v>1392</v>
      </c>
      <c r="M292" s="27" t="s">
        <v>1635</v>
      </c>
      <c r="N292" s="12"/>
      <c r="O292" s="8">
        <v>93610465</v>
      </c>
      <c r="P292" s="8" t="s">
        <v>48</v>
      </c>
      <c r="Q292" s="8">
        <v>10</v>
      </c>
      <c r="R292" s="12">
        <v>36</v>
      </c>
      <c r="S292" s="23">
        <v>2341</v>
      </c>
      <c r="T292" s="23"/>
      <c r="U292" s="13"/>
      <c r="V292" s="14">
        <f t="shared" si="202"/>
        <v>2341</v>
      </c>
      <c r="W292" s="15">
        <f t="shared" si="203"/>
        <v>2341</v>
      </c>
      <c r="X292" s="15">
        <f t="shared" si="195"/>
        <v>0</v>
      </c>
      <c r="Y292" s="15">
        <f t="shared" si="196"/>
        <v>0</v>
      </c>
      <c r="Z292" s="14">
        <f t="shared" si="197"/>
        <v>2341</v>
      </c>
      <c r="AA292" s="15">
        <f t="shared" si="204"/>
        <v>2341</v>
      </c>
      <c r="AB292" s="15">
        <f t="shared" si="198"/>
        <v>0</v>
      </c>
      <c r="AC292" s="15">
        <f t="shared" si="199"/>
        <v>0</v>
      </c>
      <c r="AD292" s="14">
        <f t="shared" si="200"/>
        <v>2341</v>
      </c>
      <c r="AE292" s="14">
        <f t="shared" si="201"/>
        <v>7023</v>
      </c>
      <c r="AF292" s="17" t="s">
        <v>53</v>
      </c>
      <c r="AG292" s="17" t="s">
        <v>287</v>
      </c>
      <c r="AH292" s="17" t="s">
        <v>357</v>
      </c>
      <c r="AI292" s="17" t="s">
        <v>1182</v>
      </c>
      <c r="AJ292" s="17" t="s">
        <v>372</v>
      </c>
      <c r="AK292" s="8" t="s">
        <v>290</v>
      </c>
      <c r="AL292" s="8" t="s">
        <v>291</v>
      </c>
      <c r="AM292" s="8" t="s">
        <v>47</v>
      </c>
      <c r="AN292" s="25">
        <v>46752</v>
      </c>
      <c r="AO292" s="12"/>
    </row>
    <row r="293" spans="1:41" ht="20" customHeight="1">
      <c r="A293" s="12">
        <v>8</v>
      </c>
      <c r="B293" s="12" t="s">
        <v>1382</v>
      </c>
      <c r="C293" s="28" t="s">
        <v>1615</v>
      </c>
      <c r="D293" s="12" t="s">
        <v>1383</v>
      </c>
      <c r="E293" s="12" t="s">
        <v>1382</v>
      </c>
      <c r="F293" s="12" t="s">
        <v>1383</v>
      </c>
      <c r="G293" s="12" t="s">
        <v>1636</v>
      </c>
      <c r="H293" s="12" t="s">
        <v>1410</v>
      </c>
      <c r="I293" s="1" t="s">
        <v>1390</v>
      </c>
      <c r="J293" s="12">
        <v>23</v>
      </c>
      <c r="K293" s="12" t="s">
        <v>1391</v>
      </c>
      <c r="L293" s="12" t="s">
        <v>1392</v>
      </c>
      <c r="M293" s="27" t="s">
        <v>1637</v>
      </c>
      <c r="N293" s="12"/>
      <c r="O293" s="8">
        <v>90999469</v>
      </c>
      <c r="P293" s="8" t="s">
        <v>48</v>
      </c>
      <c r="Q293" s="8">
        <v>7</v>
      </c>
      <c r="R293" s="12">
        <v>36</v>
      </c>
      <c r="S293" s="23">
        <v>17000</v>
      </c>
      <c r="T293" s="23"/>
      <c r="U293" s="13"/>
      <c r="V293" s="14">
        <f t="shared" si="202"/>
        <v>17000</v>
      </c>
      <c r="W293" s="15">
        <f t="shared" si="203"/>
        <v>17000</v>
      </c>
      <c r="X293" s="15">
        <f t="shared" si="195"/>
        <v>0</v>
      </c>
      <c r="Y293" s="15">
        <f t="shared" si="196"/>
        <v>0</v>
      </c>
      <c r="Z293" s="14">
        <f t="shared" si="197"/>
        <v>17000</v>
      </c>
      <c r="AA293" s="15">
        <f t="shared" si="204"/>
        <v>17000</v>
      </c>
      <c r="AB293" s="15">
        <f t="shared" si="198"/>
        <v>0</v>
      </c>
      <c r="AC293" s="15">
        <f t="shared" si="199"/>
        <v>0</v>
      </c>
      <c r="AD293" s="14">
        <f t="shared" si="200"/>
        <v>17000</v>
      </c>
      <c r="AE293" s="14">
        <f t="shared" si="201"/>
        <v>51000</v>
      </c>
      <c r="AF293" s="17" t="s">
        <v>53</v>
      </c>
      <c r="AG293" s="17" t="s">
        <v>287</v>
      </c>
      <c r="AH293" s="17" t="s">
        <v>357</v>
      </c>
      <c r="AI293" s="17" t="s">
        <v>1182</v>
      </c>
      <c r="AJ293" s="17" t="s">
        <v>372</v>
      </c>
      <c r="AK293" s="8" t="s">
        <v>290</v>
      </c>
      <c r="AL293" s="8" t="s">
        <v>291</v>
      </c>
      <c r="AM293" s="8" t="s">
        <v>47</v>
      </c>
      <c r="AN293" s="25">
        <v>46752</v>
      </c>
      <c r="AO293" s="12"/>
    </row>
    <row r="294" spans="1:41" ht="20" customHeight="1">
      <c r="A294" s="12">
        <v>9</v>
      </c>
      <c r="B294" s="12" t="s">
        <v>1382</v>
      </c>
      <c r="C294" s="28" t="s">
        <v>1615</v>
      </c>
      <c r="D294" s="12" t="s">
        <v>1383</v>
      </c>
      <c r="E294" s="12" t="s">
        <v>1382</v>
      </c>
      <c r="F294" s="12" t="s">
        <v>1383</v>
      </c>
      <c r="G294" s="12" t="s">
        <v>1638</v>
      </c>
      <c r="H294" s="12" t="s">
        <v>1441</v>
      </c>
      <c r="I294" s="1" t="s">
        <v>1639</v>
      </c>
      <c r="J294" s="12">
        <v>3</v>
      </c>
      <c r="K294" s="12" t="s">
        <v>1391</v>
      </c>
      <c r="L294" s="12" t="s">
        <v>1392</v>
      </c>
      <c r="M294" s="27" t="s">
        <v>1640</v>
      </c>
      <c r="N294" s="12"/>
      <c r="O294" s="8">
        <v>91005937</v>
      </c>
      <c r="P294" s="8" t="s">
        <v>48</v>
      </c>
      <c r="Q294" s="8">
        <v>15</v>
      </c>
      <c r="R294" s="12">
        <v>36</v>
      </c>
      <c r="S294" s="23">
        <v>698</v>
      </c>
      <c r="T294" s="23"/>
      <c r="U294" s="13"/>
      <c r="V294" s="14">
        <f t="shared" si="202"/>
        <v>698</v>
      </c>
      <c r="W294" s="15">
        <f t="shared" si="203"/>
        <v>698</v>
      </c>
      <c r="X294" s="15">
        <f t="shared" si="195"/>
        <v>0</v>
      </c>
      <c r="Y294" s="15">
        <f t="shared" si="196"/>
        <v>0</v>
      </c>
      <c r="Z294" s="14">
        <f t="shared" si="197"/>
        <v>698</v>
      </c>
      <c r="AA294" s="15">
        <f t="shared" si="204"/>
        <v>698</v>
      </c>
      <c r="AB294" s="15">
        <f t="shared" si="198"/>
        <v>0</v>
      </c>
      <c r="AC294" s="15">
        <f t="shared" si="199"/>
        <v>0</v>
      </c>
      <c r="AD294" s="14">
        <f t="shared" si="200"/>
        <v>698</v>
      </c>
      <c r="AE294" s="14">
        <f t="shared" si="201"/>
        <v>2094</v>
      </c>
      <c r="AF294" s="17" t="s">
        <v>53</v>
      </c>
      <c r="AG294" s="17" t="s">
        <v>287</v>
      </c>
      <c r="AH294" s="17" t="s">
        <v>357</v>
      </c>
      <c r="AI294" s="17" t="s">
        <v>1182</v>
      </c>
      <c r="AJ294" s="17" t="s">
        <v>372</v>
      </c>
      <c r="AK294" s="8" t="s">
        <v>290</v>
      </c>
      <c r="AL294" s="8" t="s">
        <v>291</v>
      </c>
      <c r="AM294" s="8" t="s">
        <v>47</v>
      </c>
      <c r="AN294" s="25">
        <v>46752</v>
      </c>
      <c r="AO294" s="12"/>
    </row>
    <row r="295" spans="1:41" ht="20" customHeight="1">
      <c r="A295" s="12">
        <v>10</v>
      </c>
      <c r="B295" s="12" t="s">
        <v>1382</v>
      </c>
      <c r="C295" s="28" t="s">
        <v>1615</v>
      </c>
      <c r="D295" s="12" t="s">
        <v>1383</v>
      </c>
      <c r="E295" s="12" t="s">
        <v>1382</v>
      </c>
      <c r="F295" s="12" t="s">
        <v>1383</v>
      </c>
      <c r="G295" s="12" t="s">
        <v>1641</v>
      </c>
      <c r="H295" s="12" t="s">
        <v>1642</v>
      </c>
      <c r="I295" s="1" t="s">
        <v>1643</v>
      </c>
      <c r="J295" s="12">
        <v>18</v>
      </c>
      <c r="K295" s="12" t="s">
        <v>1386</v>
      </c>
      <c r="L295" s="12" t="s">
        <v>1387</v>
      </c>
      <c r="M295" s="27" t="s">
        <v>1644</v>
      </c>
      <c r="N295" s="12"/>
      <c r="O295" s="8">
        <v>2949001</v>
      </c>
      <c r="P295" s="8" t="s">
        <v>48</v>
      </c>
      <c r="Q295" s="8">
        <v>14</v>
      </c>
      <c r="R295" s="12">
        <v>36</v>
      </c>
      <c r="S295" s="23">
        <v>1956</v>
      </c>
      <c r="T295" s="23"/>
      <c r="U295" s="13"/>
      <c r="V295" s="14">
        <f t="shared" si="202"/>
        <v>1956</v>
      </c>
      <c r="W295" s="15">
        <f t="shared" si="203"/>
        <v>1956</v>
      </c>
      <c r="X295" s="15">
        <f t="shared" si="195"/>
        <v>0</v>
      </c>
      <c r="Y295" s="15">
        <f t="shared" si="196"/>
        <v>0</v>
      </c>
      <c r="Z295" s="14">
        <f t="shared" si="197"/>
        <v>1956</v>
      </c>
      <c r="AA295" s="15">
        <f t="shared" si="204"/>
        <v>1956</v>
      </c>
      <c r="AB295" s="15">
        <f t="shared" si="198"/>
        <v>0</v>
      </c>
      <c r="AC295" s="15">
        <f t="shared" si="199"/>
        <v>0</v>
      </c>
      <c r="AD295" s="14">
        <f t="shared" si="200"/>
        <v>1956</v>
      </c>
      <c r="AE295" s="14">
        <f t="shared" si="201"/>
        <v>5868</v>
      </c>
      <c r="AF295" s="17" t="s">
        <v>53</v>
      </c>
      <c r="AG295" s="17" t="s">
        <v>287</v>
      </c>
      <c r="AH295" s="17" t="s">
        <v>357</v>
      </c>
      <c r="AI295" s="17" t="s">
        <v>1182</v>
      </c>
      <c r="AJ295" s="17" t="s">
        <v>372</v>
      </c>
      <c r="AK295" s="8" t="s">
        <v>290</v>
      </c>
      <c r="AL295" s="8" t="s">
        <v>291</v>
      </c>
      <c r="AM295" s="8" t="s">
        <v>47</v>
      </c>
      <c r="AN295" s="25">
        <v>46752</v>
      </c>
      <c r="AO295" s="12"/>
    </row>
    <row r="296" spans="1:41" ht="20" customHeight="1">
      <c r="A296" s="12">
        <v>11</v>
      </c>
      <c r="B296" s="12" t="s">
        <v>1382</v>
      </c>
      <c r="C296" s="28" t="s">
        <v>1615</v>
      </c>
      <c r="D296" s="12" t="s">
        <v>1383</v>
      </c>
      <c r="E296" s="12" t="s">
        <v>1382</v>
      </c>
      <c r="F296" s="12" t="s">
        <v>1383</v>
      </c>
      <c r="G296" s="12" t="s">
        <v>1645</v>
      </c>
      <c r="H296" s="12" t="s">
        <v>1455</v>
      </c>
      <c r="I296" s="1" t="s">
        <v>1390</v>
      </c>
      <c r="J296" s="12">
        <v>49</v>
      </c>
      <c r="K296" s="12" t="s">
        <v>1386</v>
      </c>
      <c r="L296" s="12" t="s">
        <v>1387</v>
      </c>
      <c r="M296" s="27" t="s">
        <v>1646</v>
      </c>
      <c r="N296" s="12"/>
      <c r="O296" s="8">
        <v>10904347</v>
      </c>
      <c r="P296" s="8" t="s">
        <v>48</v>
      </c>
      <c r="Q296" s="8">
        <v>10</v>
      </c>
      <c r="R296" s="12">
        <v>36</v>
      </c>
      <c r="S296" s="23">
        <v>1123</v>
      </c>
      <c r="T296" s="23"/>
      <c r="U296" s="13"/>
      <c r="V296" s="14">
        <f t="shared" si="202"/>
        <v>1123</v>
      </c>
      <c r="W296" s="15">
        <f t="shared" si="203"/>
        <v>1123</v>
      </c>
      <c r="X296" s="15">
        <f t="shared" si="195"/>
        <v>0</v>
      </c>
      <c r="Y296" s="15">
        <f t="shared" si="196"/>
        <v>0</v>
      </c>
      <c r="Z296" s="14">
        <f t="shared" si="197"/>
        <v>1123</v>
      </c>
      <c r="AA296" s="15">
        <f t="shared" si="204"/>
        <v>1123</v>
      </c>
      <c r="AB296" s="15">
        <f t="shared" si="198"/>
        <v>0</v>
      </c>
      <c r="AC296" s="15">
        <f t="shared" si="199"/>
        <v>0</v>
      </c>
      <c r="AD296" s="14">
        <f t="shared" si="200"/>
        <v>1123</v>
      </c>
      <c r="AE296" s="14">
        <f t="shared" si="201"/>
        <v>3369</v>
      </c>
      <c r="AF296" s="17" t="s">
        <v>53</v>
      </c>
      <c r="AG296" s="17" t="s">
        <v>287</v>
      </c>
      <c r="AH296" s="17" t="s">
        <v>357</v>
      </c>
      <c r="AI296" s="17" t="s">
        <v>1182</v>
      </c>
      <c r="AJ296" s="17" t="s">
        <v>372</v>
      </c>
      <c r="AK296" s="8" t="s">
        <v>290</v>
      </c>
      <c r="AL296" s="8" t="s">
        <v>291</v>
      </c>
      <c r="AM296" s="8" t="s">
        <v>47</v>
      </c>
      <c r="AN296" s="25">
        <v>46752</v>
      </c>
      <c r="AO296" s="12" t="s">
        <v>3363</v>
      </c>
    </row>
    <row r="297" spans="1:41" ht="20" customHeight="1">
      <c r="A297" s="12">
        <v>12</v>
      </c>
      <c r="B297" s="12" t="s">
        <v>1382</v>
      </c>
      <c r="C297" s="28" t="s">
        <v>1615</v>
      </c>
      <c r="D297" s="12" t="s">
        <v>1383</v>
      </c>
      <c r="E297" s="12" t="s">
        <v>1382</v>
      </c>
      <c r="F297" s="12" t="s">
        <v>1383</v>
      </c>
      <c r="G297" s="12" t="s">
        <v>1647</v>
      </c>
      <c r="H297" s="12" t="s">
        <v>1459</v>
      </c>
      <c r="I297" s="1" t="s">
        <v>1618</v>
      </c>
      <c r="J297" s="12">
        <v>17</v>
      </c>
      <c r="K297" s="12" t="s">
        <v>1386</v>
      </c>
      <c r="L297" s="12" t="s">
        <v>1387</v>
      </c>
      <c r="M297" s="27" t="s">
        <v>1648</v>
      </c>
      <c r="N297" s="12"/>
      <c r="O297" s="8">
        <v>72251085</v>
      </c>
      <c r="P297" s="8" t="s">
        <v>48</v>
      </c>
      <c r="Q297" s="8">
        <v>4</v>
      </c>
      <c r="R297" s="12">
        <v>36</v>
      </c>
      <c r="S297" s="23">
        <v>5000</v>
      </c>
      <c r="T297" s="23"/>
      <c r="U297" s="13"/>
      <c r="V297" s="14">
        <f t="shared" si="202"/>
        <v>5000</v>
      </c>
      <c r="W297" s="15">
        <f t="shared" si="203"/>
        <v>5000</v>
      </c>
      <c r="X297" s="15">
        <f t="shared" si="195"/>
        <v>0</v>
      </c>
      <c r="Y297" s="15">
        <f t="shared" si="196"/>
        <v>0</v>
      </c>
      <c r="Z297" s="14">
        <f t="shared" si="197"/>
        <v>5000</v>
      </c>
      <c r="AA297" s="15">
        <f t="shared" si="204"/>
        <v>5000</v>
      </c>
      <c r="AB297" s="15">
        <f t="shared" si="198"/>
        <v>0</v>
      </c>
      <c r="AC297" s="15">
        <f t="shared" si="199"/>
        <v>0</v>
      </c>
      <c r="AD297" s="14">
        <f t="shared" si="200"/>
        <v>5000</v>
      </c>
      <c r="AE297" s="14">
        <f t="shared" si="201"/>
        <v>15000</v>
      </c>
      <c r="AF297" s="17" t="s">
        <v>53</v>
      </c>
      <c r="AG297" s="17" t="s">
        <v>287</v>
      </c>
      <c r="AH297" s="17" t="s">
        <v>357</v>
      </c>
      <c r="AI297" s="17" t="s">
        <v>1182</v>
      </c>
      <c r="AJ297" s="17" t="s">
        <v>372</v>
      </c>
      <c r="AK297" s="8" t="s">
        <v>290</v>
      </c>
      <c r="AL297" s="8" t="s">
        <v>291</v>
      </c>
      <c r="AM297" s="8" t="s">
        <v>47</v>
      </c>
      <c r="AN297" s="25">
        <v>46752</v>
      </c>
      <c r="AO297" s="12"/>
    </row>
    <row r="298" spans="1:41" ht="20" customHeight="1">
      <c r="A298" s="12">
        <v>13</v>
      </c>
      <c r="B298" s="12" t="s">
        <v>1382</v>
      </c>
      <c r="C298" s="28" t="s">
        <v>1615</v>
      </c>
      <c r="D298" s="12" t="s">
        <v>1383</v>
      </c>
      <c r="E298" s="12" t="s">
        <v>1382</v>
      </c>
      <c r="F298" s="12" t="s">
        <v>1383</v>
      </c>
      <c r="G298" s="12" t="s">
        <v>1649</v>
      </c>
      <c r="H298" s="12" t="s">
        <v>1650</v>
      </c>
      <c r="I298" s="1" t="s">
        <v>1390</v>
      </c>
      <c r="J298" s="12">
        <v>55</v>
      </c>
      <c r="K298" s="12" t="s">
        <v>1386</v>
      </c>
      <c r="L298" s="12" t="s">
        <v>1387</v>
      </c>
      <c r="M298" s="27" t="s">
        <v>1651</v>
      </c>
      <c r="N298" s="12"/>
      <c r="O298" s="8">
        <v>10901931</v>
      </c>
      <c r="P298" s="8" t="s">
        <v>48</v>
      </c>
      <c r="Q298" s="8" t="s">
        <v>1729</v>
      </c>
      <c r="R298" s="12">
        <v>36</v>
      </c>
      <c r="S298" s="23">
        <v>2436</v>
      </c>
      <c r="T298" s="23"/>
      <c r="U298" s="13"/>
      <c r="V298" s="14">
        <f t="shared" si="202"/>
        <v>2436</v>
      </c>
      <c r="W298" s="15">
        <f t="shared" si="203"/>
        <v>2436</v>
      </c>
      <c r="X298" s="15">
        <f t="shared" si="195"/>
        <v>0</v>
      </c>
      <c r="Y298" s="15">
        <f t="shared" si="196"/>
        <v>0</v>
      </c>
      <c r="Z298" s="14">
        <f t="shared" si="197"/>
        <v>2436</v>
      </c>
      <c r="AA298" s="15">
        <f t="shared" si="204"/>
        <v>2436</v>
      </c>
      <c r="AB298" s="15">
        <f t="shared" si="198"/>
        <v>0</v>
      </c>
      <c r="AC298" s="15">
        <f t="shared" si="199"/>
        <v>0</v>
      </c>
      <c r="AD298" s="14">
        <f t="shared" si="200"/>
        <v>2436</v>
      </c>
      <c r="AE298" s="14">
        <f t="shared" si="201"/>
        <v>7308</v>
      </c>
      <c r="AF298" s="17" t="s">
        <v>53</v>
      </c>
      <c r="AG298" s="17" t="s">
        <v>287</v>
      </c>
      <c r="AH298" s="17" t="s">
        <v>357</v>
      </c>
      <c r="AI298" s="17" t="s">
        <v>1182</v>
      </c>
      <c r="AJ298" s="17" t="s">
        <v>372</v>
      </c>
      <c r="AK298" s="8" t="s">
        <v>290</v>
      </c>
      <c r="AL298" s="8" t="s">
        <v>291</v>
      </c>
      <c r="AM298" s="8" t="s">
        <v>47</v>
      </c>
      <c r="AN298" s="25">
        <v>46752</v>
      </c>
      <c r="AO298" s="12"/>
    </row>
    <row r="299" spans="1:41" ht="20" customHeight="1">
      <c r="A299" s="12">
        <v>14</v>
      </c>
      <c r="B299" s="12" t="s">
        <v>1382</v>
      </c>
      <c r="C299" s="28" t="s">
        <v>1615</v>
      </c>
      <c r="D299" s="12" t="s">
        <v>1383</v>
      </c>
      <c r="E299" s="12" t="s">
        <v>1382</v>
      </c>
      <c r="F299" s="12" t="s">
        <v>1383</v>
      </c>
      <c r="G299" s="12" t="s">
        <v>1652</v>
      </c>
      <c r="H299" s="12" t="s">
        <v>1389</v>
      </c>
      <c r="I299" s="1" t="s">
        <v>1653</v>
      </c>
      <c r="J299" s="12">
        <v>12</v>
      </c>
      <c r="K299" s="12" t="s">
        <v>1391</v>
      </c>
      <c r="L299" s="12" t="s">
        <v>1412</v>
      </c>
      <c r="M299" s="27" t="s">
        <v>1654</v>
      </c>
      <c r="N299" s="12"/>
      <c r="O299" s="8">
        <v>90552935</v>
      </c>
      <c r="P299" s="8" t="s">
        <v>48</v>
      </c>
      <c r="Q299" s="8">
        <v>12</v>
      </c>
      <c r="R299" s="12">
        <v>36</v>
      </c>
      <c r="S299" s="23">
        <v>1234</v>
      </c>
      <c r="T299" s="23"/>
      <c r="U299" s="13"/>
      <c r="V299" s="14">
        <f t="shared" si="202"/>
        <v>1234</v>
      </c>
      <c r="W299" s="15">
        <f t="shared" si="203"/>
        <v>1234</v>
      </c>
      <c r="X299" s="15">
        <f t="shared" si="195"/>
        <v>0</v>
      </c>
      <c r="Y299" s="15">
        <f t="shared" si="196"/>
        <v>0</v>
      </c>
      <c r="Z299" s="14">
        <f t="shared" si="197"/>
        <v>1234</v>
      </c>
      <c r="AA299" s="15">
        <f t="shared" si="204"/>
        <v>1234</v>
      </c>
      <c r="AB299" s="15">
        <f t="shared" si="198"/>
        <v>0</v>
      </c>
      <c r="AC299" s="15">
        <f t="shared" si="199"/>
        <v>0</v>
      </c>
      <c r="AD299" s="14">
        <f t="shared" si="200"/>
        <v>1234</v>
      </c>
      <c r="AE299" s="14">
        <f t="shared" si="201"/>
        <v>3702</v>
      </c>
      <c r="AF299" s="17" t="s">
        <v>53</v>
      </c>
      <c r="AG299" s="17" t="s">
        <v>287</v>
      </c>
      <c r="AH299" s="17" t="s">
        <v>357</v>
      </c>
      <c r="AI299" s="17" t="s">
        <v>1182</v>
      </c>
      <c r="AJ299" s="17" t="s">
        <v>372</v>
      </c>
      <c r="AK299" s="8" t="s">
        <v>290</v>
      </c>
      <c r="AL299" s="8" t="s">
        <v>291</v>
      </c>
      <c r="AM299" s="8" t="s">
        <v>47</v>
      </c>
      <c r="AN299" s="25">
        <v>46752</v>
      </c>
      <c r="AO299" s="12"/>
    </row>
    <row r="300" spans="1:41" ht="20" customHeight="1">
      <c r="A300" s="12">
        <v>15</v>
      </c>
      <c r="B300" s="12" t="s">
        <v>1382</v>
      </c>
      <c r="C300" s="28" t="s">
        <v>1615</v>
      </c>
      <c r="D300" s="12" t="s">
        <v>1383</v>
      </c>
      <c r="E300" s="12" t="s">
        <v>1382</v>
      </c>
      <c r="F300" s="12" t="s">
        <v>1383</v>
      </c>
      <c r="G300" s="12" t="s">
        <v>1655</v>
      </c>
      <c r="H300" s="12" t="s">
        <v>1473</v>
      </c>
      <c r="I300" s="1" t="s">
        <v>1653</v>
      </c>
      <c r="J300" s="12">
        <v>57</v>
      </c>
      <c r="K300" s="12" t="s">
        <v>1386</v>
      </c>
      <c r="L300" s="12" t="s">
        <v>1387</v>
      </c>
      <c r="M300" s="27" t="s">
        <v>1656</v>
      </c>
      <c r="N300" s="12"/>
      <c r="O300" s="8">
        <v>10547713</v>
      </c>
      <c r="P300" s="8" t="s">
        <v>51</v>
      </c>
      <c r="Q300" s="8">
        <v>10</v>
      </c>
      <c r="R300" s="12">
        <v>36</v>
      </c>
      <c r="S300" s="23">
        <v>1000</v>
      </c>
      <c r="T300" s="23">
        <v>437</v>
      </c>
      <c r="U300" s="13"/>
      <c r="V300" s="14">
        <f t="shared" si="202"/>
        <v>1437</v>
      </c>
      <c r="W300" s="15">
        <f t="shared" si="203"/>
        <v>1000</v>
      </c>
      <c r="X300" s="15">
        <f t="shared" si="195"/>
        <v>437</v>
      </c>
      <c r="Y300" s="15">
        <f t="shared" si="196"/>
        <v>0</v>
      </c>
      <c r="Z300" s="14">
        <f t="shared" si="197"/>
        <v>1437</v>
      </c>
      <c r="AA300" s="15">
        <f t="shared" si="204"/>
        <v>1000</v>
      </c>
      <c r="AB300" s="15">
        <f t="shared" si="198"/>
        <v>437</v>
      </c>
      <c r="AC300" s="15">
        <f t="shared" si="199"/>
        <v>0</v>
      </c>
      <c r="AD300" s="14">
        <f t="shared" si="200"/>
        <v>1437</v>
      </c>
      <c r="AE300" s="14">
        <f t="shared" si="201"/>
        <v>4311</v>
      </c>
      <c r="AF300" s="17" t="s">
        <v>53</v>
      </c>
      <c r="AG300" s="17" t="s">
        <v>287</v>
      </c>
      <c r="AH300" s="17" t="s">
        <v>357</v>
      </c>
      <c r="AI300" s="17" t="s">
        <v>1182</v>
      </c>
      <c r="AJ300" s="17" t="s">
        <v>372</v>
      </c>
      <c r="AK300" s="8" t="s">
        <v>290</v>
      </c>
      <c r="AL300" s="8" t="s">
        <v>291</v>
      </c>
      <c r="AM300" s="8" t="s">
        <v>47</v>
      </c>
      <c r="AN300" s="25">
        <v>46752</v>
      </c>
      <c r="AO300" s="12"/>
    </row>
    <row r="301" spans="1:41" ht="20" customHeight="1">
      <c r="A301" s="12">
        <v>16</v>
      </c>
      <c r="B301" s="12" t="s">
        <v>1382</v>
      </c>
      <c r="C301" s="28" t="s">
        <v>1615</v>
      </c>
      <c r="D301" s="12" t="s">
        <v>1383</v>
      </c>
      <c r="E301" s="12" t="s">
        <v>1382</v>
      </c>
      <c r="F301" s="12" t="s">
        <v>1383</v>
      </c>
      <c r="G301" s="12" t="s">
        <v>1657</v>
      </c>
      <c r="H301" s="12" t="s">
        <v>1394</v>
      </c>
      <c r="I301" s="1" t="s">
        <v>1658</v>
      </c>
      <c r="J301" s="12">
        <v>32</v>
      </c>
      <c r="K301" s="12" t="s">
        <v>1396</v>
      </c>
      <c r="L301" s="12" t="s">
        <v>1397</v>
      </c>
      <c r="M301" s="27" t="s">
        <v>1659</v>
      </c>
      <c r="N301" s="12"/>
      <c r="O301" s="8">
        <v>10924823</v>
      </c>
      <c r="P301" s="8" t="s">
        <v>48</v>
      </c>
      <c r="Q301" s="8">
        <v>11</v>
      </c>
      <c r="R301" s="12">
        <v>36</v>
      </c>
      <c r="S301" s="23">
        <v>1650</v>
      </c>
      <c r="T301" s="23"/>
      <c r="U301" s="13"/>
      <c r="V301" s="14">
        <f t="shared" si="202"/>
        <v>1650</v>
      </c>
      <c r="W301" s="15">
        <f t="shared" si="203"/>
        <v>1650</v>
      </c>
      <c r="X301" s="15">
        <f t="shared" si="195"/>
        <v>0</v>
      </c>
      <c r="Y301" s="15">
        <f t="shared" si="196"/>
        <v>0</v>
      </c>
      <c r="Z301" s="14">
        <f t="shared" si="197"/>
        <v>1650</v>
      </c>
      <c r="AA301" s="15">
        <f t="shared" si="204"/>
        <v>1650</v>
      </c>
      <c r="AB301" s="15">
        <f t="shared" si="198"/>
        <v>0</v>
      </c>
      <c r="AC301" s="15">
        <f t="shared" si="199"/>
        <v>0</v>
      </c>
      <c r="AD301" s="14">
        <f t="shared" si="200"/>
        <v>1650</v>
      </c>
      <c r="AE301" s="14">
        <f t="shared" si="201"/>
        <v>4950</v>
      </c>
      <c r="AF301" s="17" t="s">
        <v>53</v>
      </c>
      <c r="AG301" s="17" t="s">
        <v>287</v>
      </c>
      <c r="AH301" s="17" t="s">
        <v>357</v>
      </c>
      <c r="AI301" s="17" t="s">
        <v>1182</v>
      </c>
      <c r="AJ301" s="17" t="s">
        <v>372</v>
      </c>
      <c r="AK301" s="8" t="s">
        <v>290</v>
      </c>
      <c r="AL301" s="8" t="s">
        <v>291</v>
      </c>
      <c r="AM301" s="8" t="s">
        <v>47</v>
      </c>
      <c r="AN301" s="25">
        <v>46752</v>
      </c>
      <c r="AO301" s="12"/>
    </row>
    <row r="302" spans="1:41" ht="20" customHeight="1">
      <c r="A302" s="12">
        <v>17</v>
      </c>
      <c r="B302" s="12" t="s">
        <v>1382</v>
      </c>
      <c r="C302" s="28" t="s">
        <v>1615</v>
      </c>
      <c r="D302" s="12" t="s">
        <v>1383</v>
      </c>
      <c r="E302" s="12" t="s">
        <v>1382</v>
      </c>
      <c r="F302" s="12" t="s">
        <v>1383</v>
      </c>
      <c r="G302" s="12" t="s">
        <v>1660</v>
      </c>
      <c r="H302" s="12" t="s">
        <v>1459</v>
      </c>
      <c r="I302" s="1" t="s">
        <v>1618</v>
      </c>
      <c r="J302" s="38">
        <v>45339</v>
      </c>
      <c r="K302" s="12" t="s">
        <v>1386</v>
      </c>
      <c r="L302" s="12" t="s">
        <v>1387</v>
      </c>
      <c r="M302" s="27" t="s">
        <v>1661</v>
      </c>
      <c r="N302" s="12"/>
      <c r="O302" s="8">
        <v>13448074</v>
      </c>
      <c r="P302" s="8" t="s">
        <v>48</v>
      </c>
      <c r="Q302" s="8">
        <v>4</v>
      </c>
      <c r="R302" s="12">
        <v>36</v>
      </c>
      <c r="S302" s="23">
        <v>475</v>
      </c>
      <c r="T302" s="23"/>
      <c r="U302" s="13"/>
      <c r="V302" s="14">
        <f t="shared" si="202"/>
        <v>475</v>
      </c>
      <c r="W302" s="15">
        <f t="shared" si="203"/>
        <v>475</v>
      </c>
      <c r="X302" s="15">
        <f t="shared" si="195"/>
        <v>0</v>
      </c>
      <c r="Y302" s="15">
        <f t="shared" si="196"/>
        <v>0</v>
      </c>
      <c r="Z302" s="14">
        <f t="shared" si="197"/>
        <v>475</v>
      </c>
      <c r="AA302" s="15">
        <f t="shared" si="204"/>
        <v>475</v>
      </c>
      <c r="AB302" s="15">
        <f t="shared" si="198"/>
        <v>0</v>
      </c>
      <c r="AC302" s="15">
        <f t="shared" si="199"/>
        <v>0</v>
      </c>
      <c r="AD302" s="14">
        <f t="shared" si="200"/>
        <v>475</v>
      </c>
      <c r="AE302" s="14">
        <f t="shared" si="201"/>
        <v>1425</v>
      </c>
      <c r="AF302" s="17" t="s">
        <v>53</v>
      </c>
      <c r="AG302" s="17" t="s">
        <v>287</v>
      </c>
      <c r="AH302" s="17" t="s">
        <v>357</v>
      </c>
      <c r="AI302" s="17" t="s">
        <v>1182</v>
      </c>
      <c r="AJ302" s="17" t="s">
        <v>372</v>
      </c>
      <c r="AK302" s="8" t="s">
        <v>290</v>
      </c>
      <c r="AL302" s="8" t="s">
        <v>291</v>
      </c>
      <c r="AM302" s="8" t="s">
        <v>47</v>
      </c>
      <c r="AN302" s="25">
        <v>46752</v>
      </c>
      <c r="AO302" s="12"/>
    </row>
    <row r="303" spans="1:41" ht="20" customHeight="1">
      <c r="A303" s="12">
        <v>18</v>
      </c>
      <c r="B303" s="12" t="s">
        <v>1382</v>
      </c>
      <c r="C303" s="28" t="s">
        <v>1615</v>
      </c>
      <c r="D303" s="12" t="s">
        <v>1383</v>
      </c>
      <c r="E303" s="12" t="s">
        <v>1382</v>
      </c>
      <c r="F303" s="12" t="s">
        <v>1383</v>
      </c>
      <c r="G303" s="12" t="s">
        <v>1662</v>
      </c>
      <c r="H303" s="12" t="s">
        <v>1389</v>
      </c>
      <c r="I303" s="1" t="s">
        <v>1390</v>
      </c>
      <c r="J303" s="12">
        <v>19</v>
      </c>
      <c r="K303" s="12" t="s">
        <v>1391</v>
      </c>
      <c r="L303" s="12" t="s">
        <v>1392</v>
      </c>
      <c r="M303" s="27" t="s">
        <v>1663</v>
      </c>
      <c r="N303" s="12"/>
      <c r="O303" s="8">
        <v>90552816</v>
      </c>
      <c r="P303" s="8" t="s">
        <v>48</v>
      </c>
      <c r="Q303" s="8">
        <v>4</v>
      </c>
      <c r="R303" s="12">
        <v>36</v>
      </c>
      <c r="S303" s="23">
        <v>22547</v>
      </c>
      <c r="T303" s="23"/>
      <c r="U303" s="13"/>
      <c r="V303" s="14">
        <f t="shared" si="202"/>
        <v>22547</v>
      </c>
      <c r="W303" s="15">
        <f t="shared" si="203"/>
        <v>22547</v>
      </c>
      <c r="X303" s="15">
        <f t="shared" si="195"/>
        <v>0</v>
      </c>
      <c r="Y303" s="15">
        <f t="shared" si="196"/>
        <v>0</v>
      </c>
      <c r="Z303" s="14">
        <f t="shared" si="197"/>
        <v>22547</v>
      </c>
      <c r="AA303" s="15">
        <f t="shared" si="204"/>
        <v>22547</v>
      </c>
      <c r="AB303" s="15">
        <f t="shared" si="198"/>
        <v>0</v>
      </c>
      <c r="AC303" s="15">
        <f t="shared" si="199"/>
        <v>0</v>
      </c>
      <c r="AD303" s="14">
        <f t="shared" si="200"/>
        <v>22547</v>
      </c>
      <c r="AE303" s="14">
        <f t="shared" si="201"/>
        <v>67641</v>
      </c>
      <c r="AF303" s="17" t="s">
        <v>53</v>
      </c>
      <c r="AG303" s="17" t="s">
        <v>287</v>
      </c>
      <c r="AH303" s="17" t="s">
        <v>357</v>
      </c>
      <c r="AI303" s="17" t="s">
        <v>1182</v>
      </c>
      <c r="AJ303" s="17" t="s">
        <v>372</v>
      </c>
      <c r="AK303" s="8" t="s">
        <v>290</v>
      </c>
      <c r="AL303" s="8" t="s">
        <v>291</v>
      </c>
      <c r="AM303" s="8" t="s">
        <v>47</v>
      </c>
      <c r="AN303" s="25">
        <v>46752</v>
      </c>
      <c r="AO303" s="12"/>
    </row>
    <row r="304" spans="1:41" ht="20" customHeight="1">
      <c r="A304" s="12">
        <v>19</v>
      </c>
      <c r="B304" s="12" t="s">
        <v>1382</v>
      </c>
      <c r="C304" s="28" t="s">
        <v>1615</v>
      </c>
      <c r="D304" s="12" t="s">
        <v>1383</v>
      </c>
      <c r="E304" s="12" t="s">
        <v>1382</v>
      </c>
      <c r="F304" s="12" t="s">
        <v>1383</v>
      </c>
      <c r="G304" s="12" t="s">
        <v>1664</v>
      </c>
      <c r="H304" s="12" t="s">
        <v>1473</v>
      </c>
      <c r="I304" s="1" t="s">
        <v>1390</v>
      </c>
      <c r="J304" s="12">
        <v>50</v>
      </c>
      <c r="K304" s="12" t="s">
        <v>1386</v>
      </c>
      <c r="L304" s="12" t="s">
        <v>1387</v>
      </c>
      <c r="M304" s="27" t="s">
        <v>1665</v>
      </c>
      <c r="N304" s="12"/>
      <c r="O304" s="8">
        <v>90984344</v>
      </c>
      <c r="P304" s="8" t="s">
        <v>51</v>
      </c>
      <c r="Q304" s="8">
        <v>15</v>
      </c>
      <c r="R304" s="12">
        <v>36</v>
      </c>
      <c r="S304" s="23">
        <v>1000</v>
      </c>
      <c r="T304" s="23">
        <v>658</v>
      </c>
      <c r="U304" s="13"/>
      <c r="V304" s="14">
        <f t="shared" si="202"/>
        <v>1658</v>
      </c>
      <c r="W304" s="15">
        <f t="shared" si="203"/>
        <v>1000</v>
      </c>
      <c r="X304" s="15">
        <f t="shared" si="195"/>
        <v>658</v>
      </c>
      <c r="Y304" s="15">
        <f t="shared" si="196"/>
        <v>0</v>
      </c>
      <c r="Z304" s="14">
        <f t="shared" si="197"/>
        <v>1658</v>
      </c>
      <c r="AA304" s="15">
        <f t="shared" si="204"/>
        <v>1000</v>
      </c>
      <c r="AB304" s="15">
        <f t="shared" si="198"/>
        <v>658</v>
      </c>
      <c r="AC304" s="15">
        <f t="shared" si="199"/>
        <v>0</v>
      </c>
      <c r="AD304" s="14">
        <f t="shared" si="200"/>
        <v>1658</v>
      </c>
      <c r="AE304" s="14">
        <f t="shared" si="201"/>
        <v>4974</v>
      </c>
      <c r="AF304" s="17" t="s">
        <v>53</v>
      </c>
      <c r="AG304" s="17" t="s">
        <v>287</v>
      </c>
      <c r="AH304" s="17" t="s">
        <v>357</v>
      </c>
      <c r="AI304" s="17" t="s">
        <v>1182</v>
      </c>
      <c r="AJ304" s="17" t="s">
        <v>372</v>
      </c>
      <c r="AK304" s="8" t="s">
        <v>290</v>
      </c>
      <c r="AL304" s="8" t="s">
        <v>291</v>
      </c>
      <c r="AM304" s="8" t="s">
        <v>47</v>
      </c>
      <c r="AN304" s="25">
        <v>46752</v>
      </c>
      <c r="AO304" s="12" t="s">
        <v>3364</v>
      </c>
    </row>
    <row r="305" spans="1:41" ht="20" customHeight="1">
      <c r="A305" s="12">
        <v>20</v>
      </c>
      <c r="B305" s="12" t="s">
        <v>1382</v>
      </c>
      <c r="C305" s="28" t="s">
        <v>1615</v>
      </c>
      <c r="D305" s="12" t="s">
        <v>1383</v>
      </c>
      <c r="E305" s="12" t="s">
        <v>1382</v>
      </c>
      <c r="F305" s="12" t="s">
        <v>1383</v>
      </c>
      <c r="G305" s="12" t="s">
        <v>1666</v>
      </c>
      <c r="H305" s="12" t="s">
        <v>1455</v>
      </c>
      <c r="I305" s="1" t="s">
        <v>1653</v>
      </c>
      <c r="J305" s="12">
        <v>49</v>
      </c>
      <c r="K305" s="12" t="s">
        <v>1386</v>
      </c>
      <c r="L305" s="12" t="s">
        <v>1387</v>
      </c>
      <c r="M305" s="27" t="s">
        <v>1667</v>
      </c>
      <c r="N305" s="12"/>
      <c r="O305" s="8">
        <v>10694108</v>
      </c>
      <c r="P305" s="8" t="s">
        <v>48</v>
      </c>
      <c r="Q305" s="8">
        <v>10</v>
      </c>
      <c r="R305" s="12">
        <v>36</v>
      </c>
      <c r="S305" s="23">
        <v>1123</v>
      </c>
      <c r="T305" s="23"/>
      <c r="U305" s="13"/>
      <c r="V305" s="14">
        <f t="shared" si="202"/>
        <v>1123</v>
      </c>
      <c r="W305" s="15">
        <f t="shared" si="203"/>
        <v>1123</v>
      </c>
      <c r="X305" s="15">
        <f t="shared" si="195"/>
        <v>0</v>
      </c>
      <c r="Y305" s="15">
        <f t="shared" si="196"/>
        <v>0</v>
      </c>
      <c r="Z305" s="14">
        <f t="shared" si="197"/>
        <v>1123</v>
      </c>
      <c r="AA305" s="15">
        <f t="shared" si="204"/>
        <v>1123</v>
      </c>
      <c r="AB305" s="15">
        <f t="shared" si="198"/>
        <v>0</v>
      </c>
      <c r="AC305" s="15">
        <f t="shared" si="199"/>
        <v>0</v>
      </c>
      <c r="AD305" s="14">
        <f t="shared" si="200"/>
        <v>1123</v>
      </c>
      <c r="AE305" s="14">
        <f t="shared" si="201"/>
        <v>3369</v>
      </c>
      <c r="AF305" s="17" t="s">
        <v>53</v>
      </c>
      <c r="AG305" s="17" t="s">
        <v>287</v>
      </c>
      <c r="AH305" s="17" t="s">
        <v>357</v>
      </c>
      <c r="AI305" s="17" t="s">
        <v>1182</v>
      </c>
      <c r="AJ305" s="17" t="s">
        <v>372</v>
      </c>
      <c r="AK305" s="8" t="s">
        <v>290</v>
      </c>
      <c r="AL305" s="8" t="s">
        <v>291</v>
      </c>
      <c r="AM305" s="8" t="s">
        <v>47</v>
      </c>
      <c r="AN305" s="25">
        <v>46752</v>
      </c>
      <c r="AO305" s="12"/>
    </row>
    <row r="306" spans="1:41" ht="20" customHeight="1">
      <c r="A306" s="12">
        <v>21</v>
      </c>
      <c r="B306" s="12" t="s">
        <v>1382</v>
      </c>
      <c r="C306" s="28" t="s">
        <v>1615</v>
      </c>
      <c r="D306" s="12" t="s">
        <v>1383</v>
      </c>
      <c r="E306" s="12" t="s">
        <v>1382</v>
      </c>
      <c r="F306" s="12" t="s">
        <v>1383</v>
      </c>
      <c r="G306" s="12" t="s">
        <v>1647</v>
      </c>
      <c r="H306" s="12" t="s">
        <v>1459</v>
      </c>
      <c r="I306" s="1" t="s">
        <v>1618</v>
      </c>
      <c r="J306" s="12">
        <v>17</v>
      </c>
      <c r="K306" s="12" t="s">
        <v>1386</v>
      </c>
      <c r="L306" s="12" t="s">
        <v>1387</v>
      </c>
      <c r="M306" s="27" t="s">
        <v>1648</v>
      </c>
      <c r="N306" s="12"/>
      <c r="O306" s="8">
        <v>72251085</v>
      </c>
      <c r="P306" s="8" t="s">
        <v>48</v>
      </c>
      <c r="Q306" s="8">
        <v>7</v>
      </c>
      <c r="R306" s="12">
        <v>36</v>
      </c>
      <c r="S306" s="23">
        <v>15000</v>
      </c>
      <c r="T306" s="23"/>
      <c r="U306" s="13"/>
      <c r="V306" s="14">
        <f t="shared" si="202"/>
        <v>15000</v>
      </c>
      <c r="W306" s="15">
        <f t="shared" si="203"/>
        <v>15000</v>
      </c>
      <c r="X306" s="15">
        <f t="shared" si="195"/>
        <v>0</v>
      </c>
      <c r="Y306" s="15">
        <f t="shared" si="196"/>
        <v>0</v>
      </c>
      <c r="Z306" s="14">
        <f t="shared" si="197"/>
        <v>15000</v>
      </c>
      <c r="AA306" s="15">
        <f t="shared" si="204"/>
        <v>15000</v>
      </c>
      <c r="AB306" s="15">
        <f t="shared" si="198"/>
        <v>0</v>
      </c>
      <c r="AC306" s="15">
        <f t="shared" si="199"/>
        <v>0</v>
      </c>
      <c r="AD306" s="14">
        <f t="shared" si="200"/>
        <v>15000</v>
      </c>
      <c r="AE306" s="14">
        <f t="shared" si="201"/>
        <v>45000</v>
      </c>
      <c r="AF306" s="17" t="s">
        <v>53</v>
      </c>
      <c r="AG306" s="17" t="s">
        <v>287</v>
      </c>
      <c r="AH306" s="17" t="s">
        <v>357</v>
      </c>
      <c r="AI306" s="17" t="s">
        <v>1182</v>
      </c>
      <c r="AJ306" s="17" t="s">
        <v>372</v>
      </c>
      <c r="AK306" s="8" t="s">
        <v>290</v>
      </c>
      <c r="AL306" s="8" t="s">
        <v>291</v>
      </c>
      <c r="AM306" s="8" t="s">
        <v>47</v>
      </c>
      <c r="AN306" s="25">
        <v>46752</v>
      </c>
      <c r="AO306" s="12"/>
    </row>
    <row r="307" spans="1:41" ht="20" customHeight="1">
      <c r="A307" s="12">
        <v>22</v>
      </c>
      <c r="B307" s="12" t="s">
        <v>1382</v>
      </c>
      <c r="C307" s="28" t="s">
        <v>1615</v>
      </c>
      <c r="D307" s="12" t="s">
        <v>1383</v>
      </c>
      <c r="E307" s="12" t="s">
        <v>1382</v>
      </c>
      <c r="F307" s="12" t="s">
        <v>1383</v>
      </c>
      <c r="G307" s="12" t="s">
        <v>1668</v>
      </c>
      <c r="H307" s="12" t="s">
        <v>1406</v>
      </c>
      <c r="I307" s="1" t="s">
        <v>1669</v>
      </c>
      <c r="J307" s="12">
        <v>2</v>
      </c>
      <c r="K307" s="12" t="s">
        <v>1391</v>
      </c>
      <c r="L307" s="12" t="s">
        <v>1392</v>
      </c>
      <c r="M307" s="27" t="s">
        <v>1670</v>
      </c>
      <c r="N307" s="12"/>
      <c r="O307" s="8">
        <v>94961095</v>
      </c>
      <c r="P307" s="8" t="s">
        <v>48</v>
      </c>
      <c r="Q307" s="8">
        <v>60</v>
      </c>
      <c r="R307" s="12">
        <v>36</v>
      </c>
      <c r="S307" s="23">
        <v>100000</v>
      </c>
      <c r="T307" s="23"/>
      <c r="U307" s="13"/>
      <c r="V307" s="14">
        <f t="shared" si="202"/>
        <v>100000</v>
      </c>
      <c r="W307" s="15">
        <f t="shared" si="203"/>
        <v>100000</v>
      </c>
      <c r="X307" s="15">
        <f t="shared" si="195"/>
        <v>0</v>
      </c>
      <c r="Y307" s="15">
        <f t="shared" si="196"/>
        <v>0</v>
      </c>
      <c r="Z307" s="14">
        <f t="shared" si="197"/>
        <v>100000</v>
      </c>
      <c r="AA307" s="15">
        <f t="shared" si="204"/>
        <v>100000</v>
      </c>
      <c r="AB307" s="15">
        <f t="shared" si="198"/>
        <v>0</v>
      </c>
      <c r="AC307" s="15">
        <f t="shared" si="199"/>
        <v>0</v>
      </c>
      <c r="AD307" s="14">
        <f t="shared" si="200"/>
        <v>100000</v>
      </c>
      <c r="AE307" s="14">
        <f t="shared" si="201"/>
        <v>300000</v>
      </c>
      <c r="AF307" s="17" t="s">
        <v>53</v>
      </c>
      <c r="AG307" s="17" t="s">
        <v>287</v>
      </c>
      <c r="AH307" s="17" t="s">
        <v>357</v>
      </c>
      <c r="AI307" s="17" t="s">
        <v>1182</v>
      </c>
      <c r="AJ307" s="17" t="s">
        <v>372</v>
      </c>
      <c r="AK307" s="8" t="s">
        <v>290</v>
      </c>
      <c r="AL307" s="8" t="s">
        <v>291</v>
      </c>
      <c r="AM307" s="8" t="s">
        <v>47</v>
      </c>
      <c r="AN307" s="25">
        <v>46752</v>
      </c>
      <c r="AO307" s="12"/>
    </row>
    <row r="308" spans="1:41" ht="20" customHeight="1">
      <c r="A308" s="12">
        <v>23</v>
      </c>
      <c r="B308" s="12" t="s">
        <v>1382</v>
      </c>
      <c r="C308" s="28" t="s">
        <v>1615</v>
      </c>
      <c r="D308" s="12" t="s">
        <v>1383</v>
      </c>
      <c r="E308" s="12" t="s">
        <v>1382</v>
      </c>
      <c r="F308" s="12" t="s">
        <v>1383</v>
      </c>
      <c r="G308" s="12" t="s">
        <v>1671</v>
      </c>
      <c r="H308" s="12" t="s">
        <v>1387</v>
      </c>
      <c r="I308" s="1" t="s">
        <v>1672</v>
      </c>
      <c r="J308" s="12">
        <v>41</v>
      </c>
      <c r="K308" s="12" t="s">
        <v>1386</v>
      </c>
      <c r="L308" s="12" t="s">
        <v>1387</v>
      </c>
      <c r="M308" s="27" t="s">
        <v>1674</v>
      </c>
      <c r="N308" s="12"/>
      <c r="O308" s="8">
        <v>30342235</v>
      </c>
      <c r="P308" s="8" t="s">
        <v>48</v>
      </c>
      <c r="Q308" s="8">
        <v>50</v>
      </c>
      <c r="R308" s="12">
        <v>36</v>
      </c>
      <c r="S308" s="23">
        <v>12630</v>
      </c>
      <c r="T308" s="23"/>
      <c r="U308" s="13"/>
      <c r="V308" s="14">
        <f t="shared" si="202"/>
        <v>12630</v>
      </c>
      <c r="W308" s="15">
        <f t="shared" si="203"/>
        <v>12630</v>
      </c>
      <c r="X308" s="15">
        <f t="shared" si="195"/>
        <v>0</v>
      </c>
      <c r="Y308" s="15">
        <f t="shared" si="196"/>
        <v>0</v>
      </c>
      <c r="Z308" s="14">
        <f t="shared" si="197"/>
        <v>12630</v>
      </c>
      <c r="AA308" s="15">
        <f t="shared" si="204"/>
        <v>12630</v>
      </c>
      <c r="AB308" s="15">
        <f t="shared" si="198"/>
        <v>0</v>
      </c>
      <c r="AC308" s="15">
        <f t="shared" si="199"/>
        <v>0</v>
      </c>
      <c r="AD308" s="14">
        <f t="shared" si="200"/>
        <v>12630</v>
      </c>
      <c r="AE308" s="14">
        <f t="shared" si="201"/>
        <v>37890</v>
      </c>
      <c r="AF308" s="17" t="s">
        <v>53</v>
      </c>
      <c r="AG308" s="17" t="s">
        <v>287</v>
      </c>
      <c r="AH308" s="17" t="s">
        <v>357</v>
      </c>
      <c r="AI308" s="17" t="s">
        <v>1182</v>
      </c>
      <c r="AJ308" s="17" t="s">
        <v>372</v>
      </c>
      <c r="AK308" s="8" t="s">
        <v>290</v>
      </c>
      <c r="AL308" s="8" t="s">
        <v>291</v>
      </c>
      <c r="AM308" s="8" t="s">
        <v>47</v>
      </c>
      <c r="AN308" s="25">
        <v>46752</v>
      </c>
      <c r="AO308" s="12"/>
    </row>
    <row r="309" spans="1:41" ht="20" customHeight="1">
      <c r="A309" s="12">
        <v>24</v>
      </c>
      <c r="B309" s="12" t="s">
        <v>1382</v>
      </c>
      <c r="C309" s="28" t="s">
        <v>1615</v>
      </c>
      <c r="D309" s="12" t="s">
        <v>1383</v>
      </c>
      <c r="E309" s="12" t="s">
        <v>1382</v>
      </c>
      <c r="F309" s="12" t="s">
        <v>1383</v>
      </c>
      <c r="G309" s="12" t="s">
        <v>1675</v>
      </c>
      <c r="H309" s="12" t="s">
        <v>1406</v>
      </c>
      <c r="I309" s="1" t="s">
        <v>1390</v>
      </c>
      <c r="J309" s="12"/>
      <c r="K309" s="12" t="s">
        <v>1391</v>
      </c>
      <c r="L309" s="12" t="s">
        <v>1412</v>
      </c>
      <c r="M309" s="27" t="s">
        <v>1676</v>
      </c>
      <c r="N309" s="12"/>
      <c r="O309" s="8">
        <v>56212461</v>
      </c>
      <c r="P309" s="8" t="s">
        <v>48</v>
      </c>
      <c r="Q309" s="8">
        <v>27</v>
      </c>
      <c r="R309" s="12">
        <v>36</v>
      </c>
      <c r="S309" s="23">
        <v>3500</v>
      </c>
      <c r="T309" s="23"/>
      <c r="U309" s="13"/>
      <c r="V309" s="14">
        <f t="shared" si="202"/>
        <v>3500</v>
      </c>
      <c r="W309" s="15">
        <f t="shared" si="203"/>
        <v>3500</v>
      </c>
      <c r="X309" s="15">
        <f t="shared" si="195"/>
        <v>0</v>
      </c>
      <c r="Y309" s="15">
        <f t="shared" si="196"/>
        <v>0</v>
      </c>
      <c r="Z309" s="14">
        <f t="shared" si="197"/>
        <v>3500</v>
      </c>
      <c r="AA309" s="15">
        <f t="shared" si="204"/>
        <v>3500</v>
      </c>
      <c r="AB309" s="15">
        <f t="shared" si="198"/>
        <v>0</v>
      </c>
      <c r="AC309" s="15">
        <f t="shared" si="199"/>
        <v>0</v>
      </c>
      <c r="AD309" s="14">
        <f t="shared" si="200"/>
        <v>3500</v>
      </c>
      <c r="AE309" s="14">
        <f t="shared" si="201"/>
        <v>10500</v>
      </c>
      <c r="AF309" s="17" t="s">
        <v>53</v>
      </c>
      <c r="AG309" s="17" t="s">
        <v>287</v>
      </c>
      <c r="AH309" s="17" t="s">
        <v>357</v>
      </c>
      <c r="AI309" s="17" t="s">
        <v>1182</v>
      </c>
      <c r="AJ309" s="17" t="s">
        <v>372</v>
      </c>
      <c r="AK309" s="8" t="s">
        <v>290</v>
      </c>
      <c r="AL309" s="8" t="s">
        <v>291</v>
      </c>
      <c r="AM309" s="8" t="s">
        <v>47</v>
      </c>
      <c r="AN309" s="25">
        <v>46752</v>
      </c>
      <c r="AO309" s="12"/>
    </row>
    <row r="310" spans="1:41" ht="20" customHeight="1">
      <c r="A310" s="12">
        <v>25</v>
      </c>
      <c r="B310" s="12" t="s">
        <v>1382</v>
      </c>
      <c r="C310" s="28" t="s">
        <v>1615</v>
      </c>
      <c r="D310" s="12" t="s">
        <v>1383</v>
      </c>
      <c r="E310" s="12" t="s">
        <v>1382</v>
      </c>
      <c r="F310" s="12" t="s">
        <v>1383</v>
      </c>
      <c r="G310" s="12" t="s">
        <v>1677</v>
      </c>
      <c r="H310" s="12" t="s">
        <v>1406</v>
      </c>
      <c r="I310" s="1" t="s">
        <v>1678</v>
      </c>
      <c r="J310" s="12"/>
      <c r="K310" s="12" t="s">
        <v>1391</v>
      </c>
      <c r="L310" s="12" t="s">
        <v>1412</v>
      </c>
      <c r="M310" s="27" t="s">
        <v>1679</v>
      </c>
      <c r="N310" s="12"/>
      <c r="O310" s="8">
        <v>82367746</v>
      </c>
      <c r="P310" s="8" t="s">
        <v>48</v>
      </c>
      <c r="Q310" s="8">
        <v>7</v>
      </c>
      <c r="R310" s="12">
        <v>36</v>
      </c>
      <c r="S310" s="23">
        <v>3500</v>
      </c>
      <c r="T310" s="23"/>
      <c r="U310" s="13"/>
      <c r="V310" s="14">
        <f t="shared" si="202"/>
        <v>3500</v>
      </c>
      <c r="W310" s="15">
        <f t="shared" si="203"/>
        <v>3500</v>
      </c>
      <c r="X310" s="15">
        <f t="shared" si="195"/>
        <v>0</v>
      </c>
      <c r="Y310" s="15">
        <f t="shared" si="196"/>
        <v>0</v>
      </c>
      <c r="Z310" s="14">
        <f t="shared" si="197"/>
        <v>3500</v>
      </c>
      <c r="AA310" s="15">
        <f t="shared" si="204"/>
        <v>3500</v>
      </c>
      <c r="AB310" s="15">
        <f t="shared" si="198"/>
        <v>0</v>
      </c>
      <c r="AC310" s="15">
        <f t="shared" si="199"/>
        <v>0</v>
      </c>
      <c r="AD310" s="14">
        <f t="shared" si="200"/>
        <v>3500</v>
      </c>
      <c r="AE310" s="14">
        <f t="shared" si="201"/>
        <v>10500</v>
      </c>
      <c r="AF310" s="17" t="s">
        <v>53</v>
      </c>
      <c r="AG310" s="17" t="s">
        <v>287</v>
      </c>
      <c r="AH310" s="17" t="s">
        <v>357</v>
      </c>
      <c r="AI310" s="17" t="s">
        <v>1182</v>
      </c>
      <c r="AJ310" s="17" t="s">
        <v>372</v>
      </c>
      <c r="AK310" s="8" t="s">
        <v>290</v>
      </c>
      <c r="AL310" s="8" t="s">
        <v>291</v>
      </c>
      <c r="AM310" s="8" t="s">
        <v>47</v>
      </c>
      <c r="AN310" s="25">
        <v>46752</v>
      </c>
      <c r="AO310" s="12"/>
    </row>
    <row r="311" spans="1:41" ht="20" customHeight="1">
      <c r="A311" s="12">
        <v>26</v>
      </c>
      <c r="B311" s="12" t="s">
        <v>1382</v>
      </c>
      <c r="C311" s="28" t="s">
        <v>1615</v>
      </c>
      <c r="D311" s="12" t="s">
        <v>1383</v>
      </c>
      <c r="E311" s="12" t="s">
        <v>1382</v>
      </c>
      <c r="F311" s="12" t="s">
        <v>1383</v>
      </c>
      <c r="G311" s="12" t="s">
        <v>1680</v>
      </c>
      <c r="H311" s="12" t="s">
        <v>1681</v>
      </c>
      <c r="I311" s="1" t="s">
        <v>1390</v>
      </c>
      <c r="J311" s="12"/>
      <c r="K311" s="12" t="s">
        <v>1391</v>
      </c>
      <c r="L311" s="12" t="s">
        <v>1412</v>
      </c>
      <c r="M311" s="27" t="s">
        <v>1682</v>
      </c>
      <c r="N311" s="12"/>
      <c r="O311" s="8">
        <v>13942787</v>
      </c>
      <c r="P311" s="8" t="s">
        <v>48</v>
      </c>
      <c r="Q311" s="8">
        <v>27</v>
      </c>
      <c r="R311" s="12">
        <v>36</v>
      </c>
      <c r="S311" s="23">
        <v>3500</v>
      </c>
      <c r="T311" s="23"/>
      <c r="U311" s="13"/>
      <c r="V311" s="14">
        <f t="shared" si="202"/>
        <v>3500</v>
      </c>
      <c r="W311" s="15">
        <f t="shared" si="203"/>
        <v>3500</v>
      </c>
      <c r="X311" s="15">
        <f t="shared" si="195"/>
        <v>0</v>
      </c>
      <c r="Y311" s="15">
        <f t="shared" si="196"/>
        <v>0</v>
      </c>
      <c r="Z311" s="14">
        <f t="shared" si="197"/>
        <v>3500</v>
      </c>
      <c r="AA311" s="15">
        <f t="shared" si="204"/>
        <v>3500</v>
      </c>
      <c r="AB311" s="15">
        <f t="shared" si="198"/>
        <v>0</v>
      </c>
      <c r="AC311" s="15">
        <f t="shared" si="199"/>
        <v>0</v>
      </c>
      <c r="AD311" s="14">
        <f t="shared" si="200"/>
        <v>3500</v>
      </c>
      <c r="AE311" s="14">
        <f t="shared" si="201"/>
        <v>10500</v>
      </c>
      <c r="AF311" s="17" t="s">
        <v>53</v>
      </c>
      <c r="AG311" s="17" t="s">
        <v>287</v>
      </c>
      <c r="AH311" s="17" t="s">
        <v>357</v>
      </c>
      <c r="AI311" s="17" t="s">
        <v>1182</v>
      </c>
      <c r="AJ311" s="17" t="s">
        <v>372</v>
      </c>
      <c r="AK311" s="8" t="s">
        <v>290</v>
      </c>
      <c r="AL311" s="8" t="s">
        <v>291</v>
      </c>
      <c r="AM311" s="8" t="s">
        <v>47</v>
      </c>
      <c r="AN311" s="25">
        <v>46752</v>
      </c>
      <c r="AO311" s="12"/>
    </row>
    <row r="312" spans="1:41" ht="20" customHeight="1">
      <c r="A312" s="12">
        <v>27</v>
      </c>
      <c r="B312" s="12" t="s">
        <v>1382</v>
      </c>
      <c r="C312" s="28" t="s">
        <v>1615</v>
      </c>
      <c r="D312" s="12" t="s">
        <v>1383</v>
      </c>
      <c r="E312" s="12" t="s">
        <v>1382</v>
      </c>
      <c r="F312" s="12" t="s">
        <v>1383</v>
      </c>
      <c r="G312" s="12" t="s">
        <v>1683</v>
      </c>
      <c r="H312" s="12" t="s">
        <v>1406</v>
      </c>
      <c r="I312" s="1" t="s">
        <v>1684</v>
      </c>
      <c r="J312" s="12"/>
      <c r="K312" s="12" t="s">
        <v>1391</v>
      </c>
      <c r="L312" s="12" t="s">
        <v>1412</v>
      </c>
      <c r="M312" s="27" t="s">
        <v>1685</v>
      </c>
      <c r="N312" s="12"/>
      <c r="O312" s="8">
        <v>56319606</v>
      </c>
      <c r="P312" s="8" t="s">
        <v>48</v>
      </c>
      <c r="Q312" s="8">
        <v>27</v>
      </c>
      <c r="R312" s="12">
        <v>36</v>
      </c>
      <c r="S312" s="23">
        <v>3000</v>
      </c>
      <c r="T312" s="23"/>
      <c r="U312" s="13"/>
      <c r="V312" s="14">
        <f t="shared" si="202"/>
        <v>3000</v>
      </c>
      <c r="W312" s="15">
        <f t="shared" si="203"/>
        <v>3000</v>
      </c>
      <c r="X312" s="15">
        <f t="shared" si="195"/>
        <v>0</v>
      </c>
      <c r="Y312" s="15">
        <f t="shared" si="196"/>
        <v>0</v>
      </c>
      <c r="Z312" s="14">
        <f t="shared" si="197"/>
        <v>3000</v>
      </c>
      <c r="AA312" s="15">
        <f t="shared" si="204"/>
        <v>3000</v>
      </c>
      <c r="AB312" s="15">
        <f t="shared" si="198"/>
        <v>0</v>
      </c>
      <c r="AC312" s="15">
        <f t="shared" si="199"/>
        <v>0</v>
      </c>
      <c r="AD312" s="14">
        <f t="shared" si="200"/>
        <v>3000</v>
      </c>
      <c r="AE312" s="14">
        <f t="shared" si="201"/>
        <v>9000</v>
      </c>
      <c r="AF312" s="17" t="s">
        <v>53</v>
      </c>
      <c r="AG312" s="17" t="s">
        <v>287</v>
      </c>
      <c r="AH312" s="17" t="s">
        <v>357</v>
      </c>
      <c r="AI312" s="17" t="s">
        <v>1182</v>
      </c>
      <c r="AJ312" s="17" t="s">
        <v>372</v>
      </c>
      <c r="AK312" s="8" t="s">
        <v>290</v>
      </c>
      <c r="AL312" s="8" t="s">
        <v>291</v>
      </c>
      <c r="AM312" s="8" t="s">
        <v>47</v>
      </c>
      <c r="AN312" s="25">
        <v>46752</v>
      </c>
      <c r="AO312" s="12"/>
    </row>
    <row r="313" spans="1:41" ht="20" customHeight="1">
      <c r="A313" s="12">
        <v>28</v>
      </c>
      <c r="B313" s="12" t="s">
        <v>1382</v>
      </c>
      <c r="C313" s="28" t="s">
        <v>1615</v>
      </c>
      <c r="D313" s="12" t="s">
        <v>1383</v>
      </c>
      <c r="E313" s="12" t="s">
        <v>1382</v>
      </c>
      <c r="F313" s="12" t="s">
        <v>1383</v>
      </c>
      <c r="G313" s="12" t="s">
        <v>1686</v>
      </c>
      <c r="H313" s="12" t="s">
        <v>1681</v>
      </c>
      <c r="I313" s="1" t="s">
        <v>1687</v>
      </c>
      <c r="J313" s="12"/>
      <c r="K313" s="12" t="s">
        <v>1391</v>
      </c>
      <c r="L313" s="12" t="s">
        <v>1412</v>
      </c>
      <c r="M313" s="27" t="s">
        <v>1688</v>
      </c>
      <c r="N313" s="12"/>
      <c r="O313" s="8">
        <v>56424048</v>
      </c>
      <c r="P313" s="8" t="s">
        <v>48</v>
      </c>
      <c r="Q313" s="8">
        <v>22</v>
      </c>
      <c r="R313" s="12">
        <v>36</v>
      </c>
      <c r="S313" s="23">
        <v>10267</v>
      </c>
      <c r="T313" s="23"/>
      <c r="U313" s="13"/>
      <c r="V313" s="14">
        <f t="shared" si="202"/>
        <v>10267</v>
      </c>
      <c r="W313" s="15">
        <f t="shared" si="203"/>
        <v>10267</v>
      </c>
      <c r="X313" s="15">
        <f t="shared" si="195"/>
        <v>0</v>
      </c>
      <c r="Y313" s="15">
        <f t="shared" si="196"/>
        <v>0</v>
      </c>
      <c r="Z313" s="14">
        <f t="shared" si="197"/>
        <v>10267</v>
      </c>
      <c r="AA313" s="15">
        <f t="shared" si="204"/>
        <v>10267</v>
      </c>
      <c r="AB313" s="15">
        <f t="shared" si="198"/>
        <v>0</v>
      </c>
      <c r="AC313" s="15">
        <f t="shared" si="199"/>
        <v>0</v>
      </c>
      <c r="AD313" s="14">
        <f t="shared" si="200"/>
        <v>10267</v>
      </c>
      <c r="AE313" s="14">
        <f t="shared" si="201"/>
        <v>30801</v>
      </c>
      <c r="AF313" s="17" t="s">
        <v>53</v>
      </c>
      <c r="AG313" s="17" t="s">
        <v>287</v>
      </c>
      <c r="AH313" s="17" t="s">
        <v>357</v>
      </c>
      <c r="AI313" s="17" t="s">
        <v>1182</v>
      </c>
      <c r="AJ313" s="17" t="s">
        <v>372</v>
      </c>
      <c r="AK313" s="8" t="s">
        <v>290</v>
      </c>
      <c r="AL313" s="8" t="s">
        <v>291</v>
      </c>
      <c r="AM313" s="8" t="s">
        <v>47</v>
      </c>
      <c r="AN313" s="25">
        <v>46752</v>
      </c>
      <c r="AO313" s="12"/>
    </row>
    <row r="314" spans="1:41" ht="20" customHeight="1">
      <c r="A314" s="12">
        <v>29</v>
      </c>
      <c r="B314" s="12" t="s">
        <v>1382</v>
      </c>
      <c r="C314" s="28" t="s">
        <v>1615</v>
      </c>
      <c r="D314" s="12" t="s">
        <v>1383</v>
      </c>
      <c r="E314" s="12" t="s">
        <v>1382</v>
      </c>
      <c r="F314" s="12" t="s">
        <v>1383</v>
      </c>
      <c r="G314" s="12" t="s">
        <v>1689</v>
      </c>
      <c r="H314" s="12" t="s">
        <v>1681</v>
      </c>
      <c r="I314" s="1" t="s">
        <v>1690</v>
      </c>
      <c r="J314" s="12"/>
      <c r="K314" s="12" t="s">
        <v>1391</v>
      </c>
      <c r="L314" s="12" t="s">
        <v>1412</v>
      </c>
      <c r="M314" s="27" t="s">
        <v>1691</v>
      </c>
      <c r="N314" s="12"/>
      <c r="O314" s="8">
        <v>94338752</v>
      </c>
      <c r="P314" s="8" t="s">
        <v>48</v>
      </c>
      <c r="Q314" s="8">
        <v>16</v>
      </c>
      <c r="R314" s="12">
        <v>36</v>
      </c>
      <c r="S314" s="23">
        <v>3152</v>
      </c>
      <c r="T314" s="23"/>
      <c r="U314" s="13"/>
      <c r="V314" s="14">
        <f t="shared" si="202"/>
        <v>3152</v>
      </c>
      <c r="W314" s="15">
        <f t="shared" si="203"/>
        <v>3152</v>
      </c>
      <c r="X314" s="15">
        <f t="shared" si="195"/>
        <v>0</v>
      </c>
      <c r="Y314" s="15">
        <f t="shared" si="196"/>
        <v>0</v>
      </c>
      <c r="Z314" s="14">
        <f t="shared" si="197"/>
        <v>3152</v>
      </c>
      <c r="AA314" s="15">
        <f t="shared" si="204"/>
        <v>3152</v>
      </c>
      <c r="AB314" s="15">
        <f t="shared" si="198"/>
        <v>0</v>
      </c>
      <c r="AC314" s="15">
        <f t="shared" si="199"/>
        <v>0</v>
      </c>
      <c r="AD314" s="14">
        <f t="shared" si="200"/>
        <v>3152</v>
      </c>
      <c r="AE314" s="14">
        <f t="shared" si="201"/>
        <v>9456</v>
      </c>
      <c r="AF314" s="17" t="s">
        <v>53</v>
      </c>
      <c r="AG314" s="17" t="s">
        <v>287</v>
      </c>
      <c r="AH314" s="17" t="s">
        <v>357</v>
      </c>
      <c r="AI314" s="17" t="s">
        <v>1182</v>
      </c>
      <c r="AJ314" s="17" t="s">
        <v>372</v>
      </c>
      <c r="AK314" s="8" t="s">
        <v>290</v>
      </c>
      <c r="AL314" s="8" t="s">
        <v>291</v>
      </c>
      <c r="AM314" s="8" t="s">
        <v>47</v>
      </c>
      <c r="AN314" s="25">
        <v>46752</v>
      </c>
      <c r="AO314" s="12"/>
    </row>
    <row r="315" spans="1:41" ht="20" customHeight="1">
      <c r="A315" s="12">
        <v>30</v>
      </c>
      <c r="B315" s="12" t="s">
        <v>1382</v>
      </c>
      <c r="C315" s="28" t="s">
        <v>1615</v>
      </c>
      <c r="D315" s="12" t="s">
        <v>1383</v>
      </c>
      <c r="E315" s="12" t="s">
        <v>1382</v>
      </c>
      <c r="F315" s="12" t="s">
        <v>1383</v>
      </c>
      <c r="G315" s="12" t="s">
        <v>1692</v>
      </c>
      <c r="H315" s="12" t="s">
        <v>1681</v>
      </c>
      <c r="I315" s="1" t="s">
        <v>1448</v>
      </c>
      <c r="J315" s="12"/>
      <c r="K315" s="12" t="s">
        <v>1391</v>
      </c>
      <c r="L315" s="12" t="s">
        <v>1412</v>
      </c>
      <c r="M315" s="27" t="s">
        <v>1691</v>
      </c>
      <c r="N315" s="12"/>
      <c r="O315" s="8">
        <v>94338678</v>
      </c>
      <c r="P315" s="8" t="s">
        <v>48</v>
      </c>
      <c r="Q315" s="8">
        <v>11</v>
      </c>
      <c r="R315" s="12">
        <v>36</v>
      </c>
      <c r="S315" s="23">
        <v>4501</v>
      </c>
      <c r="T315" s="23"/>
      <c r="U315" s="13"/>
      <c r="V315" s="14">
        <f t="shared" si="202"/>
        <v>4501</v>
      </c>
      <c r="W315" s="15">
        <f t="shared" si="203"/>
        <v>4501</v>
      </c>
      <c r="X315" s="15">
        <f t="shared" si="195"/>
        <v>0</v>
      </c>
      <c r="Y315" s="15">
        <f t="shared" si="196"/>
        <v>0</v>
      </c>
      <c r="Z315" s="14">
        <f t="shared" si="197"/>
        <v>4501</v>
      </c>
      <c r="AA315" s="15">
        <f t="shared" si="204"/>
        <v>4501</v>
      </c>
      <c r="AB315" s="15">
        <f t="shared" si="198"/>
        <v>0</v>
      </c>
      <c r="AC315" s="15">
        <f t="shared" si="199"/>
        <v>0</v>
      </c>
      <c r="AD315" s="14">
        <f t="shared" si="200"/>
        <v>4501</v>
      </c>
      <c r="AE315" s="14">
        <f t="shared" si="201"/>
        <v>13503</v>
      </c>
      <c r="AF315" s="17" t="s">
        <v>53</v>
      </c>
      <c r="AG315" s="17" t="s">
        <v>287</v>
      </c>
      <c r="AH315" s="17" t="s">
        <v>357</v>
      </c>
      <c r="AI315" s="17" t="s">
        <v>1182</v>
      </c>
      <c r="AJ315" s="17" t="s">
        <v>372</v>
      </c>
      <c r="AK315" s="8" t="s">
        <v>290</v>
      </c>
      <c r="AL315" s="8" t="s">
        <v>291</v>
      </c>
      <c r="AM315" s="8" t="s">
        <v>47</v>
      </c>
      <c r="AN315" s="25">
        <v>46752</v>
      </c>
      <c r="AO315" s="12"/>
    </row>
    <row r="316" spans="1:41" ht="20" customHeight="1">
      <c r="A316" s="12">
        <v>31</v>
      </c>
      <c r="B316" s="12" t="s">
        <v>1382</v>
      </c>
      <c r="C316" s="28" t="s">
        <v>1615</v>
      </c>
      <c r="D316" s="12" t="s">
        <v>1383</v>
      </c>
      <c r="E316" s="12" t="s">
        <v>1382</v>
      </c>
      <c r="F316" s="12" t="s">
        <v>1383</v>
      </c>
      <c r="G316" s="12" t="s">
        <v>1693</v>
      </c>
      <c r="H316" s="12" t="s">
        <v>1694</v>
      </c>
      <c r="I316" s="1" t="s">
        <v>1695</v>
      </c>
      <c r="J316" s="12"/>
      <c r="K316" s="12" t="s">
        <v>1396</v>
      </c>
      <c r="L316" s="12" t="s">
        <v>1397</v>
      </c>
      <c r="M316" s="27" t="s">
        <v>1696</v>
      </c>
      <c r="N316" s="12"/>
      <c r="O316" s="8">
        <v>1662792</v>
      </c>
      <c r="P316" s="8" t="s">
        <v>48</v>
      </c>
      <c r="Q316" s="8">
        <v>38</v>
      </c>
      <c r="R316" s="12">
        <v>36</v>
      </c>
      <c r="S316" s="23">
        <v>172950</v>
      </c>
      <c r="T316" s="23"/>
      <c r="U316" s="13"/>
      <c r="V316" s="14">
        <f t="shared" si="202"/>
        <v>172950</v>
      </c>
      <c r="W316" s="15">
        <f t="shared" si="203"/>
        <v>172950</v>
      </c>
      <c r="X316" s="15">
        <f t="shared" si="195"/>
        <v>0</v>
      </c>
      <c r="Y316" s="15">
        <f t="shared" si="196"/>
        <v>0</v>
      </c>
      <c r="Z316" s="14">
        <f t="shared" si="197"/>
        <v>172950</v>
      </c>
      <c r="AA316" s="15">
        <f t="shared" si="204"/>
        <v>172950</v>
      </c>
      <c r="AB316" s="15">
        <f t="shared" si="198"/>
        <v>0</v>
      </c>
      <c r="AC316" s="15">
        <f t="shared" si="199"/>
        <v>0</v>
      </c>
      <c r="AD316" s="14">
        <f t="shared" si="200"/>
        <v>172950</v>
      </c>
      <c r="AE316" s="14">
        <f t="shared" si="201"/>
        <v>518850</v>
      </c>
      <c r="AF316" s="17" t="s">
        <v>53</v>
      </c>
      <c r="AG316" s="17" t="s">
        <v>287</v>
      </c>
      <c r="AH316" s="17" t="s">
        <v>357</v>
      </c>
      <c r="AI316" s="17" t="s">
        <v>1182</v>
      </c>
      <c r="AJ316" s="17" t="s">
        <v>372</v>
      </c>
      <c r="AK316" s="8" t="s">
        <v>290</v>
      </c>
      <c r="AL316" s="8" t="s">
        <v>291</v>
      </c>
      <c r="AM316" s="8" t="s">
        <v>47</v>
      </c>
      <c r="AN316" s="25">
        <v>46752</v>
      </c>
      <c r="AO316" s="12"/>
    </row>
    <row r="317" spans="1:41" ht="20" customHeight="1">
      <c r="A317" s="12">
        <v>32</v>
      </c>
      <c r="B317" s="12" t="s">
        <v>1382</v>
      </c>
      <c r="C317" s="28" t="s">
        <v>1615</v>
      </c>
      <c r="D317" s="12" t="s">
        <v>1383</v>
      </c>
      <c r="E317" s="12" t="s">
        <v>1382</v>
      </c>
      <c r="F317" s="12" t="s">
        <v>1383</v>
      </c>
      <c r="G317" s="12" t="s">
        <v>1697</v>
      </c>
      <c r="H317" s="12" t="s">
        <v>1698</v>
      </c>
      <c r="I317" s="1" t="s">
        <v>1496</v>
      </c>
      <c r="J317" s="12"/>
      <c r="K317" s="12" t="s">
        <v>1391</v>
      </c>
      <c r="L317" s="12" t="s">
        <v>1412</v>
      </c>
      <c r="M317" s="27" t="s">
        <v>1699</v>
      </c>
      <c r="N317" s="12"/>
      <c r="O317" s="8">
        <v>4142778</v>
      </c>
      <c r="P317" s="8" t="s">
        <v>48</v>
      </c>
      <c r="Q317" s="8">
        <v>38</v>
      </c>
      <c r="R317" s="12">
        <v>36</v>
      </c>
      <c r="S317" s="23">
        <v>156059</v>
      </c>
      <c r="T317" s="23"/>
      <c r="U317" s="13"/>
      <c r="V317" s="14">
        <f t="shared" si="202"/>
        <v>156059</v>
      </c>
      <c r="W317" s="15">
        <f t="shared" si="203"/>
        <v>156059</v>
      </c>
      <c r="X317" s="15">
        <f t="shared" si="195"/>
        <v>0</v>
      </c>
      <c r="Y317" s="15">
        <f t="shared" si="196"/>
        <v>0</v>
      </c>
      <c r="Z317" s="14">
        <f t="shared" si="197"/>
        <v>156059</v>
      </c>
      <c r="AA317" s="15">
        <f t="shared" si="204"/>
        <v>156059</v>
      </c>
      <c r="AB317" s="15">
        <f t="shared" si="198"/>
        <v>0</v>
      </c>
      <c r="AC317" s="15">
        <f t="shared" si="199"/>
        <v>0</v>
      </c>
      <c r="AD317" s="14">
        <f t="shared" si="200"/>
        <v>156059</v>
      </c>
      <c r="AE317" s="14">
        <f t="shared" si="201"/>
        <v>468177</v>
      </c>
      <c r="AF317" s="17" t="s">
        <v>53</v>
      </c>
      <c r="AG317" s="17" t="s">
        <v>287</v>
      </c>
      <c r="AH317" s="17" t="s">
        <v>357</v>
      </c>
      <c r="AI317" s="17" t="s">
        <v>1182</v>
      </c>
      <c r="AJ317" s="17" t="s">
        <v>372</v>
      </c>
      <c r="AK317" s="8" t="s">
        <v>290</v>
      </c>
      <c r="AL317" s="8" t="s">
        <v>291</v>
      </c>
      <c r="AM317" s="8" t="s">
        <v>47</v>
      </c>
      <c r="AN317" s="25">
        <v>46752</v>
      </c>
      <c r="AO317" s="12"/>
    </row>
    <row r="318" spans="1:41" ht="20" customHeight="1">
      <c r="A318" s="12">
        <v>33</v>
      </c>
      <c r="B318" s="12" t="s">
        <v>1382</v>
      </c>
      <c r="C318" s="28" t="s">
        <v>1615</v>
      </c>
      <c r="D318" s="12" t="s">
        <v>1383</v>
      </c>
      <c r="E318" s="12" t="s">
        <v>1382</v>
      </c>
      <c r="F318" s="12" t="s">
        <v>1383</v>
      </c>
      <c r="G318" s="12" t="s">
        <v>1700</v>
      </c>
      <c r="H318" s="12" t="s">
        <v>1479</v>
      </c>
      <c r="I318" s="1"/>
      <c r="J318" s="12" t="s">
        <v>1701</v>
      </c>
      <c r="K318" s="12" t="s">
        <v>1386</v>
      </c>
      <c r="L318" s="12" t="s">
        <v>1387</v>
      </c>
      <c r="M318" s="27" t="s">
        <v>1702</v>
      </c>
      <c r="N318" s="12"/>
      <c r="O318" s="8">
        <v>1695409</v>
      </c>
      <c r="P318" s="8" t="s">
        <v>48</v>
      </c>
      <c r="Q318" s="8">
        <v>36</v>
      </c>
      <c r="R318" s="12">
        <v>36</v>
      </c>
      <c r="S318" s="23">
        <v>148915</v>
      </c>
      <c r="T318" s="23"/>
      <c r="U318" s="13"/>
      <c r="V318" s="14">
        <f t="shared" si="202"/>
        <v>148915</v>
      </c>
      <c r="W318" s="15">
        <f t="shared" si="203"/>
        <v>148915</v>
      </c>
      <c r="X318" s="15">
        <f t="shared" si="195"/>
        <v>0</v>
      </c>
      <c r="Y318" s="15">
        <f t="shared" si="196"/>
        <v>0</v>
      </c>
      <c r="Z318" s="14">
        <f t="shared" si="197"/>
        <v>148915</v>
      </c>
      <c r="AA318" s="15">
        <f t="shared" si="204"/>
        <v>148915</v>
      </c>
      <c r="AB318" s="15">
        <f t="shared" si="198"/>
        <v>0</v>
      </c>
      <c r="AC318" s="15">
        <f t="shared" si="199"/>
        <v>0</v>
      </c>
      <c r="AD318" s="14">
        <f t="shared" si="200"/>
        <v>148915</v>
      </c>
      <c r="AE318" s="14">
        <f t="shared" si="201"/>
        <v>446745</v>
      </c>
      <c r="AF318" s="17" t="s">
        <v>53</v>
      </c>
      <c r="AG318" s="17" t="s">
        <v>287</v>
      </c>
      <c r="AH318" s="17" t="s">
        <v>357</v>
      </c>
      <c r="AI318" s="17" t="s">
        <v>1182</v>
      </c>
      <c r="AJ318" s="17" t="s">
        <v>372</v>
      </c>
      <c r="AK318" s="8" t="s">
        <v>290</v>
      </c>
      <c r="AL318" s="8" t="s">
        <v>291</v>
      </c>
      <c r="AM318" s="8" t="s">
        <v>47</v>
      </c>
      <c r="AN318" s="25">
        <v>46752</v>
      </c>
      <c r="AO318" s="12"/>
    </row>
    <row r="319" spans="1:41" ht="20" customHeight="1">
      <c r="A319" s="12">
        <v>34</v>
      </c>
      <c r="B319" s="12" t="s">
        <v>1382</v>
      </c>
      <c r="C319" s="28" t="s">
        <v>1615</v>
      </c>
      <c r="D319" s="12" t="s">
        <v>1383</v>
      </c>
      <c r="E319" s="12" t="s">
        <v>1382</v>
      </c>
      <c r="F319" s="12" t="s">
        <v>1383</v>
      </c>
      <c r="G319" s="12" t="s">
        <v>1703</v>
      </c>
      <c r="H319" s="12" t="s">
        <v>1417</v>
      </c>
      <c r="I319" s="1" t="s">
        <v>1704</v>
      </c>
      <c r="J319" s="12"/>
      <c r="K319" s="12" t="s">
        <v>1386</v>
      </c>
      <c r="L319" s="12" t="s">
        <v>1459</v>
      </c>
      <c r="M319" s="27" t="s">
        <v>1705</v>
      </c>
      <c r="N319" s="12"/>
      <c r="O319" s="8">
        <v>3507002</v>
      </c>
      <c r="P319" s="8" t="s">
        <v>48</v>
      </c>
      <c r="Q319" s="8">
        <v>37</v>
      </c>
      <c r="R319" s="12">
        <v>36</v>
      </c>
      <c r="S319" s="23">
        <v>202924</v>
      </c>
      <c r="T319" s="23"/>
      <c r="U319" s="13"/>
      <c r="V319" s="14">
        <f t="shared" si="202"/>
        <v>202924</v>
      </c>
      <c r="W319" s="15">
        <f t="shared" si="203"/>
        <v>202924</v>
      </c>
      <c r="X319" s="15">
        <f t="shared" si="195"/>
        <v>0</v>
      </c>
      <c r="Y319" s="15">
        <f t="shared" si="196"/>
        <v>0</v>
      </c>
      <c r="Z319" s="14">
        <f t="shared" si="197"/>
        <v>202924</v>
      </c>
      <c r="AA319" s="15">
        <f t="shared" si="204"/>
        <v>202924</v>
      </c>
      <c r="AB319" s="15">
        <f t="shared" si="198"/>
        <v>0</v>
      </c>
      <c r="AC319" s="15">
        <f t="shared" si="199"/>
        <v>0</v>
      </c>
      <c r="AD319" s="14">
        <f t="shared" si="200"/>
        <v>202924</v>
      </c>
      <c r="AE319" s="14">
        <f t="shared" si="201"/>
        <v>608772</v>
      </c>
      <c r="AF319" s="17" t="s">
        <v>53</v>
      </c>
      <c r="AG319" s="17" t="s">
        <v>287</v>
      </c>
      <c r="AH319" s="17" t="s">
        <v>357</v>
      </c>
      <c r="AI319" s="17" t="s">
        <v>1182</v>
      </c>
      <c r="AJ319" s="17" t="s">
        <v>372</v>
      </c>
      <c r="AK319" s="8" t="s">
        <v>290</v>
      </c>
      <c r="AL319" s="8" t="s">
        <v>291</v>
      </c>
      <c r="AM319" s="8" t="s">
        <v>47</v>
      </c>
      <c r="AN319" s="25">
        <v>46752</v>
      </c>
      <c r="AO319" s="12"/>
    </row>
    <row r="320" spans="1:41" ht="20" customHeight="1">
      <c r="A320" s="12">
        <v>35</v>
      </c>
      <c r="B320" s="12" t="s">
        <v>1382</v>
      </c>
      <c r="C320" s="28" t="s">
        <v>1615</v>
      </c>
      <c r="D320" s="12" t="s">
        <v>1383</v>
      </c>
      <c r="E320" s="12" t="s">
        <v>1382</v>
      </c>
      <c r="F320" s="12" t="s">
        <v>1383</v>
      </c>
      <c r="G320" s="12" t="s">
        <v>1706</v>
      </c>
      <c r="H320" s="12" t="s">
        <v>1707</v>
      </c>
      <c r="I320" s="1" t="s">
        <v>1527</v>
      </c>
      <c r="J320" s="12"/>
      <c r="K320" s="12" t="s">
        <v>1386</v>
      </c>
      <c r="L320" s="12" t="s">
        <v>1459</v>
      </c>
      <c r="M320" s="27" t="s">
        <v>1708</v>
      </c>
      <c r="N320" s="12"/>
      <c r="O320" s="8">
        <v>82271392</v>
      </c>
      <c r="P320" s="8" t="s">
        <v>48</v>
      </c>
      <c r="Q320" s="8">
        <v>7</v>
      </c>
      <c r="R320" s="12">
        <v>36</v>
      </c>
      <c r="S320" s="23">
        <v>2000</v>
      </c>
      <c r="T320" s="23"/>
      <c r="U320" s="13"/>
      <c r="V320" s="14">
        <f t="shared" si="202"/>
        <v>2000</v>
      </c>
      <c r="W320" s="15">
        <f t="shared" si="203"/>
        <v>2000</v>
      </c>
      <c r="X320" s="15">
        <f t="shared" si="195"/>
        <v>0</v>
      </c>
      <c r="Y320" s="15">
        <f t="shared" si="196"/>
        <v>0</v>
      </c>
      <c r="Z320" s="14">
        <f t="shared" si="197"/>
        <v>2000</v>
      </c>
      <c r="AA320" s="15">
        <f t="shared" si="204"/>
        <v>2000</v>
      </c>
      <c r="AB320" s="15">
        <f t="shared" si="198"/>
        <v>0</v>
      </c>
      <c r="AC320" s="15">
        <f t="shared" si="199"/>
        <v>0</v>
      </c>
      <c r="AD320" s="14">
        <f t="shared" si="200"/>
        <v>2000</v>
      </c>
      <c r="AE320" s="14">
        <f t="shared" si="201"/>
        <v>6000</v>
      </c>
      <c r="AF320" s="17" t="s">
        <v>53</v>
      </c>
      <c r="AG320" s="17" t="s">
        <v>287</v>
      </c>
      <c r="AH320" s="17" t="s">
        <v>357</v>
      </c>
      <c r="AI320" s="17" t="s">
        <v>1182</v>
      </c>
      <c r="AJ320" s="17" t="s">
        <v>372</v>
      </c>
      <c r="AK320" s="8" t="s">
        <v>290</v>
      </c>
      <c r="AL320" s="8" t="s">
        <v>291</v>
      </c>
      <c r="AM320" s="8" t="s">
        <v>47</v>
      </c>
      <c r="AN320" s="25">
        <v>46752</v>
      </c>
      <c r="AO320" s="12"/>
    </row>
    <row r="321" spans="1:41" ht="20" customHeight="1">
      <c r="A321" s="12">
        <v>36</v>
      </c>
      <c r="B321" s="12" t="s">
        <v>1382</v>
      </c>
      <c r="C321" s="28" t="s">
        <v>1615</v>
      </c>
      <c r="D321" s="12" t="s">
        <v>1383</v>
      </c>
      <c r="E321" s="12" t="s">
        <v>1709</v>
      </c>
      <c r="F321" s="12" t="s">
        <v>1383</v>
      </c>
      <c r="G321" s="12" t="s">
        <v>1709</v>
      </c>
      <c r="H321" s="12" t="s">
        <v>1410</v>
      </c>
      <c r="I321" s="1" t="s">
        <v>1390</v>
      </c>
      <c r="J321" s="12" t="s">
        <v>1710</v>
      </c>
      <c r="K321" s="12" t="s">
        <v>1391</v>
      </c>
      <c r="L321" s="12" t="s">
        <v>1392</v>
      </c>
      <c r="M321" s="27" t="s">
        <v>1711</v>
      </c>
      <c r="N321" s="12"/>
      <c r="O321" s="8">
        <v>56776107</v>
      </c>
      <c r="P321" s="8" t="s">
        <v>48</v>
      </c>
      <c r="Q321" s="8">
        <v>60</v>
      </c>
      <c r="R321" s="12">
        <v>36</v>
      </c>
      <c r="S321" s="23">
        <v>100000</v>
      </c>
      <c r="T321" s="23"/>
      <c r="U321" s="13"/>
      <c r="V321" s="14">
        <f t="shared" si="202"/>
        <v>100000</v>
      </c>
      <c r="W321" s="15">
        <f t="shared" si="203"/>
        <v>100000</v>
      </c>
      <c r="X321" s="15">
        <f t="shared" si="195"/>
        <v>0</v>
      </c>
      <c r="Y321" s="15">
        <f t="shared" si="196"/>
        <v>0</v>
      </c>
      <c r="Z321" s="14">
        <f t="shared" si="197"/>
        <v>100000</v>
      </c>
      <c r="AA321" s="15">
        <f t="shared" si="204"/>
        <v>100000</v>
      </c>
      <c r="AB321" s="15">
        <f t="shared" si="198"/>
        <v>0</v>
      </c>
      <c r="AC321" s="15">
        <f t="shared" si="199"/>
        <v>0</v>
      </c>
      <c r="AD321" s="14">
        <f t="shared" si="200"/>
        <v>100000</v>
      </c>
      <c r="AE321" s="14">
        <f t="shared" si="201"/>
        <v>300000</v>
      </c>
      <c r="AF321" s="17" t="s">
        <v>53</v>
      </c>
      <c r="AG321" s="17" t="s">
        <v>287</v>
      </c>
      <c r="AH321" s="17" t="s">
        <v>357</v>
      </c>
      <c r="AI321" s="17" t="s">
        <v>1182</v>
      </c>
      <c r="AJ321" s="17" t="s">
        <v>372</v>
      </c>
      <c r="AK321" s="8" t="s">
        <v>290</v>
      </c>
      <c r="AL321" s="8" t="s">
        <v>291</v>
      </c>
      <c r="AM321" s="8" t="s">
        <v>47</v>
      </c>
      <c r="AN321" s="25">
        <v>46752</v>
      </c>
      <c r="AO321" s="12" t="s">
        <v>1730</v>
      </c>
    </row>
    <row r="322" spans="1:41" ht="20" customHeight="1">
      <c r="A322" s="12">
        <v>37</v>
      </c>
      <c r="B322" s="12" t="s">
        <v>1382</v>
      </c>
      <c r="C322" s="28" t="s">
        <v>1615</v>
      </c>
      <c r="D322" s="12" t="s">
        <v>1383</v>
      </c>
      <c r="E322" s="12" t="s">
        <v>1712</v>
      </c>
      <c r="F322" s="12" t="s">
        <v>1713</v>
      </c>
      <c r="G322" s="12" t="s">
        <v>1714</v>
      </c>
      <c r="H322" s="12" t="s">
        <v>1475</v>
      </c>
      <c r="I322" s="1" t="s">
        <v>1715</v>
      </c>
      <c r="J322" s="12" t="s">
        <v>60</v>
      </c>
      <c r="K322" s="12" t="s">
        <v>1391</v>
      </c>
      <c r="L322" s="12" t="s">
        <v>1412</v>
      </c>
      <c r="M322" s="27" t="s">
        <v>1716</v>
      </c>
      <c r="N322" s="12"/>
      <c r="O322" s="8">
        <v>1661575</v>
      </c>
      <c r="P322" s="8" t="s">
        <v>601</v>
      </c>
      <c r="Q322" s="8">
        <v>19</v>
      </c>
      <c r="R322" s="12">
        <v>36</v>
      </c>
      <c r="S322" s="23">
        <v>1245</v>
      </c>
      <c r="T322" s="23"/>
      <c r="U322" s="13"/>
      <c r="V322" s="14">
        <f t="shared" si="202"/>
        <v>1245</v>
      </c>
      <c r="W322" s="15">
        <f t="shared" si="203"/>
        <v>1245</v>
      </c>
      <c r="X322" s="15">
        <f t="shared" si="195"/>
        <v>0</v>
      </c>
      <c r="Y322" s="15">
        <f t="shared" si="196"/>
        <v>0</v>
      </c>
      <c r="Z322" s="14">
        <f t="shared" si="197"/>
        <v>1245</v>
      </c>
      <c r="AA322" s="15">
        <f t="shared" si="204"/>
        <v>1245</v>
      </c>
      <c r="AB322" s="15">
        <f t="shared" si="198"/>
        <v>0</v>
      </c>
      <c r="AC322" s="15">
        <f t="shared" si="199"/>
        <v>0</v>
      </c>
      <c r="AD322" s="14">
        <f t="shared" si="200"/>
        <v>1245</v>
      </c>
      <c r="AE322" s="14">
        <f t="shared" si="201"/>
        <v>3735</v>
      </c>
      <c r="AF322" s="17" t="s">
        <v>53</v>
      </c>
      <c r="AG322" s="17" t="s">
        <v>287</v>
      </c>
      <c r="AH322" s="17" t="s">
        <v>357</v>
      </c>
      <c r="AI322" s="17" t="s">
        <v>1182</v>
      </c>
      <c r="AJ322" s="17" t="s">
        <v>372</v>
      </c>
      <c r="AK322" s="8" t="s">
        <v>290</v>
      </c>
      <c r="AL322" s="8" t="s">
        <v>291</v>
      </c>
      <c r="AM322" s="8" t="s">
        <v>47</v>
      </c>
      <c r="AN322" s="25">
        <v>46752</v>
      </c>
      <c r="AO322" s="12" t="s">
        <v>1731</v>
      </c>
    </row>
    <row r="323" spans="1:41" ht="20" customHeight="1">
      <c r="A323" s="12">
        <v>38</v>
      </c>
      <c r="B323" s="12" t="s">
        <v>1382</v>
      </c>
      <c r="C323" s="28" t="s">
        <v>1615</v>
      </c>
      <c r="D323" s="12" t="s">
        <v>1383</v>
      </c>
      <c r="E323" s="12" t="s">
        <v>1717</v>
      </c>
      <c r="F323" s="12" t="s">
        <v>1718</v>
      </c>
      <c r="G323" s="12" t="s">
        <v>1714</v>
      </c>
      <c r="H323" s="12" t="s">
        <v>1459</v>
      </c>
      <c r="I323" s="1" t="s">
        <v>1719</v>
      </c>
      <c r="J323" s="12">
        <v>72</v>
      </c>
      <c r="K323" s="12" t="s">
        <v>1386</v>
      </c>
      <c r="L323" s="12" t="s">
        <v>1387</v>
      </c>
      <c r="M323" s="27" t="s">
        <v>1720</v>
      </c>
      <c r="N323" s="12"/>
      <c r="O323" s="8">
        <v>1695410</v>
      </c>
      <c r="P323" s="8" t="s">
        <v>601</v>
      </c>
      <c r="Q323" s="8">
        <v>50</v>
      </c>
      <c r="R323" s="12">
        <v>36</v>
      </c>
      <c r="S323" s="23">
        <v>23600</v>
      </c>
      <c r="T323" s="23"/>
      <c r="U323" s="13"/>
      <c r="V323" s="14">
        <f t="shared" si="202"/>
        <v>23600</v>
      </c>
      <c r="W323" s="15">
        <f t="shared" si="203"/>
        <v>23600</v>
      </c>
      <c r="X323" s="15">
        <f t="shared" si="195"/>
        <v>0</v>
      </c>
      <c r="Y323" s="15">
        <f t="shared" si="196"/>
        <v>0</v>
      </c>
      <c r="Z323" s="14">
        <f t="shared" si="197"/>
        <v>23600</v>
      </c>
      <c r="AA323" s="15">
        <f t="shared" si="204"/>
        <v>23600</v>
      </c>
      <c r="AB323" s="15">
        <f t="shared" si="198"/>
        <v>0</v>
      </c>
      <c r="AC323" s="15">
        <f t="shared" si="199"/>
        <v>0</v>
      </c>
      <c r="AD323" s="14">
        <f t="shared" si="200"/>
        <v>23600</v>
      </c>
      <c r="AE323" s="14">
        <f t="shared" si="201"/>
        <v>70800</v>
      </c>
      <c r="AF323" s="17" t="s">
        <v>53</v>
      </c>
      <c r="AG323" s="17" t="s">
        <v>287</v>
      </c>
      <c r="AH323" s="17" t="s">
        <v>357</v>
      </c>
      <c r="AI323" s="17" t="s">
        <v>1182</v>
      </c>
      <c r="AJ323" s="17" t="s">
        <v>372</v>
      </c>
      <c r="AK323" s="8" t="s">
        <v>290</v>
      </c>
      <c r="AL323" s="8" t="s">
        <v>291</v>
      </c>
      <c r="AM323" s="8" t="s">
        <v>47</v>
      </c>
      <c r="AN323" s="25">
        <v>46752</v>
      </c>
      <c r="AO323" s="12" t="s">
        <v>1731</v>
      </c>
    </row>
    <row r="324" spans="1:41" ht="20" customHeight="1">
      <c r="A324" s="12">
        <v>39</v>
      </c>
      <c r="B324" s="12" t="s">
        <v>1382</v>
      </c>
      <c r="C324" s="28" t="s">
        <v>1615</v>
      </c>
      <c r="D324" s="12" t="s">
        <v>1383</v>
      </c>
      <c r="E324" s="12" t="s">
        <v>1722</v>
      </c>
      <c r="F324" s="12" t="s">
        <v>1721</v>
      </c>
      <c r="G324" s="12" t="s">
        <v>1723</v>
      </c>
      <c r="H324" s="12" t="s">
        <v>1459</v>
      </c>
      <c r="I324" s="1" t="s">
        <v>1724</v>
      </c>
      <c r="J324" s="12">
        <v>4</v>
      </c>
      <c r="K324" s="12" t="s">
        <v>1386</v>
      </c>
      <c r="L324" s="12" t="s">
        <v>1725</v>
      </c>
      <c r="M324" s="27" t="s">
        <v>1726</v>
      </c>
      <c r="N324" s="12"/>
      <c r="O324" s="8">
        <v>1695316</v>
      </c>
      <c r="P324" s="8" t="s">
        <v>48</v>
      </c>
      <c r="Q324" s="8">
        <v>25</v>
      </c>
      <c r="R324" s="12">
        <v>36</v>
      </c>
      <c r="S324" s="23">
        <v>8906</v>
      </c>
      <c r="T324" s="23"/>
      <c r="U324" s="13"/>
      <c r="V324" s="14">
        <f t="shared" si="202"/>
        <v>8906</v>
      </c>
      <c r="W324" s="15">
        <f t="shared" si="203"/>
        <v>8906</v>
      </c>
      <c r="X324" s="15">
        <f t="shared" si="195"/>
        <v>0</v>
      </c>
      <c r="Y324" s="15">
        <f t="shared" si="196"/>
        <v>0</v>
      </c>
      <c r="Z324" s="14">
        <f t="shared" si="197"/>
        <v>8906</v>
      </c>
      <c r="AA324" s="15">
        <f t="shared" si="204"/>
        <v>8906</v>
      </c>
      <c r="AB324" s="15">
        <f t="shared" si="198"/>
        <v>0</v>
      </c>
      <c r="AC324" s="15">
        <f t="shared" si="199"/>
        <v>0</v>
      </c>
      <c r="AD324" s="14">
        <f t="shared" si="200"/>
        <v>8906</v>
      </c>
      <c r="AE324" s="14">
        <f t="shared" si="201"/>
        <v>26718</v>
      </c>
      <c r="AF324" s="17" t="s">
        <v>53</v>
      </c>
      <c r="AG324" s="17" t="s">
        <v>287</v>
      </c>
      <c r="AH324" s="17" t="s">
        <v>357</v>
      </c>
      <c r="AI324" s="17" t="s">
        <v>1182</v>
      </c>
      <c r="AJ324" s="17" t="s">
        <v>372</v>
      </c>
      <c r="AK324" s="8" t="s">
        <v>290</v>
      </c>
      <c r="AL324" s="8" t="s">
        <v>291</v>
      </c>
      <c r="AM324" s="8" t="s">
        <v>47</v>
      </c>
      <c r="AN324" s="25">
        <v>46752</v>
      </c>
      <c r="AO324" s="12"/>
    </row>
    <row r="325" spans="1:41" ht="20" customHeight="1">
      <c r="A325" s="12">
        <v>40</v>
      </c>
      <c r="B325" s="12" t="s">
        <v>1382</v>
      </c>
      <c r="C325" s="28" t="s">
        <v>1615</v>
      </c>
      <c r="D325" s="12" t="s">
        <v>1383</v>
      </c>
      <c r="E325" s="12" t="s">
        <v>1722</v>
      </c>
      <c r="F325" s="12" t="s">
        <v>1721</v>
      </c>
      <c r="G325" s="12" t="s">
        <v>1727</v>
      </c>
      <c r="H325" s="12" t="s">
        <v>1389</v>
      </c>
      <c r="I325" s="1" t="s">
        <v>1390</v>
      </c>
      <c r="J325" s="12">
        <v>10</v>
      </c>
      <c r="K325" s="12" t="s">
        <v>1391</v>
      </c>
      <c r="L325" s="12" t="s">
        <v>1412</v>
      </c>
      <c r="M325" s="27" t="s">
        <v>1728</v>
      </c>
      <c r="N325" s="12"/>
      <c r="O325" s="8">
        <v>56393091</v>
      </c>
      <c r="P325" s="8" t="s">
        <v>48</v>
      </c>
      <c r="Q325" s="8">
        <v>25</v>
      </c>
      <c r="R325" s="12">
        <v>36</v>
      </c>
      <c r="S325" s="23">
        <v>8906</v>
      </c>
      <c r="T325" s="23"/>
      <c r="U325" s="13"/>
      <c r="V325" s="14">
        <f t="shared" si="202"/>
        <v>8906</v>
      </c>
      <c r="W325" s="15">
        <f t="shared" si="203"/>
        <v>8906</v>
      </c>
      <c r="X325" s="15">
        <f t="shared" si="195"/>
        <v>0</v>
      </c>
      <c r="Y325" s="15">
        <f t="shared" si="196"/>
        <v>0</v>
      </c>
      <c r="Z325" s="14">
        <f t="shared" si="197"/>
        <v>8906</v>
      </c>
      <c r="AA325" s="15">
        <f t="shared" si="204"/>
        <v>8906</v>
      </c>
      <c r="AB325" s="15">
        <f t="shared" si="198"/>
        <v>0</v>
      </c>
      <c r="AC325" s="15">
        <f t="shared" si="199"/>
        <v>0</v>
      </c>
      <c r="AD325" s="14">
        <f t="shared" si="200"/>
        <v>8906</v>
      </c>
      <c r="AE325" s="14">
        <f t="shared" si="201"/>
        <v>26718</v>
      </c>
      <c r="AF325" s="17" t="s">
        <v>53</v>
      </c>
      <c r="AG325" s="17" t="s">
        <v>287</v>
      </c>
      <c r="AH325" s="17" t="s">
        <v>357</v>
      </c>
      <c r="AI325" s="17" t="s">
        <v>1182</v>
      </c>
      <c r="AJ325" s="17" t="s">
        <v>372</v>
      </c>
      <c r="AK325" s="8" t="s">
        <v>290</v>
      </c>
      <c r="AL325" s="8" t="s">
        <v>291</v>
      </c>
      <c r="AM325" s="8" t="s">
        <v>47</v>
      </c>
      <c r="AN325" s="25">
        <v>46752</v>
      </c>
      <c r="AO325" s="12"/>
    </row>
    <row r="326" spans="1:41" ht="20" customHeight="1">
      <c r="A326" s="20"/>
      <c r="B326" s="21" t="s">
        <v>1382</v>
      </c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2">
        <f t="shared" ref="S326:AE326" si="205">SUM(S286:S325)</f>
        <v>1087611</v>
      </c>
      <c r="T326" s="22">
        <f t="shared" si="205"/>
        <v>1919</v>
      </c>
      <c r="U326" s="22">
        <f t="shared" si="205"/>
        <v>0</v>
      </c>
      <c r="V326" s="22">
        <f t="shared" si="205"/>
        <v>1089530</v>
      </c>
      <c r="W326" s="22">
        <f t="shared" si="205"/>
        <v>1087611</v>
      </c>
      <c r="X326" s="22">
        <f t="shared" si="205"/>
        <v>1919</v>
      </c>
      <c r="Y326" s="22">
        <f t="shared" si="205"/>
        <v>0</v>
      </c>
      <c r="Z326" s="22">
        <f t="shared" si="205"/>
        <v>1089530</v>
      </c>
      <c r="AA326" s="22">
        <f t="shared" si="205"/>
        <v>1087611</v>
      </c>
      <c r="AB326" s="22">
        <f t="shared" si="205"/>
        <v>1919</v>
      </c>
      <c r="AC326" s="22">
        <f t="shared" si="205"/>
        <v>0</v>
      </c>
      <c r="AD326" s="22">
        <f t="shared" si="205"/>
        <v>1089530</v>
      </c>
      <c r="AE326" s="22">
        <f t="shared" si="205"/>
        <v>3268590</v>
      </c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ht="20" customHeight="1">
      <c r="A327" s="8">
        <v>1</v>
      </c>
      <c r="B327" s="8" t="s">
        <v>1740</v>
      </c>
      <c r="C327" s="39" t="s">
        <v>2022</v>
      </c>
      <c r="D327" s="8" t="s">
        <v>1742</v>
      </c>
      <c r="E327" s="8" t="s">
        <v>1743</v>
      </c>
      <c r="F327" s="8" t="s">
        <v>1742</v>
      </c>
      <c r="G327" s="8" t="s">
        <v>1854</v>
      </c>
      <c r="H327" s="8" t="s">
        <v>1748</v>
      </c>
      <c r="I327" s="10"/>
      <c r="J327" s="8" t="s">
        <v>1855</v>
      </c>
      <c r="K327" s="8" t="s">
        <v>1749</v>
      </c>
      <c r="L327" s="8" t="s">
        <v>1755</v>
      </c>
      <c r="M327" s="11" t="s">
        <v>1856</v>
      </c>
      <c r="N327" s="8"/>
      <c r="O327" s="8" t="s">
        <v>1857</v>
      </c>
      <c r="P327" s="8" t="s">
        <v>48</v>
      </c>
      <c r="Q327" s="8">
        <v>7</v>
      </c>
      <c r="R327" s="8">
        <v>12</v>
      </c>
      <c r="S327" s="23">
        <v>50</v>
      </c>
      <c r="T327" s="23"/>
      <c r="U327" s="13"/>
      <c r="V327" s="14">
        <f>SUM(S327:U327)</f>
        <v>50</v>
      </c>
      <c r="W327" s="24" t="s">
        <v>284</v>
      </c>
      <c r="X327" s="24" t="s">
        <v>284</v>
      </c>
      <c r="Y327" s="24" t="s">
        <v>284</v>
      </c>
      <c r="Z327" s="14">
        <f t="shared" ref="Z327" si="206">SUM(W327:Y327)</f>
        <v>0</v>
      </c>
      <c r="AA327" s="24" t="s">
        <v>284</v>
      </c>
      <c r="AB327" s="24" t="s">
        <v>284</v>
      </c>
      <c r="AC327" s="24" t="s">
        <v>284</v>
      </c>
      <c r="AD327" s="14">
        <f t="shared" ref="AD327" si="207">SUM(AA327:AC327)</f>
        <v>0</v>
      </c>
      <c r="AE327" s="14">
        <f t="shared" ref="AE327" si="208">V327+Z327+AD327</f>
        <v>50</v>
      </c>
      <c r="AF327" s="16" t="s">
        <v>905</v>
      </c>
      <c r="AG327" s="17" t="s">
        <v>342</v>
      </c>
      <c r="AH327" s="17" t="s">
        <v>1853</v>
      </c>
      <c r="AI327" s="17" t="s">
        <v>343</v>
      </c>
      <c r="AJ327" s="29" t="s">
        <v>345</v>
      </c>
      <c r="AK327" s="29">
        <v>45657</v>
      </c>
      <c r="AL327" s="29" t="s">
        <v>345</v>
      </c>
      <c r="AM327" s="12" t="s">
        <v>47</v>
      </c>
      <c r="AN327" s="18">
        <v>46022</v>
      </c>
      <c r="AO327" s="12"/>
    </row>
    <row r="328" spans="1:41" ht="20" customHeight="1">
      <c r="A328" s="8">
        <v>2</v>
      </c>
      <c r="B328" s="8" t="s">
        <v>1740</v>
      </c>
      <c r="C328" s="39" t="s">
        <v>2022</v>
      </c>
      <c r="D328" s="8" t="s">
        <v>1742</v>
      </c>
      <c r="E328" s="8" t="s">
        <v>1743</v>
      </c>
      <c r="F328" s="8" t="s">
        <v>1742</v>
      </c>
      <c r="G328" s="8" t="s">
        <v>1858</v>
      </c>
      <c r="H328" s="8" t="s">
        <v>1748</v>
      </c>
      <c r="I328" s="10"/>
      <c r="J328" s="8" t="s">
        <v>1859</v>
      </c>
      <c r="K328" s="8" t="s">
        <v>1749</v>
      </c>
      <c r="L328" s="8" t="s">
        <v>1755</v>
      </c>
      <c r="M328" s="11" t="s">
        <v>1860</v>
      </c>
      <c r="N328" s="8"/>
      <c r="O328" s="8">
        <v>94175828</v>
      </c>
      <c r="P328" s="8" t="s">
        <v>48</v>
      </c>
      <c r="Q328" s="8">
        <v>15</v>
      </c>
      <c r="R328" s="8">
        <v>12</v>
      </c>
      <c r="S328" s="23">
        <v>1500</v>
      </c>
      <c r="T328" s="23"/>
      <c r="U328" s="13"/>
      <c r="V328" s="14">
        <f t="shared" ref="V328:V385" si="209">SUM(S328:U328)</f>
        <v>1500</v>
      </c>
      <c r="W328" s="24" t="s">
        <v>284</v>
      </c>
      <c r="X328" s="24" t="s">
        <v>284</v>
      </c>
      <c r="Y328" s="24" t="s">
        <v>284</v>
      </c>
      <c r="Z328" s="14">
        <f t="shared" ref="Z328:Z385" si="210">SUM(W328:Y328)</f>
        <v>0</v>
      </c>
      <c r="AA328" s="24" t="s">
        <v>284</v>
      </c>
      <c r="AB328" s="24" t="s">
        <v>284</v>
      </c>
      <c r="AC328" s="24" t="s">
        <v>284</v>
      </c>
      <c r="AD328" s="14">
        <f t="shared" ref="AD328:AD385" si="211">SUM(AA328:AC328)</f>
        <v>0</v>
      </c>
      <c r="AE328" s="14">
        <f t="shared" ref="AE328:AE385" si="212">V328+Z328+AD328</f>
        <v>1500</v>
      </c>
      <c r="AF328" s="16" t="s">
        <v>905</v>
      </c>
      <c r="AG328" s="17" t="s">
        <v>342</v>
      </c>
      <c r="AH328" s="17" t="s">
        <v>1853</v>
      </c>
      <c r="AI328" s="17" t="s">
        <v>343</v>
      </c>
      <c r="AJ328" s="29" t="s">
        <v>345</v>
      </c>
      <c r="AK328" s="29">
        <v>45657</v>
      </c>
      <c r="AL328" s="29" t="s">
        <v>345</v>
      </c>
      <c r="AM328" s="12" t="s">
        <v>47</v>
      </c>
      <c r="AN328" s="18">
        <v>46022</v>
      </c>
      <c r="AO328" s="12" t="s">
        <v>3365</v>
      </c>
    </row>
    <row r="329" spans="1:41" ht="20" customHeight="1">
      <c r="A329" s="8">
        <v>3</v>
      </c>
      <c r="B329" s="8" t="s">
        <v>1740</v>
      </c>
      <c r="C329" s="39" t="s">
        <v>2022</v>
      </c>
      <c r="D329" s="8" t="s">
        <v>1742</v>
      </c>
      <c r="E329" s="8" t="s">
        <v>1743</v>
      </c>
      <c r="F329" s="8" t="s">
        <v>1742</v>
      </c>
      <c r="G329" s="8" t="s">
        <v>1858</v>
      </c>
      <c r="H329" s="8" t="s">
        <v>1796</v>
      </c>
      <c r="I329" s="10"/>
      <c r="J329" s="8">
        <v>82</v>
      </c>
      <c r="K329" s="8" t="s">
        <v>1749</v>
      </c>
      <c r="L329" s="8" t="s">
        <v>1755</v>
      </c>
      <c r="M329" s="11" t="s">
        <v>1861</v>
      </c>
      <c r="N329" s="8"/>
      <c r="O329" s="8">
        <v>94188338</v>
      </c>
      <c r="P329" s="8" t="s">
        <v>48</v>
      </c>
      <c r="Q329" s="8">
        <v>15</v>
      </c>
      <c r="R329" s="8">
        <v>12</v>
      </c>
      <c r="S329" s="23">
        <v>1100</v>
      </c>
      <c r="T329" s="23"/>
      <c r="U329" s="13"/>
      <c r="V329" s="14">
        <f t="shared" si="209"/>
        <v>1100</v>
      </c>
      <c r="W329" s="24" t="s">
        <v>284</v>
      </c>
      <c r="X329" s="24" t="s">
        <v>284</v>
      </c>
      <c r="Y329" s="24" t="s">
        <v>284</v>
      </c>
      <c r="Z329" s="14">
        <f t="shared" si="210"/>
        <v>0</v>
      </c>
      <c r="AA329" s="24" t="s">
        <v>284</v>
      </c>
      <c r="AB329" s="24" t="s">
        <v>284</v>
      </c>
      <c r="AC329" s="24" t="s">
        <v>284</v>
      </c>
      <c r="AD329" s="14">
        <f t="shared" si="211"/>
        <v>0</v>
      </c>
      <c r="AE329" s="14">
        <f t="shared" si="212"/>
        <v>1100</v>
      </c>
      <c r="AF329" s="16" t="s">
        <v>905</v>
      </c>
      <c r="AG329" s="17" t="s">
        <v>342</v>
      </c>
      <c r="AH329" s="17" t="s">
        <v>1853</v>
      </c>
      <c r="AI329" s="17" t="s">
        <v>343</v>
      </c>
      <c r="AJ329" s="29" t="s">
        <v>345</v>
      </c>
      <c r="AK329" s="29">
        <v>45657</v>
      </c>
      <c r="AL329" s="29" t="s">
        <v>345</v>
      </c>
      <c r="AM329" s="12" t="s">
        <v>47</v>
      </c>
      <c r="AN329" s="18">
        <v>46022</v>
      </c>
      <c r="AO329" s="12" t="s">
        <v>3366</v>
      </c>
    </row>
    <row r="330" spans="1:41" ht="20" customHeight="1">
      <c r="A330" s="8">
        <v>4</v>
      </c>
      <c r="B330" s="8" t="s">
        <v>1740</v>
      </c>
      <c r="C330" s="39" t="s">
        <v>2022</v>
      </c>
      <c r="D330" s="8" t="s">
        <v>1742</v>
      </c>
      <c r="E330" s="8" t="s">
        <v>1743</v>
      </c>
      <c r="F330" s="8" t="s">
        <v>1742</v>
      </c>
      <c r="G330" s="8" t="s">
        <v>1862</v>
      </c>
      <c r="H330" s="8" t="s">
        <v>1796</v>
      </c>
      <c r="I330" s="10"/>
      <c r="J330" s="8">
        <v>80</v>
      </c>
      <c r="K330" s="8" t="s">
        <v>1749</v>
      </c>
      <c r="L330" s="8" t="s">
        <v>1755</v>
      </c>
      <c r="M330" s="11" t="s">
        <v>1863</v>
      </c>
      <c r="N330" s="8"/>
      <c r="O330" s="8">
        <v>94188347</v>
      </c>
      <c r="P330" s="8" t="s">
        <v>48</v>
      </c>
      <c r="Q330" s="8">
        <v>9</v>
      </c>
      <c r="R330" s="8">
        <v>12</v>
      </c>
      <c r="S330" s="23">
        <v>2100</v>
      </c>
      <c r="T330" s="23"/>
      <c r="U330" s="13"/>
      <c r="V330" s="14">
        <f t="shared" si="209"/>
        <v>2100</v>
      </c>
      <c r="W330" s="24" t="s">
        <v>284</v>
      </c>
      <c r="X330" s="24" t="s">
        <v>284</v>
      </c>
      <c r="Y330" s="24" t="s">
        <v>284</v>
      </c>
      <c r="Z330" s="14">
        <f t="shared" si="210"/>
        <v>0</v>
      </c>
      <c r="AA330" s="24" t="s">
        <v>284</v>
      </c>
      <c r="AB330" s="24" t="s">
        <v>284</v>
      </c>
      <c r="AC330" s="24" t="s">
        <v>284</v>
      </c>
      <c r="AD330" s="14">
        <f t="shared" si="211"/>
        <v>0</v>
      </c>
      <c r="AE330" s="14">
        <f t="shared" si="212"/>
        <v>2100</v>
      </c>
      <c r="AF330" s="16" t="s">
        <v>905</v>
      </c>
      <c r="AG330" s="17" t="s">
        <v>342</v>
      </c>
      <c r="AH330" s="17" t="s">
        <v>1853</v>
      </c>
      <c r="AI330" s="17" t="s">
        <v>343</v>
      </c>
      <c r="AJ330" s="29" t="s">
        <v>345</v>
      </c>
      <c r="AK330" s="29">
        <v>45657</v>
      </c>
      <c r="AL330" s="29" t="s">
        <v>345</v>
      </c>
      <c r="AM330" s="12" t="s">
        <v>47</v>
      </c>
      <c r="AN330" s="18">
        <v>46022</v>
      </c>
      <c r="AO330" s="12" t="s">
        <v>3367</v>
      </c>
    </row>
    <row r="331" spans="1:41" ht="20" customHeight="1">
      <c r="A331" s="8">
        <v>5</v>
      </c>
      <c r="B331" s="8" t="s">
        <v>1740</v>
      </c>
      <c r="C331" s="39" t="s">
        <v>2022</v>
      </c>
      <c r="D331" s="8" t="s">
        <v>1742</v>
      </c>
      <c r="E331" s="8" t="s">
        <v>1743</v>
      </c>
      <c r="F331" s="8" t="s">
        <v>1742</v>
      </c>
      <c r="G331" s="8" t="s">
        <v>1864</v>
      </c>
      <c r="H331" s="8" t="s">
        <v>1755</v>
      </c>
      <c r="I331" s="10"/>
      <c r="J331" s="8">
        <v>80</v>
      </c>
      <c r="K331" s="8" t="s">
        <v>1749</v>
      </c>
      <c r="L331" s="8" t="s">
        <v>1755</v>
      </c>
      <c r="M331" s="11" t="s">
        <v>1865</v>
      </c>
      <c r="N331" s="8"/>
      <c r="O331" s="8" t="s">
        <v>1866</v>
      </c>
      <c r="P331" s="8" t="s">
        <v>48</v>
      </c>
      <c r="Q331" s="8">
        <v>15</v>
      </c>
      <c r="R331" s="8">
        <v>12</v>
      </c>
      <c r="S331" s="23">
        <v>10432</v>
      </c>
      <c r="T331" s="23"/>
      <c r="U331" s="13"/>
      <c r="V331" s="14">
        <f t="shared" si="209"/>
        <v>10432</v>
      </c>
      <c r="W331" s="24" t="s">
        <v>284</v>
      </c>
      <c r="X331" s="24" t="s">
        <v>284</v>
      </c>
      <c r="Y331" s="24" t="s">
        <v>284</v>
      </c>
      <c r="Z331" s="14">
        <f t="shared" si="210"/>
        <v>0</v>
      </c>
      <c r="AA331" s="24" t="s">
        <v>284</v>
      </c>
      <c r="AB331" s="24" t="s">
        <v>284</v>
      </c>
      <c r="AC331" s="24" t="s">
        <v>284</v>
      </c>
      <c r="AD331" s="14">
        <f t="shared" si="211"/>
        <v>0</v>
      </c>
      <c r="AE331" s="14">
        <f t="shared" si="212"/>
        <v>10432</v>
      </c>
      <c r="AF331" s="16" t="s">
        <v>905</v>
      </c>
      <c r="AG331" s="17" t="s">
        <v>342</v>
      </c>
      <c r="AH331" s="17" t="s">
        <v>1853</v>
      </c>
      <c r="AI331" s="17" t="s">
        <v>343</v>
      </c>
      <c r="AJ331" s="29" t="s">
        <v>345</v>
      </c>
      <c r="AK331" s="29">
        <v>45657</v>
      </c>
      <c r="AL331" s="29" t="s">
        <v>345</v>
      </c>
      <c r="AM331" s="12" t="s">
        <v>47</v>
      </c>
      <c r="AN331" s="18">
        <v>46022</v>
      </c>
      <c r="AO331" s="12" t="s">
        <v>3368</v>
      </c>
    </row>
    <row r="332" spans="1:41" ht="20" customHeight="1">
      <c r="A332" s="8">
        <v>6</v>
      </c>
      <c r="B332" s="8" t="s">
        <v>1740</v>
      </c>
      <c r="C332" s="39" t="s">
        <v>2022</v>
      </c>
      <c r="D332" s="8" t="s">
        <v>1742</v>
      </c>
      <c r="E332" s="8" t="s">
        <v>1743</v>
      </c>
      <c r="F332" s="8" t="s">
        <v>1742</v>
      </c>
      <c r="G332" s="8" t="s">
        <v>1867</v>
      </c>
      <c r="H332" s="8" t="s">
        <v>1755</v>
      </c>
      <c r="I332" s="10"/>
      <c r="J332" s="8">
        <v>155</v>
      </c>
      <c r="K332" s="8" t="s">
        <v>1749</v>
      </c>
      <c r="L332" s="8" t="s">
        <v>1755</v>
      </c>
      <c r="M332" s="11" t="s">
        <v>1868</v>
      </c>
      <c r="N332" s="8"/>
      <c r="O332" s="8">
        <v>94698882</v>
      </c>
      <c r="P332" s="8" t="s">
        <v>48</v>
      </c>
      <c r="Q332" s="8">
        <v>14</v>
      </c>
      <c r="R332" s="8">
        <v>12</v>
      </c>
      <c r="S332" s="23">
        <v>6000</v>
      </c>
      <c r="T332" s="23"/>
      <c r="U332" s="13"/>
      <c r="V332" s="14">
        <f t="shared" si="209"/>
        <v>6000</v>
      </c>
      <c r="W332" s="24" t="s">
        <v>284</v>
      </c>
      <c r="X332" s="24" t="s">
        <v>284</v>
      </c>
      <c r="Y332" s="24" t="s">
        <v>284</v>
      </c>
      <c r="Z332" s="14">
        <f t="shared" si="210"/>
        <v>0</v>
      </c>
      <c r="AA332" s="24" t="s">
        <v>284</v>
      </c>
      <c r="AB332" s="24" t="s">
        <v>284</v>
      </c>
      <c r="AC332" s="24" t="s">
        <v>284</v>
      </c>
      <c r="AD332" s="14">
        <f t="shared" si="211"/>
        <v>0</v>
      </c>
      <c r="AE332" s="14">
        <f t="shared" si="212"/>
        <v>6000</v>
      </c>
      <c r="AF332" s="16" t="s">
        <v>905</v>
      </c>
      <c r="AG332" s="17" t="s">
        <v>342</v>
      </c>
      <c r="AH332" s="17" t="s">
        <v>1853</v>
      </c>
      <c r="AI332" s="17" t="s">
        <v>343</v>
      </c>
      <c r="AJ332" s="29" t="s">
        <v>345</v>
      </c>
      <c r="AK332" s="29">
        <v>45657</v>
      </c>
      <c r="AL332" s="29" t="s">
        <v>345</v>
      </c>
      <c r="AM332" s="12" t="s">
        <v>47</v>
      </c>
      <c r="AN332" s="18">
        <v>46022</v>
      </c>
      <c r="AO332" s="12" t="s">
        <v>3369</v>
      </c>
    </row>
    <row r="333" spans="1:41" ht="20" customHeight="1">
      <c r="A333" s="8">
        <v>7</v>
      </c>
      <c r="B333" s="8" t="s">
        <v>1740</v>
      </c>
      <c r="C333" s="39" t="s">
        <v>2022</v>
      </c>
      <c r="D333" s="8" t="s">
        <v>1742</v>
      </c>
      <c r="E333" s="8" t="s">
        <v>1743</v>
      </c>
      <c r="F333" s="8" t="s">
        <v>1742</v>
      </c>
      <c r="G333" s="8" t="s">
        <v>1858</v>
      </c>
      <c r="H333" s="8" t="s">
        <v>1755</v>
      </c>
      <c r="I333" s="10"/>
      <c r="J333" s="8" t="s">
        <v>1869</v>
      </c>
      <c r="K333" s="8" t="s">
        <v>1749</v>
      </c>
      <c r="L333" s="8" t="s">
        <v>1755</v>
      </c>
      <c r="M333" s="11" t="s">
        <v>1870</v>
      </c>
      <c r="N333" s="8"/>
      <c r="O333" s="8" t="s">
        <v>1871</v>
      </c>
      <c r="P333" s="8" t="s">
        <v>48</v>
      </c>
      <c r="Q333" s="8">
        <v>30</v>
      </c>
      <c r="R333" s="8">
        <v>12</v>
      </c>
      <c r="S333" s="23">
        <v>15000</v>
      </c>
      <c r="T333" s="23"/>
      <c r="U333" s="13"/>
      <c r="V333" s="14">
        <f t="shared" si="209"/>
        <v>15000</v>
      </c>
      <c r="W333" s="24" t="s">
        <v>284</v>
      </c>
      <c r="X333" s="24" t="s">
        <v>284</v>
      </c>
      <c r="Y333" s="24" t="s">
        <v>284</v>
      </c>
      <c r="Z333" s="14">
        <f t="shared" si="210"/>
        <v>0</v>
      </c>
      <c r="AA333" s="24" t="s">
        <v>284</v>
      </c>
      <c r="AB333" s="24" t="s">
        <v>284</v>
      </c>
      <c r="AC333" s="24" t="s">
        <v>284</v>
      </c>
      <c r="AD333" s="14">
        <f t="shared" si="211"/>
        <v>0</v>
      </c>
      <c r="AE333" s="14">
        <f t="shared" si="212"/>
        <v>15000</v>
      </c>
      <c r="AF333" s="16" t="s">
        <v>905</v>
      </c>
      <c r="AG333" s="17" t="s">
        <v>342</v>
      </c>
      <c r="AH333" s="17" t="s">
        <v>1853</v>
      </c>
      <c r="AI333" s="17" t="s">
        <v>343</v>
      </c>
      <c r="AJ333" s="29" t="s">
        <v>345</v>
      </c>
      <c r="AK333" s="29">
        <v>45657</v>
      </c>
      <c r="AL333" s="29" t="s">
        <v>345</v>
      </c>
      <c r="AM333" s="12" t="s">
        <v>47</v>
      </c>
      <c r="AN333" s="18">
        <v>46022</v>
      </c>
      <c r="AO333" s="12" t="s">
        <v>3370</v>
      </c>
    </row>
    <row r="334" spans="1:41" ht="20" customHeight="1">
      <c r="A334" s="8">
        <v>8</v>
      </c>
      <c r="B334" s="8" t="s">
        <v>1740</v>
      </c>
      <c r="C334" s="39" t="s">
        <v>2022</v>
      </c>
      <c r="D334" s="8" t="s">
        <v>1742</v>
      </c>
      <c r="E334" s="8" t="s">
        <v>1743</v>
      </c>
      <c r="F334" s="8" t="s">
        <v>1742</v>
      </c>
      <c r="G334" s="8" t="s">
        <v>1872</v>
      </c>
      <c r="H334" s="8" t="s">
        <v>1755</v>
      </c>
      <c r="I334" s="10"/>
      <c r="J334" s="8">
        <v>77</v>
      </c>
      <c r="K334" s="8" t="s">
        <v>1749</v>
      </c>
      <c r="L334" s="8" t="s">
        <v>1755</v>
      </c>
      <c r="M334" s="11" t="s">
        <v>1873</v>
      </c>
      <c r="N334" s="8"/>
      <c r="O334" s="8">
        <v>91086838</v>
      </c>
      <c r="P334" s="8" t="s">
        <v>48</v>
      </c>
      <c r="Q334" s="8">
        <v>15</v>
      </c>
      <c r="R334" s="8">
        <v>12</v>
      </c>
      <c r="S334" s="23">
        <v>13090</v>
      </c>
      <c r="T334" s="23"/>
      <c r="U334" s="13"/>
      <c r="V334" s="14">
        <f t="shared" si="209"/>
        <v>13090</v>
      </c>
      <c r="W334" s="24" t="s">
        <v>284</v>
      </c>
      <c r="X334" s="24" t="s">
        <v>284</v>
      </c>
      <c r="Y334" s="24" t="s">
        <v>284</v>
      </c>
      <c r="Z334" s="14">
        <f t="shared" si="210"/>
        <v>0</v>
      </c>
      <c r="AA334" s="24" t="s">
        <v>284</v>
      </c>
      <c r="AB334" s="24" t="s">
        <v>284</v>
      </c>
      <c r="AC334" s="24" t="s">
        <v>284</v>
      </c>
      <c r="AD334" s="14">
        <f t="shared" si="211"/>
        <v>0</v>
      </c>
      <c r="AE334" s="14">
        <f t="shared" si="212"/>
        <v>13090</v>
      </c>
      <c r="AF334" s="16" t="s">
        <v>905</v>
      </c>
      <c r="AG334" s="17" t="s">
        <v>342</v>
      </c>
      <c r="AH334" s="17" t="s">
        <v>1853</v>
      </c>
      <c r="AI334" s="17" t="s">
        <v>343</v>
      </c>
      <c r="AJ334" s="29" t="s">
        <v>345</v>
      </c>
      <c r="AK334" s="29">
        <v>45657</v>
      </c>
      <c r="AL334" s="29" t="s">
        <v>345</v>
      </c>
      <c r="AM334" s="12" t="s">
        <v>47</v>
      </c>
      <c r="AN334" s="18">
        <v>46022</v>
      </c>
      <c r="AO334" s="12" t="s">
        <v>3371</v>
      </c>
    </row>
    <row r="335" spans="1:41" ht="20" customHeight="1">
      <c r="A335" s="8">
        <v>9</v>
      </c>
      <c r="B335" s="8" t="s">
        <v>1740</v>
      </c>
      <c r="C335" s="39" t="s">
        <v>2022</v>
      </c>
      <c r="D335" s="8" t="s">
        <v>1742</v>
      </c>
      <c r="E335" s="8" t="s">
        <v>1743</v>
      </c>
      <c r="F335" s="8" t="s">
        <v>1742</v>
      </c>
      <c r="G335" s="8" t="s">
        <v>1862</v>
      </c>
      <c r="H335" s="8" t="s">
        <v>1760</v>
      </c>
      <c r="I335" s="10"/>
      <c r="J335" s="8">
        <v>103</v>
      </c>
      <c r="K335" s="8" t="s">
        <v>1749</v>
      </c>
      <c r="L335" s="8" t="s">
        <v>1755</v>
      </c>
      <c r="M335" s="11" t="s">
        <v>1874</v>
      </c>
      <c r="N335" s="8"/>
      <c r="O335" s="8">
        <v>70993006</v>
      </c>
      <c r="P335" s="8" t="s">
        <v>48</v>
      </c>
      <c r="Q335" s="8">
        <v>9</v>
      </c>
      <c r="R335" s="8">
        <v>12</v>
      </c>
      <c r="S335" s="23">
        <v>1850</v>
      </c>
      <c r="T335" s="23"/>
      <c r="U335" s="13"/>
      <c r="V335" s="14">
        <f t="shared" si="209"/>
        <v>1850</v>
      </c>
      <c r="W335" s="24" t="s">
        <v>284</v>
      </c>
      <c r="X335" s="24" t="s">
        <v>284</v>
      </c>
      <c r="Y335" s="24" t="s">
        <v>284</v>
      </c>
      <c r="Z335" s="14">
        <f t="shared" si="210"/>
        <v>0</v>
      </c>
      <c r="AA335" s="24" t="s">
        <v>284</v>
      </c>
      <c r="AB335" s="24" t="s">
        <v>284</v>
      </c>
      <c r="AC335" s="24" t="s">
        <v>284</v>
      </c>
      <c r="AD335" s="14">
        <f t="shared" si="211"/>
        <v>0</v>
      </c>
      <c r="AE335" s="14">
        <f t="shared" si="212"/>
        <v>1850</v>
      </c>
      <c r="AF335" s="16" t="s">
        <v>905</v>
      </c>
      <c r="AG335" s="17" t="s">
        <v>342</v>
      </c>
      <c r="AH335" s="17" t="s">
        <v>1853</v>
      </c>
      <c r="AI335" s="17" t="s">
        <v>343</v>
      </c>
      <c r="AJ335" s="29" t="s">
        <v>345</v>
      </c>
      <c r="AK335" s="29">
        <v>45657</v>
      </c>
      <c r="AL335" s="29" t="s">
        <v>345</v>
      </c>
      <c r="AM335" s="12" t="s">
        <v>47</v>
      </c>
      <c r="AN335" s="18">
        <v>46022</v>
      </c>
      <c r="AO335" s="12" t="s">
        <v>3372</v>
      </c>
    </row>
    <row r="336" spans="1:41" ht="20" customHeight="1">
      <c r="A336" s="8">
        <v>10</v>
      </c>
      <c r="B336" s="8" t="s">
        <v>1740</v>
      </c>
      <c r="C336" s="39" t="s">
        <v>2022</v>
      </c>
      <c r="D336" s="8" t="s">
        <v>1742</v>
      </c>
      <c r="E336" s="8" t="s">
        <v>1743</v>
      </c>
      <c r="F336" s="8" t="s">
        <v>1742</v>
      </c>
      <c r="G336" s="8" t="s">
        <v>1858</v>
      </c>
      <c r="H336" s="8" t="s">
        <v>1875</v>
      </c>
      <c r="I336" s="10"/>
      <c r="J336" s="8"/>
      <c r="K336" s="8" t="s">
        <v>1749</v>
      </c>
      <c r="L336" s="8" t="s">
        <v>1755</v>
      </c>
      <c r="M336" s="11" t="s">
        <v>1876</v>
      </c>
      <c r="N336" s="8"/>
      <c r="O336" s="8">
        <v>70993063</v>
      </c>
      <c r="P336" s="8" t="s">
        <v>48</v>
      </c>
      <c r="Q336" s="8">
        <v>15</v>
      </c>
      <c r="R336" s="8">
        <v>12</v>
      </c>
      <c r="S336" s="23">
        <v>200</v>
      </c>
      <c r="T336" s="23"/>
      <c r="U336" s="13"/>
      <c r="V336" s="14">
        <f t="shared" si="209"/>
        <v>200</v>
      </c>
      <c r="W336" s="24" t="s">
        <v>284</v>
      </c>
      <c r="X336" s="24" t="s">
        <v>284</v>
      </c>
      <c r="Y336" s="24" t="s">
        <v>284</v>
      </c>
      <c r="Z336" s="14">
        <f t="shared" si="210"/>
        <v>0</v>
      </c>
      <c r="AA336" s="24" t="s">
        <v>284</v>
      </c>
      <c r="AB336" s="24" t="s">
        <v>284</v>
      </c>
      <c r="AC336" s="24" t="s">
        <v>284</v>
      </c>
      <c r="AD336" s="14">
        <f t="shared" si="211"/>
        <v>0</v>
      </c>
      <c r="AE336" s="14">
        <f t="shared" si="212"/>
        <v>200</v>
      </c>
      <c r="AF336" s="16" t="s">
        <v>905</v>
      </c>
      <c r="AG336" s="17" t="s">
        <v>342</v>
      </c>
      <c r="AH336" s="17" t="s">
        <v>1853</v>
      </c>
      <c r="AI336" s="17" t="s">
        <v>343</v>
      </c>
      <c r="AJ336" s="29" t="s">
        <v>345</v>
      </c>
      <c r="AK336" s="29">
        <v>45657</v>
      </c>
      <c r="AL336" s="29" t="s">
        <v>345</v>
      </c>
      <c r="AM336" s="12" t="s">
        <v>47</v>
      </c>
      <c r="AN336" s="18">
        <v>46022</v>
      </c>
      <c r="AO336" s="12"/>
    </row>
    <row r="337" spans="1:41" ht="20" customHeight="1">
      <c r="A337" s="8">
        <v>11</v>
      </c>
      <c r="B337" s="8" t="s">
        <v>1740</v>
      </c>
      <c r="C337" s="39" t="s">
        <v>2022</v>
      </c>
      <c r="D337" s="8" t="s">
        <v>1742</v>
      </c>
      <c r="E337" s="8" t="s">
        <v>1743</v>
      </c>
      <c r="F337" s="8" t="s">
        <v>1742</v>
      </c>
      <c r="G337" s="8" t="s">
        <v>1858</v>
      </c>
      <c r="H337" s="8" t="s">
        <v>1815</v>
      </c>
      <c r="I337" s="10"/>
      <c r="J337" s="8" t="s">
        <v>1877</v>
      </c>
      <c r="K337" s="8" t="s">
        <v>1745</v>
      </c>
      <c r="L337" s="8" t="s">
        <v>1815</v>
      </c>
      <c r="M337" s="11" t="s">
        <v>1878</v>
      </c>
      <c r="N337" s="8"/>
      <c r="O337" s="8">
        <v>70890703</v>
      </c>
      <c r="P337" s="8" t="s">
        <v>48</v>
      </c>
      <c r="Q337" s="8">
        <v>21</v>
      </c>
      <c r="R337" s="8">
        <v>12</v>
      </c>
      <c r="S337" s="23">
        <v>890</v>
      </c>
      <c r="T337" s="23"/>
      <c r="U337" s="13"/>
      <c r="V337" s="14">
        <f t="shared" si="209"/>
        <v>890</v>
      </c>
      <c r="W337" s="24" t="s">
        <v>284</v>
      </c>
      <c r="X337" s="24" t="s">
        <v>284</v>
      </c>
      <c r="Y337" s="24" t="s">
        <v>284</v>
      </c>
      <c r="Z337" s="14">
        <f t="shared" si="210"/>
        <v>0</v>
      </c>
      <c r="AA337" s="24" t="s">
        <v>284</v>
      </c>
      <c r="AB337" s="24" t="s">
        <v>284</v>
      </c>
      <c r="AC337" s="24" t="s">
        <v>284</v>
      </c>
      <c r="AD337" s="14">
        <f t="shared" si="211"/>
        <v>0</v>
      </c>
      <c r="AE337" s="14">
        <f t="shared" si="212"/>
        <v>890</v>
      </c>
      <c r="AF337" s="16" t="s">
        <v>905</v>
      </c>
      <c r="AG337" s="17" t="s">
        <v>342</v>
      </c>
      <c r="AH337" s="17" t="s">
        <v>1853</v>
      </c>
      <c r="AI337" s="17" t="s">
        <v>343</v>
      </c>
      <c r="AJ337" s="29" t="s">
        <v>345</v>
      </c>
      <c r="AK337" s="29">
        <v>45657</v>
      </c>
      <c r="AL337" s="29" t="s">
        <v>345</v>
      </c>
      <c r="AM337" s="12" t="s">
        <v>47</v>
      </c>
      <c r="AN337" s="18">
        <v>46022</v>
      </c>
      <c r="AO337" s="12" t="s">
        <v>3373</v>
      </c>
    </row>
    <row r="338" spans="1:41" ht="20" customHeight="1">
      <c r="A338" s="8">
        <v>12</v>
      </c>
      <c r="B338" s="8" t="s">
        <v>1740</v>
      </c>
      <c r="C338" s="39" t="s">
        <v>2022</v>
      </c>
      <c r="D338" s="8" t="s">
        <v>1742</v>
      </c>
      <c r="E338" s="8" t="s">
        <v>1743</v>
      </c>
      <c r="F338" s="8" t="s">
        <v>1742</v>
      </c>
      <c r="G338" s="8" t="s">
        <v>1879</v>
      </c>
      <c r="H338" s="8" t="s">
        <v>1815</v>
      </c>
      <c r="I338" s="10"/>
      <c r="J338" s="8" t="s">
        <v>1880</v>
      </c>
      <c r="K338" s="8" t="s">
        <v>1745</v>
      </c>
      <c r="L338" s="8" t="s">
        <v>1815</v>
      </c>
      <c r="M338" s="11" t="s">
        <v>1881</v>
      </c>
      <c r="N338" s="8"/>
      <c r="O338" s="8" t="s">
        <v>1882</v>
      </c>
      <c r="P338" s="8" t="s">
        <v>48</v>
      </c>
      <c r="Q338" s="8">
        <v>20</v>
      </c>
      <c r="R338" s="8">
        <v>12</v>
      </c>
      <c r="S338" s="23">
        <v>14520</v>
      </c>
      <c r="T338" s="23"/>
      <c r="U338" s="13"/>
      <c r="V338" s="14">
        <f t="shared" si="209"/>
        <v>14520</v>
      </c>
      <c r="W338" s="24" t="s">
        <v>284</v>
      </c>
      <c r="X338" s="24" t="s">
        <v>284</v>
      </c>
      <c r="Y338" s="24" t="s">
        <v>284</v>
      </c>
      <c r="Z338" s="14">
        <f t="shared" si="210"/>
        <v>0</v>
      </c>
      <c r="AA338" s="24" t="s">
        <v>284</v>
      </c>
      <c r="AB338" s="24" t="s">
        <v>284</v>
      </c>
      <c r="AC338" s="24" t="s">
        <v>284</v>
      </c>
      <c r="AD338" s="14">
        <f t="shared" si="211"/>
        <v>0</v>
      </c>
      <c r="AE338" s="14">
        <f t="shared" si="212"/>
        <v>14520</v>
      </c>
      <c r="AF338" s="16" t="s">
        <v>905</v>
      </c>
      <c r="AG338" s="17" t="s">
        <v>342</v>
      </c>
      <c r="AH338" s="17" t="s">
        <v>1853</v>
      </c>
      <c r="AI338" s="17" t="s">
        <v>343</v>
      </c>
      <c r="AJ338" s="29" t="s">
        <v>345</v>
      </c>
      <c r="AK338" s="29">
        <v>45657</v>
      </c>
      <c r="AL338" s="29" t="s">
        <v>345</v>
      </c>
      <c r="AM338" s="12" t="s">
        <v>47</v>
      </c>
      <c r="AN338" s="18">
        <v>46022</v>
      </c>
      <c r="AO338" s="12"/>
    </row>
    <row r="339" spans="1:41" ht="20" customHeight="1">
      <c r="A339" s="8">
        <v>13</v>
      </c>
      <c r="B339" s="8" t="s">
        <v>1740</v>
      </c>
      <c r="C339" s="39" t="s">
        <v>2022</v>
      </c>
      <c r="D339" s="8" t="s">
        <v>1742</v>
      </c>
      <c r="E339" s="8" t="s">
        <v>1743</v>
      </c>
      <c r="F339" s="8" t="s">
        <v>1742</v>
      </c>
      <c r="G339" s="8" t="s">
        <v>1883</v>
      </c>
      <c r="H339" s="8" t="s">
        <v>1815</v>
      </c>
      <c r="I339" s="10"/>
      <c r="J339" s="8"/>
      <c r="K339" s="8" t="s">
        <v>1745</v>
      </c>
      <c r="L339" s="8" t="s">
        <v>1815</v>
      </c>
      <c r="M339" s="11" t="s">
        <v>1884</v>
      </c>
      <c r="N339" s="8"/>
      <c r="O339" s="8">
        <v>96447800</v>
      </c>
      <c r="P339" s="8" t="s">
        <v>48</v>
      </c>
      <c r="Q339" s="8">
        <v>15</v>
      </c>
      <c r="R339" s="8">
        <v>12</v>
      </c>
      <c r="S339" s="23">
        <v>5800</v>
      </c>
      <c r="T339" s="23"/>
      <c r="U339" s="13"/>
      <c r="V339" s="14">
        <f t="shared" si="209"/>
        <v>5800</v>
      </c>
      <c r="W339" s="24" t="s">
        <v>284</v>
      </c>
      <c r="X339" s="24" t="s">
        <v>284</v>
      </c>
      <c r="Y339" s="24" t="s">
        <v>284</v>
      </c>
      <c r="Z339" s="14">
        <f t="shared" si="210"/>
        <v>0</v>
      </c>
      <c r="AA339" s="24" t="s">
        <v>284</v>
      </c>
      <c r="AB339" s="24" t="s">
        <v>284</v>
      </c>
      <c r="AC339" s="24" t="s">
        <v>284</v>
      </c>
      <c r="AD339" s="14">
        <f t="shared" si="211"/>
        <v>0</v>
      </c>
      <c r="AE339" s="14">
        <f t="shared" si="212"/>
        <v>5800</v>
      </c>
      <c r="AF339" s="16" t="s">
        <v>905</v>
      </c>
      <c r="AG339" s="17" t="s">
        <v>342</v>
      </c>
      <c r="AH339" s="17" t="s">
        <v>1853</v>
      </c>
      <c r="AI339" s="17" t="s">
        <v>343</v>
      </c>
      <c r="AJ339" s="29" t="s">
        <v>345</v>
      </c>
      <c r="AK339" s="29">
        <v>45657</v>
      </c>
      <c r="AL339" s="29" t="s">
        <v>345</v>
      </c>
      <c r="AM339" s="12" t="s">
        <v>47</v>
      </c>
      <c r="AN339" s="18">
        <v>46022</v>
      </c>
      <c r="AO339" s="12"/>
    </row>
    <row r="340" spans="1:41" ht="20" customHeight="1">
      <c r="A340" s="8">
        <v>14</v>
      </c>
      <c r="B340" s="8" t="s">
        <v>1740</v>
      </c>
      <c r="C340" s="39" t="s">
        <v>2022</v>
      </c>
      <c r="D340" s="8" t="s">
        <v>1742</v>
      </c>
      <c r="E340" s="8" t="s">
        <v>1743</v>
      </c>
      <c r="F340" s="8" t="s">
        <v>1742</v>
      </c>
      <c r="G340" s="8" t="s">
        <v>1885</v>
      </c>
      <c r="H340" s="8" t="s">
        <v>1815</v>
      </c>
      <c r="I340" s="10"/>
      <c r="J340" s="8" t="s">
        <v>1886</v>
      </c>
      <c r="K340" s="8" t="s">
        <v>1745</v>
      </c>
      <c r="L340" s="8" t="s">
        <v>1815</v>
      </c>
      <c r="M340" s="11" t="s">
        <v>1887</v>
      </c>
      <c r="N340" s="8"/>
      <c r="O340" s="8" t="s">
        <v>1888</v>
      </c>
      <c r="P340" s="8" t="s">
        <v>48</v>
      </c>
      <c r="Q340" s="8">
        <v>25</v>
      </c>
      <c r="R340" s="8">
        <v>12</v>
      </c>
      <c r="S340" s="23">
        <v>11000</v>
      </c>
      <c r="T340" s="23"/>
      <c r="U340" s="13"/>
      <c r="V340" s="14">
        <f t="shared" si="209"/>
        <v>11000</v>
      </c>
      <c r="W340" s="24" t="s">
        <v>284</v>
      </c>
      <c r="X340" s="24" t="s">
        <v>284</v>
      </c>
      <c r="Y340" s="24" t="s">
        <v>284</v>
      </c>
      <c r="Z340" s="14">
        <f t="shared" si="210"/>
        <v>0</v>
      </c>
      <c r="AA340" s="24" t="s">
        <v>284</v>
      </c>
      <c r="AB340" s="24" t="s">
        <v>284</v>
      </c>
      <c r="AC340" s="24" t="s">
        <v>284</v>
      </c>
      <c r="AD340" s="14">
        <f t="shared" si="211"/>
        <v>0</v>
      </c>
      <c r="AE340" s="14">
        <f t="shared" si="212"/>
        <v>11000</v>
      </c>
      <c r="AF340" s="16" t="s">
        <v>905</v>
      </c>
      <c r="AG340" s="17" t="s">
        <v>342</v>
      </c>
      <c r="AH340" s="17" t="s">
        <v>1853</v>
      </c>
      <c r="AI340" s="17" t="s">
        <v>343</v>
      </c>
      <c r="AJ340" s="29" t="s">
        <v>345</v>
      </c>
      <c r="AK340" s="29">
        <v>45657</v>
      </c>
      <c r="AL340" s="29" t="s">
        <v>345</v>
      </c>
      <c r="AM340" s="12" t="s">
        <v>47</v>
      </c>
      <c r="AN340" s="18">
        <v>46022</v>
      </c>
      <c r="AO340" s="12"/>
    </row>
    <row r="341" spans="1:41" ht="20" customHeight="1">
      <c r="A341" s="8">
        <v>15</v>
      </c>
      <c r="B341" s="8" t="s">
        <v>1740</v>
      </c>
      <c r="C341" s="39" t="s">
        <v>2022</v>
      </c>
      <c r="D341" s="8" t="s">
        <v>1742</v>
      </c>
      <c r="E341" s="8" t="s">
        <v>1743</v>
      </c>
      <c r="F341" s="8" t="s">
        <v>1742</v>
      </c>
      <c r="G341" s="8" t="s">
        <v>510</v>
      </c>
      <c r="H341" s="8" t="s">
        <v>1815</v>
      </c>
      <c r="I341" s="10"/>
      <c r="J341" s="8" t="s">
        <v>1889</v>
      </c>
      <c r="K341" s="8" t="s">
        <v>1745</v>
      </c>
      <c r="L341" s="8" t="s">
        <v>1815</v>
      </c>
      <c r="M341" s="11" t="s">
        <v>1890</v>
      </c>
      <c r="N341" s="8"/>
      <c r="O341" s="8">
        <v>94175947</v>
      </c>
      <c r="P341" s="8" t="s">
        <v>48</v>
      </c>
      <c r="Q341" s="8">
        <v>7</v>
      </c>
      <c r="R341" s="8">
        <v>12</v>
      </c>
      <c r="S341" s="23">
        <v>1220</v>
      </c>
      <c r="T341" s="23"/>
      <c r="U341" s="13"/>
      <c r="V341" s="14">
        <f t="shared" si="209"/>
        <v>1220</v>
      </c>
      <c r="W341" s="24" t="s">
        <v>284</v>
      </c>
      <c r="X341" s="24" t="s">
        <v>284</v>
      </c>
      <c r="Y341" s="24" t="s">
        <v>284</v>
      </c>
      <c r="Z341" s="14">
        <f t="shared" si="210"/>
        <v>0</v>
      </c>
      <c r="AA341" s="24" t="s">
        <v>284</v>
      </c>
      <c r="AB341" s="24" t="s">
        <v>284</v>
      </c>
      <c r="AC341" s="24" t="s">
        <v>284</v>
      </c>
      <c r="AD341" s="14">
        <f t="shared" si="211"/>
        <v>0</v>
      </c>
      <c r="AE341" s="14">
        <f t="shared" si="212"/>
        <v>1220</v>
      </c>
      <c r="AF341" s="16" t="s">
        <v>905</v>
      </c>
      <c r="AG341" s="17" t="s">
        <v>342</v>
      </c>
      <c r="AH341" s="17" t="s">
        <v>1853</v>
      </c>
      <c r="AI341" s="17" t="s">
        <v>343</v>
      </c>
      <c r="AJ341" s="29" t="s">
        <v>345</v>
      </c>
      <c r="AK341" s="29">
        <v>45657</v>
      </c>
      <c r="AL341" s="29" t="s">
        <v>345</v>
      </c>
      <c r="AM341" s="12" t="s">
        <v>47</v>
      </c>
      <c r="AN341" s="18">
        <v>46022</v>
      </c>
      <c r="AO341" s="12"/>
    </row>
    <row r="342" spans="1:41" ht="20" customHeight="1">
      <c r="A342" s="8">
        <v>16</v>
      </c>
      <c r="B342" s="8" t="s">
        <v>1740</v>
      </c>
      <c r="C342" s="39" t="s">
        <v>2022</v>
      </c>
      <c r="D342" s="8" t="s">
        <v>1742</v>
      </c>
      <c r="E342" s="8" t="s">
        <v>1743</v>
      </c>
      <c r="F342" s="8" t="s">
        <v>1742</v>
      </c>
      <c r="G342" s="8" t="s">
        <v>1891</v>
      </c>
      <c r="H342" s="8" t="s">
        <v>1815</v>
      </c>
      <c r="I342" s="10"/>
      <c r="J342" s="8" t="s">
        <v>1892</v>
      </c>
      <c r="K342" s="8" t="s">
        <v>1745</v>
      </c>
      <c r="L342" s="8" t="s">
        <v>1815</v>
      </c>
      <c r="M342" s="11" t="s">
        <v>1893</v>
      </c>
      <c r="N342" s="8"/>
      <c r="O342" s="8">
        <v>91128209</v>
      </c>
      <c r="P342" s="8" t="s">
        <v>48</v>
      </c>
      <c r="Q342" s="8">
        <v>7</v>
      </c>
      <c r="R342" s="8">
        <v>12</v>
      </c>
      <c r="S342" s="23">
        <v>22</v>
      </c>
      <c r="T342" s="23"/>
      <c r="U342" s="13"/>
      <c r="V342" s="14">
        <f t="shared" si="209"/>
        <v>22</v>
      </c>
      <c r="W342" s="24" t="s">
        <v>284</v>
      </c>
      <c r="X342" s="24" t="s">
        <v>284</v>
      </c>
      <c r="Y342" s="24" t="s">
        <v>284</v>
      </c>
      <c r="Z342" s="14">
        <f t="shared" si="210"/>
        <v>0</v>
      </c>
      <c r="AA342" s="24" t="s">
        <v>284</v>
      </c>
      <c r="AB342" s="24" t="s">
        <v>284</v>
      </c>
      <c r="AC342" s="24" t="s">
        <v>284</v>
      </c>
      <c r="AD342" s="14">
        <f t="shared" si="211"/>
        <v>0</v>
      </c>
      <c r="AE342" s="14">
        <f t="shared" si="212"/>
        <v>22</v>
      </c>
      <c r="AF342" s="16" t="s">
        <v>905</v>
      </c>
      <c r="AG342" s="17" t="s">
        <v>342</v>
      </c>
      <c r="AH342" s="17" t="s">
        <v>1853</v>
      </c>
      <c r="AI342" s="17" t="s">
        <v>343</v>
      </c>
      <c r="AJ342" s="29" t="s">
        <v>345</v>
      </c>
      <c r="AK342" s="29">
        <v>45657</v>
      </c>
      <c r="AL342" s="29" t="s">
        <v>345</v>
      </c>
      <c r="AM342" s="12" t="s">
        <v>47</v>
      </c>
      <c r="AN342" s="18">
        <v>46022</v>
      </c>
      <c r="AO342" s="12"/>
    </row>
    <row r="343" spans="1:41" ht="20" customHeight="1">
      <c r="A343" s="8">
        <v>17</v>
      </c>
      <c r="B343" s="8" t="s">
        <v>1740</v>
      </c>
      <c r="C343" s="39" t="s">
        <v>2022</v>
      </c>
      <c r="D343" s="8" t="s">
        <v>1742</v>
      </c>
      <c r="E343" s="8" t="s">
        <v>1743</v>
      </c>
      <c r="F343" s="8" t="s">
        <v>1742</v>
      </c>
      <c r="G343" s="8" t="s">
        <v>1894</v>
      </c>
      <c r="H343" s="8" t="s">
        <v>1752</v>
      </c>
      <c r="I343" s="10"/>
      <c r="J343" s="8">
        <v>14</v>
      </c>
      <c r="K343" s="8" t="s">
        <v>1749</v>
      </c>
      <c r="L343" s="8" t="s">
        <v>1755</v>
      </c>
      <c r="M343" s="11" t="s">
        <v>1895</v>
      </c>
      <c r="N343" s="8"/>
      <c r="O343" s="8" t="s">
        <v>1896</v>
      </c>
      <c r="P343" s="8" t="s">
        <v>48</v>
      </c>
      <c r="Q343" s="8">
        <v>17</v>
      </c>
      <c r="R343" s="8">
        <v>12</v>
      </c>
      <c r="S343" s="23">
        <v>1800</v>
      </c>
      <c r="T343" s="23"/>
      <c r="U343" s="13"/>
      <c r="V343" s="14">
        <f t="shared" si="209"/>
        <v>1800</v>
      </c>
      <c r="W343" s="24" t="s">
        <v>284</v>
      </c>
      <c r="X343" s="24" t="s">
        <v>284</v>
      </c>
      <c r="Y343" s="24" t="s">
        <v>284</v>
      </c>
      <c r="Z343" s="14">
        <f t="shared" si="210"/>
        <v>0</v>
      </c>
      <c r="AA343" s="24" t="s">
        <v>284</v>
      </c>
      <c r="AB343" s="24" t="s">
        <v>284</v>
      </c>
      <c r="AC343" s="24" t="s">
        <v>284</v>
      </c>
      <c r="AD343" s="14">
        <f t="shared" si="211"/>
        <v>0</v>
      </c>
      <c r="AE343" s="14">
        <f t="shared" si="212"/>
        <v>1800</v>
      </c>
      <c r="AF343" s="16" t="s">
        <v>905</v>
      </c>
      <c r="AG343" s="17" t="s">
        <v>342</v>
      </c>
      <c r="AH343" s="17" t="s">
        <v>1853</v>
      </c>
      <c r="AI343" s="17" t="s">
        <v>343</v>
      </c>
      <c r="AJ343" s="29" t="s">
        <v>345</v>
      </c>
      <c r="AK343" s="29">
        <v>45657</v>
      </c>
      <c r="AL343" s="29" t="s">
        <v>345</v>
      </c>
      <c r="AM343" s="12" t="s">
        <v>47</v>
      </c>
      <c r="AN343" s="18">
        <v>46022</v>
      </c>
      <c r="AO343" s="12"/>
    </row>
    <row r="344" spans="1:41" ht="20" customHeight="1">
      <c r="A344" s="8">
        <v>18</v>
      </c>
      <c r="B344" s="8" t="s">
        <v>1740</v>
      </c>
      <c r="C344" s="39" t="s">
        <v>2022</v>
      </c>
      <c r="D344" s="8" t="s">
        <v>1742</v>
      </c>
      <c r="E344" s="8" t="s">
        <v>1743</v>
      </c>
      <c r="F344" s="8" t="s">
        <v>1742</v>
      </c>
      <c r="G344" s="8" t="s">
        <v>1858</v>
      </c>
      <c r="H344" s="8" t="s">
        <v>1787</v>
      </c>
      <c r="I344" s="10"/>
      <c r="J344" s="8">
        <v>12</v>
      </c>
      <c r="K344" s="8" t="s">
        <v>1749</v>
      </c>
      <c r="L344" s="8" t="s">
        <v>1755</v>
      </c>
      <c r="M344" s="11" t="s">
        <v>1897</v>
      </c>
      <c r="N344" s="8"/>
      <c r="O344" s="8">
        <v>94892994</v>
      </c>
      <c r="P344" s="8" t="s">
        <v>48</v>
      </c>
      <c r="Q344" s="8">
        <v>14</v>
      </c>
      <c r="R344" s="8">
        <v>12</v>
      </c>
      <c r="S344" s="23">
        <v>500</v>
      </c>
      <c r="T344" s="23"/>
      <c r="U344" s="13"/>
      <c r="V344" s="14">
        <f t="shared" si="209"/>
        <v>500</v>
      </c>
      <c r="W344" s="24" t="s">
        <v>284</v>
      </c>
      <c r="X344" s="24" t="s">
        <v>284</v>
      </c>
      <c r="Y344" s="24" t="s">
        <v>284</v>
      </c>
      <c r="Z344" s="14">
        <f t="shared" si="210"/>
        <v>0</v>
      </c>
      <c r="AA344" s="24" t="s">
        <v>284</v>
      </c>
      <c r="AB344" s="24" t="s">
        <v>284</v>
      </c>
      <c r="AC344" s="24" t="s">
        <v>284</v>
      </c>
      <c r="AD344" s="14">
        <f t="shared" si="211"/>
        <v>0</v>
      </c>
      <c r="AE344" s="14">
        <f t="shared" si="212"/>
        <v>500</v>
      </c>
      <c r="AF344" s="16" t="s">
        <v>905</v>
      </c>
      <c r="AG344" s="17" t="s">
        <v>342</v>
      </c>
      <c r="AH344" s="17" t="s">
        <v>1853</v>
      </c>
      <c r="AI344" s="17" t="s">
        <v>343</v>
      </c>
      <c r="AJ344" s="29" t="s">
        <v>345</v>
      </c>
      <c r="AK344" s="29">
        <v>45657</v>
      </c>
      <c r="AL344" s="29" t="s">
        <v>345</v>
      </c>
      <c r="AM344" s="12" t="s">
        <v>47</v>
      </c>
      <c r="AN344" s="18">
        <v>46022</v>
      </c>
      <c r="AO344" s="12"/>
    </row>
    <row r="345" spans="1:41" ht="20" customHeight="1">
      <c r="A345" s="8">
        <v>19</v>
      </c>
      <c r="B345" s="8" t="s">
        <v>1740</v>
      </c>
      <c r="C345" s="39" t="s">
        <v>2022</v>
      </c>
      <c r="D345" s="8" t="s">
        <v>1742</v>
      </c>
      <c r="E345" s="8" t="s">
        <v>1743</v>
      </c>
      <c r="F345" s="8" t="s">
        <v>1742</v>
      </c>
      <c r="G345" s="8" t="s">
        <v>1858</v>
      </c>
      <c r="H345" s="8" t="s">
        <v>1832</v>
      </c>
      <c r="I345" s="10"/>
      <c r="J345" s="8" t="s">
        <v>1898</v>
      </c>
      <c r="K345" s="8" t="s">
        <v>1749</v>
      </c>
      <c r="L345" s="8" t="s">
        <v>1755</v>
      </c>
      <c r="M345" s="11" t="s">
        <v>1899</v>
      </c>
      <c r="N345" s="8"/>
      <c r="O345" s="8" t="s">
        <v>1900</v>
      </c>
      <c r="P345" s="8" t="s">
        <v>50</v>
      </c>
      <c r="Q345" s="8">
        <v>28</v>
      </c>
      <c r="R345" s="8">
        <v>12</v>
      </c>
      <c r="S345" s="23">
        <v>4500</v>
      </c>
      <c r="T345" s="23"/>
      <c r="U345" s="13"/>
      <c r="V345" s="14">
        <f t="shared" si="209"/>
        <v>4500</v>
      </c>
      <c r="W345" s="24" t="s">
        <v>284</v>
      </c>
      <c r="X345" s="24" t="s">
        <v>284</v>
      </c>
      <c r="Y345" s="24" t="s">
        <v>284</v>
      </c>
      <c r="Z345" s="14">
        <f t="shared" si="210"/>
        <v>0</v>
      </c>
      <c r="AA345" s="24" t="s">
        <v>284</v>
      </c>
      <c r="AB345" s="24" t="s">
        <v>284</v>
      </c>
      <c r="AC345" s="24" t="s">
        <v>284</v>
      </c>
      <c r="AD345" s="14">
        <f t="shared" si="211"/>
        <v>0</v>
      </c>
      <c r="AE345" s="14">
        <f t="shared" si="212"/>
        <v>4500</v>
      </c>
      <c r="AF345" s="16" t="s">
        <v>905</v>
      </c>
      <c r="AG345" s="17" t="s">
        <v>342</v>
      </c>
      <c r="AH345" s="17" t="s">
        <v>1853</v>
      </c>
      <c r="AI345" s="17" t="s">
        <v>343</v>
      </c>
      <c r="AJ345" s="29" t="s">
        <v>345</v>
      </c>
      <c r="AK345" s="29">
        <v>45657</v>
      </c>
      <c r="AL345" s="29" t="s">
        <v>345</v>
      </c>
      <c r="AM345" s="12" t="s">
        <v>47</v>
      </c>
      <c r="AN345" s="18">
        <v>46022</v>
      </c>
      <c r="AO345" s="12" t="s">
        <v>3374</v>
      </c>
    </row>
    <row r="346" spans="1:41" ht="20" customHeight="1">
      <c r="A346" s="8">
        <v>20</v>
      </c>
      <c r="B346" s="8" t="s">
        <v>1740</v>
      </c>
      <c r="C346" s="39" t="s">
        <v>2022</v>
      </c>
      <c r="D346" s="8" t="s">
        <v>1742</v>
      </c>
      <c r="E346" s="8" t="s">
        <v>1743</v>
      </c>
      <c r="F346" s="8" t="s">
        <v>1742</v>
      </c>
      <c r="G346" s="8" t="s">
        <v>1894</v>
      </c>
      <c r="H346" s="8" t="s">
        <v>1775</v>
      </c>
      <c r="I346" s="10"/>
      <c r="J346" s="8">
        <v>22</v>
      </c>
      <c r="K346" s="8" t="s">
        <v>1749</v>
      </c>
      <c r="L346" s="8" t="s">
        <v>1755</v>
      </c>
      <c r="M346" s="11" t="s">
        <v>1901</v>
      </c>
      <c r="N346" s="8"/>
      <c r="O346" s="8" t="s">
        <v>1902</v>
      </c>
      <c r="P346" s="8" t="s">
        <v>50</v>
      </c>
      <c r="Q346" s="8">
        <v>33</v>
      </c>
      <c r="R346" s="8">
        <v>12</v>
      </c>
      <c r="S346" s="23">
        <v>2800</v>
      </c>
      <c r="T346" s="23"/>
      <c r="U346" s="13"/>
      <c r="V346" s="14">
        <f t="shared" si="209"/>
        <v>2800</v>
      </c>
      <c r="W346" s="24" t="s">
        <v>284</v>
      </c>
      <c r="X346" s="24" t="s">
        <v>284</v>
      </c>
      <c r="Y346" s="24" t="s">
        <v>284</v>
      </c>
      <c r="Z346" s="14">
        <f t="shared" si="210"/>
        <v>0</v>
      </c>
      <c r="AA346" s="24" t="s">
        <v>284</v>
      </c>
      <c r="AB346" s="24" t="s">
        <v>284</v>
      </c>
      <c r="AC346" s="24" t="s">
        <v>284</v>
      </c>
      <c r="AD346" s="14">
        <f t="shared" si="211"/>
        <v>0</v>
      </c>
      <c r="AE346" s="14">
        <f t="shared" si="212"/>
        <v>2800</v>
      </c>
      <c r="AF346" s="16" t="s">
        <v>905</v>
      </c>
      <c r="AG346" s="17" t="s">
        <v>342</v>
      </c>
      <c r="AH346" s="17" t="s">
        <v>1853</v>
      </c>
      <c r="AI346" s="17" t="s">
        <v>343</v>
      </c>
      <c r="AJ346" s="29" t="s">
        <v>345</v>
      </c>
      <c r="AK346" s="29">
        <v>45657</v>
      </c>
      <c r="AL346" s="29" t="s">
        <v>345</v>
      </c>
      <c r="AM346" s="12" t="s">
        <v>47</v>
      </c>
      <c r="AN346" s="18">
        <v>46022</v>
      </c>
      <c r="AO346" s="12"/>
    </row>
    <row r="347" spans="1:41" ht="20" customHeight="1">
      <c r="A347" s="8">
        <v>21</v>
      </c>
      <c r="B347" s="8" t="s">
        <v>1740</v>
      </c>
      <c r="C347" s="39" t="s">
        <v>2022</v>
      </c>
      <c r="D347" s="8" t="s">
        <v>1742</v>
      </c>
      <c r="E347" s="8" t="s">
        <v>1743</v>
      </c>
      <c r="F347" s="8" t="s">
        <v>1742</v>
      </c>
      <c r="G347" s="8" t="s">
        <v>1903</v>
      </c>
      <c r="H347" s="8" t="s">
        <v>1815</v>
      </c>
      <c r="I347" s="10"/>
      <c r="J347" s="8" t="s">
        <v>1904</v>
      </c>
      <c r="K347" s="8" t="s">
        <v>1745</v>
      </c>
      <c r="L347" s="8" t="s">
        <v>1815</v>
      </c>
      <c r="M347" s="11" t="s">
        <v>1905</v>
      </c>
      <c r="N347" s="8"/>
      <c r="O347" s="8" t="s">
        <v>1906</v>
      </c>
      <c r="P347" s="8" t="s">
        <v>601</v>
      </c>
      <c r="Q347" s="8">
        <v>41</v>
      </c>
      <c r="R347" s="8">
        <v>12</v>
      </c>
      <c r="S347" s="23">
        <v>15000</v>
      </c>
      <c r="T347" s="23"/>
      <c r="U347" s="13"/>
      <c r="V347" s="14">
        <f t="shared" si="209"/>
        <v>15000</v>
      </c>
      <c r="W347" s="24" t="s">
        <v>284</v>
      </c>
      <c r="X347" s="24" t="s">
        <v>284</v>
      </c>
      <c r="Y347" s="24" t="s">
        <v>284</v>
      </c>
      <c r="Z347" s="14">
        <f t="shared" si="210"/>
        <v>0</v>
      </c>
      <c r="AA347" s="24" t="s">
        <v>284</v>
      </c>
      <c r="AB347" s="24" t="s">
        <v>284</v>
      </c>
      <c r="AC347" s="24" t="s">
        <v>284</v>
      </c>
      <c r="AD347" s="14">
        <f t="shared" si="211"/>
        <v>0</v>
      </c>
      <c r="AE347" s="14">
        <f t="shared" si="212"/>
        <v>15000</v>
      </c>
      <c r="AF347" s="16" t="s">
        <v>905</v>
      </c>
      <c r="AG347" s="17" t="s">
        <v>342</v>
      </c>
      <c r="AH347" s="17" t="s">
        <v>1853</v>
      </c>
      <c r="AI347" s="17" t="s">
        <v>343</v>
      </c>
      <c r="AJ347" s="29" t="s">
        <v>345</v>
      </c>
      <c r="AK347" s="29">
        <v>45657</v>
      </c>
      <c r="AL347" s="29" t="s">
        <v>345</v>
      </c>
      <c r="AM347" s="12" t="s">
        <v>47</v>
      </c>
      <c r="AN347" s="18">
        <v>46022</v>
      </c>
      <c r="AO347" s="12"/>
    </row>
    <row r="348" spans="1:41" ht="20" customHeight="1">
      <c r="A348" s="8">
        <v>22</v>
      </c>
      <c r="B348" s="8" t="s">
        <v>1740</v>
      </c>
      <c r="C348" s="39" t="s">
        <v>2022</v>
      </c>
      <c r="D348" s="8" t="s">
        <v>1742</v>
      </c>
      <c r="E348" s="8" t="s">
        <v>1743</v>
      </c>
      <c r="F348" s="8" t="s">
        <v>1742</v>
      </c>
      <c r="G348" s="8" t="s">
        <v>1907</v>
      </c>
      <c r="H348" s="8" t="s">
        <v>1815</v>
      </c>
      <c r="I348" s="10"/>
      <c r="J348" s="8">
        <v>290</v>
      </c>
      <c r="K348" s="8" t="s">
        <v>1745</v>
      </c>
      <c r="L348" s="8" t="s">
        <v>1815</v>
      </c>
      <c r="M348" s="11" t="s">
        <v>1908</v>
      </c>
      <c r="N348" s="8"/>
      <c r="O348" s="8">
        <v>97612793</v>
      </c>
      <c r="P348" s="8" t="s">
        <v>601</v>
      </c>
      <c r="Q348" s="8">
        <v>100</v>
      </c>
      <c r="R348" s="8">
        <v>12</v>
      </c>
      <c r="S348" s="23">
        <v>25000</v>
      </c>
      <c r="T348" s="23"/>
      <c r="U348" s="13"/>
      <c r="V348" s="14">
        <f t="shared" si="209"/>
        <v>25000</v>
      </c>
      <c r="W348" s="24" t="s">
        <v>284</v>
      </c>
      <c r="X348" s="24" t="s">
        <v>284</v>
      </c>
      <c r="Y348" s="24" t="s">
        <v>284</v>
      </c>
      <c r="Z348" s="14">
        <f t="shared" si="210"/>
        <v>0</v>
      </c>
      <c r="AA348" s="24" t="s">
        <v>284</v>
      </c>
      <c r="AB348" s="24" t="s">
        <v>284</v>
      </c>
      <c r="AC348" s="24" t="s">
        <v>284</v>
      </c>
      <c r="AD348" s="14">
        <f t="shared" si="211"/>
        <v>0</v>
      </c>
      <c r="AE348" s="14">
        <f t="shared" si="212"/>
        <v>25000</v>
      </c>
      <c r="AF348" s="16" t="s">
        <v>905</v>
      </c>
      <c r="AG348" s="17" t="s">
        <v>342</v>
      </c>
      <c r="AH348" s="17" t="s">
        <v>1853</v>
      </c>
      <c r="AI348" s="17" t="s">
        <v>343</v>
      </c>
      <c r="AJ348" s="29" t="s">
        <v>345</v>
      </c>
      <c r="AK348" s="29">
        <v>45657</v>
      </c>
      <c r="AL348" s="29" t="s">
        <v>345</v>
      </c>
      <c r="AM348" s="12" t="s">
        <v>47</v>
      </c>
      <c r="AN348" s="18">
        <v>46022</v>
      </c>
      <c r="AO348" s="12"/>
    </row>
    <row r="349" spans="1:41" ht="20" customHeight="1">
      <c r="A349" s="8">
        <v>23</v>
      </c>
      <c r="B349" s="8" t="s">
        <v>1740</v>
      </c>
      <c r="C349" s="39" t="s">
        <v>2022</v>
      </c>
      <c r="D349" s="8" t="s">
        <v>1742</v>
      </c>
      <c r="E349" s="8" t="s">
        <v>1743</v>
      </c>
      <c r="F349" s="8" t="s">
        <v>1742</v>
      </c>
      <c r="G349" s="8" t="s">
        <v>1909</v>
      </c>
      <c r="H349" s="8" t="s">
        <v>1815</v>
      </c>
      <c r="I349" s="10"/>
      <c r="J349" s="8" t="s">
        <v>1910</v>
      </c>
      <c r="K349" s="8" t="s">
        <v>1745</v>
      </c>
      <c r="L349" s="8" t="s">
        <v>1815</v>
      </c>
      <c r="M349" s="11" t="s">
        <v>1911</v>
      </c>
      <c r="N349" s="8"/>
      <c r="O349" s="8">
        <v>98078817</v>
      </c>
      <c r="P349" s="8" t="s">
        <v>48</v>
      </c>
      <c r="Q349" s="8">
        <v>32</v>
      </c>
      <c r="R349" s="8">
        <v>12</v>
      </c>
      <c r="S349" s="23">
        <v>1100</v>
      </c>
      <c r="T349" s="23"/>
      <c r="U349" s="13"/>
      <c r="V349" s="14">
        <f t="shared" si="209"/>
        <v>1100</v>
      </c>
      <c r="W349" s="24" t="s">
        <v>284</v>
      </c>
      <c r="X349" s="24" t="s">
        <v>284</v>
      </c>
      <c r="Y349" s="24" t="s">
        <v>284</v>
      </c>
      <c r="Z349" s="14">
        <f t="shared" si="210"/>
        <v>0</v>
      </c>
      <c r="AA349" s="24" t="s">
        <v>284</v>
      </c>
      <c r="AB349" s="24" t="s">
        <v>284</v>
      </c>
      <c r="AC349" s="24" t="s">
        <v>284</v>
      </c>
      <c r="AD349" s="14">
        <f t="shared" si="211"/>
        <v>0</v>
      </c>
      <c r="AE349" s="14">
        <f t="shared" si="212"/>
        <v>1100</v>
      </c>
      <c r="AF349" s="16" t="s">
        <v>905</v>
      </c>
      <c r="AG349" s="17" t="s">
        <v>342</v>
      </c>
      <c r="AH349" s="17" t="s">
        <v>1853</v>
      </c>
      <c r="AI349" s="17" t="s">
        <v>343</v>
      </c>
      <c r="AJ349" s="29" t="s">
        <v>345</v>
      </c>
      <c r="AK349" s="29">
        <v>45657</v>
      </c>
      <c r="AL349" s="29" t="s">
        <v>345</v>
      </c>
      <c r="AM349" s="12" t="s">
        <v>47</v>
      </c>
      <c r="AN349" s="18">
        <v>46022</v>
      </c>
      <c r="AO349" s="12"/>
    </row>
    <row r="350" spans="1:41" ht="20" customHeight="1">
      <c r="A350" s="8">
        <v>24</v>
      </c>
      <c r="B350" s="8" t="s">
        <v>1740</v>
      </c>
      <c r="C350" s="39" t="s">
        <v>2022</v>
      </c>
      <c r="D350" s="8" t="s">
        <v>1742</v>
      </c>
      <c r="E350" s="8" t="s">
        <v>1743</v>
      </c>
      <c r="F350" s="8" t="s">
        <v>1742</v>
      </c>
      <c r="G350" s="8" t="s">
        <v>1912</v>
      </c>
      <c r="H350" s="8" t="s">
        <v>1815</v>
      </c>
      <c r="I350" s="10"/>
      <c r="J350" s="8" t="s">
        <v>1913</v>
      </c>
      <c r="K350" s="8" t="s">
        <v>1745</v>
      </c>
      <c r="L350" s="8" t="s">
        <v>1815</v>
      </c>
      <c r="M350" s="11" t="s">
        <v>1914</v>
      </c>
      <c r="N350" s="8"/>
      <c r="O350" s="8">
        <v>72178813</v>
      </c>
      <c r="P350" s="8" t="s">
        <v>48</v>
      </c>
      <c r="Q350" s="8">
        <v>14</v>
      </c>
      <c r="R350" s="8">
        <v>12</v>
      </c>
      <c r="S350" s="23">
        <v>11600</v>
      </c>
      <c r="T350" s="23"/>
      <c r="U350" s="13"/>
      <c r="V350" s="14">
        <f t="shared" si="209"/>
        <v>11600</v>
      </c>
      <c r="W350" s="24" t="s">
        <v>284</v>
      </c>
      <c r="X350" s="24" t="s">
        <v>284</v>
      </c>
      <c r="Y350" s="24" t="s">
        <v>284</v>
      </c>
      <c r="Z350" s="14">
        <f t="shared" si="210"/>
        <v>0</v>
      </c>
      <c r="AA350" s="24" t="s">
        <v>284</v>
      </c>
      <c r="AB350" s="24" t="s">
        <v>284</v>
      </c>
      <c r="AC350" s="24" t="s">
        <v>284</v>
      </c>
      <c r="AD350" s="14">
        <f t="shared" si="211"/>
        <v>0</v>
      </c>
      <c r="AE350" s="14">
        <f t="shared" si="212"/>
        <v>11600</v>
      </c>
      <c r="AF350" s="16" t="s">
        <v>905</v>
      </c>
      <c r="AG350" s="17" t="s">
        <v>342</v>
      </c>
      <c r="AH350" s="17" t="s">
        <v>1853</v>
      </c>
      <c r="AI350" s="17" t="s">
        <v>343</v>
      </c>
      <c r="AJ350" s="29" t="s">
        <v>345</v>
      </c>
      <c r="AK350" s="29">
        <v>45657</v>
      </c>
      <c r="AL350" s="29" t="s">
        <v>345</v>
      </c>
      <c r="AM350" s="12" t="s">
        <v>47</v>
      </c>
      <c r="AN350" s="18">
        <v>46022</v>
      </c>
      <c r="AO350" s="12"/>
    </row>
    <row r="351" spans="1:41" ht="20" customHeight="1">
      <c r="A351" s="8">
        <v>25</v>
      </c>
      <c r="B351" s="8" t="s">
        <v>1740</v>
      </c>
      <c r="C351" s="39" t="s">
        <v>2022</v>
      </c>
      <c r="D351" s="8" t="s">
        <v>1742</v>
      </c>
      <c r="E351" s="8" t="s">
        <v>1743</v>
      </c>
      <c r="F351" s="8" t="s">
        <v>1742</v>
      </c>
      <c r="G351" s="8" t="s">
        <v>1915</v>
      </c>
      <c r="H351" s="8" t="s">
        <v>1815</v>
      </c>
      <c r="I351" s="10"/>
      <c r="J351" s="8" t="s">
        <v>1916</v>
      </c>
      <c r="K351" s="8" t="s">
        <v>1745</v>
      </c>
      <c r="L351" s="8" t="s">
        <v>1815</v>
      </c>
      <c r="M351" s="11" t="s">
        <v>1917</v>
      </c>
      <c r="N351" s="8"/>
      <c r="O351" s="8" t="s">
        <v>1918</v>
      </c>
      <c r="P351" s="8" t="s">
        <v>48</v>
      </c>
      <c r="Q351" s="8">
        <v>14</v>
      </c>
      <c r="R351" s="8">
        <v>12</v>
      </c>
      <c r="S351" s="23">
        <v>7800</v>
      </c>
      <c r="T351" s="23"/>
      <c r="U351" s="13"/>
      <c r="V351" s="14">
        <f t="shared" si="209"/>
        <v>7800</v>
      </c>
      <c r="W351" s="24" t="s">
        <v>284</v>
      </c>
      <c r="X351" s="24" t="s">
        <v>284</v>
      </c>
      <c r="Y351" s="24" t="s">
        <v>284</v>
      </c>
      <c r="Z351" s="14">
        <f t="shared" si="210"/>
        <v>0</v>
      </c>
      <c r="AA351" s="24" t="s">
        <v>284</v>
      </c>
      <c r="AB351" s="24" t="s">
        <v>284</v>
      </c>
      <c r="AC351" s="24" t="s">
        <v>284</v>
      </c>
      <c r="AD351" s="14">
        <f t="shared" si="211"/>
        <v>0</v>
      </c>
      <c r="AE351" s="14">
        <f t="shared" si="212"/>
        <v>7800</v>
      </c>
      <c r="AF351" s="16" t="s">
        <v>905</v>
      </c>
      <c r="AG351" s="17" t="s">
        <v>342</v>
      </c>
      <c r="AH351" s="17" t="s">
        <v>1853</v>
      </c>
      <c r="AI351" s="17" t="s">
        <v>343</v>
      </c>
      <c r="AJ351" s="29" t="s">
        <v>345</v>
      </c>
      <c r="AK351" s="29">
        <v>45657</v>
      </c>
      <c r="AL351" s="29" t="s">
        <v>345</v>
      </c>
      <c r="AM351" s="12" t="s">
        <v>47</v>
      </c>
      <c r="AN351" s="18">
        <v>46022</v>
      </c>
      <c r="AO351" s="12"/>
    </row>
    <row r="352" spans="1:41" ht="20" customHeight="1">
      <c r="A352" s="8">
        <v>26</v>
      </c>
      <c r="B352" s="8" t="s">
        <v>1740</v>
      </c>
      <c r="C352" s="39" t="s">
        <v>2022</v>
      </c>
      <c r="D352" s="8" t="s">
        <v>1742</v>
      </c>
      <c r="E352" s="8" t="s">
        <v>1743</v>
      </c>
      <c r="F352" s="8" t="s">
        <v>1742</v>
      </c>
      <c r="G352" s="8" t="s">
        <v>1919</v>
      </c>
      <c r="H352" s="8" t="s">
        <v>1815</v>
      </c>
      <c r="I352" s="10"/>
      <c r="J352" s="8" t="s">
        <v>1920</v>
      </c>
      <c r="K352" s="8" t="s">
        <v>1745</v>
      </c>
      <c r="L352" s="8" t="s">
        <v>1815</v>
      </c>
      <c r="M352" s="11" t="s">
        <v>1921</v>
      </c>
      <c r="N352" s="8"/>
      <c r="O352" s="8">
        <v>96150271</v>
      </c>
      <c r="P352" s="8" t="s">
        <v>48</v>
      </c>
      <c r="Q352" s="8">
        <v>14</v>
      </c>
      <c r="R352" s="8">
        <v>12</v>
      </c>
      <c r="S352" s="23">
        <v>4800</v>
      </c>
      <c r="T352" s="23"/>
      <c r="U352" s="13"/>
      <c r="V352" s="14">
        <f t="shared" si="209"/>
        <v>4800</v>
      </c>
      <c r="W352" s="24" t="s">
        <v>284</v>
      </c>
      <c r="X352" s="24" t="s">
        <v>284</v>
      </c>
      <c r="Y352" s="24" t="s">
        <v>284</v>
      </c>
      <c r="Z352" s="14">
        <f t="shared" si="210"/>
        <v>0</v>
      </c>
      <c r="AA352" s="24" t="s">
        <v>284</v>
      </c>
      <c r="AB352" s="24" t="s">
        <v>284</v>
      </c>
      <c r="AC352" s="24" t="s">
        <v>284</v>
      </c>
      <c r="AD352" s="14">
        <f t="shared" si="211"/>
        <v>0</v>
      </c>
      <c r="AE352" s="14">
        <f t="shared" si="212"/>
        <v>4800</v>
      </c>
      <c r="AF352" s="16" t="s">
        <v>905</v>
      </c>
      <c r="AG352" s="17" t="s">
        <v>342</v>
      </c>
      <c r="AH352" s="17" t="s">
        <v>1853</v>
      </c>
      <c r="AI352" s="17" t="s">
        <v>343</v>
      </c>
      <c r="AJ352" s="29" t="s">
        <v>345</v>
      </c>
      <c r="AK352" s="29">
        <v>45657</v>
      </c>
      <c r="AL352" s="29" t="s">
        <v>345</v>
      </c>
      <c r="AM352" s="12" t="s">
        <v>47</v>
      </c>
      <c r="AN352" s="18">
        <v>46022</v>
      </c>
      <c r="AO352" s="12"/>
    </row>
    <row r="353" spans="1:41" ht="20" customHeight="1">
      <c r="A353" s="8">
        <v>27</v>
      </c>
      <c r="B353" s="8" t="s">
        <v>1740</v>
      </c>
      <c r="C353" s="39" t="s">
        <v>2022</v>
      </c>
      <c r="D353" s="8" t="s">
        <v>1742</v>
      </c>
      <c r="E353" s="8" t="s">
        <v>1743</v>
      </c>
      <c r="F353" s="8" t="s">
        <v>1742</v>
      </c>
      <c r="G353" s="8" t="s">
        <v>1858</v>
      </c>
      <c r="H353" s="8" t="s">
        <v>1760</v>
      </c>
      <c r="I353" s="10"/>
      <c r="J353" s="8">
        <v>99</v>
      </c>
      <c r="K353" s="8" t="s">
        <v>1749</v>
      </c>
      <c r="L353" s="8" t="s">
        <v>1755</v>
      </c>
      <c r="M353" s="11" t="s">
        <v>1922</v>
      </c>
      <c r="N353" s="8"/>
      <c r="O353" s="8" t="s">
        <v>1923</v>
      </c>
      <c r="P353" s="8" t="s">
        <v>48</v>
      </c>
      <c r="Q353" s="8">
        <v>22</v>
      </c>
      <c r="R353" s="8">
        <v>12</v>
      </c>
      <c r="S353" s="23">
        <v>6000</v>
      </c>
      <c r="T353" s="23"/>
      <c r="U353" s="13"/>
      <c r="V353" s="14">
        <f t="shared" si="209"/>
        <v>6000</v>
      </c>
      <c r="W353" s="24" t="s">
        <v>284</v>
      </c>
      <c r="X353" s="24" t="s">
        <v>284</v>
      </c>
      <c r="Y353" s="24" t="s">
        <v>284</v>
      </c>
      <c r="Z353" s="14">
        <f t="shared" si="210"/>
        <v>0</v>
      </c>
      <c r="AA353" s="24" t="s">
        <v>284</v>
      </c>
      <c r="AB353" s="24" t="s">
        <v>284</v>
      </c>
      <c r="AC353" s="24" t="s">
        <v>284</v>
      </c>
      <c r="AD353" s="14">
        <f t="shared" si="211"/>
        <v>0</v>
      </c>
      <c r="AE353" s="14">
        <f t="shared" si="212"/>
        <v>6000</v>
      </c>
      <c r="AF353" s="16" t="s">
        <v>905</v>
      </c>
      <c r="AG353" s="17" t="s">
        <v>342</v>
      </c>
      <c r="AH353" s="17" t="s">
        <v>1853</v>
      </c>
      <c r="AI353" s="17" t="s">
        <v>343</v>
      </c>
      <c r="AJ353" s="29" t="s">
        <v>345</v>
      </c>
      <c r="AK353" s="29">
        <v>45657</v>
      </c>
      <c r="AL353" s="29" t="s">
        <v>345</v>
      </c>
      <c r="AM353" s="12" t="s">
        <v>47</v>
      </c>
      <c r="AN353" s="18">
        <v>46022</v>
      </c>
      <c r="AO353" s="12"/>
    </row>
    <row r="354" spans="1:41" ht="20" customHeight="1">
      <c r="A354" s="8">
        <v>28</v>
      </c>
      <c r="B354" s="8" t="s">
        <v>1740</v>
      </c>
      <c r="C354" s="39" t="s">
        <v>2022</v>
      </c>
      <c r="D354" s="8" t="s">
        <v>1742</v>
      </c>
      <c r="E354" s="8" t="s">
        <v>1743</v>
      </c>
      <c r="F354" s="8" t="s">
        <v>1742</v>
      </c>
      <c r="G354" s="8" t="s">
        <v>1924</v>
      </c>
      <c r="H354" s="8" t="s">
        <v>1755</v>
      </c>
      <c r="I354" s="10"/>
      <c r="J354" s="8">
        <v>155</v>
      </c>
      <c r="K354" s="8" t="s">
        <v>1749</v>
      </c>
      <c r="L354" s="8" t="s">
        <v>1755</v>
      </c>
      <c r="M354" s="11" t="s">
        <v>1925</v>
      </c>
      <c r="N354" s="8"/>
      <c r="O354" s="8">
        <v>70652213</v>
      </c>
      <c r="P354" s="8" t="s">
        <v>52</v>
      </c>
      <c r="Q354" s="8">
        <v>4</v>
      </c>
      <c r="R354" s="8">
        <v>12</v>
      </c>
      <c r="S354" s="23">
        <v>1800</v>
      </c>
      <c r="T354" s="23"/>
      <c r="U354" s="13"/>
      <c r="V354" s="14">
        <f t="shared" si="209"/>
        <v>1800</v>
      </c>
      <c r="W354" s="24" t="s">
        <v>284</v>
      </c>
      <c r="X354" s="24" t="s">
        <v>284</v>
      </c>
      <c r="Y354" s="24" t="s">
        <v>284</v>
      </c>
      <c r="Z354" s="14">
        <f t="shared" si="210"/>
        <v>0</v>
      </c>
      <c r="AA354" s="24" t="s">
        <v>284</v>
      </c>
      <c r="AB354" s="24" t="s">
        <v>284</v>
      </c>
      <c r="AC354" s="24" t="s">
        <v>284</v>
      </c>
      <c r="AD354" s="14">
        <f t="shared" si="211"/>
        <v>0</v>
      </c>
      <c r="AE354" s="14">
        <f t="shared" si="212"/>
        <v>1800</v>
      </c>
      <c r="AF354" s="16" t="s">
        <v>905</v>
      </c>
      <c r="AG354" s="17" t="s">
        <v>342</v>
      </c>
      <c r="AH354" s="17" t="s">
        <v>1853</v>
      </c>
      <c r="AI354" s="17" t="s">
        <v>343</v>
      </c>
      <c r="AJ354" s="29" t="s">
        <v>345</v>
      </c>
      <c r="AK354" s="29">
        <v>45657</v>
      </c>
      <c r="AL354" s="29" t="s">
        <v>345</v>
      </c>
      <c r="AM354" s="12" t="s">
        <v>47</v>
      </c>
      <c r="AN354" s="18">
        <v>46022</v>
      </c>
      <c r="AO354" s="12"/>
    </row>
    <row r="355" spans="1:41" ht="20" customHeight="1">
      <c r="A355" s="8">
        <v>29</v>
      </c>
      <c r="B355" s="8" t="s">
        <v>1740</v>
      </c>
      <c r="C355" s="39" t="s">
        <v>2022</v>
      </c>
      <c r="D355" s="8" t="s">
        <v>1742</v>
      </c>
      <c r="E355" s="8" t="s">
        <v>1743</v>
      </c>
      <c r="F355" s="8" t="s">
        <v>1742</v>
      </c>
      <c r="G355" s="8" t="s">
        <v>193</v>
      </c>
      <c r="H355" s="8" t="s">
        <v>1775</v>
      </c>
      <c r="I355" s="10"/>
      <c r="J355" s="8">
        <v>34</v>
      </c>
      <c r="K355" s="8" t="s">
        <v>1749</v>
      </c>
      <c r="L355" s="8" t="s">
        <v>1755</v>
      </c>
      <c r="M355" s="11" t="s">
        <v>1926</v>
      </c>
      <c r="N355" s="8"/>
      <c r="O355" s="8" t="s">
        <v>1927</v>
      </c>
      <c r="P355" s="8" t="s">
        <v>48</v>
      </c>
      <c r="Q355" s="8">
        <v>4</v>
      </c>
      <c r="R355" s="8">
        <v>12</v>
      </c>
      <c r="S355" s="23">
        <v>300</v>
      </c>
      <c r="T355" s="23"/>
      <c r="U355" s="13"/>
      <c r="V355" s="14">
        <f t="shared" si="209"/>
        <v>300</v>
      </c>
      <c r="W355" s="24" t="s">
        <v>284</v>
      </c>
      <c r="X355" s="24" t="s">
        <v>284</v>
      </c>
      <c r="Y355" s="24" t="s">
        <v>284</v>
      </c>
      <c r="Z355" s="14">
        <f t="shared" si="210"/>
        <v>0</v>
      </c>
      <c r="AA355" s="24" t="s">
        <v>284</v>
      </c>
      <c r="AB355" s="24" t="s">
        <v>284</v>
      </c>
      <c r="AC355" s="24" t="s">
        <v>284</v>
      </c>
      <c r="AD355" s="14">
        <f t="shared" si="211"/>
        <v>0</v>
      </c>
      <c r="AE355" s="14">
        <f t="shared" si="212"/>
        <v>300</v>
      </c>
      <c r="AF355" s="16" t="s">
        <v>905</v>
      </c>
      <c r="AG355" s="17" t="s">
        <v>342</v>
      </c>
      <c r="AH355" s="17" t="s">
        <v>1853</v>
      </c>
      <c r="AI355" s="17" t="s">
        <v>343</v>
      </c>
      <c r="AJ355" s="29" t="s">
        <v>345</v>
      </c>
      <c r="AK355" s="29">
        <v>45657</v>
      </c>
      <c r="AL355" s="29" t="s">
        <v>345</v>
      </c>
      <c r="AM355" s="12" t="s">
        <v>47</v>
      </c>
      <c r="AN355" s="18">
        <v>46022</v>
      </c>
      <c r="AO355" s="12"/>
    </row>
    <row r="356" spans="1:41" ht="20" customHeight="1">
      <c r="A356" s="8">
        <v>30</v>
      </c>
      <c r="B356" s="8" t="s">
        <v>1740</v>
      </c>
      <c r="C356" s="39" t="s">
        <v>2022</v>
      </c>
      <c r="D356" s="8" t="s">
        <v>1742</v>
      </c>
      <c r="E356" s="8" t="s">
        <v>1743</v>
      </c>
      <c r="F356" s="8" t="s">
        <v>1742</v>
      </c>
      <c r="G356" s="8" t="s">
        <v>1928</v>
      </c>
      <c r="H356" s="8" t="s">
        <v>1755</v>
      </c>
      <c r="I356" s="10"/>
      <c r="J356" s="8" t="s">
        <v>1929</v>
      </c>
      <c r="K356" s="8" t="s">
        <v>1749</v>
      </c>
      <c r="L356" s="8" t="s">
        <v>1755</v>
      </c>
      <c r="M356" s="11" t="s">
        <v>1930</v>
      </c>
      <c r="N356" s="8"/>
      <c r="O356" s="8" t="s">
        <v>1931</v>
      </c>
      <c r="P356" s="8" t="s">
        <v>48</v>
      </c>
      <c r="Q356" s="8">
        <v>11</v>
      </c>
      <c r="R356" s="8">
        <v>12</v>
      </c>
      <c r="S356" s="23">
        <v>200</v>
      </c>
      <c r="T356" s="23"/>
      <c r="U356" s="13"/>
      <c r="V356" s="14">
        <f t="shared" si="209"/>
        <v>200</v>
      </c>
      <c r="W356" s="24" t="s">
        <v>284</v>
      </c>
      <c r="X356" s="24" t="s">
        <v>284</v>
      </c>
      <c r="Y356" s="24" t="s">
        <v>284</v>
      </c>
      <c r="Z356" s="14">
        <f t="shared" si="210"/>
        <v>0</v>
      </c>
      <c r="AA356" s="24" t="s">
        <v>284</v>
      </c>
      <c r="AB356" s="24" t="s">
        <v>284</v>
      </c>
      <c r="AC356" s="24" t="s">
        <v>284</v>
      </c>
      <c r="AD356" s="14">
        <f t="shared" si="211"/>
        <v>0</v>
      </c>
      <c r="AE356" s="14">
        <f t="shared" si="212"/>
        <v>200</v>
      </c>
      <c r="AF356" s="16" t="s">
        <v>905</v>
      </c>
      <c r="AG356" s="17" t="s">
        <v>342</v>
      </c>
      <c r="AH356" s="17" t="s">
        <v>1853</v>
      </c>
      <c r="AI356" s="17" t="s">
        <v>343</v>
      </c>
      <c r="AJ356" s="29" t="s">
        <v>345</v>
      </c>
      <c r="AK356" s="29">
        <v>45657</v>
      </c>
      <c r="AL356" s="29" t="s">
        <v>345</v>
      </c>
      <c r="AM356" s="12" t="s">
        <v>47</v>
      </c>
      <c r="AN356" s="18">
        <v>46022</v>
      </c>
      <c r="AO356" s="12"/>
    </row>
    <row r="357" spans="1:41" ht="20" customHeight="1">
      <c r="A357" s="8">
        <v>31</v>
      </c>
      <c r="B357" s="8" t="s">
        <v>1740</v>
      </c>
      <c r="C357" s="39" t="s">
        <v>2022</v>
      </c>
      <c r="D357" s="8" t="s">
        <v>1742</v>
      </c>
      <c r="E357" s="8" t="s">
        <v>1743</v>
      </c>
      <c r="F357" s="8" t="s">
        <v>1742</v>
      </c>
      <c r="G357" s="8" t="s">
        <v>1932</v>
      </c>
      <c r="H357" s="8" t="s">
        <v>1755</v>
      </c>
      <c r="I357" s="10"/>
      <c r="J357" s="8" t="s">
        <v>1933</v>
      </c>
      <c r="K357" s="8" t="s">
        <v>1749</v>
      </c>
      <c r="L357" s="8" t="s">
        <v>1755</v>
      </c>
      <c r="M357" s="11" t="s">
        <v>1934</v>
      </c>
      <c r="N357" s="8"/>
      <c r="O357" s="8" t="s">
        <v>1935</v>
      </c>
      <c r="P357" s="8" t="s">
        <v>48</v>
      </c>
      <c r="Q357" s="8">
        <v>11</v>
      </c>
      <c r="R357" s="8">
        <v>12</v>
      </c>
      <c r="S357" s="23">
        <v>1200</v>
      </c>
      <c r="T357" s="23"/>
      <c r="U357" s="13"/>
      <c r="V357" s="14">
        <f t="shared" si="209"/>
        <v>1200</v>
      </c>
      <c r="W357" s="24" t="s">
        <v>284</v>
      </c>
      <c r="X357" s="24" t="s">
        <v>284</v>
      </c>
      <c r="Y357" s="24" t="s">
        <v>284</v>
      </c>
      <c r="Z357" s="14">
        <f t="shared" si="210"/>
        <v>0</v>
      </c>
      <c r="AA357" s="24" t="s">
        <v>284</v>
      </c>
      <c r="AB357" s="24" t="s">
        <v>284</v>
      </c>
      <c r="AC357" s="24" t="s">
        <v>284</v>
      </c>
      <c r="AD357" s="14">
        <f t="shared" si="211"/>
        <v>0</v>
      </c>
      <c r="AE357" s="14">
        <f t="shared" si="212"/>
        <v>1200</v>
      </c>
      <c r="AF357" s="16" t="s">
        <v>905</v>
      </c>
      <c r="AG357" s="17" t="s">
        <v>342</v>
      </c>
      <c r="AH357" s="17" t="s">
        <v>1853</v>
      </c>
      <c r="AI357" s="17" t="s">
        <v>343</v>
      </c>
      <c r="AJ357" s="29" t="s">
        <v>345</v>
      </c>
      <c r="AK357" s="29">
        <v>45657</v>
      </c>
      <c r="AL357" s="29" t="s">
        <v>345</v>
      </c>
      <c r="AM357" s="12" t="s">
        <v>47</v>
      </c>
      <c r="AN357" s="18">
        <v>46022</v>
      </c>
      <c r="AO357" s="12"/>
    </row>
    <row r="358" spans="1:41" ht="20" customHeight="1">
      <c r="A358" s="8">
        <v>32</v>
      </c>
      <c r="B358" s="8" t="s">
        <v>1740</v>
      </c>
      <c r="C358" s="39" t="s">
        <v>2022</v>
      </c>
      <c r="D358" s="8" t="s">
        <v>1742</v>
      </c>
      <c r="E358" s="8" t="s">
        <v>1743</v>
      </c>
      <c r="F358" s="8" t="s">
        <v>1742</v>
      </c>
      <c r="G358" s="8" t="s">
        <v>1936</v>
      </c>
      <c r="H358" s="8" t="s">
        <v>1755</v>
      </c>
      <c r="I358" s="10"/>
      <c r="J358" s="8" t="s">
        <v>1937</v>
      </c>
      <c r="K358" s="8" t="s">
        <v>1749</v>
      </c>
      <c r="L358" s="8" t="s">
        <v>1755</v>
      </c>
      <c r="M358" s="11" t="s">
        <v>1938</v>
      </c>
      <c r="N358" s="8"/>
      <c r="O358" s="8" t="s">
        <v>1939</v>
      </c>
      <c r="P358" s="8" t="s">
        <v>48</v>
      </c>
      <c r="Q358" s="8">
        <v>14</v>
      </c>
      <c r="R358" s="8">
        <v>12</v>
      </c>
      <c r="S358" s="23">
        <v>900</v>
      </c>
      <c r="T358" s="23"/>
      <c r="U358" s="13"/>
      <c r="V358" s="14">
        <f t="shared" si="209"/>
        <v>900</v>
      </c>
      <c r="W358" s="24" t="s">
        <v>284</v>
      </c>
      <c r="X358" s="24" t="s">
        <v>284</v>
      </c>
      <c r="Y358" s="24" t="s">
        <v>284</v>
      </c>
      <c r="Z358" s="14">
        <f t="shared" si="210"/>
        <v>0</v>
      </c>
      <c r="AA358" s="24" t="s">
        <v>284</v>
      </c>
      <c r="AB358" s="24" t="s">
        <v>284</v>
      </c>
      <c r="AC358" s="24" t="s">
        <v>284</v>
      </c>
      <c r="AD358" s="14">
        <f t="shared" si="211"/>
        <v>0</v>
      </c>
      <c r="AE358" s="14">
        <f t="shared" si="212"/>
        <v>900</v>
      </c>
      <c r="AF358" s="16" t="s">
        <v>905</v>
      </c>
      <c r="AG358" s="17" t="s">
        <v>342</v>
      </c>
      <c r="AH358" s="17" t="s">
        <v>1853</v>
      </c>
      <c r="AI358" s="17" t="s">
        <v>343</v>
      </c>
      <c r="AJ358" s="29" t="s">
        <v>345</v>
      </c>
      <c r="AK358" s="29">
        <v>45657</v>
      </c>
      <c r="AL358" s="29" t="s">
        <v>345</v>
      </c>
      <c r="AM358" s="12" t="s">
        <v>47</v>
      </c>
      <c r="AN358" s="18">
        <v>46022</v>
      </c>
      <c r="AO358" s="12"/>
    </row>
    <row r="359" spans="1:41" ht="20" customHeight="1">
      <c r="A359" s="8">
        <v>33</v>
      </c>
      <c r="B359" s="8" t="s">
        <v>1740</v>
      </c>
      <c r="C359" s="39" t="s">
        <v>2022</v>
      </c>
      <c r="D359" s="8" t="s">
        <v>1742</v>
      </c>
      <c r="E359" s="8" t="s">
        <v>1743</v>
      </c>
      <c r="F359" s="8" t="s">
        <v>1742</v>
      </c>
      <c r="G359" s="8" t="s">
        <v>1940</v>
      </c>
      <c r="H359" s="8" t="s">
        <v>1755</v>
      </c>
      <c r="I359" s="10"/>
      <c r="J359" s="8" t="s">
        <v>1941</v>
      </c>
      <c r="K359" s="8" t="s">
        <v>1749</v>
      </c>
      <c r="L359" s="8" t="s">
        <v>1755</v>
      </c>
      <c r="M359" s="11" t="s">
        <v>1942</v>
      </c>
      <c r="N359" s="8"/>
      <c r="O359" s="8">
        <v>96099746</v>
      </c>
      <c r="P359" s="8" t="s">
        <v>48</v>
      </c>
      <c r="Q359" s="8">
        <v>11</v>
      </c>
      <c r="R359" s="8">
        <v>12</v>
      </c>
      <c r="S359" s="23">
        <v>320</v>
      </c>
      <c r="T359" s="23"/>
      <c r="U359" s="13"/>
      <c r="V359" s="14">
        <f t="shared" si="209"/>
        <v>320</v>
      </c>
      <c r="W359" s="24" t="s">
        <v>284</v>
      </c>
      <c r="X359" s="24" t="s">
        <v>284</v>
      </c>
      <c r="Y359" s="24" t="s">
        <v>284</v>
      </c>
      <c r="Z359" s="14">
        <f t="shared" si="210"/>
        <v>0</v>
      </c>
      <c r="AA359" s="24" t="s">
        <v>284</v>
      </c>
      <c r="AB359" s="24" t="s">
        <v>284</v>
      </c>
      <c r="AC359" s="24" t="s">
        <v>284</v>
      </c>
      <c r="AD359" s="14">
        <f t="shared" si="211"/>
        <v>0</v>
      </c>
      <c r="AE359" s="14">
        <f t="shared" si="212"/>
        <v>320</v>
      </c>
      <c r="AF359" s="16" t="s">
        <v>905</v>
      </c>
      <c r="AG359" s="17" t="s">
        <v>342</v>
      </c>
      <c r="AH359" s="17" t="s">
        <v>1853</v>
      </c>
      <c r="AI359" s="17" t="s">
        <v>343</v>
      </c>
      <c r="AJ359" s="29" t="s">
        <v>345</v>
      </c>
      <c r="AK359" s="29">
        <v>45657</v>
      </c>
      <c r="AL359" s="29" t="s">
        <v>345</v>
      </c>
      <c r="AM359" s="12" t="s">
        <v>47</v>
      </c>
      <c r="AN359" s="18">
        <v>46022</v>
      </c>
      <c r="AO359" s="12"/>
    </row>
    <row r="360" spans="1:41" ht="20" customHeight="1">
      <c r="A360" s="8">
        <v>34</v>
      </c>
      <c r="B360" s="8" t="s">
        <v>1740</v>
      </c>
      <c r="C360" s="39" t="s">
        <v>2022</v>
      </c>
      <c r="D360" s="8" t="s">
        <v>1742</v>
      </c>
      <c r="E360" s="8" t="s">
        <v>1743</v>
      </c>
      <c r="F360" s="8" t="s">
        <v>1742</v>
      </c>
      <c r="G360" s="8" t="s">
        <v>1226</v>
      </c>
      <c r="H360" s="8" t="s">
        <v>1755</v>
      </c>
      <c r="I360" s="10"/>
      <c r="J360" s="8">
        <v>134</v>
      </c>
      <c r="K360" s="8" t="s">
        <v>1749</v>
      </c>
      <c r="L360" s="8" t="s">
        <v>1755</v>
      </c>
      <c r="M360" s="11" t="s">
        <v>1943</v>
      </c>
      <c r="N360" s="8"/>
      <c r="O360" s="8">
        <v>98802639</v>
      </c>
      <c r="P360" s="8" t="s">
        <v>48</v>
      </c>
      <c r="Q360" s="8">
        <v>11</v>
      </c>
      <c r="R360" s="8">
        <v>12</v>
      </c>
      <c r="S360" s="23">
        <v>350</v>
      </c>
      <c r="T360" s="23"/>
      <c r="U360" s="13"/>
      <c r="V360" s="14">
        <f t="shared" si="209"/>
        <v>350</v>
      </c>
      <c r="W360" s="24" t="s">
        <v>284</v>
      </c>
      <c r="X360" s="24" t="s">
        <v>284</v>
      </c>
      <c r="Y360" s="24" t="s">
        <v>284</v>
      </c>
      <c r="Z360" s="14">
        <f t="shared" si="210"/>
        <v>0</v>
      </c>
      <c r="AA360" s="24" t="s">
        <v>284</v>
      </c>
      <c r="AB360" s="24" t="s">
        <v>284</v>
      </c>
      <c r="AC360" s="24" t="s">
        <v>284</v>
      </c>
      <c r="AD360" s="14">
        <f t="shared" si="211"/>
        <v>0</v>
      </c>
      <c r="AE360" s="14">
        <f t="shared" si="212"/>
        <v>350</v>
      </c>
      <c r="AF360" s="16" t="s">
        <v>905</v>
      </c>
      <c r="AG360" s="17" t="s">
        <v>342</v>
      </c>
      <c r="AH360" s="17" t="s">
        <v>1853</v>
      </c>
      <c r="AI360" s="17" t="s">
        <v>343</v>
      </c>
      <c r="AJ360" s="29" t="s">
        <v>345</v>
      </c>
      <c r="AK360" s="29">
        <v>45657</v>
      </c>
      <c r="AL360" s="29" t="s">
        <v>345</v>
      </c>
      <c r="AM360" s="12" t="s">
        <v>47</v>
      </c>
      <c r="AN360" s="18">
        <v>46022</v>
      </c>
      <c r="AO360" s="12"/>
    </row>
    <row r="361" spans="1:41" ht="20" customHeight="1">
      <c r="A361" s="8">
        <v>35</v>
      </c>
      <c r="B361" s="8" t="s">
        <v>1740</v>
      </c>
      <c r="C361" s="39" t="s">
        <v>2022</v>
      </c>
      <c r="D361" s="8" t="s">
        <v>1742</v>
      </c>
      <c r="E361" s="8" t="s">
        <v>1743</v>
      </c>
      <c r="F361" s="8" t="s">
        <v>1742</v>
      </c>
      <c r="G361" s="8" t="s">
        <v>1944</v>
      </c>
      <c r="H361" s="8" t="s">
        <v>1755</v>
      </c>
      <c r="I361" s="10"/>
      <c r="J361" s="8" t="s">
        <v>1945</v>
      </c>
      <c r="K361" s="8" t="s">
        <v>1749</v>
      </c>
      <c r="L361" s="8" t="s">
        <v>1755</v>
      </c>
      <c r="M361" s="11" t="s">
        <v>1946</v>
      </c>
      <c r="N361" s="8"/>
      <c r="O361" s="8">
        <v>94248981</v>
      </c>
      <c r="P361" s="8" t="s">
        <v>48</v>
      </c>
      <c r="Q361" s="8">
        <v>11</v>
      </c>
      <c r="R361" s="8">
        <v>12</v>
      </c>
      <c r="S361" s="23">
        <v>400</v>
      </c>
      <c r="T361" s="23"/>
      <c r="U361" s="13"/>
      <c r="V361" s="14">
        <f t="shared" si="209"/>
        <v>400</v>
      </c>
      <c r="W361" s="24" t="s">
        <v>284</v>
      </c>
      <c r="X361" s="24" t="s">
        <v>284</v>
      </c>
      <c r="Y361" s="24" t="s">
        <v>284</v>
      </c>
      <c r="Z361" s="14">
        <f t="shared" si="210"/>
        <v>0</v>
      </c>
      <c r="AA361" s="24" t="s">
        <v>284</v>
      </c>
      <c r="AB361" s="24" t="s">
        <v>284</v>
      </c>
      <c r="AC361" s="24" t="s">
        <v>284</v>
      </c>
      <c r="AD361" s="14">
        <f t="shared" si="211"/>
        <v>0</v>
      </c>
      <c r="AE361" s="14">
        <f t="shared" si="212"/>
        <v>400</v>
      </c>
      <c r="AF361" s="16" t="s">
        <v>905</v>
      </c>
      <c r="AG361" s="17" t="s">
        <v>342</v>
      </c>
      <c r="AH361" s="17" t="s">
        <v>1853</v>
      </c>
      <c r="AI361" s="17" t="s">
        <v>343</v>
      </c>
      <c r="AJ361" s="29" t="s">
        <v>345</v>
      </c>
      <c r="AK361" s="29">
        <v>45657</v>
      </c>
      <c r="AL361" s="29" t="s">
        <v>345</v>
      </c>
      <c r="AM361" s="12" t="s">
        <v>47</v>
      </c>
      <c r="AN361" s="18">
        <v>46022</v>
      </c>
      <c r="AO361" s="12"/>
    </row>
    <row r="362" spans="1:41" ht="20" customHeight="1">
      <c r="A362" s="8">
        <v>36</v>
      </c>
      <c r="B362" s="8" t="s">
        <v>1740</v>
      </c>
      <c r="C362" s="39" t="s">
        <v>2022</v>
      </c>
      <c r="D362" s="8" t="s">
        <v>1742</v>
      </c>
      <c r="E362" s="8" t="s">
        <v>1743</v>
      </c>
      <c r="F362" s="8" t="s">
        <v>1742</v>
      </c>
      <c r="G362" s="8" t="s">
        <v>1947</v>
      </c>
      <c r="H362" s="8" t="s">
        <v>1755</v>
      </c>
      <c r="I362" s="10"/>
      <c r="J362" s="8" t="s">
        <v>1948</v>
      </c>
      <c r="K362" s="8" t="s">
        <v>1749</v>
      </c>
      <c r="L362" s="8" t="s">
        <v>1755</v>
      </c>
      <c r="M362" s="11" t="s">
        <v>1949</v>
      </c>
      <c r="N362" s="8"/>
      <c r="O362" s="8">
        <v>70976148</v>
      </c>
      <c r="P362" s="8" t="s">
        <v>48</v>
      </c>
      <c r="Q362" s="8">
        <v>33</v>
      </c>
      <c r="R362" s="8">
        <v>12</v>
      </c>
      <c r="S362" s="23">
        <v>35000</v>
      </c>
      <c r="T362" s="23"/>
      <c r="U362" s="13"/>
      <c r="V362" s="14">
        <f t="shared" si="209"/>
        <v>35000</v>
      </c>
      <c r="W362" s="24" t="s">
        <v>284</v>
      </c>
      <c r="X362" s="24" t="s">
        <v>284</v>
      </c>
      <c r="Y362" s="24" t="s">
        <v>284</v>
      </c>
      <c r="Z362" s="14">
        <f t="shared" si="210"/>
        <v>0</v>
      </c>
      <c r="AA362" s="24" t="s">
        <v>284</v>
      </c>
      <c r="AB362" s="24" t="s">
        <v>284</v>
      </c>
      <c r="AC362" s="24" t="s">
        <v>284</v>
      </c>
      <c r="AD362" s="14">
        <f t="shared" si="211"/>
        <v>0</v>
      </c>
      <c r="AE362" s="14">
        <f t="shared" si="212"/>
        <v>35000</v>
      </c>
      <c r="AF362" s="16" t="s">
        <v>905</v>
      </c>
      <c r="AG362" s="17" t="s">
        <v>342</v>
      </c>
      <c r="AH362" s="17" t="s">
        <v>1853</v>
      </c>
      <c r="AI362" s="17" t="s">
        <v>343</v>
      </c>
      <c r="AJ362" s="29" t="s">
        <v>345</v>
      </c>
      <c r="AK362" s="29">
        <v>45657</v>
      </c>
      <c r="AL362" s="29" t="s">
        <v>345</v>
      </c>
      <c r="AM362" s="12" t="s">
        <v>47</v>
      </c>
      <c r="AN362" s="18">
        <v>46022</v>
      </c>
      <c r="AO362" s="12" t="s">
        <v>3375</v>
      </c>
    </row>
    <row r="363" spans="1:41" ht="20" customHeight="1">
      <c r="A363" s="8">
        <v>37</v>
      </c>
      <c r="B363" s="8" t="s">
        <v>1740</v>
      </c>
      <c r="C363" s="39" t="s">
        <v>2022</v>
      </c>
      <c r="D363" s="8" t="s">
        <v>1742</v>
      </c>
      <c r="E363" s="8" t="s">
        <v>1743</v>
      </c>
      <c r="F363" s="8" t="s">
        <v>1742</v>
      </c>
      <c r="G363" s="8" t="s">
        <v>1950</v>
      </c>
      <c r="H363" s="8" t="s">
        <v>1755</v>
      </c>
      <c r="I363" s="10"/>
      <c r="J363" s="8" t="s">
        <v>1951</v>
      </c>
      <c r="K363" s="8" t="s">
        <v>1749</v>
      </c>
      <c r="L363" s="8" t="s">
        <v>1755</v>
      </c>
      <c r="M363" s="11" t="s">
        <v>1952</v>
      </c>
      <c r="N363" s="8"/>
      <c r="O363" s="8" t="s">
        <v>1953</v>
      </c>
      <c r="P363" s="8" t="s">
        <v>48</v>
      </c>
      <c r="Q363" s="8">
        <v>17</v>
      </c>
      <c r="R363" s="8">
        <v>12</v>
      </c>
      <c r="S363" s="23">
        <v>210</v>
      </c>
      <c r="T363" s="23"/>
      <c r="U363" s="13"/>
      <c r="V363" s="14">
        <f t="shared" si="209"/>
        <v>210</v>
      </c>
      <c r="W363" s="24" t="s">
        <v>284</v>
      </c>
      <c r="X363" s="24" t="s">
        <v>284</v>
      </c>
      <c r="Y363" s="24" t="s">
        <v>284</v>
      </c>
      <c r="Z363" s="14">
        <f t="shared" si="210"/>
        <v>0</v>
      </c>
      <c r="AA363" s="24" t="s">
        <v>284</v>
      </c>
      <c r="AB363" s="24" t="s">
        <v>284</v>
      </c>
      <c r="AC363" s="24" t="s">
        <v>284</v>
      </c>
      <c r="AD363" s="14">
        <f t="shared" si="211"/>
        <v>0</v>
      </c>
      <c r="AE363" s="14">
        <f t="shared" si="212"/>
        <v>210</v>
      </c>
      <c r="AF363" s="16" t="s">
        <v>905</v>
      </c>
      <c r="AG363" s="17" t="s">
        <v>342</v>
      </c>
      <c r="AH363" s="17" t="s">
        <v>1853</v>
      </c>
      <c r="AI363" s="17" t="s">
        <v>343</v>
      </c>
      <c r="AJ363" s="29" t="s">
        <v>345</v>
      </c>
      <c r="AK363" s="29">
        <v>45657</v>
      </c>
      <c r="AL363" s="29" t="s">
        <v>345</v>
      </c>
      <c r="AM363" s="12" t="s">
        <v>47</v>
      </c>
      <c r="AN363" s="18">
        <v>46022</v>
      </c>
      <c r="AO363" s="12"/>
    </row>
    <row r="364" spans="1:41" ht="20" customHeight="1">
      <c r="A364" s="8">
        <v>38</v>
      </c>
      <c r="B364" s="8" t="s">
        <v>1740</v>
      </c>
      <c r="C364" s="39" t="s">
        <v>2022</v>
      </c>
      <c r="D364" s="8" t="s">
        <v>1742</v>
      </c>
      <c r="E364" s="8" t="s">
        <v>1743</v>
      </c>
      <c r="F364" s="8" t="s">
        <v>1742</v>
      </c>
      <c r="G364" s="8" t="s">
        <v>1954</v>
      </c>
      <c r="H364" s="8" t="s">
        <v>1755</v>
      </c>
      <c r="I364" s="10"/>
      <c r="J364" s="8" t="s">
        <v>1955</v>
      </c>
      <c r="K364" s="8" t="s">
        <v>1749</v>
      </c>
      <c r="L364" s="8" t="s">
        <v>1755</v>
      </c>
      <c r="M364" s="11" t="s">
        <v>1956</v>
      </c>
      <c r="N364" s="8"/>
      <c r="O364" s="8" t="s">
        <v>2880</v>
      </c>
      <c r="P364" s="8" t="s">
        <v>48</v>
      </c>
      <c r="Q364" s="8">
        <v>26</v>
      </c>
      <c r="R364" s="8">
        <v>12</v>
      </c>
      <c r="S364" s="23">
        <v>5000</v>
      </c>
      <c r="T364" s="23"/>
      <c r="U364" s="13"/>
      <c r="V364" s="14">
        <f t="shared" si="209"/>
        <v>5000</v>
      </c>
      <c r="W364" s="24" t="s">
        <v>284</v>
      </c>
      <c r="X364" s="24" t="s">
        <v>284</v>
      </c>
      <c r="Y364" s="24" t="s">
        <v>284</v>
      </c>
      <c r="Z364" s="14">
        <f t="shared" si="210"/>
        <v>0</v>
      </c>
      <c r="AA364" s="24" t="s">
        <v>284</v>
      </c>
      <c r="AB364" s="24" t="s">
        <v>284</v>
      </c>
      <c r="AC364" s="24" t="s">
        <v>284</v>
      </c>
      <c r="AD364" s="14">
        <f t="shared" si="211"/>
        <v>0</v>
      </c>
      <c r="AE364" s="14">
        <f t="shared" si="212"/>
        <v>5000</v>
      </c>
      <c r="AF364" s="16" t="s">
        <v>905</v>
      </c>
      <c r="AG364" s="17" t="s">
        <v>342</v>
      </c>
      <c r="AH364" s="17" t="s">
        <v>1853</v>
      </c>
      <c r="AI364" s="17" t="s">
        <v>343</v>
      </c>
      <c r="AJ364" s="29" t="s">
        <v>345</v>
      </c>
      <c r="AK364" s="29">
        <v>45657</v>
      </c>
      <c r="AL364" s="29" t="s">
        <v>345</v>
      </c>
      <c r="AM364" s="12" t="s">
        <v>47</v>
      </c>
      <c r="AN364" s="18">
        <v>46022</v>
      </c>
      <c r="AO364" s="12"/>
    </row>
    <row r="365" spans="1:41" ht="20" customHeight="1">
      <c r="A365" s="8">
        <v>39</v>
      </c>
      <c r="B365" s="8" t="s">
        <v>1740</v>
      </c>
      <c r="C365" s="39" t="s">
        <v>2022</v>
      </c>
      <c r="D365" s="8" t="s">
        <v>1742</v>
      </c>
      <c r="E365" s="8" t="s">
        <v>1743</v>
      </c>
      <c r="F365" s="8" t="s">
        <v>1742</v>
      </c>
      <c r="G365" s="8" t="s">
        <v>1957</v>
      </c>
      <c r="H365" s="8" t="s">
        <v>1815</v>
      </c>
      <c r="I365" s="10"/>
      <c r="J365" s="8" t="s">
        <v>1958</v>
      </c>
      <c r="K365" s="8" t="s">
        <v>1745</v>
      </c>
      <c r="L365" s="8" t="s">
        <v>1815</v>
      </c>
      <c r="M365" s="11" t="s">
        <v>1959</v>
      </c>
      <c r="N365" s="8"/>
      <c r="O365" s="8" t="s">
        <v>2881</v>
      </c>
      <c r="P365" s="8" t="s">
        <v>48</v>
      </c>
      <c r="Q365" s="8">
        <v>7</v>
      </c>
      <c r="R365" s="8">
        <v>12</v>
      </c>
      <c r="S365" s="23">
        <v>4000</v>
      </c>
      <c r="T365" s="23"/>
      <c r="U365" s="13"/>
      <c r="V365" s="14">
        <f t="shared" si="209"/>
        <v>4000</v>
      </c>
      <c r="W365" s="24" t="s">
        <v>284</v>
      </c>
      <c r="X365" s="24" t="s">
        <v>284</v>
      </c>
      <c r="Y365" s="24" t="s">
        <v>284</v>
      </c>
      <c r="Z365" s="14">
        <f t="shared" si="210"/>
        <v>0</v>
      </c>
      <c r="AA365" s="24" t="s">
        <v>284</v>
      </c>
      <c r="AB365" s="24" t="s">
        <v>284</v>
      </c>
      <c r="AC365" s="24" t="s">
        <v>284</v>
      </c>
      <c r="AD365" s="14">
        <f t="shared" si="211"/>
        <v>0</v>
      </c>
      <c r="AE365" s="14">
        <f t="shared" si="212"/>
        <v>4000</v>
      </c>
      <c r="AF365" s="16" t="s">
        <v>905</v>
      </c>
      <c r="AG365" s="17" t="s">
        <v>342</v>
      </c>
      <c r="AH365" s="17" t="s">
        <v>1853</v>
      </c>
      <c r="AI365" s="17" t="s">
        <v>343</v>
      </c>
      <c r="AJ365" s="29" t="s">
        <v>345</v>
      </c>
      <c r="AK365" s="29">
        <v>45657</v>
      </c>
      <c r="AL365" s="29" t="s">
        <v>345</v>
      </c>
      <c r="AM365" s="12" t="s">
        <v>47</v>
      </c>
      <c r="AN365" s="18">
        <v>46022</v>
      </c>
      <c r="AO365" s="12"/>
    </row>
    <row r="366" spans="1:41" ht="20" customHeight="1">
      <c r="A366" s="8">
        <v>40</v>
      </c>
      <c r="B366" s="8" t="s">
        <v>1740</v>
      </c>
      <c r="C366" s="39" t="s">
        <v>2022</v>
      </c>
      <c r="D366" s="8" t="s">
        <v>1742</v>
      </c>
      <c r="E366" s="8" t="s">
        <v>1743</v>
      </c>
      <c r="F366" s="8" t="s">
        <v>1742</v>
      </c>
      <c r="G366" s="8" t="s">
        <v>1960</v>
      </c>
      <c r="H366" s="8" t="s">
        <v>1755</v>
      </c>
      <c r="I366" s="10"/>
      <c r="J366" s="8" t="s">
        <v>1961</v>
      </c>
      <c r="K366" s="8" t="s">
        <v>1749</v>
      </c>
      <c r="L366" s="8" t="s">
        <v>1755</v>
      </c>
      <c r="M366" s="11" t="s">
        <v>1962</v>
      </c>
      <c r="N366" s="8"/>
      <c r="O366" s="8" t="s">
        <v>2882</v>
      </c>
      <c r="P366" s="8" t="s">
        <v>48</v>
      </c>
      <c r="Q366" s="8">
        <v>26</v>
      </c>
      <c r="R366" s="8">
        <v>12</v>
      </c>
      <c r="S366" s="23">
        <v>5000</v>
      </c>
      <c r="T366" s="23"/>
      <c r="U366" s="13"/>
      <c r="V366" s="14">
        <f t="shared" si="209"/>
        <v>5000</v>
      </c>
      <c r="W366" s="24" t="s">
        <v>284</v>
      </c>
      <c r="X366" s="24" t="s">
        <v>284</v>
      </c>
      <c r="Y366" s="24" t="s">
        <v>284</v>
      </c>
      <c r="Z366" s="14">
        <f t="shared" si="210"/>
        <v>0</v>
      </c>
      <c r="AA366" s="24" t="s">
        <v>284</v>
      </c>
      <c r="AB366" s="24" t="s">
        <v>284</v>
      </c>
      <c r="AC366" s="24" t="s">
        <v>284</v>
      </c>
      <c r="AD366" s="14">
        <f t="shared" si="211"/>
        <v>0</v>
      </c>
      <c r="AE366" s="14">
        <f t="shared" si="212"/>
        <v>5000</v>
      </c>
      <c r="AF366" s="16" t="s">
        <v>905</v>
      </c>
      <c r="AG366" s="17" t="s">
        <v>342</v>
      </c>
      <c r="AH366" s="17" t="s">
        <v>1853</v>
      </c>
      <c r="AI366" s="17" t="s">
        <v>343</v>
      </c>
      <c r="AJ366" s="29" t="s">
        <v>345</v>
      </c>
      <c r="AK366" s="29">
        <v>45657</v>
      </c>
      <c r="AL366" s="29" t="s">
        <v>345</v>
      </c>
      <c r="AM366" s="12" t="s">
        <v>47</v>
      </c>
      <c r="AN366" s="18">
        <v>46022</v>
      </c>
      <c r="AO366" s="12"/>
    </row>
    <row r="367" spans="1:41" ht="20" customHeight="1">
      <c r="A367" s="8">
        <v>41</v>
      </c>
      <c r="B367" s="8" t="s">
        <v>1740</v>
      </c>
      <c r="C367" s="39" t="s">
        <v>2022</v>
      </c>
      <c r="D367" s="8" t="s">
        <v>1742</v>
      </c>
      <c r="E367" s="8" t="s">
        <v>1743</v>
      </c>
      <c r="F367" s="8" t="s">
        <v>1742</v>
      </c>
      <c r="G367" s="8" t="s">
        <v>513</v>
      </c>
      <c r="H367" s="8" t="s">
        <v>1875</v>
      </c>
      <c r="I367" s="10"/>
      <c r="J367" s="8">
        <v>4</v>
      </c>
      <c r="K367" s="8" t="s">
        <v>1749</v>
      </c>
      <c r="L367" s="8" t="s">
        <v>1755</v>
      </c>
      <c r="M367" s="11" t="s">
        <v>1963</v>
      </c>
      <c r="N367" s="8"/>
      <c r="O367" s="8">
        <v>90874494</v>
      </c>
      <c r="P367" s="8" t="s">
        <v>1964</v>
      </c>
      <c r="Q367" s="8">
        <v>14</v>
      </c>
      <c r="R367" s="8">
        <v>12</v>
      </c>
      <c r="S367" s="23">
        <v>6300</v>
      </c>
      <c r="T367" s="23"/>
      <c r="U367" s="13"/>
      <c r="V367" s="14">
        <f t="shared" si="209"/>
        <v>6300</v>
      </c>
      <c r="W367" s="24" t="s">
        <v>284</v>
      </c>
      <c r="X367" s="24" t="s">
        <v>284</v>
      </c>
      <c r="Y367" s="24" t="s">
        <v>284</v>
      </c>
      <c r="Z367" s="14">
        <f t="shared" si="210"/>
        <v>0</v>
      </c>
      <c r="AA367" s="24" t="s">
        <v>284</v>
      </c>
      <c r="AB367" s="24" t="s">
        <v>284</v>
      </c>
      <c r="AC367" s="24" t="s">
        <v>284</v>
      </c>
      <c r="AD367" s="14">
        <f t="shared" si="211"/>
        <v>0</v>
      </c>
      <c r="AE367" s="14">
        <f t="shared" si="212"/>
        <v>6300</v>
      </c>
      <c r="AF367" s="16" t="s">
        <v>905</v>
      </c>
      <c r="AG367" s="17" t="s">
        <v>342</v>
      </c>
      <c r="AH367" s="17" t="s">
        <v>1853</v>
      </c>
      <c r="AI367" s="17" t="s">
        <v>343</v>
      </c>
      <c r="AJ367" s="29" t="s">
        <v>345</v>
      </c>
      <c r="AK367" s="29">
        <v>45657</v>
      </c>
      <c r="AL367" s="29" t="s">
        <v>345</v>
      </c>
      <c r="AM367" s="12" t="s">
        <v>47</v>
      </c>
      <c r="AN367" s="18">
        <v>46022</v>
      </c>
      <c r="AO367" s="12"/>
    </row>
    <row r="368" spans="1:41" ht="20" customHeight="1">
      <c r="A368" s="8">
        <v>42</v>
      </c>
      <c r="B368" s="8" t="s">
        <v>1740</v>
      </c>
      <c r="C368" s="39" t="s">
        <v>2022</v>
      </c>
      <c r="D368" s="8" t="s">
        <v>1742</v>
      </c>
      <c r="E368" s="8" t="s">
        <v>1965</v>
      </c>
      <c r="F368" s="8" t="s">
        <v>1966</v>
      </c>
      <c r="G368" s="8" t="s">
        <v>1967</v>
      </c>
      <c r="H368" s="8" t="s">
        <v>1769</v>
      </c>
      <c r="I368" s="10"/>
      <c r="J368" s="8">
        <v>97</v>
      </c>
      <c r="K368" s="8" t="s">
        <v>1745</v>
      </c>
      <c r="L368" s="8" t="s">
        <v>1769</v>
      </c>
      <c r="M368" s="11" t="s">
        <v>1968</v>
      </c>
      <c r="N368" s="8"/>
      <c r="O368" s="8" t="s">
        <v>1969</v>
      </c>
      <c r="P368" s="8" t="s">
        <v>48</v>
      </c>
      <c r="Q368" s="8">
        <v>17</v>
      </c>
      <c r="R368" s="8">
        <v>12</v>
      </c>
      <c r="S368" s="23">
        <v>8500</v>
      </c>
      <c r="T368" s="23"/>
      <c r="U368" s="13"/>
      <c r="V368" s="14">
        <f t="shared" si="209"/>
        <v>8500</v>
      </c>
      <c r="W368" s="24" t="s">
        <v>284</v>
      </c>
      <c r="X368" s="24" t="s">
        <v>284</v>
      </c>
      <c r="Y368" s="24" t="s">
        <v>284</v>
      </c>
      <c r="Z368" s="14">
        <f t="shared" si="210"/>
        <v>0</v>
      </c>
      <c r="AA368" s="24" t="s">
        <v>284</v>
      </c>
      <c r="AB368" s="24" t="s">
        <v>284</v>
      </c>
      <c r="AC368" s="24" t="s">
        <v>284</v>
      </c>
      <c r="AD368" s="14">
        <f t="shared" si="211"/>
        <v>0</v>
      </c>
      <c r="AE368" s="14">
        <f t="shared" si="212"/>
        <v>8500</v>
      </c>
      <c r="AF368" s="16" t="s">
        <v>905</v>
      </c>
      <c r="AG368" s="17" t="s">
        <v>342</v>
      </c>
      <c r="AH368" s="17" t="s">
        <v>1853</v>
      </c>
      <c r="AI368" s="17" t="s">
        <v>343</v>
      </c>
      <c r="AJ368" s="29" t="s">
        <v>345</v>
      </c>
      <c r="AK368" s="29">
        <v>45657</v>
      </c>
      <c r="AL368" s="29" t="s">
        <v>345</v>
      </c>
      <c r="AM368" s="12" t="s">
        <v>47</v>
      </c>
      <c r="AN368" s="18">
        <v>46022</v>
      </c>
      <c r="AO368" s="12"/>
    </row>
    <row r="369" spans="1:41" ht="20" customHeight="1">
      <c r="A369" s="8">
        <v>43</v>
      </c>
      <c r="B369" s="8" t="s">
        <v>1740</v>
      </c>
      <c r="C369" s="39" t="s">
        <v>2022</v>
      </c>
      <c r="D369" s="8" t="s">
        <v>1742</v>
      </c>
      <c r="E369" s="8" t="s">
        <v>1965</v>
      </c>
      <c r="F369" s="8" t="s">
        <v>1966</v>
      </c>
      <c r="G369" s="8" t="s">
        <v>510</v>
      </c>
      <c r="H369" s="8" t="s">
        <v>1755</v>
      </c>
      <c r="I369" s="10"/>
      <c r="J369" s="8"/>
      <c r="K369" s="8" t="s">
        <v>1745</v>
      </c>
      <c r="L369" s="8" t="s">
        <v>1755</v>
      </c>
      <c r="M369" s="11" t="s">
        <v>1970</v>
      </c>
      <c r="N369" s="8"/>
      <c r="O369" s="8" t="s">
        <v>1971</v>
      </c>
      <c r="P369" s="8" t="s">
        <v>48</v>
      </c>
      <c r="Q369" s="8">
        <v>14</v>
      </c>
      <c r="R369" s="8">
        <v>12</v>
      </c>
      <c r="S369" s="23">
        <v>3700</v>
      </c>
      <c r="T369" s="23"/>
      <c r="U369" s="13"/>
      <c r="V369" s="14">
        <f t="shared" si="209"/>
        <v>3700</v>
      </c>
      <c r="W369" s="24" t="s">
        <v>284</v>
      </c>
      <c r="X369" s="24" t="s">
        <v>284</v>
      </c>
      <c r="Y369" s="24" t="s">
        <v>284</v>
      </c>
      <c r="Z369" s="14">
        <f t="shared" si="210"/>
        <v>0</v>
      </c>
      <c r="AA369" s="24" t="s">
        <v>284</v>
      </c>
      <c r="AB369" s="24" t="s">
        <v>284</v>
      </c>
      <c r="AC369" s="24" t="s">
        <v>284</v>
      </c>
      <c r="AD369" s="14">
        <f t="shared" si="211"/>
        <v>0</v>
      </c>
      <c r="AE369" s="14">
        <f t="shared" si="212"/>
        <v>3700</v>
      </c>
      <c r="AF369" s="16" t="s">
        <v>905</v>
      </c>
      <c r="AG369" s="17" t="s">
        <v>342</v>
      </c>
      <c r="AH369" s="17" t="s">
        <v>1853</v>
      </c>
      <c r="AI369" s="17" t="s">
        <v>343</v>
      </c>
      <c r="AJ369" s="29" t="s">
        <v>345</v>
      </c>
      <c r="AK369" s="29">
        <v>45657</v>
      </c>
      <c r="AL369" s="29" t="s">
        <v>345</v>
      </c>
      <c r="AM369" s="12" t="s">
        <v>47</v>
      </c>
      <c r="AN369" s="18">
        <v>46022</v>
      </c>
      <c r="AO369" s="12"/>
    </row>
    <row r="370" spans="1:41" ht="20" customHeight="1">
      <c r="A370" s="8">
        <v>44</v>
      </c>
      <c r="B370" s="8" t="s">
        <v>1740</v>
      </c>
      <c r="C370" s="39" t="s">
        <v>2022</v>
      </c>
      <c r="D370" s="8" t="s">
        <v>1742</v>
      </c>
      <c r="E370" s="8" t="s">
        <v>1965</v>
      </c>
      <c r="F370" s="8" t="s">
        <v>1966</v>
      </c>
      <c r="G370" s="8" t="s">
        <v>510</v>
      </c>
      <c r="H370" s="8" t="s">
        <v>1760</v>
      </c>
      <c r="I370" s="10"/>
      <c r="J370" s="8">
        <v>315</v>
      </c>
      <c r="K370" s="8" t="s">
        <v>1745</v>
      </c>
      <c r="L370" s="8" t="s">
        <v>1760</v>
      </c>
      <c r="M370" s="11" t="s">
        <v>1972</v>
      </c>
      <c r="N370" s="8"/>
      <c r="O370" s="8" t="s">
        <v>1973</v>
      </c>
      <c r="P370" s="8" t="s">
        <v>48</v>
      </c>
      <c r="Q370" s="8">
        <v>14</v>
      </c>
      <c r="R370" s="8">
        <v>12</v>
      </c>
      <c r="S370" s="23">
        <v>16300</v>
      </c>
      <c r="T370" s="23"/>
      <c r="U370" s="13"/>
      <c r="V370" s="14">
        <f t="shared" si="209"/>
        <v>16300</v>
      </c>
      <c r="W370" s="24" t="s">
        <v>284</v>
      </c>
      <c r="X370" s="24" t="s">
        <v>284</v>
      </c>
      <c r="Y370" s="24" t="s">
        <v>284</v>
      </c>
      <c r="Z370" s="14">
        <f t="shared" si="210"/>
        <v>0</v>
      </c>
      <c r="AA370" s="24" t="s">
        <v>284</v>
      </c>
      <c r="AB370" s="24" t="s">
        <v>284</v>
      </c>
      <c r="AC370" s="24" t="s">
        <v>284</v>
      </c>
      <c r="AD370" s="14">
        <f t="shared" si="211"/>
        <v>0</v>
      </c>
      <c r="AE370" s="14">
        <f t="shared" si="212"/>
        <v>16300</v>
      </c>
      <c r="AF370" s="16" t="s">
        <v>905</v>
      </c>
      <c r="AG370" s="17" t="s">
        <v>342</v>
      </c>
      <c r="AH370" s="17" t="s">
        <v>1853</v>
      </c>
      <c r="AI370" s="17" t="s">
        <v>343</v>
      </c>
      <c r="AJ370" s="29" t="s">
        <v>345</v>
      </c>
      <c r="AK370" s="29">
        <v>45657</v>
      </c>
      <c r="AL370" s="29" t="s">
        <v>345</v>
      </c>
      <c r="AM370" s="12" t="s">
        <v>47</v>
      </c>
      <c r="AN370" s="18">
        <v>46022</v>
      </c>
      <c r="AO370" s="12" t="s">
        <v>3376</v>
      </c>
    </row>
    <row r="371" spans="1:41" ht="20" customHeight="1">
      <c r="A371" s="8">
        <v>45</v>
      </c>
      <c r="B371" s="8" t="s">
        <v>1740</v>
      </c>
      <c r="C371" s="39" t="s">
        <v>2022</v>
      </c>
      <c r="D371" s="8" t="s">
        <v>1742</v>
      </c>
      <c r="E371" s="8" t="s">
        <v>1965</v>
      </c>
      <c r="F371" s="8" t="s">
        <v>1966</v>
      </c>
      <c r="G371" s="8" t="s">
        <v>1967</v>
      </c>
      <c r="H371" s="8" t="s">
        <v>1755</v>
      </c>
      <c r="I371" s="10"/>
      <c r="J371" s="8" t="s">
        <v>1974</v>
      </c>
      <c r="K371" s="8" t="s">
        <v>1745</v>
      </c>
      <c r="L371" s="8" t="s">
        <v>1755</v>
      </c>
      <c r="M371" s="11" t="s">
        <v>1975</v>
      </c>
      <c r="N371" s="8"/>
      <c r="O371" s="8" t="s">
        <v>1976</v>
      </c>
      <c r="P371" s="8" t="s">
        <v>51</v>
      </c>
      <c r="Q371" s="8">
        <v>22</v>
      </c>
      <c r="R371" s="8">
        <v>12</v>
      </c>
      <c r="S371" s="23">
        <v>27000</v>
      </c>
      <c r="T371" s="23"/>
      <c r="U371" s="13"/>
      <c r="V371" s="14">
        <f t="shared" si="209"/>
        <v>27000</v>
      </c>
      <c r="W371" s="24" t="s">
        <v>284</v>
      </c>
      <c r="X371" s="24" t="s">
        <v>284</v>
      </c>
      <c r="Y371" s="24" t="s">
        <v>284</v>
      </c>
      <c r="Z371" s="14">
        <f t="shared" si="210"/>
        <v>0</v>
      </c>
      <c r="AA371" s="24" t="s">
        <v>284</v>
      </c>
      <c r="AB371" s="24" t="s">
        <v>284</v>
      </c>
      <c r="AC371" s="24" t="s">
        <v>284</v>
      </c>
      <c r="AD371" s="14">
        <f t="shared" si="211"/>
        <v>0</v>
      </c>
      <c r="AE371" s="14">
        <f t="shared" si="212"/>
        <v>27000</v>
      </c>
      <c r="AF371" s="16" t="s">
        <v>905</v>
      </c>
      <c r="AG371" s="17" t="s">
        <v>342</v>
      </c>
      <c r="AH371" s="17" t="s">
        <v>1853</v>
      </c>
      <c r="AI371" s="17" t="s">
        <v>343</v>
      </c>
      <c r="AJ371" s="29" t="s">
        <v>345</v>
      </c>
      <c r="AK371" s="29">
        <v>45657</v>
      </c>
      <c r="AL371" s="29" t="s">
        <v>345</v>
      </c>
      <c r="AM371" s="12" t="s">
        <v>47</v>
      </c>
      <c r="AN371" s="18">
        <v>46022</v>
      </c>
      <c r="AO371" s="12" t="s">
        <v>3377</v>
      </c>
    </row>
    <row r="372" spans="1:41" ht="20" customHeight="1">
      <c r="A372" s="8">
        <v>46</v>
      </c>
      <c r="B372" s="8" t="s">
        <v>1740</v>
      </c>
      <c r="C372" s="39" t="s">
        <v>2022</v>
      </c>
      <c r="D372" s="8" t="s">
        <v>1742</v>
      </c>
      <c r="E372" s="8" t="s">
        <v>1965</v>
      </c>
      <c r="F372" s="8" t="s">
        <v>1966</v>
      </c>
      <c r="G372" s="8" t="s">
        <v>1977</v>
      </c>
      <c r="H372" s="8" t="s">
        <v>1815</v>
      </c>
      <c r="I372" s="10"/>
      <c r="J372" s="8">
        <v>69</v>
      </c>
      <c r="K372" s="8" t="s">
        <v>1745</v>
      </c>
      <c r="L372" s="8" t="s">
        <v>1815</v>
      </c>
      <c r="M372" s="11" t="s">
        <v>1978</v>
      </c>
      <c r="N372" s="8"/>
      <c r="O372" s="8">
        <v>87718995</v>
      </c>
      <c r="P372" s="8" t="s">
        <v>51</v>
      </c>
      <c r="Q372" s="8">
        <v>30</v>
      </c>
      <c r="R372" s="8">
        <v>12</v>
      </c>
      <c r="S372" s="23">
        <v>63400</v>
      </c>
      <c r="T372" s="23"/>
      <c r="U372" s="13"/>
      <c r="V372" s="14">
        <f t="shared" si="209"/>
        <v>63400</v>
      </c>
      <c r="W372" s="24" t="s">
        <v>284</v>
      </c>
      <c r="X372" s="24" t="s">
        <v>284</v>
      </c>
      <c r="Y372" s="24" t="s">
        <v>284</v>
      </c>
      <c r="Z372" s="14">
        <f t="shared" si="210"/>
        <v>0</v>
      </c>
      <c r="AA372" s="24" t="s">
        <v>284</v>
      </c>
      <c r="AB372" s="24" t="s">
        <v>284</v>
      </c>
      <c r="AC372" s="24" t="s">
        <v>284</v>
      </c>
      <c r="AD372" s="14">
        <f t="shared" si="211"/>
        <v>0</v>
      </c>
      <c r="AE372" s="14">
        <f t="shared" si="212"/>
        <v>63400</v>
      </c>
      <c r="AF372" s="16" t="s">
        <v>905</v>
      </c>
      <c r="AG372" s="17" t="s">
        <v>342</v>
      </c>
      <c r="AH372" s="17" t="s">
        <v>1853</v>
      </c>
      <c r="AI372" s="17" t="s">
        <v>343</v>
      </c>
      <c r="AJ372" s="29" t="s">
        <v>345</v>
      </c>
      <c r="AK372" s="29">
        <v>45657</v>
      </c>
      <c r="AL372" s="29" t="s">
        <v>345</v>
      </c>
      <c r="AM372" s="12" t="s">
        <v>47</v>
      </c>
      <c r="AN372" s="18">
        <v>46022</v>
      </c>
      <c r="AO372" s="12" t="s">
        <v>3378</v>
      </c>
    </row>
    <row r="373" spans="1:41" ht="20" customHeight="1">
      <c r="A373" s="8">
        <v>47</v>
      </c>
      <c r="B373" s="8" t="s">
        <v>1740</v>
      </c>
      <c r="C373" s="39" t="s">
        <v>2022</v>
      </c>
      <c r="D373" s="8" t="s">
        <v>1742</v>
      </c>
      <c r="E373" s="8" t="s">
        <v>1965</v>
      </c>
      <c r="F373" s="8" t="s">
        <v>1966</v>
      </c>
      <c r="G373" s="8" t="s">
        <v>1967</v>
      </c>
      <c r="H373" s="8" t="s">
        <v>1815</v>
      </c>
      <c r="I373" s="10"/>
      <c r="J373" s="8"/>
      <c r="K373" s="8" t="s">
        <v>1745</v>
      </c>
      <c r="L373" s="8" t="s">
        <v>1815</v>
      </c>
      <c r="M373" s="11" t="s">
        <v>1979</v>
      </c>
      <c r="N373" s="8"/>
      <c r="O373" s="8">
        <v>97612153</v>
      </c>
      <c r="P373" s="8" t="s">
        <v>50</v>
      </c>
      <c r="Q373" s="8">
        <v>40</v>
      </c>
      <c r="R373" s="8">
        <v>12</v>
      </c>
      <c r="S373" s="23">
        <v>153300</v>
      </c>
      <c r="T373" s="23"/>
      <c r="U373" s="13"/>
      <c r="V373" s="14">
        <f t="shared" si="209"/>
        <v>153300</v>
      </c>
      <c r="W373" s="24" t="s">
        <v>284</v>
      </c>
      <c r="X373" s="24" t="s">
        <v>284</v>
      </c>
      <c r="Y373" s="24" t="s">
        <v>284</v>
      </c>
      <c r="Z373" s="14">
        <f t="shared" si="210"/>
        <v>0</v>
      </c>
      <c r="AA373" s="24" t="s">
        <v>284</v>
      </c>
      <c r="AB373" s="24" t="s">
        <v>284</v>
      </c>
      <c r="AC373" s="24" t="s">
        <v>284</v>
      </c>
      <c r="AD373" s="14">
        <f t="shared" si="211"/>
        <v>0</v>
      </c>
      <c r="AE373" s="14">
        <f t="shared" si="212"/>
        <v>153300</v>
      </c>
      <c r="AF373" s="16" t="s">
        <v>905</v>
      </c>
      <c r="AG373" s="17" t="s">
        <v>342</v>
      </c>
      <c r="AH373" s="17" t="s">
        <v>1853</v>
      </c>
      <c r="AI373" s="17" t="s">
        <v>343</v>
      </c>
      <c r="AJ373" s="29" t="s">
        <v>345</v>
      </c>
      <c r="AK373" s="29">
        <v>45657</v>
      </c>
      <c r="AL373" s="29" t="s">
        <v>345</v>
      </c>
      <c r="AM373" s="12" t="s">
        <v>47</v>
      </c>
      <c r="AN373" s="18">
        <v>46022</v>
      </c>
      <c r="AO373" s="12"/>
    </row>
    <row r="374" spans="1:41" ht="20" customHeight="1">
      <c r="A374" s="8">
        <v>48</v>
      </c>
      <c r="B374" s="8" t="s">
        <v>1740</v>
      </c>
      <c r="C374" s="39" t="s">
        <v>2022</v>
      </c>
      <c r="D374" s="8" t="s">
        <v>1742</v>
      </c>
      <c r="E374" s="8" t="s">
        <v>1965</v>
      </c>
      <c r="F374" s="8" t="s">
        <v>1966</v>
      </c>
      <c r="G374" s="8" t="s">
        <v>1980</v>
      </c>
      <c r="H374" s="8" t="s">
        <v>1815</v>
      </c>
      <c r="I374" s="10"/>
      <c r="J374" s="8" t="s">
        <v>1981</v>
      </c>
      <c r="K374" s="8" t="s">
        <v>1745</v>
      </c>
      <c r="L374" s="8" t="s">
        <v>1815</v>
      </c>
      <c r="M374" s="11" t="s">
        <v>1982</v>
      </c>
      <c r="N374" s="8"/>
      <c r="O374" s="8" t="s">
        <v>1983</v>
      </c>
      <c r="P374" s="8" t="s">
        <v>48</v>
      </c>
      <c r="Q374" s="8">
        <v>11</v>
      </c>
      <c r="R374" s="8">
        <v>12</v>
      </c>
      <c r="S374" s="23">
        <v>2300</v>
      </c>
      <c r="T374" s="23"/>
      <c r="U374" s="13"/>
      <c r="V374" s="14">
        <f t="shared" si="209"/>
        <v>2300</v>
      </c>
      <c r="W374" s="24" t="s">
        <v>284</v>
      </c>
      <c r="X374" s="24" t="s">
        <v>284</v>
      </c>
      <c r="Y374" s="24" t="s">
        <v>284</v>
      </c>
      <c r="Z374" s="14">
        <f t="shared" si="210"/>
        <v>0</v>
      </c>
      <c r="AA374" s="24" t="s">
        <v>284</v>
      </c>
      <c r="AB374" s="24" t="s">
        <v>284</v>
      </c>
      <c r="AC374" s="24" t="s">
        <v>284</v>
      </c>
      <c r="AD374" s="14">
        <f t="shared" si="211"/>
        <v>0</v>
      </c>
      <c r="AE374" s="14">
        <f t="shared" si="212"/>
        <v>2300</v>
      </c>
      <c r="AF374" s="16" t="s">
        <v>905</v>
      </c>
      <c r="AG374" s="17" t="s">
        <v>342</v>
      </c>
      <c r="AH374" s="17" t="s">
        <v>1853</v>
      </c>
      <c r="AI374" s="17" t="s">
        <v>343</v>
      </c>
      <c r="AJ374" s="29" t="s">
        <v>345</v>
      </c>
      <c r="AK374" s="29">
        <v>45657</v>
      </c>
      <c r="AL374" s="29" t="s">
        <v>345</v>
      </c>
      <c r="AM374" s="12" t="s">
        <v>47</v>
      </c>
      <c r="AN374" s="18">
        <v>46022</v>
      </c>
      <c r="AO374" s="12"/>
    </row>
    <row r="375" spans="1:41" ht="20" customHeight="1">
      <c r="A375" s="8">
        <v>49</v>
      </c>
      <c r="B375" s="8" t="s">
        <v>1740</v>
      </c>
      <c r="C375" s="39" t="s">
        <v>2022</v>
      </c>
      <c r="D375" s="8" t="s">
        <v>1742</v>
      </c>
      <c r="E375" s="8" t="s">
        <v>1965</v>
      </c>
      <c r="F375" s="8" t="s">
        <v>1966</v>
      </c>
      <c r="G375" s="8" t="s">
        <v>1984</v>
      </c>
      <c r="H375" s="8" t="s">
        <v>1815</v>
      </c>
      <c r="I375" s="10"/>
      <c r="J375" s="8"/>
      <c r="K375" s="8" t="s">
        <v>1745</v>
      </c>
      <c r="L375" s="8" t="s">
        <v>1815</v>
      </c>
      <c r="M375" s="11" t="s">
        <v>1985</v>
      </c>
      <c r="N375" s="8"/>
      <c r="O375" s="8" t="s">
        <v>1986</v>
      </c>
      <c r="P375" s="8" t="s">
        <v>52</v>
      </c>
      <c r="Q375" s="8">
        <v>5</v>
      </c>
      <c r="R375" s="8">
        <v>12</v>
      </c>
      <c r="S375" s="23">
        <v>2100</v>
      </c>
      <c r="T375" s="23"/>
      <c r="U375" s="13"/>
      <c r="V375" s="14">
        <f t="shared" si="209"/>
        <v>2100</v>
      </c>
      <c r="W375" s="24" t="s">
        <v>284</v>
      </c>
      <c r="X375" s="24" t="s">
        <v>284</v>
      </c>
      <c r="Y375" s="24" t="s">
        <v>284</v>
      </c>
      <c r="Z375" s="14">
        <f t="shared" si="210"/>
        <v>0</v>
      </c>
      <c r="AA375" s="24" t="s">
        <v>284</v>
      </c>
      <c r="AB375" s="24" t="s">
        <v>284</v>
      </c>
      <c r="AC375" s="24" t="s">
        <v>284</v>
      </c>
      <c r="AD375" s="14">
        <f t="shared" si="211"/>
        <v>0</v>
      </c>
      <c r="AE375" s="14">
        <f t="shared" si="212"/>
        <v>2100</v>
      </c>
      <c r="AF375" s="16" t="s">
        <v>905</v>
      </c>
      <c r="AG375" s="17" t="s">
        <v>342</v>
      </c>
      <c r="AH375" s="17" t="s">
        <v>1853</v>
      </c>
      <c r="AI375" s="17" t="s">
        <v>343</v>
      </c>
      <c r="AJ375" s="29" t="s">
        <v>345</v>
      </c>
      <c r="AK375" s="29">
        <v>45657</v>
      </c>
      <c r="AL375" s="29" t="s">
        <v>345</v>
      </c>
      <c r="AM375" s="12" t="s">
        <v>47</v>
      </c>
      <c r="AN375" s="18">
        <v>46022</v>
      </c>
      <c r="AO375" s="12"/>
    </row>
    <row r="376" spans="1:41" ht="20" customHeight="1">
      <c r="A376" s="8">
        <v>50</v>
      </c>
      <c r="B376" s="8" t="s">
        <v>1740</v>
      </c>
      <c r="C376" s="39" t="s">
        <v>2022</v>
      </c>
      <c r="D376" s="8" t="s">
        <v>1742</v>
      </c>
      <c r="E376" s="8" t="s">
        <v>1987</v>
      </c>
      <c r="F376" s="8" t="s">
        <v>1988</v>
      </c>
      <c r="G376" s="8" t="s">
        <v>1989</v>
      </c>
      <c r="H376" s="8" t="s">
        <v>1796</v>
      </c>
      <c r="I376" s="10"/>
      <c r="J376" s="8">
        <v>28</v>
      </c>
      <c r="K376" s="8" t="s">
        <v>1749</v>
      </c>
      <c r="L376" s="8" t="s">
        <v>1755</v>
      </c>
      <c r="M376" s="11" t="s">
        <v>1990</v>
      </c>
      <c r="N376" s="8"/>
      <c r="O376" s="8" t="s">
        <v>1991</v>
      </c>
      <c r="P376" s="8" t="s">
        <v>48</v>
      </c>
      <c r="Q376" s="8">
        <v>19</v>
      </c>
      <c r="R376" s="8">
        <v>12</v>
      </c>
      <c r="S376" s="23">
        <v>4500</v>
      </c>
      <c r="T376" s="23"/>
      <c r="U376" s="13"/>
      <c r="V376" s="14">
        <f t="shared" si="209"/>
        <v>4500</v>
      </c>
      <c r="W376" s="24" t="s">
        <v>284</v>
      </c>
      <c r="X376" s="24" t="s">
        <v>284</v>
      </c>
      <c r="Y376" s="24" t="s">
        <v>284</v>
      </c>
      <c r="Z376" s="14">
        <f t="shared" si="210"/>
        <v>0</v>
      </c>
      <c r="AA376" s="24" t="s">
        <v>284</v>
      </c>
      <c r="AB376" s="24" t="s">
        <v>284</v>
      </c>
      <c r="AC376" s="24" t="s">
        <v>284</v>
      </c>
      <c r="AD376" s="14">
        <f t="shared" si="211"/>
        <v>0</v>
      </c>
      <c r="AE376" s="14">
        <f t="shared" si="212"/>
        <v>4500</v>
      </c>
      <c r="AF376" s="16" t="s">
        <v>905</v>
      </c>
      <c r="AG376" s="17" t="s">
        <v>342</v>
      </c>
      <c r="AH376" s="17" t="s">
        <v>1853</v>
      </c>
      <c r="AI376" s="17" t="s">
        <v>343</v>
      </c>
      <c r="AJ376" s="29" t="s">
        <v>345</v>
      </c>
      <c r="AK376" s="29">
        <v>45657</v>
      </c>
      <c r="AL376" s="29" t="s">
        <v>345</v>
      </c>
      <c r="AM376" s="12" t="s">
        <v>47</v>
      </c>
      <c r="AN376" s="18">
        <v>46022</v>
      </c>
      <c r="AO376" s="12"/>
    </row>
    <row r="377" spans="1:41" ht="20" customHeight="1">
      <c r="A377" s="8">
        <v>51</v>
      </c>
      <c r="B377" s="8" t="s">
        <v>1740</v>
      </c>
      <c r="C377" s="39" t="s">
        <v>2022</v>
      </c>
      <c r="D377" s="8" t="s">
        <v>1742</v>
      </c>
      <c r="E377" s="8" t="s">
        <v>1992</v>
      </c>
      <c r="F377" s="8" t="s">
        <v>1993</v>
      </c>
      <c r="G377" s="8" t="s">
        <v>1989</v>
      </c>
      <c r="H377" s="8" t="s">
        <v>1760</v>
      </c>
      <c r="I377" s="10"/>
      <c r="J377" s="8">
        <v>106</v>
      </c>
      <c r="K377" s="8" t="s">
        <v>1749</v>
      </c>
      <c r="L377" s="8" t="s">
        <v>1755</v>
      </c>
      <c r="M377" s="11" t="s">
        <v>1994</v>
      </c>
      <c r="N377" s="8"/>
      <c r="O377" s="8" t="s">
        <v>1995</v>
      </c>
      <c r="P377" s="8" t="s">
        <v>52</v>
      </c>
      <c r="Q377" s="8">
        <v>19</v>
      </c>
      <c r="R377" s="8">
        <v>12</v>
      </c>
      <c r="S377" s="23">
        <v>13400</v>
      </c>
      <c r="T377" s="23"/>
      <c r="U377" s="13"/>
      <c r="V377" s="14">
        <f t="shared" si="209"/>
        <v>13400</v>
      </c>
      <c r="W377" s="24" t="s">
        <v>284</v>
      </c>
      <c r="X377" s="24" t="s">
        <v>284</v>
      </c>
      <c r="Y377" s="24" t="s">
        <v>284</v>
      </c>
      <c r="Z377" s="14">
        <f t="shared" si="210"/>
        <v>0</v>
      </c>
      <c r="AA377" s="24" t="s">
        <v>284</v>
      </c>
      <c r="AB377" s="24" t="s">
        <v>284</v>
      </c>
      <c r="AC377" s="24" t="s">
        <v>284</v>
      </c>
      <c r="AD377" s="14">
        <f t="shared" si="211"/>
        <v>0</v>
      </c>
      <c r="AE377" s="14">
        <f t="shared" si="212"/>
        <v>13400</v>
      </c>
      <c r="AF377" s="16" t="s">
        <v>905</v>
      </c>
      <c r="AG377" s="17" t="s">
        <v>342</v>
      </c>
      <c r="AH377" s="17" t="s">
        <v>1853</v>
      </c>
      <c r="AI377" s="17" t="s">
        <v>343</v>
      </c>
      <c r="AJ377" s="29" t="s">
        <v>345</v>
      </c>
      <c r="AK377" s="29">
        <v>45657</v>
      </c>
      <c r="AL377" s="29" t="s">
        <v>345</v>
      </c>
      <c r="AM377" s="12" t="s">
        <v>47</v>
      </c>
      <c r="AN377" s="18">
        <v>46022</v>
      </c>
      <c r="AO377" s="12" t="s">
        <v>3379</v>
      </c>
    </row>
    <row r="378" spans="1:41" ht="20" customHeight="1">
      <c r="A378" s="8">
        <v>52</v>
      </c>
      <c r="B378" s="8" t="s">
        <v>1740</v>
      </c>
      <c r="C378" s="39" t="s">
        <v>2022</v>
      </c>
      <c r="D378" s="8" t="s">
        <v>1742</v>
      </c>
      <c r="E378" s="8" t="s">
        <v>1992</v>
      </c>
      <c r="F378" s="8" t="s">
        <v>1993</v>
      </c>
      <c r="G378" s="8" t="s">
        <v>1989</v>
      </c>
      <c r="H378" s="8" t="s">
        <v>1787</v>
      </c>
      <c r="I378" s="10"/>
      <c r="J378" s="8">
        <v>41</v>
      </c>
      <c r="K378" s="8" t="s">
        <v>1749</v>
      </c>
      <c r="L378" s="8" t="s">
        <v>1755</v>
      </c>
      <c r="M378" s="11" t="s">
        <v>1996</v>
      </c>
      <c r="N378" s="8"/>
      <c r="O378" s="8" t="s">
        <v>1997</v>
      </c>
      <c r="P378" s="8" t="s">
        <v>48</v>
      </c>
      <c r="Q378" s="8">
        <v>5</v>
      </c>
      <c r="R378" s="8">
        <v>12</v>
      </c>
      <c r="S378" s="23">
        <v>3300</v>
      </c>
      <c r="T378" s="23"/>
      <c r="U378" s="13"/>
      <c r="V378" s="14">
        <f t="shared" si="209"/>
        <v>3300</v>
      </c>
      <c r="W378" s="24" t="s">
        <v>284</v>
      </c>
      <c r="X378" s="24" t="s">
        <v>284</v>
      </c>
      <c r="Y378" s="24" t="s">
        <v>284</v>
      </c>
      <c r="Z378" s="14">
        <f t="shared" si="210"/>
        <v>0</v>
      </c>
      <c r="AA378" s="24" t="s">
        <v>284</v>
      </c>
      <c r="AB378" s="24" t="s">
        <v>284</v>
      </c>
      <c r="AC378" s="24" t="s">
        <v>284</v>
      </c>
      <c r="AD378" s="14">
        <f t="shared" si="211"/>
        <v>0</v>
      </c>
      <c r="AE378" s="14">
        <f t="shared" si="212"/>
        <v>3300</v>
      </c>
      <c r="AF378" s="16" t="s">
        <v>905</v>
      </c>
      <c r="AG378" s="17" t="s">
        <v>342</v>
      </c>
      <c r="AH378" s="17" t="s">
        <v>1853</v>
      </c>
      <c r="AI378" s="17" t="s">
        <v>343</v>
      </c>
      <c r="AJ378" s="29" t="s">
        <v>345</v>
      </c>
      <c r="AK378" s="29">
        <v>45657</v>
      </c>
      <c r="AL378" s="29" t="s">
        <v>345</v>
      </c>
      <c r="AM378" s="12" t="s">
        <v>47</v>
      </c>
      <c r="AN378" s="18">
        <v>46022</v>
      </c>
      <c r="AO378" s="12"/>
    </row>
    <row r="379" spans="1:41" ht="20" customHeight="1">
      <c r="A379" s="8">
        <v>53</v>
      </c>
      <c r="B379" s="8" t="s">
        <v>1740</v>
      </c>
      <c r="C379" s="39" t="s">
        <v>2022</v>
      </c>
      <c r="D379" s="8" t="s">
        <v>1742</v>
      </c>
      <c r="E379" s="8" t="s">
        <v>1998</v>
      </c>
      <c r="F379" s="8" t="s">
        <v>1999</v>
      </c>
      <c r="G379" s="8" t="s">
        <v>1989</v>
      </c>
      <c r="H379" s="8" t="s">
        <v>1841</v>
      </c>
      <c r="I379" s="10"/>
      <c r="J379" s="8">
        <v>24</v>
      </c>
      <c r="K379" s="8" t="s">
        <v>1749</v>
      </c>
      <c r="L379" s="8" t="s">
        <v>1755</v>
      </c>
      <c r="M379" s="11" t="s">
        <v>2000</v>
      </c>
      <c r="N379" s="8"/>
      <c r="O379" s="8" t="s">
        <v>2001</v>
      </c>
      <c r="P379" s="8" t="s">
        <v>48</v>
      </c>
      <c r="Q379" s="8">
        <v>14</v>
      </c>
      <c r="R379" s="8">
        <v>12</v>
      </c>
      <c r="S379" s="23">
        <v>3050</v>
      </c>
      <c r="T379" s="23"/>
      <c r="U379" s="13"/>
      <c r="V379" s="14">
        <f t="shared" si="209"/>
        <v>3050</v>
      </c>
      <c r="W379" s="24" t="s">
        <v>284</v>
      </c>
      <c r="X379" s="24" t="s">
        <v>284</v>
      </c>
      <c r="Y379" s="24" t="s">
        <v>284</v>
      </c>
      <c r="Z379" s="14">
        <f t="shared" si="210"/>
        <v>0</v>
      </c>
      <c r="AA379" s="24" t="s">
        <v>284</v>
      </c>
      <c r="AB379" s="24" t="s">
        <v>284</v>
      </c>
      <c r="AC379" s="24" t="s">
        <v>284</v>
      </c>
      <c r="AD379" s="14">
        <f t="shared" si="211"/>
        <v>0</v>
      </c>
      <c r="AE379" s="14">
        <f t="shared" si="212"/>
        <v>3050</v>
      </c>
      <c r="AF379" s="16" t="s">
        <v>905</v>
      </c>
      <c r="AG379" s="17" t="s">
        <v>342</v>
      </c>
      <c r="AH379" s="17" t="s">
        <v>1853</v>
      </c>
      <c r="AI379" s="17" t="s">
        <v>343</v>
      </c>
      <c r="AJ379" s="29" t="s">
        <v>345</v>
      </c>
      <c r="AK379" s="29">
        <v>45657</v>
      </c>
      <c r="AL379" s="29" t="s">
        <v>345</v>
      </c>
      <c r="AM379" s="12" t="s">
        <v>47</v>
      </c>
      <c r="AN379" s="18">
        <v>46022</v>
      </c>
      <c r="AO379" s="12"/>
    </row>
    <row r="380" spans="1:41" ht="20" customHeight="1">
      <c r="A380" s="8">
        <v>54</v>
      </c>
      <c r="B380" s="8" t="s">
        <v>1740</v>
      </c>
      <c r="C380" s="39" t="s">
        <v>2022</v>
      </c>
      <c r="D380" s="8" t="s">
        <v>1742</v>
      </c>
      <c r="E380" s="8" t="s">
        <v>2002</v>
      </c>
      <c r="F380" s="8" t="s">
        <v>2003</v>
      </c>
      <c r="G380" s="8" t="s">
        <v>1989</v>
      </c>
      <c r="H380" s="8" t="s">
        <v>1755</v>
      </c>
      <c r="I380" s="10"/>
      <c r="J380" s="8">
        <v>267</v>
      </c>
      <c r="K380" s="8" t="s">
        <v>1749</v>
      </c>
      <c r="L380" s="8" t="s">
        <v>1755</v>
      </c>
      <c r="M380" s="11" t="s">
        <v>2004</v>
      </c>
      <c r="N380" s="8"/>
      <c r="O380" s="8" t="s">
        <v>2005</v>
      </c>
      <c r="P380" s="8" t="s">
        <v>50</v>
      </c>
      <c r="Q380" s="8">
        <v>40</v>
      </c>
      <c r="R380" s="8">
        <v>12</v>
      </c>
      <c r="S380" s="23">
        <v>25000</v>
      </c>
      <c r="T380" s="23"/>
      <c r="U380" s="13"/>
      <c r="V380" s="14">
        <f t="shared" si="209"/>
        <v>25000</v>
      </c>
      <c r="W380" s="24" t="s">
        <v>284</v>
      </c>
      <c r="X380" s="24" t="s">
        <v>284</v>
      </c>
      <c r="Y380" s="24" t="s">
        <v>284</v>
      </c>
      <c r="Z380" s="14">
        <f t="shared" si="210"/>
        <v>0</v>
      </c>
      <c r="AA380" s="24" t="s">
        <v>284</v>
      </c>
      <c r="AB380" s="24" t="s">
        <v>284</v>
      </c>
      <c r="AC380" s="24" t="s">
        <v>284</v>
      </c>
      <c r="AD380" s="14">
        <f t="shared" si="211"/>
        <v>0</v>
      </c>
      <c r="AE380" s="14">
        <f t="shared" si="212"/>
        <v>25000</v>
      </c>
      <c r="AF380" s="16" t="s">
        <v>905</v>
      </c>
      <c r="AG380" s="17" t="s">
        <v>342</v>
      </c>
      <c r="AH380" s="17" t="s">
        <v>1853</v>
      </c>
      <c r="AI380" s="17" t="s">
        <v>343</v>
      </c>
      <c r="AJ380" s="29" t="s">
        <v>345</v>
      </c>
      <c r="AK380" s="29">
        <v>45657</v>
      </c>
      <c r="AL380" s="29" t="s">
        <v>345</v>
      </c>
      <c r="AM380" s="12" t="s">
        <v>47</v>
      </c>
      <c r="AN380" s="18">
        <v>46022</v>
      </c>
      <c r="AO380" s="12" t="s">
        <v>3380</v>
      </c>
    </row>
    <row r="381" spans="1:41" ht="20" customHeight="1">
      <c r="A381" s="8">
        <v>55</v>
      </c>
      <c r="B381" s="8" t="s">
        <v>1740</v>
      </c>
      <c r="C381" s="39" t="s">
        <v>2022</v>
      </c>
      <c r="D381" s="8" t="s">
        <v>1742</v>
      </c>
      <c r="E381" s="8" t="s">
        <v>2002</v>
      </c>
      <c r="F381" s="8" t="s">
        <v>2003</v>
      </c>
      <c r="G381" s="8" t="s">
        <v>1989</v>
      </c>
      <c r="H381" s="8" t="s">
        <v>1755</v>
      </c>
      <c r="I381" s="10"/>
      <c r="J381" s="8">
        <v>267</v>
      </c>
      <c r="K381" s="8" t="s">
        <v>1749</v>
      </c>
      <c r="L381" s="8" t="s">
        <v>1755</v>
      </c>
      <c r="M381" s="11" t="s">
        <v>2006</v>
      </c>
      <c r="N381" s="8"/>
      <c r="O381" s="8" t="s">
        <v>2007</v>
      </c>
      <c r="P381" s="8" t="s">
        <v>50</v>
      </c>
      <c r="Q381" s="8">
        <v>30</v>
      </c>
      <c r="R381" s="8">
        <v>12</v>
      </c>
      <c r="S381" s="23">
        <v>12000</v>
      </c>
      <c r="T381" s="23">
        <v>3600</v>
      </c>
      <c r="U381" s="13"/>
      <c r="V381" s="14">
        <f t="shared" si="209"/>
        <v>15600</v>
      </c>
      <c r="W381" s="24" t="s">
        <v>284</v>
      </c>
      <c r="X381" s="24" t="s">
        <v>284</v>
      </c>
      <c r="Y381" s="24" t="s">
        <v>284</v>
      </c>
      <c r="Z381" s="14">
        <f t="shared" si="210"/>
        <v>0</v>
      </c>
      <c r="AA381" s="24" t="s">
        <v>284</v>
      </c>
      <c r="AB381" s="24" t="s">
        <v>284</v>
      </c>
      <c r="AC381" s="24" t="s">
        <v>284</v>
      </c>
      <c r="AD381" s="14">
        <f t="shared" si="211"/>
        <v>0</v>
      </c>
      <c r="AE381" s="14">
        <f t="shared" si="212"/>
        <v>15600</v>
      </c>
      <c r="AF381" s="16" t="s">
        <v>905</v>
      </c>
      <c r="AG381" s="17" t="s">
        <v>342</v>
      </c>
      <c r="AH381" s="17" t="s">
        <v>1853</v>
      </c>
      <c r="AI381" s="17" t="s">
        <v>343</v>
      </c>
      <c r="AJ381" s="29" t="s">
        <v>345</v>
      </c>
      <c r="AK381" s="29">
        <v>45657</v>
      </c>
      <c r="AL381" s="29" t="s">
        <v>345</v>
      </c>
      <c r="AM381" s="12" t="s">
        <v>47</v>
      </c>
      <c r="AN381" s="18">
        <v>46022</v>
      </c>
      <c r="AO381" s="12" t="s">
        <v>3381</v>
      </c>
    </row>
    <row r="382" spans="1:41" ht="20" customHeight="1">
      <c r="A382" s="8">
        <v>56</v>
      </c>
      <c r="B382" s="8" t="s">
        <v>1740</v>
      </c>
      <c r="C382" s="39" t="s">
        <v>2022</v>
      </c>
      <c r="D382" s="8" t="s">
        <v>1742</v>
      </c>
      <c r="E382" s="8" t="s">
        <v>2008</v>
      </c>
      <c r="F382" s="8" t="s">
        <v>2009</v>
      </c>
      <c r="G382" s="8" t="s">
        <v>1989</v>
      </c>
      <c r="H382" s="8" t="s">
        <v>1748</v>
      </c>
      <c r="I382" s="10"/>
      <c r="J382" s="8">
        <v>50</v>
      </c>
      <c r="K382" s="8" t="s">
        <v>1749</v>
      </c>
      <c r="L382" s="8" t="s">
        <v>1755</v>
      </c>
      <c r="M382" s="11" t="s">
        <v>2010</v>
      </c>
      <c r="N382" s="8"/>
      <c r="O382" s="8" t="s">
        <v>2011</v>
      </c>
      <c r="P382" s="8" t="s">
        <v>48</v>
      </c>
      <c r="Q382" s="8">
        <v>19</v>
      </c>
      <c r="R382" s="8">
        <v>12</v>
      </c>
      <c r="S382" s="23">
        <v>2100</v>
      </c>
      <c r="T382" s="23"/>
      <c r="U382" s="13"/>
      <c r="V382" s="14">
        <f t="shared" si="209"/>
        <v>2100</v>
      </c>
      <c r="W382" s="24" t="s">
        <v>284</v>
      </c>
      <c r="X382" s="24" t="s">
        <v>284</v>
      </c>
      <c r="Y382" s="24" t="s">
        <v>284</v>
      </c>
      <c r="Z382" s="14">
        <f t="shared" si="210"/>
        <v>0</v>
      </c>
      <c r="AA382" s="24" t="s">
        <v>284</v>
      </c>
      <c r="AB382" s="24" t="s">
        <v>284</v>
      </c>
      <c r="AC382" s="24" t="s">
        <v>284</v>
      </c>
      <c r="AD382" s="14">
        <f t="shared" si="211"/>
        <v>0</v>
      </c>
      <c r="AE382" s="14">
        <f t="shared" si="212"/>
        <v>2100</v>
      </c>
      <c r="AF382" s="16" t="s">
        <v>905</v>
      </c>
      <c r="AG382" s="17" t="s">
        <v>342</v>
      </c>
      <c r="AH382" s="17" t="s">
        <v>1853</v>
      </c>
      <c r="AI382" s="17" t="s">
        <v>343</v>
      </c>
      <c r="AJ382" s="29" t="s">
        <v>345</v>
      </c>
      <c r="AK382" s="29">
        <v>45657</v>
      </c>
      <c r="AL382" s="29" t="s">
        <v>345</v>
      </c>
      <c r="AM382" s="12" t="s">
        <v>47</v>
      </c>
      <c r="AN382" s="18">
        <v>46022</v>
      </c>
      <c r="AO382" s="12" t="s">
        <v>3382</v>
      </c>
    </row>
    <row r="383" spans="1:41" ht="20" customHeight="1">
      <c r="A383" s="8">
        <v>57</v>
      </c>
      <c r="B383" s="8" t="s">
        <v>1740</v>
      </c>
      <c r="C383" s="39" t="s">
        <v>2022</v>
      </c>
      <c r="D383" s="8" t="s">
        <v>1742</v>
      </c>
      <c r="E383" s="8" t="s">
        <v>2008</v>
      </c>
      <c r="F383" s="8" t="s">
        <v>2009</v>
      </c>
      <c r="G383" s="8" t="s">
        <v>1989</v>
      </c>
      <c r="H383" s="8" t="s">
        <v>1748</v>
      </c>
      <c r="I383" s="10"/>
      <c r="J383" s="8">
        <v>50</v>
      </c>
      <c r="K383" s="8" t="s">
        <v>1749</v>
      </c>
      <c r="L383" s="8" t="s">
        <v>1755</v>
      </c>
      <c r="M383" s="11" t="s">
        <v>2012</v>
      </c>
      <c r="N383" s="8"/>
      <c r="O383" s="8" t="s">
        <v>2013</v>
      </c>
      <c r="P383" s="8" t="s">
        <v>48</v>
      </c>
      <c r="Q383" s="8">
        <v>34</v>
      </c>
      <c r="R383" s="8">
        <v>12</v>
      </c>
      <c r="S383" s="23">
        <v>21200</v>
      </c>
      <c r="T383" s="23"/>
      <c r="U383" s="13"/>
      <c r="V383" s="14">
        <f t="shared" si="209"/>
        <v>21200</v>
      </c>
      <c r="W383" s="24" t="s">
        <v>284</v>
      </c>
      <c r="X383" s="24" t="s">
        <v>284</v>
      </c>
      <c r="Y383" s="24" t="s">
        <v>284</v>
      </c>
      <c r="Z383" s="14">
        <f t="shared" si="210"/>
        <v>0</v>
      </c>
      <c r="AA383" s="24" t="s">
        <v>284</v>
      </c>
      <c r="AB383" s="24" t="s">
        <v>284</v>
      </c>
      <c r="AC383" s="24" t="s">
        <v>284</v>
      </c>
      <c r="AD383" s="14">
        <f t="shared" si="211"/>
        <v>0</v>
      </c>
      <c r="AE383" s="14">
        <f t="shared" si="212"/>
        <v>21200</v>
      </c>
      <c r="AF383" s="16" t="s">
        <v>905</v>
      </c>
      <c r="AG383" s="17" t="s">
        <v>342</v>
      </c>
      <c r="AH383" s="17" t="s">
        <v>1853</v>
      </c>
      <c r="AI383" s="17" t="s">
        <v>343</v>
      </c>
      <c r="AJ383" s="29" t="s">
        <v>345</v>
      </c>
      <c r="AK383" s="29">
        <v>45657</v>
      </c>
      <c r="AL383" s="29" t="s">
        <v>345</v>
      </c>
      <c r="AM383" s="12" t="s">
        <v>47</v>
      </c>
      <c r="AN383" s="18">
        <v>46022</v>
      </c>
      <c r="AO383" s="12"/>
    </row>
    <row r="384" spans="1:41" ht="20" customHeight="1">
      <c r="A384" s="8">
        <v>58</v>
      </c>
      <c r="B384" s="8" t="s">
        <v>1740</v>
      </c>
      <c r="C384" s="39" t="s">
        <v>2022</v>
      </c>
      <c r="D384" s="8" t="s">
        <v>1742</v>
      </c>
      <c r="E384" s="8" t="s">
        <v>2014</v>
      </c>
      <c r="F384" s="8" t="s">
        <v>2015</v>
      </c>
      <c r="G384" s="8" t="s">
        <v>1989</v>
      </c>
      <c r="H384" s="8" t="s">
        <v>1769</v>
      </c>
      <c r="I384" s="10"/>
      <c r="J384" s="8">
        <v>96</v>
      </c>
      <c r="K384" s="8" t="s">
        <v>1745</v>
      </c>
      <c r="L384" s="8" t="s">
        <v>1815</v>
      </c>
      <c r="M384" s="11" t="s">
        <v>2016</v>
      </c>
      <c r="N384" s="8"/>
      <c r="O384" s="8" t="s">
        <v>2017</v>
      </c>
      <c r="P384" s="8" t="s">
        <v>48</v>
      </c>
      <c r="Q384" s="8">
        <v>14</v>
      </c>
      <c r="R384" s="8">
        <v>12</v>
      </c>
      <c r="S384" s="23">
        <v>3500</v>
      </c>
      <c r="T384" s="23"/>
      <c r="U384" s="13"/>
      <c r="V384" s="14">
        <f t="shared" si="209"/>
        <v>3500</v>
      </c>
      <c r="W384" s="24" t="s">
        <v>284</v>
      </c>
      <c r="X384" s="24" t="s">
        <v>284</v>
      </c>
      <c r="Y384" s="24" t="s">
        <v>284</v>
      </c>
      <c r="Z384" s="14">
        <f t="shared" si="210"/>
        <v>0</v>
      </c>
      <c r="AA384" s="24" t="s">
        <v>284</v>
      </c>
      <c r="AB384" s="24" t="s">
        <v>284</v>
      </c>
      <c r="AC384" s="24" t="s">
        <v>284</v>
      </c>
      <c r="AD384" s="14">
        <f t="shared" si="211"/>
        <v>0</v>
      </c>
      <c r="AE384" s="14">
        <f t="shared" si="212"/>
        <v>3500</v>
      </c>
      <c r="AF384" s="16" t="s">
        <v>905</v>
      </c>
      <c r="AG384" s="17" t="s">
        <v>342</v>
      </c>
      <c r="AH384" s="17" t="s">
        <v>1853</v>
      </c>
      <c r="AI384" s="17" t="s">
        <v>343</v>
      </c>
      <c r="AJ384" s="29" t="s">
        <v>345</v>
      </c>
      <c r="AK384" s="29">
        <v>45657</v>
      </c>
      <c r="AL384" s="29" t="s">
        <v>345</v>
      </c>
      <c r="AM384" s="12" t="s">
        <v>47</v>
      </c>
      <c r="AN384" s="18">
        <v>46022</v>
      </c>
      <c r="AO384" s="12"/>
    </row>
    <row r="385" spans="1:41" ht="20" customHeight="1">
      <c r="A385" s="8">
        <v>59</v>
      </c>
      <c r="B385" s="8" t="s">
        <v>1740</v>
      </c>
      <c r="C385" s="39" t="s">
        <v>2022</v>
      </c>
      <c r="D385" s="8" t="s">
        <v>1742</v>
      </c>
      <c r="E385" s="8" t="s">
        <v>2018</v>
      </c>
      <c r="F385" s="8" t="s">
        <v>2019</v>
      </c>
      <c r="G385" s="8" t="s">
        <v>1989</v>
      </c>
      <c r="H385" s="8" t="s">
        <v>1815</v>
      </c>
      <c r="I385" s="10"/>
      <c r="J385" s="8">
        <v>97</v>
      </c>
      <c r="K385" s="8" t="s">
        <v>1745</v>
      </c>
      <c r="L385" s="8" t="s">
        <v>1815</v>
      </c>
      <c r="M385" s="11" t="s">
        <v>2020</v>
      </c>
      <c r="N385" s="8"/>
      <c r="O385" s="8" t="s">
        <v>2021</v>
      </c>
      <c r="P385" s="8" t="s">
        <v>48</v>
      </c>
      <c r="Q385" s="8">
        <v>38</v>
      </c>
      <c r="R385" s="8">
        <v>12</v>
      </c>
      <c r="S385" s="23">
        <v>7300</v>
      </c>
      <c r="T385" s="23"/>
      <c r="U385" s="13"/>
      <c r="V385" s="14">
        <f t="shared" si="209"/>
        <v>7300</v>
      </c>
      <c r="W385" s="24" t="s">
        <v>284</v>
      </c>
      <c r="X385" s="24" t="s">
        <v>284</v>
      </c>
      <c r="Y385" s="24" t="s">
        <v>284</v>
      </c>
      <c r="Z385" s="14">
        <f t="shared" si="210"/>
        <v>0</v>
      </c>
      <c r="AA385" s="24" t="s">
        <v>284</v>
      </c>
      <c r="AB385" s="24" t="s">
        <v>284</v>
      </c>
      <c r="AC385" s="24" t="s">
        <v>284</v>
      </c>
      <c r="AD385" s="14">
        <f t="shared" si="211"/>
        <v>0</v>
      </c>
      <c r="AE385" s="14">
        <f t="shared" si="212"/>
        <v>7300</v>
      </c>
      <c r="AF385" s="16" t="s">
        <v>905</v>
      </c>
      <c r="AG385" s="17" t="s">
        <v>342</v>
      </c>
      <c r="AH385" s="17" t="s">
        <v>1853</v>
      </c>
      <c r="AI385" s="17" t="s">
        <v>343</v>
      </c>
      <c r="AJ385" s="29" t="s">
        <v>345</v>
      </c>
      <c r="AK385" s="29">
        <v>45657</v>
      </c>
      <c r="AL385" s="29" t="s">
        <v>345</v>
      </c>
      <c r="AM385" s="12" t="s">
        <v>47</v>
      </c>
      <c r="AN385" s="18">
        <v>46022</v>
      </c>
      <c r="AO385" s="12"/>
    </row>
    <row r="386" spans="1:41" ht="20" customHeight="1">
      <c r="A386" s="20"/>
      <c r="B386" s="21" t="s">
        <v>1740</v>
      </c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2">
        <f t="shared" ref="S386:AE386" si="213">SUM(S327:S385)</f>
        <v>598604</v>
      </c>
      <c r="T386" s="22">
        <f t="shared" si="213"/>
        <v>3600</v>
      </c>
      <c r="U386" s="22">
        <f t="shared" si="213"/>
        <v>0</v>
      </c>
      <c r="V386" s="22">
        <f t="shared" si="213"/>
        <v>602204</v>
      </c>
      <c r="W386" s="22">
        <f t="shared" si="213"/>
        <v>0</v>
      </c>
      <c r="X386" s="22">
        <f t="shared" si="213"/>
        <v>0</v>
      </c>
      <c r="Y386" s="22">
        <f t="shared" si="213"/>
        <v>0</v>
      </c>
      <c r="Z386" s="22">
        <f t="shared" si="213"/>
        <v>0</v>
      </c>
      <c r="AA386" s="22">
        <f t="shared" si="213"/>
        <v>0</v>
      </c>
      <c r="AB386" s="22">
        <f t="shared" si="213"/>
        <v>0</v>
      </c>
      <c r="AC386" s="22">
        <f t="shared" si="213"/>
        <v>0</v>
      </c>
      <c r="AD386" s="22">
        <f t="shared" si="213"/>
        <v>0</v>
      </c>
      <c r="AE386" s="22">
        <f t="shared" si="213"/>
        <v>602204</v>
      </c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ht="20" customHeight="1">
      <c r="A387" s="12">
        <v>1</v>
      </c>
      <c r="B387" s="12" t="s">
        <v>2023</v>
      </c>
      <c r="C387" s="28" t="s">
        <v>2024</v>
      </c>
      <c r="D387" s="12" t="s">
        <v>2025</v>
      </c>
      <c r="E387" s="12" t="s">
        <v>2023</v>
      </c>
      <c r="F387" s="12" t="s">
        <v>2025</v>
      </c>
      <c r="G387" s="12" t="s">
        <v>1894</v>
      </c>
      <c r="H387" s="12" t="s">
        <v>1748</v>
      </c>
      <c r="I387" s="1"/>
      <c r="J387" s="12">
        <v>122</v>
      </c>
      <c r="K387" s="12" t="s">
        <v>1749</v>
      </c>
      <c r="L387" s="12" t="s">
        <v>1748</v>
      </c>
      <c r="M387" s="27" t="s">
        <v>2026</v>
      </c>
      <c r="N387" s="12"/>
      <c r="O387" s="8">
        <v>2632185</v>
      </c>
      <c r="P387" s="8" t="s">
        <v>48</v>
      </c>
      <c r="Q387" s="8">
        <v>5</v>
      </c>
      <c r="R387" s="12">
        <v>12</v>
      </c>
      <c r="S387" s="23">
        <v>1100</v>
      </c>
      <c r="T387" s="23"/>
      <c r="U387" s="13"/>
      <c r="V387" s="14">
        <f t="shared" ref="V387:V398" si="214">SUM(S387:U387)</f>
        <v>1100</v>
      </c>
      <c r="W387" s="24" t="s">
        <v>284</v>
      </c>
      <c r="X387" s="24" t="s">
        <v>284</v>
      </c>
      <c r="Y387" s="24" t="s">
        <v>284</v>
      </c>
      <c r="Z387" s="14">
        <f t="shared" ref="Z387:Z398" si="215">SUM(W387:Y387)</f>
        <v>0</v>
      </c>
      <c r="AA387" s="24" t="s">
        <v>284</v>
      </c>
      <c r="AB387" s="24" t="s">
        <v>284</v>
      </c>
      <c r="AC387" s="24" t="s">
        <v>284</v>
      </c>
      <c r="AD387" s="14">
        <f t="shared" ref="AD387:AD398" si="216">SUM(AA387:AC387)</f>
        <v>0</v>
      </c>
      <c r="AE387" s="14">
        <f t="shared" ref="AE387:AE398" si="217">V387+Z387+AD387</f>
        <v>1100</v>
      </c>
      <c r="AF387" s="16" t="s">
        <v>905</v>
      </c>
      <c r="AG387" s="17" t="s">
        <v>342</v>
      </c>
      <c r="AH387" s="17" t="s">
        <v>1853</v>
      </c>
      <c r="AI387" s="17" t="s">
        <v>343</v>
      </c>
      <c r="AJ387" s="29" t="s">
        <v>345</v>
      </c>
      <c r="AK387" s="29">
        <v>45657</v>
      </c>
      <c r="AL387" s="29" t="s">
        <v>345</v>
      </c>
      <c r="AM387" s="12" t="s">
        <v>47</v>
      </c>
      <c r="AN387" s="18">
        <v>46022</v>
      </c>
      <c r="AO387" s="12"/>
    </row>
    <row r="388" spans="1:41" ht="20" customHeight="1">
      <c r="A388" s="12">
        <v>2</v>
      </c>
      <c r="B388" s="12" t="s">
        <v>2023</v>
      </c>
      <c r="C388" s="28" t="s">
        <v>2024</v>
      </c>
      <c r="D388" s="12" t="s">
        <v>2025</v>
      </c>
      <c r="E388" s="12" t="s">
        <v>2023</v>
      </c>
      <c r="F388" s="12" t="s">
        <v>2025</v>
      </c>
      <c r="G388" s="12" t="s">
        <v>1894</v>
      </c>
      <c r="H388" s="12" t="s">
        <v>1772</v>
      </c>
      <c r="I388" s="1"/>
      <c r="J388" s="12">
        <v>16</v>
      </c>
      <c r="K388" s="12" t="s">
        <v>1749</v>
      </c>
      <c r="L388" s="12" t="s">
        <v>1772</v>
      </c>
      <c r="M388" s="27" t="s">
        <v>2027</v>
      </c>
      <c r="N388" s="12"/>
      <c r="O388" s="8">
        <v>27544981</v>
      </c>
      <c r="P388" s="8" t="s">
        <v>48</v>
      </c>
      <c r="Q388" s="8">
        <v>5</v>
      </c>
      <c r="R388" s="12">
        <v>12</v>
      </c>
      <c r="S388" s="23">
        <v>700</v>
      </c>
      <c r="T388" s="23"/>
      <c r="U388" s="13"/>
      <c r="V388" s="14">
        <f t="shared" si="214"/>
        <v>700</v>
      </c>
      <c r="W388" s="24" t="s">
        <v>284</v>
      </c>
      <c r="X388" s="24" t="s">
        <v>284</v>
      </c>
      <c r="Y388" s="24" t="s">
        <v>284</v>
      </c>
      <c r="Z388" s="14">
        <f t="shared" si="215"/>
        <v>0</v>
      </c>
      <c r="AA388" s="24" t="s">
        <v>284</v>
      </c>
      <c r="AB388" s="24" t="s">
        <v>284</v>
      </c>
      <c r="AC388" s="24" t="s">
        <v>284</v>
      </c>
      <c r="AD388" s="14">
        <f t="shared" si="216"/>
        <v>0</v>
      </c>
      <c r="AE388" s="14">
        <f t="shared" si="217"/>
        <v>700</v>
      </c>
      <c r="AF388" s="16" t="s">
        <v>905</v>
      </c>
      <c r="AG388" s="17" t="s">
        <v>342</v>
      </c>
      <c r="AH388" s="17" t="s">
        <v>1853</v>
      </c>
      <c r="AI388" s="17" t="s">
        <v>343</v>
      </c>
      <c r="AJ388" s="29" t="s">
        <v>345</v>
      </c>
      <c r="AK388" s="29">
        <v>45657</v>
      </c>
      <c r="AL388" s="29" t="s">
        <v>345</v>
      </c>
      <c r="AM388" s="12" t="s">
        <v>47</v>
      </c>
      <c r="AN388" s="18">
        <v>46022</v>
      </c>
      <c r="AO388" s="12"/>
    </row>
    <row r="389" spans="1:41" ht="20" customHeight="1">
      <c r="A389" s="12">
        <v>3</v>
      </c>
      <c r="B389" s="12" t="s">
        <v>2023</v>
      </c>
      <c r="C389" s="28" t="s">
        <v>2024</v>
      </c>
      <c r="D389" s="12" t="s">
        <v>2025</v>
      </c>
      <c r="E389" s="12" t="s">
        <v>2023</v>
      </c>
      <c r="F389" s="12" t="s">
        <v>2025</v>
      </c>
      <c r="G389" s="12" t="s">
        <v>1879</v>
      </c>
      <c r="H389" s="12" t="s">
        <v>1755</v>
      </c>
      <c r="I389" s="1"/>
      <c r="J389" s="12"/>
      <c r="K389" s="12" t="s">
        <v>1749</v>
      </c>
      <c r="L389" s="12" t="s">
        <v>1755</v>
      </c>
      <c r="M389" s="27" t="s">
        <v>2028</v>
      </c>
      <c r="N389" s="12"/>
      <c r="O389" s="8">
        <v>70629028</v>
      </c>
      <c r="P389" s="8" t="s">
        <v>48</v>
      </c>
      <c r="Q389" s="8">
        <v>19</v>
      </c>
      <c r="R389" s="12">
        <v>12</v>
      </c>
      <c r="S389" s="23">
        <v>1400</v>
      </c>
      <c r="T389" s="23"/>
      <c r="U389" s="13"/>
      <c r="V389" s="14">
        <f t="shared" si="214"/>
        <v>1400</v>
      </c>
      <c r="W389" s="24" t="s">
        <v>284</v>
      </c>
      <c r="X389" s="24" t="s">
        <v>284</v>
      </c>
      <c r="Y389" s="24" t="s">
        <v>284</v>
      </c>
      <c r="Z389" s="14">
        <f t="shared" si="215"/>
        <v>0</v>
      </c>
      <c r="AA389" s="24" t="s">
        <v>284</v>
      </c>
      <c r="AB389" s="24" t="s">
        <v>284</v>
      </c>
      <c r="AC389" s="24" t="s">
        <v>284</v>
      </c>
      <c r="AD389" s="14">
        <f t="shared" si="216"/>
        <v>0</v>
      </c>
      <c r="AE389" s="14">
        <f t="shared" si="217"/>
        <v>1400</v>
      </c>
      <c r="AF389" s="16" t="s">
        <v>905</v>
      </c>
      <c r="AG389" s="17" t="s">
        <v>342</v>
      </c>
      <c r="AH389" s="17" t="s">
        <v>1853</v>
      </c>
      <c r="AI389" s="17" t="s">
        <v>343</v>
      </c>
      <c r="AJ389" s="29" t="s">
        <v>345</v>
      </c>
      <c r="AK389" s="29">
        <v>45657</v>
      </c>
      <c r="AL389" s="29" t="s">
        <v>345</v>
      </c>
      <c r="AM389" s="12" t="s">
        <v>47</v>
      </c>
      <c r="AN389" s="18">
        <v>46022</v>
      </c>
      <c r="AO389" s="12"/>
    </row>
    <row r="390" spans="1:41" ht="20" customHeight="1">
      <c r="A390" s="12">
        <v>4</v>
      </c>
      <c r="B390" s="12" t="s">
        <v>2023</v>
      </c>
      <c r="C390" s="28" t="s">
        <v>2024</v>
      </c>
      <c r="D390" s="12" t="s">
        <v>2025</v>
      </c>
      <c r="E390" s="12" t="s">
        <v>2023</v>
      </c>
      <c r="F390" s="12" t="s">
        <v>2025</v>
      </c>
      <c r="G390" s="12" t="s">
        <v>1894</v>
      </c>
      <c r="H390" s="12" t="s">
        <v>1778</v>
      </c>
      <c r="I390" s="1"/>
      <c r="J390" s="12">
        <v>31</v>
      </c>
      <c r="K390" s="12" t="s">
        <v>1749</v>
      </c>
      <c r="L390" s="12" t="s">
        <v>1778</v>
      </c>
      <c r="M390" s="27" t="s">
        <v>2029</v>
      </c>
      <c r="N390" s="12"/>
      <c r="O390" s="8" t="s">
        <v>2030</v>
      </c>
      <c r="P390" s="8" t="s">
        <v>48</v>
      </c>
      <c r="Q390" s="8">
        <v>9</v>
      </c>
      <c r="R390" s="12">
        <v>12</v>
      </c>
      <c r="S390" s="23">
        <v>2500</v>
      </c>
      <c r="T390" s="23"/>
      <c r="U390" s="13"/>
      <c r="V390" s="14">
        <f t="shared" si="214"/>
        <v>2500</v>
      </c>
      <c r="W390" s="24" t="s">
        <v>284</v>
      </c>
      <c r="X390" s="24" t="s">
        <v>284</v>
      </c>
      <c r="Y390" s="24" t="s">
        <v>284</v>
      </c>
      <c r="Z390" s="14">
        <f t="shared" si="215"/>
        <v>0</v>
      </c>
      <c r="AA390" s="24" t="s">
        <v>284</v>
      </c>
      <c r="AB390" s="24" t="s">
        <v>284</v>
      </c>
      <c r="AC390" s="24" t="s">
        <v>284</v>
      </c>
      <c r="AD390" s="14">
        <f t="shared" si="216"/>
        <v>0</v>
      </c>
      <c r="AE390" s="14">
        <f t="shared" si="217"/>
        <v>2500</v>
      </c>
      <c r="AF390" s="16" t="s">
        <v>905</v>
      </c>
      <c r="AG390" s="17" t="s">
        <v>342</v>
      </c>
      <c r="AH390" s="17" t="s">
        <v>1853</v>
      </c>
      <c r="AI390" s="17" t="s">
        <v>343</v>
      </c>
      <c r="AJ390" s="29" t="s">
        <v>345</v>
      </c>
      <c r="AK390" s="29">
        <v>45657</v>
      </c>
      <c r="AL390" s="29" t="s">
        <v>345</v>
      </c>
      <c r="AM390" s="12" t="s">
        <v>47</v>
      </c>
      <c r="AN390" s="18">
        <v>46022</v>
      </c>
      <c r="AO390" s="12" t="s">
        <v>3383</v>
      </c>
    </row>
    <row r="391" spans="1:41" ht="20" customHeight="1">
      <c r="A391" s="12">
        <v>5</v>
      </c>
      <c r="B391" s="12" t="s">
        <v>2023</v>
      </c>
      <c r="C391" s="28" t="s">
        <v>2024</v>
      </c>
      <c r="D391" s="12" t="s">
        <v>2025</v>
      </c>
      <c r="E391" s="12" t="s">
        <v>2023</v>
      </c>
      <c r="F391" s="12" t="s">
        <v>2025</v>
      </c>
      <c r="G391" s="12" t="s">
        <v>1894</v>
      </c>
      <c r="H391" s="12" t="s">
        <v>2031</v>
      </c>
      <c r="I391" s="1"/>
      <c r="J391" s="12">
        <v>18</v>
      </c>
      <c r="K391" s="12" t="s">
        <v>1749</v>
      </c>
      <c r="L391" s="12" t="s">
        <v>2031</v>
      </c>
      <c r="M391" s="27" t="s">
        <v>2032</v>
      </c>
      <c r="N391" s="12"/>
      <c r="O391" s="8">
        <v>60571113</v>
      </c>
      <c r="P391" s="8" t="s">
        <v>48</v>
      </c>
      <c r="Q391" s="8">
        <v>17</v>
      </c>
      <c r="R391" s="12">
        <v>12</v>
      </c>
      <c r="S391" s="23">
        <v>300</v>
      </c>
      <c r="T391" s="23"/>
      <c r="U391" s="13"/>
      <c r="V391" s="14">
        <f t="shared" si="214"/>
        <v>300</v>
      </c>
      <c r="W391" s="24" t="s">
        <v>284</v>
      </c>
      <c r="X391" s="24" t="s">
        <v>284</v>
      </c>
      <c r="Y391" s="24" t="s">
        <v>284</v>
      </c>
      <c r="Z391" s="14">
        <f t="shared" si="215"/>
        <v>0</v>
      </c>
      <c r="AA391" s="24" t="s">
        <v>284</v>
      </c>
      <c r="AB391" s="24" t="s">
        <v>284</v>
      </c>
      <c r="AC391" s="24" t="s">
        <v>284</v>
      </c>
      <c r="AD391" s="14">
        <f t="shared" si="216"/>
        <v>0</v>
      </c>
      <c r="AE391" s="14">
        <f t="shared" si="217"/>
        <v>300</v>
      </c>
      <c r="AF391" s="16" t="s">
        <v>905</v>
      </c>
      <c r="AG391" s="17" t="s">
        <v>342</v>
      </c>
      <c r="AH391" s="17" t="s">
        <v>1853</v>
      </c>
      <c r="AI391" s="17" t="s">
        <v>343</v>
      </c>
      <c r="AJ391" s="29" t="s">
        <v>345</v>
      </c>
      <c r="AK391" s="29">
        <v>45657</v>
      </c>
      <c r="AL391" s="29" t="s">
        <v>345</v>
      </c>
      <c r="AM391" s="12" t="s">
        <v>47</v>
      </c>
      <c r="AN391" s="18">
        <v>46022</v>
      </c>
      <c r="AO391" s="12"/>
    </row>
    <row r="392" spans="1:41" ht="20" customHeight="1">
      <c r="A392" s="12">
        <v>6</v>
      </c>
      <c r="B392" s="12" t="s">
        <v>2023</v>
      </c>
      <c r="C392" s="28" t="s">
        <v>2024</v>
      </c>
      <c r="D392" s="12" t="s">
        <v>2025</v>
      </c>
      <c r="E392" s="12" t="s">
        <v>2023</v>
      </c>
      <c r="F392" s="12" t="s">
        <v>2025</v>
      </c>
      <c r="G392" s="12" t="s">
        <v>1894</v>
      </c>
      <c r="H392" s="12" t="s">
        <v>1775</v>
      </c>
      <c r="I392" s="1"/>
      <c r="J392" s="12">
        <v>34</v>
      </c>
      <c r="K392" s="12" t="s">
        <v>1749</v>
      </c>
      <c r="L392" s="12" t="s">
        <v>1775</v>
      </c>
      <c r="M392" s="27" t="s">
        <v>1901</v>
      </c>
      <c r="N392" s="12"/>
      <c r="O392" s="8">
        <v>60413896</v>
      </c>
      <c r="P392" s="8" t="s">
        <v>48</v>
      </c>
      <c r="Q392" s="8">
        <v>4</v>
      </c>
      <c r="R392" s="12">
        <v>12</v>
      </c>
      <c r="S392" s="23">
        <v>1200</v>
      </c>
      <c r="T392" s="23"/>
      <c r="U392" s="13"/>
      <c r="V392" s="14">
        <f t="shared" si="214"/>
        <v>1200</v>
      </c>
      <c r="W392" s="24" t="s">
        <v>284</v>
      </c>
      <c r="X392" s="24" t="s">
        <v>284</v>
      </c>
      <c r="Y392" s="24" t="s">
        <v>284</v>
      </c>
      <c r="Z392" s="14">
        <f t="shared" si="215"/>
        <v>0</v>
      </c>
      <c r="AA392" s="24" t="s">
        <v>284</v>
      </c>
      <c r="AB392" s="24" t="s">
        <v>284</v>
      </c>
      <c r="AC392" s="24" t="s">
        <v>284</v>
      </c>
      <c r="AD392" s="14">
        <f t="shared" si="216"/>
        <v>0</v>
      </c>
      <c r="AE392" s="14">
        <f t="shared" si="217"/>
        <v>1200</v>
      </c>
      <c r="AF392" s="16" t="s">
        <v>905</v>
      </c>
      <c r="AG392" s="17" t="s">
        <v>342</v>
      </c>
      <c r="AH392" s="17" t="s">
        <v>1853</v>
      </c>
      <c r="AI392" s="17" t="s">
        <v>343</v>
      </c>
      <c r="AJ392" s="29" t="s">
        <v>345</v>
      </c>
      <c r="AK392" s="29">
        <v>45657</v>
      </c>
      <c r="AL392" s="29" t="s">
        <v>345</v>
      </c>
      <c r="AM392" s="12" t="s">
        <v>47</v>
      </c>
      <c r="AN392" s="18">
        <v>46022</v>
      </c>
      <c r="AO392" s="12"/>
    </row>
    <row r="393" spans="1:41" ht="20" customHeight="1">
      <c r="A393" s="12">
        <v>7</v>
      </c>
      <c r="B393" s="12" t="s">
        <v>2023</v>
      </c>
      <c r="C393" s="28" t="s">
        <v>2024</v>
      </c>
      <c r="D393" s="12" t="s">
        <v>2025</v>
      </c>
      <c r="E393" s="12" t="s">
        <v>2023</v>
      </c>
      <c r="F393" s="12" t="s">
        <v>2025</v>
      </c>
      <c r="G393" s="12" t="s">
        <v>1894</v>
      </c>
      <c r="H393" s="12" t="s">
        <v>1784</v>
      </c>
      <c r="I393" s="1"/>
      <c r="J393" s="12">
        <v>20</v>
      </c>
      <c r="K393" s="12" t="s">
        <v>1749</v>
      </c>
      <c r="L393" s="12" t="s">
        <v>1784</v>
      </c>
      <c r="M393" s="27" t="s">
        <v>2033</v>
      </c>
      <c r="N393" s="12"/>
      <c r="O393" s="8">
        <v>12532058</v>
      </c>
      <c r="P393" s="8" t="s">
        <v>48</v>
      </c>
      <c r="Q393" s="8">
        <v>11</v>
      </c>
      <c r="R393" s="12">
        <v>12</v>
      </c>
      <c r="S393" s="23">
        <v>1300</v>
      </c>
      <c r="T393" s="23"/>
      <c r="U393" s="13"/>
      <c r="V393" s="14">
        <f t="shared" si="214"/>
        <v>1300</v>
      </c>
      <c r="W393" s="24" t="s">
        <v>284</v>
      </c>
      <c r="X393" s="24" t="s">
        <v>284</v>
      </c>
      <c r="Y393" s="24" t="s">
        <v>284</v>
      </c>
      <c r="Z393" s="14">
        <f t="shared" si="215"/>
        <v>0</v>
      </c>
      <c r="AA393" s="24" t="s">
        <v>284</v>
      </c>
      <c r="AB393" s="24" t="s">
        <v>284</v>
      </c>
      <c r="AC393" s="24" t="s">
        <v>284</v>
      </c>
      <c r="AD393" s="14">
        <f t="shared" si="216"/>
        <v>0</v>
      </c>
      <c r="AE393" s="14">
        <f t="shared" si="217"/>
        <v>1300</v>
      </c>
      <c r="AF393" s="16" t="s">
        <v>905</v>
      </c>
      <c r="AG393" s="17" t="s">
        <v>342</v>
      </c>
      <c r="AH393" s="17" t="s">
        <v>1853</v>
      </c>
      <c r="AI393" s="17" t="s">
        <v>343</v>
      </c>
      <c r="AJ393" s="29" t="s">
        <v>345</v>
      </c>
      <c r="AK393" s="29">
        <v>45657</v>
      </c>
      <c r="AL393" s="29" t="s">
        <v>345</v>
      </c>
      <c r="AM393" s="12" t="s">
        <v>47</v>
      </c>
      <c r="AN393" s="18">
        <v>46022</v>
      </c>
      <c r="AO393" s="12"/>
    </row>
    <row r="394" spans="1:41" ht="20" customHeight="1">
      <c r="A394" s="12">
        <v>8</v>
      </c>
      <c r="B394" s="12" t="s">
        <v>2023</v>
      </c>
      <c r="C394" s="28" t="s">
        <v>2024</v>
      </c>
      <c r="D394" s="12" t="s">
        <v>2025</v>
      </c>
      <c r="E394" s="12" t="s">
        <v>2023</v>
      </c>
      <c r="F394" s="12" t="s">
        <v>2025</v>
      </c>
      <c r="G394" s="12" t="s">
        <v>1894</v>
      </c>
      <c r="H394" s="12" t="s">
        <v>1781</v>
      </c>
      <c r="I394" s="1"/>
      <c r="J394" s="12">
        <v>9</v>
      </c>
      <c r="K394" s="12" t="s">
        <v>1749</v>
      </c>
      <c r="L394" s="12" t="s">
        <v>1781</v>
      </c>
      <c r="M394" s="27" t="s">
        <v>2034</v>
      </c>
      <c r="N394" s="12"/>
      <c r="O394" s="8">
        <v>23893505</v>
      </c>
      <c r="P394" s="8" t="s">
        <v>48</v>
      </c>
      <c r="Q394" s="8">
        <v>4</v>
      </c>
      <c r="R394" s="12">
        <v>12</v>
      </c>
      <c r="S394" s="23">
        <v>500</v>
      </c>
      <c r="T394" s="23"/>
      <c r="U394" s="13"/>
      <c r="V394" s="14">
        <f t="shared" si="214"/>
        <v>500</v>
      </c>
      <c r="W394" s="24" t="s">
        <v>284</v>
      </c>
      <c r="X394" s="24" t="s">
        <v>284</v>
      </c>
      <c r="Y394" s="24" t="s">
        <v>284</v>
      </c>
      <c r="Z394" s="14">
        <f t="shared" si="215"/>
        <v>0</v>
      </c>
      <c r="AA394" s="24" t="s">
        <v>284</v>
      </c>
      <c r="AB394" s="24" t="s">
        <v>284</v>
      </c>
      <c r="AC394" s="24" t="s">
        <v>284</v>
      </c>
      <c r="AD394" s="14">
        <f t="shared" si="216"/>
        <v>0</v>
      </c>
      <c r="AE394" s="14">
        <f t="shared" si="217"/>
        <v>500</v>
      </c>
      <c r="AF394" s="16" t="s">
        <v>905</v>
      </c>
      <c r="AG394" s="17" t="s">
        <v>342</v>
      </c>
      <c r="AH394" s="17" t="s">
        <v>1853</v>
      </c>
      <c r="AI394" s="17" t="s">
        <v>343</v>
      </c>
      <c r="AJ394" s="29" t="s">
        <v>345</v>
      </c>
      <c r="AK394" s="29">
        <v>45657</v>
      </c>
      <c r="AL394" s="29" t="s">
        <v>345</v>
      </c>
      <c r="AM394" s="12" t="s">
        <v>47</v>
      </c>
      <c r="AN394" s="18">
        <v>46022</v>
      </c>
      <c r="AO394" s="12"/>
    </row>
    <row r="395" spans="1:41" ht="20" customHeight="1">
      <c r="A395" s="12">
        <v>9</v>
      </c>
      <c r="B395" s="12" t="s">
        <v>2023</v>
      </c>
      <c r="C395" s="28" t="s">
        <v>2024</v>
      </c>
      <c r="D395" s="12" t="s">
        <v>2025</v>
      </c>
      <c r="E395" s="12" t="s">
        <v>2023</v>
      </c>
      <c r="F395" s="12" t="s">
        <v>2025</v>
      </c>
      <c r="G395" s="12" t="s">
        <v>1894</v>
      </c>
      <c r="H395" s="12" t="s">
        <v>1787</v>
      </c>
      <c r="I395" s="1"/>
      <c r="J395" s="12">
        <v>60</v>
      </c>
      <c r="K395" s="12" t="s">
        <v>1749</v>
      </c>
      <c r="L395" s="12" t="s">
        <v>1787</v>
      </c>
      <c r="M395" s="27" t="s">
        <v>2035</v>
      </c>
      <c r="N395" s="12"/>
      <c r="O395" s="8">
        <v>71299528</v>
      </c>
      <c r="P395" s="8" t="s">
        <v>48</v>
      </c>
      <c r="Q395" s="8">
        <v>7</v>
      </c>
      <c r="R395" s="12">
        <v>12</v>
      </c>
      <c r="S395" s="23">
        <v>100</v>
      </c>
      <c r="T395" s="23"/>
      <c r="U395" s="13"/>
      <c r="V395" s="14">
        <f t="shared" si="214"/>
        <v>100</v>
      </c>
      <c r="W395" s="24" t="s">
        <v>284</v>
      </c>
      <c r="X395" s="24" t="s">
        <v>284</v>
      </c>
      <c r="Y395" s="24" t="s">
        <v>284</v>
      </c>
      <c r="Z395" s="14">
        <f t="shared" si="215"/>
        <v>0</v>
      </c>
      <c r="AA395" s="24" t="s">
        <v>284</v>
      </c>
      <c r="AB395" s="24" t="s">
        <v>284</v>
      </c>
      <c r="AC395" s="24" t="s">
        <v>284</v>
      </c>
      <c r="AD395" s="14">
        <f t="shared" si="216"/>
        <v>0</v>
      </c>
      <c r="AE395" s="14">
        <f t="shared" si="217"/>
        <v>100</v>
      </c>
      <c r="AF395" s="16" t="s">
        <v>905</v>
      </c>
      <c r="AG395" s="17" t="s">
        <v>342</v>
      </c>
      <c r="AH395" s="17" t="s">
        <v>1853</v>
      </c>
      <c r="AI395" s="17" t="s">
        <v>343</v>
      </c>
      <c r="AJ395" s="29" t="s">
        <v>345</v>
      </c>
      <c r="AK395" s="29">
        <v>45657</v>
      </c>
      <c r="AL395" s="29" t="s">
        <v>345</v>
      </c>
      <c r="AM395" s="12" t="s">
        <v>47</v>
      </c>
      <c r="AN395" s="18">
        <v>46022</v>
      </c>
      <c r="AO395" s="12"/>
    </row>
    <row r="396" spans="1:41" ht="20" customHeight="1">
      <c r="A396" s="12">
        <v>10</v>
      </c>
      <c r="B396" s="12" t="s">
        <v>2023</v>
      </c>
      <c r="C396" s="28" t="s">
        <v>2024</v>
      </c>
      <c r="D396" s="12" t="s">
        <v>2025</v>
      </c>
      <c r="E396" s="12" t="s">
        <v>2023</v>
      </c>
      <c r="F396" s="12" t="s">
        <v>2025</v>
      </c>
      <c r="G396" s="12" t="s">
        <v>1894</v>
      </c>
      <c r="H396" s="12" t="s">
        <v>1748</v>
      </c>
      <c r="I396" s="1"/>
      <c r="J396" s="12">
        <v>122</v>
      </c>
      <c r="K396" s="12" t="s">
        <v>1749</v>
      </c>
      <c r="L396" s="12" t="s">
        <v>1748</v>
      </c>
      <c r="M396" s="27" t="s">
        <v>2036</v>
      </c>
      <c r="N396" s="12"/>
      <c r="O396" s="8">
        <v>70582961</v>
      </c>
      <c r="P396" s="8" t="s">
        <v>50</v>
      </c>
      <c r="Q396" s="8">
        <v>17</v>
      </c>
      <c r="R396" s="12">
        <v>12</v>
      </c>
      <c r="S396" s="23">
        <v>500</v>
      </c>
      <c r="T396" s="23"/>
      <c r="U396" s="13"/>
      <c r="V396" s="14">
        <f t="shared" si="214"/>
        <v>500</v>
      </c>
      <c r="W396" s="24" t="s">
        <v>284</v>
      </c>
      <c r="X396" s="24" t="s">
        <v>284</v>
      </c>
      <c r="Y396" s="24" t="s">
        <v>284</v>
      </c>
      <c r="Z396" s="14">
        <f t="shared" si="215"/>
        <v>0</v>
      </c>
      <c r="AA396" s="24" t="s">
        <v>284</v>
      </c>
      <c r="AB396" s="24" t="s">
        <v>284</v>
      </c>
      <c r="AC396" s="24" t="s">
        <v>284</v>
      </c>
      <c r="AD396" s="14">
        <f t="shared" si="216"/>
        <v>0</v>
      </c>
      <c r="AE396" s="14">
        <f t="shared" si="217"/>
        <v>500</v>
      </c>
      <c r="AF396" s="16" t="s">
        <v>905</v>
      </c>
      <c r="AG396" s="17" t="s">
        <v>342</v>
      </c>
      <c r="AH396" s="17" t="s">
        <v>1853</v>
      </c>
      <c r="AI396" s="17" t="s">
        <v>343</v>
      </c>
      <c r="AJ396" s="29" t="s">
        <v>345</v>
      </c>
      <c r="AK396" s="29">
        <v>45657</v>
      </c>
      <c r="AL396" s="29" t="s">
        <v>345</v>
      </c>
      <c r="AM396" s="12" t="s">
        <v>47</v>
      </c>
      <c r="AN396" s="18">
        <v>46022</v>
      </c>
      <c r="AO396" s="12"/>
    </row>
    <row r="397" spans="1:41" ht="20" customHeight="1">
      <c r="A397" s="12">
        <v>11</v>
      </c>
      <c r="B397" s="12" t="s">
        <v>2023</v>
      </c>
      <c r="C397" s="28" t="s">
        <v>2024</v>
      </c>
      <c r="D397" s="12" t="s">
        <v>2025</v>
      </c>
      <c r="E397" s="12" t="s">
        <v>2023</v>
      </c>
      <c r="F397" s="12" t="s">
        <v>2025</v>
      </c>
      <c r="G397" s="12" t="s">
        <v>1894</v>
      </c>
      <c r="H397" s="12" t="s">
        <v>1844</v>
      </c>
      <c r="I397" s="1"/>
      <c r="J397" s="12">
        <v>15</v>
      </c>
      <c r="K397" s="12" t="s">
        <v>1749</v>
      </c>
      <c r="L397" s="12" t="s">
        <v>1844</v>
      </c>
      <c r="M397" s="27" t="s">
        <v>2037</v>
      </c>
      <c r="N397" s="12"/>
      <c r="O397" s="8">
        <v>60648400</v>
      </c>
      <c r="P397" s="8" t="s">
        <v>50</v>
      </c>
      <c r="Q397" s="8">
        <v>22</v>
      </c>
      <c r="R397" s="12">
        <v>12</v>
      </c>
      <c r="S397" s="23">
        <v>375</v>
      </c>
      <c r="T397" s="23"/>
      <c r="U397" s="13"/>
      <c r="V397" s="14">
        <f t="shared" si="214"/>
        <v>375</v>
      </c>
      <c r="W397" s="24" t="s">
        <v>284</v>
      </c>
      <c r="X397" s="24" t="s">
        <v>284</v>
      </c>
      <c r="Y397" s="24" t="s">
        <v>284</v>
      </c>
      <c r="Z397" s="14">
        <f t="shared" si="215"/>
        <v>0</v>
      </c>
      <c r="AA397" s="24" t="s">
        <v>284</v>
      </c>
      <c r="AB397" s="24" t="s">
        <v>284</v>
      </c>
      <c r="AC397" s="24" t="s">
        <v>284</v>
      </c>
      <c r="AD397" s="14">
        <f t="shared" si="216"/>
        <v>0</v>
      </c>
      <c r="AE397" s="14">
        <f t="shared" si="217"/>
        <v>375</v>
      </c>
      <c r="AF397" s="16" t="s">
        <v>905</v>
      </c>
      <c r="AG397" s="17" t="s">
        <v>342</v>
      </c>
      <c r="AH397" s="17" t="s">
        <v>1853</v>
      </c>
      <c r="AI397" s="17" t="s">
        <v>343</v>
      </c>
      <c r="AJ397" s="29" t="s">
        <v>345</v>
      </c>
      <c r="AK397" s="29">
        <v>45657</v>
      </c>
      <c r="AL397" s="29" t="s">
        <v>345</v>
      </c>
      <c r="AM397" s="12" t="s">
        <v>47</v>
      </c>
      <c r="AN397" s="18">
        <v>46022</v>
      </c>
      <c r="AO397" s="12"/>
    </row>
    <row r="398" spans="1:41" ht="20" customHeight="1">
      <c r="A398" s="12">
        <v>12</v>
      </c>
      <c r="B398" s="12" t="s">
        <v>2023</v>
      </c>
      <c r="C398" s="28" t="s">
        <v>2024</v>
      </c>
      <c r="D398" s="12" t="s">
        <v>2025</v>
      </c>
      <c r="E398" s="12" t="s">
        <v>2023</v>
      </c>
      <c r="F398" s="12" t="s">
        <v>2025</v>
      </c>
      <c r="G398" s="12" t="s">
        <v>1894</v>
      </c>
      <c r="H398" s="12" t="s">
        <v>1796</v>
      </c>
      <c r="I398" s="1"/>
      <c r="J398" s="12">
        <v>82</v>
      </c>
      <c r="K398" s="12" t="s">
        <v>1749</v>
      </c>
      <c r="L398" s="12" t="s">
        <v>1796</v>
      </c>
      <c r="M398" s="27" t="s">
        <v>2038</v>
      </c>
      <c r="N398" s="12"/>
      <c r="O398" s="8">
        <v>70583124</v>
      </c>
      <c r="P398" s="8" t="s">
        <v>50</v>
      </c>
      <c r="Q398" s="8">
        <v>22</v>
      </c>
      <c r="R398" s="12">
        <v>12</v>
      </c>
      <c r="S398" s="23">
        <v>2600</v>
      </c>
      <c r="T398" s="23"/>
      <c r="U398" s="13"/>
      <c r="V398" s="14">
        <f t="shared" si="214"/>
        <v>2600</v>
      </c>
      <c r="W398" s="24" t="s">
        <v>284</v>
      </c>
      <c r="X398" s="24" t="s">
        <v>284</v>
      </c>
      <c r="Y398" s="24" t="s">
        <v>284</v>
      </c>
      <c r="Z398" s="14">
        <f t="shared" si="215"/>
        <v>0</v>
      </c>
      <c r="AA398" s="24" t="s">
        <v>284</v>
      </c>
      <c r="AB398" s="24" t="s">
        <v>284</v>
      </c>
      <c r="AC398" s="24" t="s">
        <v>284</v>
      </c>
      <c r="AD398" s="14">
        <f t="shared" si="216"/>
        <v>0</v>
      </c>
      <c r="AE398" s="14">
        <f t="shared" si="217"/>
        <v>2600</v>
      </c>
      <c r="AF398" s="16" t="s">
        <v>905</v>
      </c>
      <c r="AG398" s="17" t="s">
        <v>342</v>
      </c>
      <c r="AH398" s="17" t="s">
        <v>1853</v>
      </c>
      <c r="AI398" s="17" t="s">
        <v>343</v>
      </c>
      <c r="AJ398" s="29" t="s">
        <v>345</v>
      </c>
      <c r="AK398" s="29">
        <v>45657</v>
      </c>
      <c r="AL398" s="29" t="s">
        <v>345</v>
      </c>
      <c r="AM398" s="12" t="s">
        <v>47</v>
      </c>
      <c r="AN398" s="18">
        <v>46022</v>
      </c>
      <c r="AO398" s="12"/>
    </row>
    <row r="399" spans="1:41" ht="20" customHeight="1">
      <c r="A399" s="20"/>
      <c r="B399" s="21" t="s">
        <v>2023</v>
      </c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2">
        <f>SUM(S387:S398)</f>
        <v>12575</v>
      </c>
      <c r="T399" s="22">
        <f t="shared" ref="T399:AE399" si="218">SUM(T387:T398)</f>
        <v>0</v>
      </c>
      <c r="U399" s="22">
        <f t="shared" si="218"/>
        <v>0</v>
      </c>
      <c r="V399" s="22">
        <f t="shared" si="218"/>
        <v>12575</v>
      </c>
      <c r="W399" s="22">
        <f t="shared" si="218"/>
        <v>0</v>
      </c>
      <c r="X399" s="22">
        <f t="shared" si="218"/>
        <v>0</v>
      </c>
      <c r="Y399" s="22">
        <f t="shared" si="218"/>
        <v>0</v>
      </c>
      <c r="Z399" s="22">
        <f t="shared" si="218"/>
        <v>0</v>
      </c>
      <c r="AA399" s="22">
        <f t="shared" si="218"/>
        <v>0</v>
      </c>
      <c r="AB399" s="22">
        <f t="shared" si="218"/>
        <v>0</v>
      </c>
      <c r="AC399" s="22">
        <f t="shared" si="218"/>
        <v>0</v>
      </c>
      <c r="AD399" s="22">
        <f t="shared" si="218"/>
        <v>0</v>
      </c>
      <c r="AE399" s="22">
        <f t="shared" si="218"/>
        <v>12575</v>
      </c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ht="20" customHeight="1">
      <c r="A400" s="12">
        <v>12</v>
      </c>
      <c r="B400" s="12" t="s">
        <v>2040</v>
      </c>
      <c r="C400" s="26" t="s">
        <v>2041</v>
      </c>
      <c r="D400" s="12" t="s">
        <v>2050</v>
      </c>
      <c r="E400" s="12" t="s">
        <v>2042</v>
      </c>
      <c r="F400" s="12" t="s">
        <v>2051</v>
      </c>
      <c r="G400" s="12" t="s">
        <v>275</v>
      </c>
      <c r="H400" s="12" t="s">
        <v>2043</v>
      </c>
      <c r="I400" s="1" t="s">
        <v>2044</v>
      </c>
      <c r="J400" s="12" t="s">
        <v>2045</v>
      </c>
      <c r="K400" s="12" t="s">
        <v>2046</v>
      </c>
      <c r="L400" s="12" t="s">
        <v>2043</v>
      </c>
      <c r="M400" s="27" t="s">
        <v>2047</v>
      </c>
      <c r="N400" s="12"/>
      <c r="O400" s="8" t="s">
        <v>2048</v>
      </c>
      <c r="P400" s="8" t="s">
        <v>48</v>
      </c>
      <c r="Q400" s="8" t="s">
        <v>2049</v>
      </c>
      <c r="R400" s="12">
        <v>36</v>
      </c>
      <c r="S400" s="23">
        <v>7863</v>
      </c>
      <c r="T400" s="23"/>
      <c r="U400" s="13"/>
      <c r="V400" s="14">
        <f t="shared" ref="V400" si="219">SUM(S400:U400)</f>
        <v>7863</v>
      </c>
      <c r="W400" s="15">
        <f t="shared" ref="W400" si="220">S400</f>
        <v>7863</v>
      </c>
      <c r="X400" s="15">
        <f t="shared" ref="X400" si="221">T400</f>
        <v>0</v>
      </c>
      <c r="Y400" s="15">
        <f t="shared" ref="Y400" si="222">U400</f>
        <v>0</v>
      </c>
      <c r="Z400" s="14">
        <f t="shared" ref="Z400" si="223">SUM(W400:Y400)</f>
        <v>7863</v>
      </c>
      <c r="AA400" s="15">
        <f t="shared" ref="AA400" si="224">S400</f>
        <v>7863</v>
      </c>
      <c r="AB400" s="15">
        <f t="shared" ref="AB400" si="225">T400</f>
        <v>0</v>
      </c>
      <c r="AC400" s="15">
        <f t="shared" ref="AC400" si="226">U400</f>
        <v>0</v>
      </c>
      <c r="AD400" s="14">
        <f t="shared" ref="AD400" si="227">SUM(AA400:AC400)</f>
        <v>7863</v>
      </c>
      <c r="AE400" s="14">
        <f t="shared" ref="AE400" si="228">V400+Z400+AD400</f>
        <v>23589</v>
      </c>
      <c r="AF400" s="17" t="s">
        <v>53</v>
      </c>
      <c r="AG400" s="17" t="s">
        <v>287</v>
      </c>
      <c r="AH400" s="17" t="s">
        <v>357</v>
      </c>
      <c r="AI400" s="17" t="s">
        <v>1182</v>
      </c>
      <c r="AJ400" s="17" t="s">
        <v>372</v>
      </c>
      <c r="AK400" s="8" t="s">
        <v>290</v>
      </c>
      <c r="AL400" s="8" t="s">
        <v>291</v>
      </c>
      <c r="AM400" s="8" t="s">
        <v>47</v>
      </c>
      <c r="AN400" s="25">
        <v>46752</v>
      </c>
      <c r="AO400" s="8"/>
    </row>
    <row r="401" spans="1:41" ht="20" customHeight="1">
      <c r="A401" s="20"/>
      <c r="B401" s="21" t="s">
        <v>2040</v>
      </c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2">
        <f>SUM(S400)</f>
        <v>7863</v>
      </c>
      <c r="T401" s="22">
        <f t="shared" ref="T401:AE401" si="229">SUM(T400)</f>
        <v>0</v>
      </c>
      <c r="U401" s="22">
        <f t="shared" si="229"/>
        <v>0</v>
      </c>
      <c r="V401" s="22">
        <f t="shared" si="229"/>
        <v>7863</v>
      </c>
      <c r="W401" s="22">
        <f t="shared" si="229"/>
        <v>7863</v>
      </c>
      <c r="X401" s="22">
        <f t="shared" si="229"/>
        <v>0</v>
      </c>
      <c r="Y401" s="22">
        <f t="shared" si="229"/>
        <v>0</v>
      </c>
      <c r="Z401" s="22">
        <f t="shared" si="229"/>
        <v>7863</v>
      </c>
      <c r="AA401" s="22">
        <f t="shared" si="229"/>
        <v>7863</v>
      </c>
      <c r="AB401" s="22">
        <f t="shared" si="229"/>
        <v>0</v>
      </c>
      <c r="AC401" s="22">
        <f t="shared" si="229"/>
        <v>0</v>
      </c>
      <c r="AD401" s="22">
        <f t="shared" si="229"/>
        <v>7863</v>
      </c>
      <c r="AE401" s="22">
        <f t="shared" si="229"/>
        <v>23589</v>
      </c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ht="20" customHeight="1">
      <c r="A402" s="12">
        <v>1</v>
      </c>
      <c r="B402" s="12" t="s">
        <v>2061</v>
      </c>
      <c r="C402" s="26" t="s">
        <v>2062</v>
      </c>
      <c r="D402" s="12" t="s">
        <v>2063</v>
      </c>
      <c r="E402" s="12" t="s">
        <v>2061</v>
      </c>
      <c r="F402" s="12" t="s">
        <v>2063</v>
      </c>
      <c r="G402" s="12" t="s">
        <v>2061</v>
      </c>
      <c r="H402" s="12" t="s">
        <v>2064</v>
      </c>
      <c r="I402" s="12" t="s">
        <v>2065</v>
      </c>
      <c r="J402" s="12"/>
      <c r="K402" s="12">
        <v>98346</v>
      </c>
      <c r="L402" s="12" t="s">
        <v>2064</v>
      </c>
      <c r="M402" s="27" t="s">
        <v>2066</v>
      </c>
      <c r="N402" s="12"/>
      <c r="O402" s="8">
        <v>13547847</v>
      </c>
      <c r="P402" s="8" t="s">
        <v>48</v>
      </c>
      <c r="Q402" s="8">
        <v>5</v>
      </c>
      <c r="R402" s="12">
        <v>12</v>
      </c>
      <c r="S402" s="23">
        <v>940</v>
      </c>
      <c r="T402" s="23"/>
      <c r="U402" s="13"/>
      <c r="V402" s="14">
        <f>SUM(S402:U402)</f>
        <v>940</v>
      </c>
      <c r="W402" s="15">
        <f>S402*0.1</f>
        <v>94</v>
      </c>
      <c r="X402" s="15">
        <f t="shared" ref="X402:Y417" si="230">T402*0.1</f>
        <v>0</v>
      </c>
      <c r="Y402" s="15">
        <f t="shared" si="230"/>
        <v>0</v>
      </c>
      <c r="Z402" s="14">
        <f t="shared" ref="Z402:Z447" si="231">SUM(W402:Y402)</f>
        <v>94</v>
      </c>
      <c r="AA402" s="24" t="s">
        <v>284</v>
      </c>
      <c r="AB402" s="24" t="s">
        <v>284</v>
      </c>
      <c r="AC402" s="24" t="s">
        <v>284</v>
      </c>
      <c r="AD402" s="14">
        <f t="shared" ref="AD402:AD447" si="232">SUM(AA402:AC402)</f>
        <v>0</v>
      </c>
      <c r="AE402" s="14">
        <f t="shared" ref="AE402:AE447" si="233">V402+Z402+AD402</f>
        <v>1034</v>
      </c>
      <c r="AF402" s="16" t="s">
        <v>53</v>
      </c>
      <c r="AG402" s="17" t="s">
        <v>342</v>
      </c>
      <c r="AH402" s="17" t="s">
        <v>906</v>
      </c>
      <c r="AI402" s="17" t="s">
        <v>343</v>
      </c>
      <c r="AJ402" s="29" t="s">
        <v>345</v>
      </c>
      <c r="AK402" s="29">
        <v>45688</v>
      </c>
      <c r="AL402" s="29" t="s">
        <v>345</v>
      </c>
      <c r="AM402" s="18">
        <v>45689</v>
      </c>
      <c r="AN402" s="18">
        <v>46053</v>
      </c>
      <c r="AO402" s="8"/>
    </row>
    <row r="403" spans="1:41" ht="20" customHeight="1">
      <c r="A403" s="12">
        <v>2</v>
      </c>
      <c r="B403" s="12" t="s">
        <v>2061</v>
      </c>
      <c r="C403" s="28" t="s">
        <v>2062</v>
      </c>
      <c r="D403" s="12" t="s">
        <v>2063</v>
      </c>
      <c r="E403" s="12" t="s">
        <v>2061</v>
      </c>
      <c r="F403" s="12" t="s">
        <v>2063</v>
      </c>
      <c r="G403" s="12" t="s">
        <v>2067</v>
      </c>
      <c r="H403" s="12" t="s">
        <v>2068</v>
      </c>
      <c r="I403" s="1"/>
      <c r="J403" s="12"/>
      <c r="K403" s="12">
        <v>98346</v>
      </c>
      <c r="L403" s="12" t="s">
        <v>2064</v>
      </c>
      <c r="M403" s="27" t="s">
        <v>2069</v>
      </c>
      <c r="N403" s="12"/>
      <c r="O403" s="8">
        <v>25339330</v>
      </c>
      <c r="P403" s="8" t="s">
        <v>48</v>
      </c>
      <c r="Q403" s="8">
        <v>4</v>
      </c>
      <c r="R403" s="12">
        <v>12</v>
      </c>
      <c r="S403" s="23">
        <v>32</v>
      </c>
      <c r="T403" s="23"/>
      <c r="U403" s="13"/>
      <c r="V403" s="14">
        <f t="shared" ref="V403:V447" si="234">SUM(S403:U403)</f>
        <v>32</v>
      </c>
      <c r="W403" s="15">
        <f t="shared" ref="W403:W437" si="235">S403*0.1</f>
        <v>3.2</v>
      </c>
      <c r="X403" s="15">
        <f t="shared" si="230"/>
        <v>0</v>
      </c>
      <c r="Y403" s="15">
        <f t="shared" si="230"/>
        <v>0</v>
      </c>
      <c r="Z403" s="14">
        <f t="shared" si="231"/>
        <v>3.2</v>
      </c>
      <c r="AA403" s="24" t="s">
        <v>284</v>
      </c>
      <c r="AB403" s="24" t="s">
        <v>284</v>
      </c>
      <c r="AC403" s="24" t="s">
        <v>284</v>
      </c>
      <c r="AD403" s="14">
        <f t="shared" si="232"/>
        <v>0</v>
      </c>
      <c r="AE403" s="14">
        <f t="shared" si="233"/>
        <v>35.200000000000003</v>
      </c>
      <c r="AF403" s="16" t="s">
        <v>53</v>
      </c>
      <c r="AG403" s="17" t="s">
        <v>342</v>
      </c>
      <c r="AH403" s="17" t="s">
        <v>906</v>
      </c>
      <c r="AI403" s="17" t="s">
        <v>343</v>
      </c>
      <c r="AJ403" s="29" t="s">
        <v>345</v>
      </c>
      <c r="AK403" s="29">
        <v>45688</v>
      </c>
      <c r="AL403" s="29" t="s">
        <v>345</v>
      </c>
      <c r="AM403" s="18">
        <v>45689</v>
      </c>
      <c r="AN403" s="18">
        <v>46053</v>
      </c>
      <c r="AO403" s="8"/>
    </row>
    <row r="404" spans="1:41" ht="20" customHeight="1">
      <c r="A404" s="12">
        <v>3</v>
      </c>
      <c r="B404" s="12" t="s">
        <v>2061</v>
      </c>
      <c r="C404" s="28" t="s">
        <v>2062</v>
      </c>
      <c r="D404" s="12" t="s">
        <v>2063</v>
      </c>
      <c r="E404" s="12" t="s">
        <v>2061</v>
      </c>
      <c r="F404" s="12" t="s">
        <v>2063</v>
      </c>
      <c r="G404" s="12" t="s">
        <v>2070</v>
      </c>
      <c r="H404" s="12" t="s">
        <v>2071</v>
      </c>
      <c r="I404" s="1"/>
      <c r="J404" s="12"/>
      <c r="K404" s="12">
        <v>98346</v>
      </c>
      <c r="L404" s="12" t="s">
        <v>2064</v>
      </c>
      <c r="M404" s="27" t="s">
        <v>2072</v>
      </c>
      <c r="N404" s="12"/>
      <c r="O404" s="8">
        <v>2910854</v>
      </c>
      <c r="P404" s="8" t="s">
        <v>48</v>
      </c>
      <c r="Q404" s="8">
        <v>14</v>
      </c>
      <c r="R404" s="12">
        <v>12</v>
      </c>
      <c r="S404" s="23">
        <v>662</v>
      </c>
      <c r="T404" s="23"/>
      <c r="U404" s="13"/>
      <c r="V404" s="14">
        <f t="shared" si="234"/>
        <v>662</v>
      </c>
      <c r="W404" s="15">
        <f t="shared" si="235"/>
        <v>66.2</v>
      </c>
      <c r="X404" s="15">
        <f t="shared" si="230"/>
        <v>0</v>
      </c>
      <c r="Y404" s="15">
        <f t="shared" si="230"/>
        <v>0</v>
      </c>
      <c r="Z404" s="14">
        <f t="shared" si="231"/>
        <v>66.2</v>
      </c>
      <c r="AA404" s="24" t="s">
        <v>284</v>
      </c>
      <c r="AB404" s="24" t="s">
        <v>284</v>
      </c>
      <c r="AC404" s="24" t="s">
        <v>284</v>
      </c>
      <c r="AD404" s="14">
        <f t="shared" si="232"/>
        <v>0</v>
      </c>
      <c r="AE404" s="14">
        <f t="shared" si="233"/>
        <v>728.2</v>
      </c>
      <c r="AF404" s="16" t="s">
        <v>53</v>
      </c>
      <c r="AG404" s="17" t="s">
        <v>342</v>
      </c>
      <c r="AH404" s="17" t="s">
        <v>906</v>
      </c>
      <c r="AI404" s="17" t="s">
        <v>343</v>
      </c>
      <c r="AJ404" s="29" t="s">
        <v>345</v>
      </c>
      <c r="AK404" s="29">
        <v>45688</v>
      </c>
      <c r="AL404" s="29" t="s">
        <v>345</v>
      </c>
      <c r="AM404" s="18">
        <v>45689</v>
      </c>
      <c r="AN404" s="18">
        <v>46053</v>
      </c>
      <c r="AO404" s="8"/>
    </row>
    <row r="405" spans="1:41" ht="20" customHeight="1">
      <c r="A405" s="12">
        <v>4</v>
      </c>
      <c r="B405" s="12" t="s">
        <v>2061</v>
      </c>
      <c r="C405" s="28" t="s">
        <v>2062</v>
      </c>
      <c r="D405" s="12" t="s">
        <v>2063</v>
      </c>
      <c r="E405" s="12" t="s">
        <v>2061</v>
      </c>
      <c r="F405" s="12" t="s">
        <v>2063</v>
      </c>
      <c r="G405" s="12" t="s">
        <v>2061</v>
      </c>
      <c r="H405" s="12" t="s">
        <v>2068</v>
      </c>
      <c r="I405" s="1" t="s">
        <v>2073</v>
      </c>
      <c r="J405" s="12"/>
      <c r="K405" s="12">
        <v>98346</v>
      </c>
      <c r="L405" s="12" t="s">
        <v>2064</v>
      </c>
      <c r="M405" s="27" t="s">
        <v>2074</v>
      </c>
      <c r="N405" s="12"/>
      <c r="O405" s="8">
        <v>25484583</v>
      </c>
      <c r="P405" s="8" t="s">
        <v>48</v>
      </c>
      <c r="Q405" s="8">
        <v>5</v>
      </c>
      <c r="R405" s="12">
        <v>12</v>
      </c>
      <c r="S405" s="40">
        <v>0</v>
      </c>
      <c r="T405" s="23"/>
      <c r="U405" s="13"/>
      <c r="V405" s="14">
        <f t="shared" si="234"/>
        <v>0</v>
      </c>
      <c r="W405" s="15">
        <f t="shared" si="235"/>
        <v>0</v>
      </c>
      <c r="X405" s="15">
        <f t="shared" si="230"/>
        <v>0</v>
      </c>
      <c r="Y405" s="15">
        <f t="shared" si="230"/>
        <v>0</v>
      </c>
      <c r="Z405" s="14">
        <f t="shared" si="231"/>
        <v>0</v>
      </c>
      <c r="AA405" s="24" t="s">
        <v>284</v>
      </c>
      <c r="AB405" s="24" t="s">
        <v>284</v>
      </c>
      <c r="AC405" s="24" t="s">
        <v>284</v>
      </c>
      <c r="AD405" s="14">
        <f t="shared" si="232"/>
        <v>0</v>
      </c>
      <c r="AE405" s="14">
        <f t="shared" si="233"/>
        <v>0</v>
      </c>
      <c r="AF405" s="16" t="s">
        <v>53</v>
      </c>
      <c r="AG405" s="17" t="s">
        <v>342</v>
      </c>
      <c r="AH405" s="17" t="s">
        <v>906</v>
      </c>
      <c r="AI405" s="17" t="s">
        <v>343</v>
      </c>
      <c r="AJ405" s="29" t="s">
        <v>345</v>
      </c>
      <c r="AK405" s="29">
        <v>45688</v>
      </c>
      <c r="AL405" s="29" t="s">
        <v>345</v>
      </c>
      <c r="AM405" s="18">
        <v>45689</v>
      </c>
      <c r="AN405" s="18">
        <v>46053</v>
      </c>
      <c r="AO405" s="8"/>
    </row>
    <row r="406" spans="1:41" ht="20" customHeight="1">
      <c r="A406" s="12">
        <v>5</v>
      </c>
      <c r="B406" s="12" t="s">
        <v>2061</v>
      </c>
      <c r="C406" s="28" t="s">
        <v>2062</v>
      </c>
      <c r="D406" s="12" t="s">
        <v>2063</v>
      </c>
      <c r="E406" s="12" t="s">
        <v>2061</v>
      </c>
      <c r="F406" s="12" t="s">
        <v>2063</v>
      </c>
      <c r="G406" s="12" t="s">
        <v>2061</v>
      </c>
      <c r="H406" s="12" t="s">
        <v>2075</v>
      </c>
      <c r="I406" s="1"/>
      <c r="J406" s="12"/>
      <c r="K406" s="12">
        <v>98346</v>
      </c>
      <c r="L406" s="12" t="s">
        <v>2064</v>
      </c>
      <c r="M406" s="27" t="s">
        <v>2076</v>
      </c>
      <c r="N406" s="12"/>
      <c r="O406" s="8">
        <v>10051426</v>
      </c>
      <c r="P406" s="8" t="s">
        <v>48</v>
      </c>
      <c r="Q406" s="8">
        <v>11</v>
      </c>
      <c r="R406" s="12">
        <v>12</v>
      </c>
      <c r="S406" s="23">
        <v>2080</v>
      </c>
      <c r="T406" s="23"/>
      <c r="U406" s="13"/>
      <c r="V406" s="14">
        <f t="shared" si="234"/>
        <v>2080</v>
      </c>
      <c r="W406" s="15">
        <f t="shared" si="235"/>
        <v>208</v>
      </c>
      <c r="X406" s="15">
        <f t="shared" si="230"/>
        <v>0</v>
      </c>
      <c r="Y406" s="15">
        <f t="shared" si="230"/>
        <v>0</v>
      </c>
      <c r="Z406" s="14">
        <f t="shared" si="231"/>
        <v>208</v>
      </c>
      <c r="AA406" s="24" t="s">
        <v>284</v>
      </c>
      <c r="AB406" s="24" t="s">
        <v>284</v>
      </c>
      <c r="AC406" s="24" t="s">
        <v>284</v>
      </c>
      <c r="AD406" s="14">
        <f t="shared" si="232"/>
        <v>0</v>
      </c>
      <c r="AE406" s="14">
        <f t="shared" si="233"/>
        <v>2288</v>
      </c>
      <c r="AF406" s="16" t="s">
        <v>53</v>
      </c>
      <c r="AG406" s="17" t="s">
        <v>342</v>
      </c>
      <c r="AH406" s="17" t="s">
        <v>906</v>
      </c>
      <c r="AI406" s="17" t="s">
        <v>343</v>
      </c>
      <c r="AJ406" s="29" t="s">
        <v>345</v>
      </c>
      <c r="AK406" s="29">
        <v>45688</v>
      </c>
      <c r="AL406" s="29" t="s">
        <v>345</v>
      </c>
      <c r="AM406" s="18">
        <v>45689</v>
      </c>
      <c r="AN406" s="18">
        <v>46053</v>
      </c>
      <c r="AO406" s="8"/>
    </row>
    <row r="407" spans="1:41" ht="20" customHeight="1">
      <c r="A407" s="12">
        <v>6</v>
      </c>
      <c r="B407" s="12" t="s">
        <v>2061</v>
      </c>
      <c r="C407" s="28" t="s">
        <v>2062</v>
      </c>
      <c r="D407" s="12" t="s">
        <v>2063</v>
      </c>
      <c r="E407" s="12" t="s">
        <v>2061</v>
      </c>
      <c r="F407" s="12" t="s">
        <v>2063</v>
      </c>
      <c r="G407" s="12" t="s">
        <v>2077</v>
      </c>
      <c r="H407" s="12" t="s">
        <v>2064</v>
      </c>
      <c r="I407" s="1" t="s">
        <v>2078</v>
      </c>
      <c r="J407" s="12">
        <v>1</v>
      </c>
      <c r="K407" s="12">
        <v>98346</v>
      </c>
      <c r="L407" s="12" t="s">
        <v>2064</v>
      </c>
      <c r="M407" s="27" t="s">
        <v>2079</v>
      </c>
      <c r="N407" s="12"/>
      <c r="O407" s="8">
        <v>56405722</v>
      </c>
      <c r="P407" s="8" t="s">
        <v>50</v>
      </c>
      <c r="Q407" s="8">
        <v>17</v>
      </c>
      <c r="R407" s="12">
        <v>12</v>
      </c>
      <c r="S407" s="23">
        <v>6768</v>
      </c>
      <c r="T407" s="23">
        <v>12636</v>
      </c>
      <c r="U407" s="13"/>
      <c r="V407" s="14">
        <f t="shared" si="234"/>
        <v>19404</v>
      </c>
      <c r="W407" s="15">
        <f t="shared" si="235"/>
        <v>676.80000000000007</v>
      </c>
      <c r="X407" s="15">
        <f t="shared" si="230"/>
        <v>1263.6000000000001</v>
      </c>
      <c r="Y407" s="15">
        <f t="shared" si="230"/>
        <v>0</v>
      </c>
      <c r="Z407" s="14">
        <f t="shared" si="231"/>
        <v>1940.4</v>
      </c>
      <c r="AA407" s="24" t="s">
        <v>284</v>
      </c>
      <c r="AB407" s="24" t="s">
        <v>284</v>
      </c>
      <c r="AC407" s="24" t="s">
        <v>284</v>
      </c>
      <c r="AD407" s="14">
        <f t="shared" si="232"/>
        <v>0</v>
      </c>
      <c r="AE407" s="14">
        <f t="shared" si="233"/>
        <v>21344.400000000001</v>
      </c>
      <c r="AF407" s="16" t="s">
        <v>53</v>
      </c>
      <c r="AG407" s="17" t="s">
        <v>342</v>
      </c>
      <c r="AH407" s="17" t="s">
        <v>906</v>
      </c>
      <c r="AI407" s="17" t="s">
        <v>343</v>
      </c>
      <c r="AJ407" s="29" t="s">
        <v>345</v>
      </c>
      <c r="AK407" s="29">
        <v>45688</v>
      </c>
      <c r="AL407" s="29" t="s">
        <v>345</v>
      </c>
      <c r="AM407" s="18">
        <v>45689</v>
      </c>
      <c r="AN407" s="18">
        <v>46053</v>
      </c>
      <c r="AO407" s="8"/>
    </row>
    <row r="408" spans="1:41" ht="20" customHeight="1">
      <c r="A408" s="12">
        <v>7</v>
      </c>
      <c r="B408" s="12" t="s">
        <v>2061</v>
      </c>
      <c r="C408" s="28" t="s">
        <v>2062</v>
      </c>
      <c r="D408" s="12" t="s">
        <v>2063</v>
      </c>
      <c r="E408" s="12" t="s">
        <v>2061</v>
      </c>
      <c r="F408" s="12" t="s">
        <v>2063</v>
      </c>
      <c r="G408" s="12" t="s">
        <v>2080</v>
      </c>
      <c r="H408" s="12" t="s">
        <v>2075</v>
      </c>
      <c r="I408" s="1"/>
      <c r="J408" s="12">
        <v>31</v>
      </c>
      <c r="K408" s="12">
        <v>98346</v>
      </c>
      <c r="L408" s="12" t="s">
        <v>2064</v>
      </c>
      <c r="M408" s="27" t="s">
        <v>2081</v>
      </c>
      <c r="N408" s="12"/>
      <c r="O408" s="8">
        <v>94714587</v>
      </c>
      <c r="P408" s="8" t="s">
        <v>50</v>
      </c>
      <c r="Q408" s="8">
        <v>14</v>
      </c>
      <c r="R408" s="12">
        <v>12</v>
      </c>
      <c r="S408" s="13">
        <v>2712</v>
      </c>
      <c r="T408" s="23">
        <v>5604</v>
      </c>
      <c r="U408" s="13"/>
      <c r="V408" s="14">
        <f t="shared" si="234"/>
        <v>8316</v>
      </c>
      <c r="W408" s="15">
        <f t="shared" si="235"/>
        <v>271.2</v>
      </c>
      <c r="X408" s="15">
        <f t="shared" si="230"/>
        <v>560.4</v>
      </c>
      <c r="Y408" s="15">
        <f t="shared" si="230"/>
        <v>0</v>
      </c>
      <c r="Z408" s="14">
        <f t="shared" si="231"/>
        <v>831.59999999999991</v>
      </c>
      <c r="AA408" s="24" t="s">
        <v>284</v>
      </c>
      <c r="AB408" s="24" t="s">
        <v>284</v>
      </c>
      <c r="AC408" s="24" t="s">
        <v>284</v>
      </c>
      <c r="AD408" s="14">
        <f t="shared" si="232"/>
        <v>0</v>
      </c>
      <c r="AE408" s="14">
        <f t="shared" si="233"/>
        <v>9147.6</v>
      </c>
      <c r="AF408" s="16" t="s">
        <v>53</v>
      </c>
      <c r="AG408" s="17" t="s">
        <v>342</v>
      </c>
      <c r="AH408" s="17" t="s">
        <v>906</v>
      </c>
      <c r="AI408" s="17" t="s">
        <v>343</v>
      </c>
      <c r="AJ408" s="29" t="s">
        <v>345</v>
      </c>
      <c r="AK408" s="29">
        <v>45688</v>
      </c>
      <c r="AL408" s="29" t="s">
        <v>345</v>
      </c>
      <c r="AM408" s="18">
        <v>45689</v>
      </c>
      <c r="AN408" s="18">
        <v>46053</v>
      </c>
      <c r="AO408" s="8" t="s">
        <v>3234</v>
      </c>
    </row>
    <row r="409" spans="1:41" ht="20" customHeight="1">
      <c r="A409" s="12">
        <v>8</v>
      </c>
      <c r="B409" s="12" t="s">
        <v>2061</v>
      </c>
      <c r="C409" s="28" t="s">
        <v>2062</v>
      </c>
      <c r="D409" s="12" t="s">
        <v>2063</v>
      </c>
      <c r="E409" s="12" t="s">
        <v>2061</v>
      </c>
      <c r="F409" s="12" t="s">
        <v>2063</v>
      </c>
      <c r="G409" s="12" t="s">
        <v>2080</v>
      </c>
      <c r="H409" s="12" t="s">
        <v>2082</v>
      </c>
      <c r="I409" s="1"/>
      <c r="J409" s="12"/>
      <c r="K409" s="12">
        <v>98346</v>
      </c>
      <c r="L409" s="12" t="s">
        <v>2064</v>
      </c>
      <c r="M409" s="27" t="s">
        <v>2083</v>
      </c>
      <c r="N409" s="12"/>
      <c r="O409" s="8">
        <v>90151629</v>
      </c>
      <c r="P409" s="8" t="s">
        <v>48</v>
      </c>
      <c r="Q409" s="8">
        <v>5</v>
      </c>
      <c r="R409" s="12">
        <v>12</v>
      </c>
      <c r="S409" s="13">
        <v>876</v>
      </c>
      <c r="T409" s="23"/>
      <c r="U409" s="13"/>
      <c r="V409" s="14">
        <f t="shared" si="234"/>
        <v>876</v>
      </c>
      <c r="W409" s="15">
        <f t="shared" si="235"/>
        <v>87.600000000000009</v>
      </c>
      <c r="X409" s="15">
        <f t="shared" si="230"/>
        <v>0</v>
      </c>
      <c r="Y409" s="15">
        <f t="shared" si="230"/>
        <v>0</v>
      </c>
      <c r="Z409" s="14">
        <f t="shared" si="231"/>
        <v>87.600000000000009</v>
      </c>
      <c r="AA409" s="24" t="s">
        <v>284</v>
      </c>
      <c r="AB409" s="24" t="s">
        <v>284</v>
      </c>
      <c r="AC409" s="24" t="s">
        <v>284</v>
      </c>
      <c r="AD409" s="14">
        <f t="shared" si="232"/>
        <v>0</v>
      </c>
      <c r="AE409" s="14">
        <f t="shared" si="233"/>
        <v>963.6</v>
      </c>
      <c r="AF409" s="16" t="s">
        <v>53</v>
      </c>
      <c r="AG409" s="17" t="s">
        <v>342</v>
      </c>
      <c r="AH409" s="17" t="s">
        <v>906</v>
      </c>
      <c r="AI409" s="17" t="s">
        <v>343</v>
      </c>
      <c r="AJ409" s="29" t="s">
        <v>345</v>
      </c>
      <c r="AK409" s="29">
        <v>45688</v>
      </c>
      <c r="AL409" s="29" t="s">
        <v>345</v>
      </c>
      <c r="AM409" s="18">
        <v>45689</v>
      </c>
      <c r="AN409" s="18">
        <v>46053</v>
      </c>
      <c r="AO409" s="8" t="s">
        <v>3234</v>
      </c>
    </row>
    <row r="410" spans="1:41" ht="20" customHeight="1">
      <c r="A410" s="12">
        <v>9</v>
      </c>
      <c r="B410" s="12" t="s">
        <v>2061</v>
      </c>
      <c r="C410" s="28" t="s">
        <v>2062</v>
      </c>
      <c r="D410" s="12" t="s">
        <v>2063</v>
      </c>
      <c r="E410" s="12" t="s">
        <v>2061</v>
      </c>
      <c r="F410" s="12" t="s">
        <v>2063</v>
      </c>
      <c r="G410" s="12" t="s">
        <v>2084</v>
      </c>
      <c r="H410" s="12" t="s">
        <v>2064</v>
      </c>
      <c r="I410" s="1" t="s">
        <v>2085</v>
      </c>
      <c r="J410" s="12"/>
      <c r="K410" s="12">
        <v>98346</v>
      </c>
      <c r="L410" s="12" t="s">
        <v>2064</v>
      </c>
      <c r="M410" s="27" t="s">
        <v>2086</v>
      </c>
      <c r="N410" s="12"/>
      <c r="O410" s="8">
        <v>9581013</v>
      </c>
      <c r="P410" s="8" t="s">
        <v>48</v>
      </c>
      <c r="Q410" s="8">
        <v>8</v>
      </c>
      <c r="R410" s="12">
        <v>12</v>
      </c>
      <c r="S410" s="13">
        <v>312</v>
      </c>
      <c r="T410" s="23"/>
      <c r="U410" s="13"/>
      <c r="V410" s="14">
        <f t="shared" si="234"/>
        <v>312</v>
      </c>
      <c r="W410" s="15">
        <f t="shared" si="235"/>
        <v>31.200000000000003</v>
      </c>
      <c r="X410" s="15">
        <f t="shared" si="230"/>
        <v>0</v>
      </c>
      <c r="Y410" s="15">
        <f t="shared" si="230"/>
        <v>0</v>
      </c>
      <c r="Z410" s="14">
        <f t="shared" si="231"/>
        <v>31.200000000000003</v>
      </c>
      <c r="AA410" s="24" t="s">
        <v>284</v>
      </c>
      <c r="AB410" s="24" t="s">
        <v>284</v>
      </c>
      <c r="AC410" s="24" t="s">
        <v>284</v>
      </c>
      <c r="AD410" s="14">
        <f t="shared" si="232"/>
        <v>0</v>
      </c>
      <c r="AE410" s="14">
        <f t="shared" si="233"/>
        <v>343.2</v>
      </c>
      <c r="AF410" s="16" t="s">
        <v>53</v>
      </c>
      <c r="AG410" s="17" t="s">
        <v>342</v>
      </c>
      <c r="AH410" s="17" t="s">
        <v>906</v>
      </c>
      <c r="AI410" s="17" t="s">
        <v>343</v>
      </c>
      <c r="AJ410" s="29" t="s">
        <v>345</v>
      </c>
      <c r="AK410" s="29">
        <v>45688</v>
      </c>
      <c r="AL410" s="29" t="s">
        <v>345</v>
      </c>
      <c r="AM410" s="18">
        <v>45689</v>
      </c>
      <c r="AN410" s="18">
        <v>46053</v>
      </c>
      <c r="AO410" s="8"/>
    </row>
    <row r="411" spans="1:41" ht="20" customHeight="1">
      <c r="A411" s="12">
        <v>10</v>
      </c>
      <c r="B411" s="12" t="s">
        <v>2061</v>
      </c>
      <c r="C411" s="28" t="s">
        <v>2062</v>
      </c>
      <c r="D411" s="12" t="s">
        <v>2063</v>
      </c>
      <c r="E411" s="12" t="s">
        <v>2061</v>
      </c>
      <c r="F411" s="12" t="s">
        <v>2063</v>
      </c>
      <c r="G411" s="12" t="s">
        <v>2087</v>
      </c>
      <c r="H411" s="12" t="s">
        <v>2064</v>
      </c>
      <c r="I411" s="1" t="s">
        <v>1309</v>
      </c>
      <c r="J411" s="12">
        <v>1</v>
      </c>
      <c r="K411" s="12">
        <v>98346</v>
      </c>
      <c r="L411" s="12" t="s">
        <v>2064</v>
      </c>
      <c r="M411" s="27" t="s">
        <v>2088</v>
      </c>
      <c r="N411" s="12"/>
      <c r="O411" s="8">
        <v>56405721</v>
      </c>
      <c r="P411" s="8" t="s">
        <v>48</v>
      </c>
      <c r="Q411" s="8">
        <v>17</v>
      </c>
      <c r="R411" s="12">
        <v>12</v>
      </c>
      <c r="S411" s="13">
        <v>0</v>
      </c>
      <c r="T411" s="23"/>
      <c r="U411" s="13"/>
      <c r="V411" s="14">
        <f t="shared" si="234"/>
        <v>0</v>
      </c>
      <c r="W411" s="15">
        <f t="shared" si="235"/>
        <v>0</v>
      </c>
      <c r="X411" s="15">
        <f t="shared" si="230"/>
        <v>0</v>
      </c>
      <c r="Y411" s="15">
        <f t="shared" si="230"/>
        <v>0</v>
      </c>
      <c r="Z411" s="14">
        <f t="shared" si="231"/>
        <v>0</v>
      </c>
      <c r="AA411" s="24" t="s">
        <v>284</v>
      </c>
      <c r="AB411" s="24" t="s">
        <v>284</v>
      </c>
      <c r="AC411" s="24" t="s">
        <v>284</v>
      </c>
      <c r="AD411" s="14">
        <f t="shared" si="232"/>
        <v>0</v>
      </c>
      <c r="AE411" s="14">
        <f t="shared" si="233"/>
        <v>0</v>
      </c>
      <c r="AF411" s="16" t="s">
        <v>53</v>
      </c>
      <c r="AG411" s="17" t="s">
        <v>342</v>
      </c>
      <c r="AH411" s="17" t="s">
        <v>906</v>
      </c>
      <c r="AI411" s="17" t="s">
        <v>343</v>
      </c>
      <c r="AJ411" s="29" t="s">
        <v>345</v>
      </c>
      <c r="AK411" s="29">
        <v>45688</v>
      </c>
      <c r="AL411" s="29" t="s">
        <v>345</v>
      </c>
      <c r="AM411" s="18">
        <v>45689</v>
      </c>
      <c r="AN411" s="18">
        <v>46053</v>
      </c>
      <c r="AO411" s="8"/>
    </row>
    <row r="412" spans="1:41" ht="20" customHeight="1">
      <c r="A412" s="12">
        <v>11</v>
      </c>
      <c r="B412" s="12" t="s">
        <v>2061</v>
      </c>
      <c r="C412" s="28" t="s">
        <v>2062</v>
      </c>
      <c r="D412" s="12" t="s">
        <v>2063</v>
      </c>
      <c r="E412" s="12" t="s">
        <v>2061</v>
      </c>
      <c r="F412" s="12" t="s">
        <v>2063</v>
      </c>
      <c r="G412" s="12" t="s">
        <v>2089</v>
      </c>
      <c r="H412" s="12" t="s">
        <v>2090</v>
      </c>
      <c r="I412" s="1"/>
      <c r="J412" s="12">
        <v>42</v>
      </c>
      <c r="K412" s="12">
        <v>98346</v>
      </c>
      <c r="L412" s="12" t="s">
        <v>2064</v>
      </c>
      <c r="M412" s="27" t="s">
        <v>2091</v>
      </c>
      <c r="N412" s="12"/>
      <c r="O412" s="8">
        <v>56394970</v>
      </c>
      <c r="P412" s="8" t="s">
        <v>50</v>
      </c>
      <c r="Q412" s="8">
        <v>17</v>
      </c>
      <c r="R412" s="12">
        <v>12</v>
      </c>
      <c r="S412" s="13">
        <v>4488</v>
      </c>
      <c r="T412" s="23">
        <v>9336</v>
      </c>
      <c r="U412" s="13"/>
      <c r="V412" s="14">
        <f t="shared" si="234"/>
        <v>13824</v>
      </c>
      <c r="W412" s="15">
        <f t="shared" si="235"/>
        <v>448.8</v>
      </c>
      <c r="X412" s="15">
        <f t="shared" si="230"/>
        <v>933.6</v>
      </c>
      <c r="Y412" s="15">
        <f t="shared" si="230"/>
        <v>0</v>
      </c>
      <c r="Z412" s="14">
        <f t="shared" si="231"/>
        <v>1382.4</v>
      </c>
      <c r="AA412" s="24" t="s">
        <v>284</v>
      </c>
      <c r="AB412" s="24" t="s">
        <v>284</v>
      </c>
      <c r="AC412" s="24" t="s">
        <v>284</v>
      </c>
      <c r="AD412" s="14">
        <f t="shared" si="232"/>
        <v>0</v>
      </c>
      <c r="AE412" s="14">
        <f t="shared" si="233"/>
        <v>15206.4</v>
      </c>
      <c r="AF412" s="16" t="s">
        <v>53</v>
      </c>
      <c r="AG412" s="17" t="s">
        <v>342</v>
      </c>
      <c r="AH412" s="17" t="s">
        <v>906</v>
      </c>
      <c r="AI412" s="17" t="s">
        <v>343</v>
      </c>
      <c r="AJ412" s="29" t="s">
        <v>345</v>
      </c>
      <c r="AK412" s="29">
        <v>45688</v>
      </c>
      <c r="AL412" s="29" t="s">
        <v>345</v>
      </c>
      <c r="AM412" s="18">
        <v>45689</v>
      </c>
      <c r="AN412" s="18">
        <v>46053</v>
      </c>
      <c r="AO412" s="8"/>
    </row>
    <row r="413" spans="1:41" ht="20" customHeight="1">
      <c r="A413" s="12">
        <v>12</v>
      </c>
      <c r="B413" s="12" t="s">
        <v>2061</v>
      </c>
      <c r="C413" s="28" t="s">
        <v>2062</v>
      </c>
      <c r="D413" s="12" t="s">
        <v>2063</v>
      </c>
      <c r="E413" s="12" t="s">
        <v>2061</v>
      </c>
      <c r="F413" s="12" t="s">
        <v>2063</v>
      </c>
      <c r="G413" s="12" t="s">
        <v>2092</v>
      </c>
      <c r="H413" s="12" t="s">
        <v>2093</v>
      </c>
      <c r="I413" s="1"/>
      <c r="J413" s="12">
        <v>17</v>
      </c>
      <c r="K413" s="12">
        <v>98346</v>
      </c>
      <c r="L413" s="12" t="s">
        <v>2064</v>
      </c>
      <c r="M413" s="27" t="s">
        <v>2094</v>
      </c>
      <c r="N413" s="12"/>
      <c r="O413" s="8">
        <v>96647604</v>
      </c>
      <c r="P413" s="8" t="s">
        <v>48</v>
      </c>
      <c r="Q413" s="8">
        <v>6</v>
      </c>
      <c r="R413" s="12">
        <v>12</v>
      </c>
      <c r="S413" s="13">
        <v>526</v>
      </c>
      <c r="T413" s="23"/>
      <c r="U413" s="13"/>
      <c r="V413" s="14">
        <f t="shared" si="234"/>
        <v>526</v>
      </c>
      <c r="W413" s="15">
        <f t="shared" si="235"/>
        <v>52.6</v>
      </c>
      <c r="X413" s="15">
        <f t="shared" si="230"/>
        <v>0</v>
      </c>
      <c r="Y413" s="15">
        <f t="shared" si="230"/>
        <v>0</v>
      </c>
      <c r="Z413" s="14">
        <f t="shared" si="231"/>
        <v>52.6</v>
      </c>
      <c r="AA413" s="24" t="s">
        <v>284</v>
      </c>
      <c r="AB413" s="24" t="s">
        <v>284</v>
      </c>
      <c r="AC413" s="24" t="s">
        <v>284</v>
      </c>
      <c r="AD413" s="14">
        <f t="shared" si="232"/>
        <v>0</v>
      </c>
      <c r="AE413" s="14">
        <f t="shared" si="233"/>
        <v>578.6</v>
      </c>
      <c r="AF413" s="16" t="s">
        <v>53</v>
      </c>
      <c r="AG413" s="17" t="s">
        <v>342</v>
      </c>
      <c r="AH413" s="17" t="s">
        <v>906</v>
      </c>
      <c r="AI413" s="17" t="s">
        <v>343</v>
      </c>
      <c r="AJ413" s="29" t="s">
        <v>345</v>
      </c>
      <c r="AK413" s="29">
        <v>45688</v>
      </c>
      <c r="AL413" s="29" t="s">
        <v>345</v>
      </c>
      <c r="AM413" s="18">
        <v>45689</v>
      </c>
      <c r="AN413" s="18">
        <v>46053</v>
      </c>
      <c r="AO413" s="8" t="s">
        <v>3234</v>
      </c>
    </row>
    <row r="414" spans="1:41" ht="20" customHeight="1">
      <c r="A414" s="12">
        <v>13</v>
      </c>
      <c r="B414" s="12" t="s">
        <v>2061</v>
      </c>
      <c r="C414" s="28" t="s">
        <v>2062</v>
      </c>
      <c r="D414" s="12" t="s">
        <v>2063</v>
      </c>
      <c r="E414" s="12" t="s">
        <v>2061</v>
      </c>
      <c r="F414" s="12" t="s">
        <v>2063</v>
      </c>
      <c r="G414" s="12" t="s">
        <v>2095</v>
      </c>
      <c r="H414" s="12" t="s">
        <v>2064</v>
      </c>
      <c r="I414" s="1" t="s">
        <v>2085</v>
      </c>
      <c r="J414" s="12">
        <v>2</v>
      </c>
      <c r="K414" s="12">
        <v>98346</v>
      </c>
      <c r="L414" s="12" t="s">
        <v>2064</v>
      </c>
      <c r="M414" s="27" t="s">
        <v>2096</v>
      </c>
      <c r="N414" s="12"/>
      <c r="O414" s="8">
        <v>56405696</v>
      </c>
      <c r="P414" s="8" t="s">
        <v>48</v>
      </c>
      <c r="Q414" s="8">
        <v>21</v>
      </c>
      <c r="R414" s="12">
        <v>12</v>
      </c>
      <c r="S414" s="13">
        <v>1540</v>
      </c>
      <c r="T414" s="23"/>
      <c r="U414" s="13"/>
      <c r="V414" s="14">
        <f t="shared" si="234"/>
        <v>1540</v>
      </c>
      <c r="W414" s="15">
        <f t="shared" si="235"/>
        <v>154</v>
      </c>
      <c r="X414" s="15">
        <f t="shared" si="230"/>
        <v>0</v>
      </c>
      <c r="Y414" s="15">
        <f t="shared" si="230"/>
        <v>0</v>
      </c>
      <c r="Z414" s="14">
        <f t="shared" si="231"/>
        <v>154</v>
      </c>
      <c r="AA414" s="24" t="s">
        <v>284</v>
      </c>
      <c r="AB414" s="24" t="s">
        <v>284</v>
      </c>
      <c r="AC414" s="24" t="s">
        <v>284</v>
      </c>
      <c r="AD414" s="14">
        <f t="shared" si="232"/>
        <v>0</v>
      </c>
      <c r="AE414" s="14">
        <f t="shared" si="233"/>
        <v>1694</v>
      </c>
      <c r="AF414" s="16" t="s">
        <v>53</v>
      </c>
      <c r="AG414" s="17" t="s">
        <v>342</v>
      </c>
      <c r="AH414" s="17" t="s">
        <v>906</v>
      </c>
      <c r="AI414" s="17" t="s">
        <v>343</v>
      </c>
      <c r="AJ414" s="29" t="s">
        <v>345</v>
      </c>
      <c r="AK414" s="29">
        <v>45688</v>
      </c>
      <c r="AL414" s="29" t="s">
        <v>345</v>
      </c>
      <c r="AM414" s="18">
        <v>45689</v>
      </c>
      <c r="AN414" s="18">
        <v>46053</v>
      </c>
      <c r="AO414" s="8" t="s">
        <v>3234</v>
      </c>
    </row>
    <row r="415" spans="1:41" ht="20" customHeight="1">
      <c r="A415" s="12">
        <v>14</v>
      </c>
      <c r="B415" s="12" t="s">
        <v>2061</v>
      </c>
      <c r="C415" s="28" t="s">
        <v>2062</v>
      </c>
      <c r="D415" s="12" t="s">
        <v>2063</v>
      </c>
      <c r="E415" s="12" t="s">
        <v>2061</v>
      </c>
      <c r="F415" s="12" t="s">
        <v>2063</v>
      </c>
      <c r="G415" s="12" t="s">
        <v>2097</v>
      </c>
      <c r="H415" s="12" t="s">
        <v>2090</v>
      </c>
      <c r="I415" s="1"/>
      <c r="J415" s="12">
        <v>42</v>
      </c>
      <c r="K415" s="12">
        <v>98346</v>
      </c>
      <c r="L415" s="12" t="s">
        <v>2064</v>
      </c>
      <c r="M415" s="27" t="s">
        <v>2098</v>
      </c>
      <c r="N415" s="12"/>
      <c r="O415" s="8">
        <v>30184428</v>
      </c>
      <c r="P415" s="8" t="s">
        <v>52</v>
      </c>
      <c r="Q415" s="8">
        <v>5</v>
      </c>
      <c r="R415" s="12">
        <v>12</v>
      </c>
      <c r="S415" s="13">
        <v>0</v>
      </c>
      <c r="T415" s="23"/>
      <c r="U415" s="13"/>
      <c r="V415" s="14">
        <f t="shared" si="234"/>
        <v>0</v>
      </c>
      <c r="W415" s="15">
        <f t="shared" si="235"/>
        <v>0</v>
      </c>
      <c r="X415" s="15">
        <f t="shared" si="230"/>
        <v>0</v>
      </c>
      <c r="Y415" s="15">
        <f t="shared" si="230"/>
        <v>0</v>
      </c>
      <c r="Z415" s="14">
        <f t="shared" si="231"/>
        <v>0</v>
      </c>
      <c r="AA415" s="24" t="s">
        <v>284</v>
      </c>
      <c r="AB415" s="24" t="s">
        <v>284</v>
      </c>
      <c r="AC415" s="24" t="s">
        <v>284</v>
      </c>
      <c r="AD415" s="14">
        <f t="shared" si="232"/>
        <v>0</v>
      </c>
      <c r="AE415" s="14">
        <f t="shared" si="233"/>
        <v>0</v>
      </c>
      <c r="AF415" s="16" t="s">
        <v>53</v>
      </c>
      <c r="AG415" s="17" t="s">
        <v>342</v>
      </c>
      <c r="AH415" s="17" t="s">
        <v>906</v>
      </c>
      <c r="AI415" s="17" t="s">
        <v>343</v>
      </c>
      <c r="AJ415" s="29" t="s">
        <v>345</v>
      </c>
      <c r="AK415" s="29">
        <v>45688</v>
      </c>
      <c r="AL415" s="29" t="s">
        <v>345</v>
      </c>
      <c r="AM415" s="18">
        <v>45689</v>
      </c>
      <c r="AN415" s="18">
        <v>46053</v>
      </c>
      <c r="AO415" s="8"/>
    </row>
    <row r="416" spans="1:41" ht="20" customHeight="1">
      <c r="A416" s="12">
        <v>15</v>
      </c>
      <c r="B416" s="12" t="s">
        <v>2061</v>
      </c>
      <c r="C416" s="28" t="s">
        <v>2062</v>
      </c>
      <c r="D416" s="12" t="s">
        <v>2063</v>
      </c>
      <c r="E416" s="12" t="s">
        <v>2061</v>
      </c>
      <c r="F416" s="12" t="s">
        <v>2063</v>
      </c>
      <c r="G416" s="12" t="s">
        <v>2099</v>
      </c>
      <c r="H416" s="12" t="s">
        <v>2075</v>
      </c>
      <c r="I416" s="1"/>
      <c r="J416" s="12">
        <v>13</v>
      </c>
      <c r="K416" s="12">
        <v>98346</v>
      </c>
      <c r="L416" s="12" t="s">
        <v>2064</v>
      </c>
      <c r="M416" s="27" t="s">
        <v>2100</v>
      </c>
      <c r="N416" s="12"/>
      <c r="O416" s="8">
        <v>95357874</v>
      </c>
      <c r="P416" s="8" t="s">
        <v>52</v>
      </c>
      <c r="Q416" s="8">
        <v>5</v>
      </c>
      <c r="R416" s="12">
        <v>12</v>
      </c>
      <c r="S416" s="13">
        <v>390</v>
      </c>
      <c r="T416" s="23"/>
      <c r="U416" s="13"/>
      <c r="V416" s="14">
        <f t="shared" si="234"/>
        <v>390</v>
      </c>
      <c r="W416" s="15">
        <f t="shared" si="235"/>
        <v>39</v>
      </c>
      <c r="X416" s="15">
        <f t="shared" si="230"/>
        <v>0</v>
      </c>
      <c r="Y416" s="15">
        <f t="shared" si="230"/>
        <v>0</v>
      </c>
      <c r="Z416" s="14">
        <f t="shared" si="231"/>
        <v>39</v>
      </c>
      <c r="AA416" s="24" t="s">
        <v>284</v>
      </c>
      <c r="AB416" s="24" t="s">
        <v>284</v>
      </c>
      <c r="AC416" s="24" t="s">
        <v>284</v>
      </c>
      <c r="AD416" s="14">
        <f t="shared" si="232"/>
        <v>0</v>
      </c>
      <c r="AE416" s="14">
        <f t="shared" si="233"/>
        <v>429</v>
      </c>
      <c r="AF416" s="16" t="s">
        <v>53</v>
      </c>
      <c r="AG416" s="17" t="s">
        <v>342</v>
      </c>
      <c r="AH416" s="17" t="s">
        <v>906</v>
      </c>
      <c r="AI416" s="17" t="s">
        <v>343</v>
      </c>
      <c r="AJ416" s="29" t="s">
        <v>345</v>
      </c>
      <c r="AK416" s="29">
        <v>45688</v>
      </c>
      <c r="AL416" s="29" t="s">
        <v>345</v>
      </c>
      <c r="AM416" s="18">
        <v>45689</v>
      </c>
      <c r="AN416" s="18">
        <v>46053</v>
      </c>
      <c r="AO416" s="8" t="s">
        <v>3234</v>
      </c>
    </row>
    <row r="417" spans="1:41" ht="20" customHeight="1">
      <c r="A417" s="12">
        <v>16</v>
      </c>
      <c r="B417" s="12" t="s">
        <v>2061</v>
      </c>
      <c r="C417" s="28" t="s">
        <v>2062</v>
      </c>
      <c r="D417" s="12" t="s">
        <v>2063</v>
      </c>
      <c r="E417" s="12" t="s">
        <v>2061</v>
      </c>
      <c r="F417" s="12" t="s">
        <v>2063</v>
      </c>
      <c r="G417" s="12" t="s">
        <v>2101</v>
      </c>
      <c r="H417" s="12" t="s">
        <v>2064</v>
      </c>
      <c r="I417" s="1" t="s">
        <v>2102</v>
      </c>
      <c r="J417" s="12"/>
      <c r="K417" s="12">
        <v>98346</v>
      </c>
      <c r="L417" s="12" t="s">
        <v>2064</v>
      </c>
      <c r="M417" s="27" t="s">
        <v>2103</v>
      </c>
      <c r="N417" s="12"/>
      <c r="O417" s="8">
        <v>42100408</v>
      </c>
      <c r="P417" s="8" t="s">
        <v>50</v>
      </c>
      <c r="Q417" s="8">
        <v>40</v>
      </c>
      <c r="R417" s="12">
        <v>12</v>
      </c>
      <c r="S417" s="13">
        <v>20568</v>
      </c>
      <c r="T417" s="23">
        <v>45576</v>
      </c>
      <c r="U417" s="13"/>
      <c r="V417" s="14">
        <f t="shared" si="234"/>
        <v>66144</v>
      </c>
      <c r="W417" s="15">
        <f t="shared" si="235"/>
        <v>2056.8000000000002</v>
      </c>
      <c r="X417" s="15">
        <f t="shared" si="230"/>
        <v>4557.6000000000004</v>
      </c>
      <c r="Y417" s="15">
        <f t="shared" si="230"/>
        <v>0</v>
      </c>
      <c r="Z417" s="14">
        <f t="shared" si="231"/>
        <v>6614.4000000000005</v>
      </c>
      <c r="AA417" s="24" t="s">
        <v>284</v>
      </c>
      <c r="AB417" s="24" t="s">
        <v>284</v>
      </c>
      <c r="AC417" s="24" t="s">
        <v>284</v>
      </c>
      <c r="AD417" s="14">
        <f t="shared" si="232"/>
        <v>0</v>
      </c>
      <c r="AE417" s="14">
        <f t="shared" si="233"/>
        <v>72758.399999999994</v>
      </c>
      <c r="AF417" s="16" t="s">
        <v>53</v>
      </c>
      <c r="AG417" s="17" t="s">
        <v>342</v>
      </c>
      <c r="AH417" s="17" t="s">
        <v>906</v>
      </c>
      <c r="AI417" s="17" t="s">
        <v>343</v>
      </c>
      <c r="AJ417" s="29" t="s">
        <v>345</v>
      </c>
      <c r="AK417" s="29">
        <v>45688</v>
      </c>
      <c r="AL417" s="29" t="s">
        <v>345</v>
      </c>
      <c r="AM417" s="18">
        <v>45689</v>
      </c>
      <c r="AN417" s="18">
        <v>46053</v>
      </c>
      <c r="AO417" s="8" t="s">
        <v>3234</v>
      </c>
    </row>
    <row r="418" spans="1:41" ht="20" customHeight="1">
      <c r="A418" s="12">
        <v>17</v>
      </c>
      <c r="B418" s="12" t="s">
        <v>2061</v>
      </c>
      <c r="C418" s="28" t="s">
        <v>2062</v>
      </c>
      <c r="D418" s="12" t="s">
        <v>2063</v>
      </c>
      <c r="E418" s="12" t="s">
        <v>2061</v>
      </c>
      <c r="F418" s="12" t="s">
        <v>2063</v>
      </c>
      <c r="G418" s="12" t="s">
        <v>2104</v>
      </c>
      <c r="H418" s="12" t="s">
        <v>2064</v>
      </c>
      <c r="I418" s="1" t="s">
        <v>2105</v>
      </c>
      <c r="J418" s="12">
        <v>5</v>
      </c>
      <c r="K418" s="12">
        <v>98346</v>
      </c>
      <c r="L418" s="12" t="s">
        <v>2064</v>
      </c>
      <c r="M418" s="27" t="s">
        <v>2106</v>
      </c>
      <c r="N418" s="12"/>
      <c r="O418" s="8">
        <v>88096728</v>
      </c>
      <c r="P418" s="8" t="s">
        <v>50</v>
      </c>
      <c r="Q418" s="8">
        <v>31</v>
      </c>
      <c r="R418" s="12">
        <v>12</v>
      </c>
      <c r="S418" s="13">
        <v>27712</v>
      </c>
      <c r="T418" s="23">
        <v>46272</v>
      </c>
      <c r="U418" s="13"/>
      <c r="V418" s="14">
        <f t="shared" si="234"/>
        <v>73984</v>
      </c>
      <c r="W418" s="15">
        <f t="shared" si="235"/>
        <v>2771.2000000000003</v>
      </c>
      <c r="X418" s="15">
        <f t="shared" ref="X418:X437" si="236">T418*0.1</f>
        <v>4627.2</v>
      </c>
      <c r="Y418" s="15">
        <f t="shared" ref="Y418:Y437" si="237">U418*0.1</f>
        <v>0</v>
      </c>
      <c r="Z418" s="14">
        <f t="shared" si="231"/>
        <v>7398.4</v>
      </c>
      <c r="AA418" s="24" t="s">
        <v>284</v>
      </c>
      <c r="AB418" s="24" t="s">
        <v>284</v>
      </c>
      <c r="AC418" s="24" t="s">
        <v>284</v>
      </c>
      <c r="AD418" s="14">
        <f t="shared" si="232"/>
        <v>0</v>
      </c>
      <c r="AE418" s="14">
        <f t="shared" si="233"/>
        <v>81382.399999999994</v>
      </c>
      <c r="AF418" s="16" t="s">
        <v>53</v>
      </c>
      <c r="AG418" s="17" t="s">
        <v>342</v>
      </c>
      <c r="AH418" s="17" t="s">
        <v>906</v>
      </c>
      <c r="AI418" s="17" t="s">
        <v>343</v>
      </c>
      <c r="AJ418" s="29" t="s">
        <v>345</v>
      </c>
      <c r="AK418" s="29">
        <v>45688</v>
      </c>
      <c r="AL418" s="29" t="s">
        <v>345</v>
      </c>
      <c r="AM418" s="18">
        <v>45689</v>
      </c>
      <c r="AN418" s="18">
        <v>46053</v>
      </c>
      <c r="AO418" s="8" t="s">
        <v>3234</v>
      </c>
    </row>
    <row r="419" spans="1:41" ht="20" customHeight="1">
      <c r="A419" s="12">
        <v>18</v>
      </c>
      <c r="B419" s="12" t="s">
        <v>2061</v>
      </c>
      <c r="C419" s="28" t="s">
        <v>2062</v>
      </c>
      <c r="D419" s="12" t="s">
        <v>2063</v>
      </c>
      <c r="E419" s="12" t="s">
        <v>2061</v>
      </c>
      <c r="F419" s="12" t="s">
        <v>2063</v>
      </c>
      <c r="G419" s="12" t="s">
        <v>2107</v>
      </c>
      <c r="H419" s="12" t="s">
        <v>2064</v>
      </c>
      <c r="I419" s="1" t="s">
        <v>2078</v>
      </c>
      <c r="J419" s="12">
        <v>1</v>
      </c>
      <c r="K419" s="12">
        <v>98346</v>
      </c>
      <c r="L419" s="12" t="s">
        <v>2064</v>
      </c>
      <c r="M419" s="27" t="s">
        <v>2108</v>
      </c>
      <c r="N419" s="12"/>
      <c r="O419" s="8">
        <v>93667328</v>
      </c>
      <c r="P419" s="8" t="s">
        <v>50</v>
      </c>
      <c r="Q419" s="8">
        <v>14</v>
      </c>
      <c r="R419" s="12">
        <v>12</v>
      </c>
      <c r="S419" s="13">
        <v>1350</v>
      </c>
      <c r="T419" s="23">
        <v>3840</v>
      </c>
      <c r="U419" s="13"/>
      <c r="V419" s="14">
        <f t="shared" si="234"/>
        <v>5190</v>
      </c>
      <c r="W419" s="15">
        <f t="shared" si="235"/>
        <v>135</v>
      </c>
      <c r="X419" s="15">
        <f t="shared" si="236"/>
        <v>384</v>
      </c>
      <c r="Y419" s="15">
        <f t="shared" si="237"/>
        <v>0</v>
      </c>
      <c r="Z419" s="14">
        <f t="shared" si="231"/>
        <v>519</v>
      </c>
      <c r="AA419" s="24" t="s">
        <v>284</v>
      </c>
      <c r="AB419" s="24" t="s">
        <v>284</v>
      </c>
      <c r="AC419" s="24" t="s">
        <v>284</v>
      </c>
      <c r="AD419" s="14">
        <f t="shared" si="232"/>
        <v>0</v>
      </c>
      <c r="AE419" s="14">
        <f t="shared" si="233"/>
        <v>5709</v>
      </c>
      <c r="AF419" s="16" t="s">
        <v>53</v>
      </c>
      <c r="AG419" s="17" t="s">
        <v>342</v>
      </c>
      <c r="AH419" s="17" t="s">
        <v>906</v>
      </c>
      <c r="AI419" s="17" t="s">
        <v>343</v>
      </c>
      <c r="AJ419" s="29" t="s">
        <v>345</v>
      </c>
      <c r="AK419" s="29">
        <v>45688</v>
      </c>
      <c r="AL419" s="29" t="s">
        <v>345</v>
      </c>
      <c r="AM419" s="18">
        <v>45689</v>
      </c>
      <c r="AN419" s="18">
        <v>46053</v>
      </c>
      <c r="AO419" s="8" t="s">
        <v>3234</v>
      </c>
    </row>
    <row r="420" spans="1:41" ht="20" customHeight="1">
      <c r="A420" s="12">
        <v>19</v>
      </c>
      <c r="B420" s="12" t="s">
        <v>2061</v>
      </c>
      <c r="C420" s="28" t="s">
        <v>2062</v>
      </c>
      <c r="D420" s="12" t="s">
        <v>2063</v>
      </c>
      <c r="E420" s="12" t="s">
        <v>2061</v>
      </c>
      <c r="F420" s="12" t="s">
        <v>2063</v>
      </c>
      <c r="G420" s="12" t="s">
        <v>991</v>
      </c>
      <c r="H420" s="12" t="s">
        <v>2064</v>
      </c>
      <c r="I420" s="1" t="s">
        <v>2109</v>
      </c>
      <c r="J420" s="12"/>
      <c r="K420" s="12">
        <v>98346</v>
      </c>
      <c r="L420" s="12" t="s">
        <v>2064</v>
      </c>
      <c r="M420" s="27" t="s">
        <v>2110</v>
      </c>
      <c r="N420" s="12"/>
      <c r="O420" s="8">
        <v>90595648</v>
      </c>
      <c r="P420" s="8" t="s">
        <v>50</v>
      </c>
      <c r="Q420" s="8">
        <v>7</v>
      </c>
      <c r="R420" s="12">
        <v>12</v>
      </c>
      <c r="S420" s="23">
        <v>1602</v>
      </c>
      <c r="T420" s="23">
        <v>4555</v>
      </c>
      <c r="U420" s="13"/>
      <c r="V420" s="14">
        <f t="shared" si="234"/>
        <v>6157</v>
      </c>
      <c r="W420" s="15">
        <f t="shared" si="235"/>
        <v>160.20000000000002</v>
      </c>
      <c r="X420" s="15">
        <f t="shared" si="236"/>
        <v>455.5</v>
      </c>
      <c r="Y420" s="15">
        <f t="shared" si="237"/>
        <v>0</v>
      </c>
      <c r="Z420" s="14">
        <f t="shared" si="231"/>
        <v>615.70000000000005</v>
      </c>
      <c r="AA420" s="24" t="s">
        <v>284</v>
      </c>
      <c r="AB420" s="24" t="s">
        <v>284</v>
      </c>
      <c r="AC420" s="24" t="s">
        <v>284</v>
      </c>
      <c r="AD420" s="14">
        <f t="shared" si="232"/>
        <v>0</v>
      </c>
      <c r="AE420" s="14">
        <f t="shared" si="233"/>
        <v>6772.7</v>
      </c>
      <c r="AF420" s="16" t="s">
        <v>53</v>
      </c>
      <c r="AG420" s="17" t="s">
        <v>342</v>
      </c>
      <c r="AH420" s="17" t="s">
        <v>906</v>
      </c>
      <c r="AI420" s="17" t="s">
        <v>343</v>
      </c>
      <c r="AJ420" s="29" t="s">
        <v>345</v>
      </c>
      <c r="AK420" s="29">
        <v>45688</v>
      </c>
      <c r="AL420" s="29" t="s">
        <v>345</v>
      </c>
      <c r="AM420" s="18">
        <v>45689</v>
      </c>
      <c r="AN420" s="18">
        <v>46053</v>
      </c>
      <c r="AO420" s="8" t="s">
        <v>3234</v>
      </c>
    </row>
    <row r="421" spans="1:41" ht="20" customHeight="1">
      <c r="A421" s="12">
        <v>20</v>
      </c>
      <c r="B421" s="12" t="s">
        <v>2061</v>
      </c>
      <c r="C421" s="28" t="s">
        <v>2062</v>
      </c>
      <c r="D421" s="12" t="s">
        <v>2063</v>
      </c>
      <c r="E421" s="12" t="s">
        <v>2061</v>
      </c>
      <c r="F421" s="12" t="s">
        <v>2063</v>
      </c>
      <c r="G421" s="12" t="s">
        <v>2111</v>
      </c>
      <c r="H421" s="12" t="s">
        <v>2090</v>
      </c>
      <c r="I421" s="1"/>
      <c r="J421" s="12"/>
      <c r="K421" s="12">
        <v>98346</v>
      </c>
      <c r="L421" s="12" t="s">
        <v>2064</v>
      </c>
      <c r="M421" s="27" t="s">
        <v>2112</v>
      </c>
      <c r="N421" s="12"/>
      <c r="O421" s="8">
        <v>56394918</v>
      </c>
      <c r="P421" s="8" t="s">
        <v>50</v>
      </c>
      <c r="Q421" s="8">
        <v>21</v>
      </c>
      <c r="R421" s="12">
        <v>12</v>
      </c>
      <c r="S421" s="23">
        <v>6723</v>
      </c>
      <c r="T421" s="23">
        <v>13257</v>
      </c>
      <c r="U421" s="13"/>
      <c r="V421" s="14">
        <f t="shared" si="234"/>
        <v>19980</v>
      </c>
      <c r="W421" s="15">
        <f t="shared" si="235"/>
        <v>672.30000000000007</v>
      </c>
      <c r="X421" s="15">
        <f t="shared" si="236"/>
        <v>1325.7</v>
      </c>
      <c r="Y421" s="15">
        <f t="shared" si="237"/>
        <v>0</v>
      </c>
      <c r="Z421" s="14">
        <f t="shared" si="231"/>
        <v>1998</v>
      </c>
      <c r="AA421" s="24" t="s">
        <v>284</v>
      </c>
      <c r="AB421" s="24" t="s">
        <v>284</v>
      </c>
      <c r="AC421" s="24" t="s">
        <v>284</v>
      </c>
      <c r="AD421" s="14">
        <f t="shared" si="232"/>
        <v>0</v>
      </c>
      <c r="AE421" s="14">
        <f t="shared" si="233"/>
        <v>21978</v>
      </c>
      <c r="AF421" s="16" t="s">
        <v>53</v>
      </c>
      <c r="AG421" s="17" t="s">
        <v>342</v>
      </c>
      <c r="AH421" s="17" t="s">
        <v>906</v>
      </c>
      <c r="AI421" s="17" t="s">
        <v>343</v>
      </c>
      <c r="AJ421" s="29" t="s">
        <v>345</v>
      </c>
      <c r="AK421" s="29">
        <v>45688</v>
      </c>
      <c r="AL421" s="29" t="s">
        <v>345</v>
      </c>
      <c r="AM421" s="18">
        <v>45689</v>
      </c>
      <c r="AN421" s="18">
        <v>46053</v>
      </c>
      <c r="AO421" s="8" t="s">
        <v>3234</v>
      </c>
    </row>
    <row r="422" spans="1:41" ht="20" customHeight="1">
      <c r="A422" s="12">
        <v>21</v>
      </c>
      <c r="B422" s="12" t="s">
        <v>2061</v>
      </c>
      <c r="C422" s="28" t="s">
        <v>2062</v>
      </c>
      <c r="D422" s="12" t="s">
        <v>2063</v>
      </c>
      <c r="E422" s="12" t="s">
        <v>2061</v>
      </c>
      <c r="F422" s="12" t="s">
        <v>2063</v>
      </c>
      <c r="G422" s="12" t="s">
        <v>2113</v>
      </c>
      <c r="H422" s="12" t="s">
        <v>2082</v>
      </c>
      <c r="I422" s="1"/>
      <c r="J422" s="12"/>
      <c r="K422" s="12">
        <v>98346</v>
      </c>
      <c r="L422" s="12" t="s">
        <v>2064</v>
      </c>
      <c r="M422" s="27" t="s">
        <v>2114</v>
      </c>
      <c r="N422" s="12"/>
      <c r="O422" s="8">
        <v>30383060</v>
      </c>
      <c r="P422" s="8" t="s">
        <v>48</v>
      </c>
      <c r="Q422" s="8">
        <v>14</v>
      </c>
      <c r="R422" s="12">
        <v>12</v>
      </c>
      <c r="S422" s="23">
        <v>268</v>
      </c>
      <c r="T422" s="23"/>
      <c r="U422" s="13"/>
      <c r="V422" s="14">
        <f t="shared" si="234"/>
        <v>268</v>
      </c>
      <c r="W422" s="15">
        <f t="shared" si="235"/>
        <v>26.8</v>
      </c>
      <c r="X422" s="15">
        <f t="shared" si="236"/>
        <v>0</v>
      </c>
      <c r="Y422" s="15">
        <f t="shared" si="237"/>
        <v>0</v>
      </c>
      <c r="Z422" s="14">
        <f t="shared" si="231"/>
        <v>26.8</v>
      </c>
      <c r="AA422" s="24" t="s">
        <v>284</v>
      </c>
      <c r="AB422" s="24" t="s">
        <v>284</v>
      </c>
      <c r="AC422" s="24" t="s">
        <v>284</v>
      </c>
      <c r="AD422" s="14">
        <f t="shared" si="232"/>
        <v>0</v>
      </c>
      <c r="AE422" s="14">
        <f t="shared" si="233"/>
        <v>294.8</v>
      </c>
      <c r="AF422" s="16" t="s">
        <v>53</v>
      </c>
      <c r="AG422" s="17" t="s">
        <v>342</v>
      </c>
      <c r="AH422" s="17" t="s">
        <v>906</v>
      </c>
      <c r="AI422" s="17" t="s">
        <v>343</v>
      </c>
      <c r="AJ422" s="29" t="s">
        <v>345</v>
      </c>
      <c r="AK422" s="29">
        <v>45688</v>
      </c>
      <c r="AL422" s="29" t="s">
        <v>345</v>
      </c>
      <c r="AM422" s="18">
        <v>45689</v>
      </c>
      <c r="AN422" s="18">
        <v>46053</v>
      </c>
      <c r="AO422" s="8" t="s">
        <v>3234</v>
      </c>
    </row>
    <row r="423" spans="1:41" ht="20" customHeight="1">
      <c r="A423" s="12">
        <v>22</v>
      </c>
      <c r="B423" s="12" t="s">
        <v>2061</v>
      </c>
      <c r="C423" s="28" t="s">
        <v>2062</v>
      </c>
      <c r="D423" s="12" t="s">
        <v>2063</v>
      </c>
      <c r="E423" s="12" t="s">
        <v>2061</v>
      </c>
      <c r="F423" s="12" t="s">
        <v>2063</v>
      </c>
      <c r="G423" s="12" t="s">
        <v>2115</v>
      </c>
      <c r="H423" s="12" t="s">
        <v>2116</v>
      </c>
      <c r="I423" s="1"/>
      <c r="J423" s="12"/>
      <c r="K423" s="12">
        <v>98346</v>
      </c>
      <c r="L423" s="12" t="s">
        <v>2064</v>
      </c>
      <c r="M423" s="27" t="s">
        <v>2117</v>
      </c>
      <c r="N423" s="12"/>
      <c r="O423" s="8">
        <v>8988086</v>
      </c>
      <c r="P423" s="8" t="s">
        <v>48</v>
      </c>
      <c r="Q423" s="8">
        <v>7</v>
      </c>
      <c r="R423" s="12">
        <v>12</v>
      </c>
      <c r="S423" s="23">
        <v>12</v>
      </c>
      <c r="T423" s="23"/>
      <c r="U423" s="13"/>
      <c r="V423" s="14">
        <f t="shared" si="234"/>
        <v>12</v>
      </c>
      <c r="W423" s="15">
        <f t="shared" si="235"/>
        <v>1.2000000000000002</v>
      </c>
      <c r="X423" s="15">
        <f t="shared" si="236"/>
        <v>0</v>
      </c>
      <c r="Y423" s="15">
        <f t="shared" si="237"/>
        <v>0</v>
      </c>
      <c r="Z423" s="14">
        <f t="shared" si="231"/>
        <v>1.2000000000000002</v>
      </c>
      <c r="AA423" s="24" t="s">
        <v>284</v>
      </c>
      <c r="AB423" s="24" t="s">
        <v>284</v>
      </c>
      <c r="AC423" s="24" t="s">
        <v>284</v>
      </c>
      <c r="AD423" s="14">
        <f t="shared" si="232"/>
        <v>0</v>
      </c>
      <c r="AE423" s="14">
        <f t="shared" si="233"/>
        <v>13.2</v>
      </c>
      <c r="AF423" s="16" t="s">
        <v>53</v>
      </c>
      <c r="AG423" s="17" t="s">
        <v>342</v>
      </c>
      <c r="AH423" s="17" t="s">
        <v>906</v>
      </c>
      <c r="AI423" s="17" t="s">
        <v>343</v>
      </c>
      <c r="AJ423" s="29" t="s">
        <v>345</v>
      </c>
      <c r="AK423" s="29">
        <v>45688</v>
      </c>
      <c r="AL423" s="29" t="s">
        <v>345</v>
      </c>
      <c r="AM423" s="18">
        <v>45689</v>
      </c>
      <c r="AN423" s="18">
        <v>46053</v>
      </c>
      <c r="AO423" s="8" t="s">
        <v>3234</v>
      </c>
    </row>
    <row r="424" spans="1:41" ht="20" customHeight="1">
      <c r="A424" s="12">
        <v>23</v>
      </c>
      <c r="B424" s="12" t="s">
        <v>2061</v>
      </c>
      <c r="C424" s="28" t="s">
        <v>2062</v>
      </c>
      <c r="D424" s="12" t="s">
        <v>2063</v>
      </c>
      <c r="E424" s="12" t="s">
        <v>2061</v>
      </c>
      <c r="F424" s="12" t="s">
        <v>2063</v>
      </c>
      <c r="G424" s="12" t="s">
        <v>2115</v>
      </c>
      <c r="H424" s="12" t="s">
        <v>2116</v>
      </c>
      <c r="I424" s="1"/>
      <c r="J424" s="12"/>
      <c r="K424" s="12">
        <v>98346</v>
      </c>
      <c r="L424" s="12" t="s">
        <v>2064</v>
      </c>
      <c r="M424" s="27" t="s">
        <v>2118</v>
      </c>
      <c r="N424" s="12"/>
      <c r="O424" s="8">
        <v>10564685</v>
      </c>
      <c r="P424" s="8" t="s">
        <v>48</v>
      </c>
      <c r="Q424" s="8">
        <v>7</v>
      </c>
      <c r="R424" s="12">
        <v>12</v>
      </c>
      <c r="S424" s="23">
        <v>404</v>
      </c>
      <c r="T424" s="23"/>
      <c r="U424" s="13"/>
      <c r="V424" s="14">
        <f t="shared" si="234"/>
        <v>404</v>
      </c>
      <c r="W424" s="15">
        <f t="shared" si="235"/>
        <v>40.400000000000006</v>
      </c>
      <c r="X424" s="15">
        <f t="shared" si="236"/>
        <v>0</v>
      </c>
      <c r="Y424" s="15">
        <f t="shared" si="237"/>
        <v>0</v>
      </c>
      <c r="Z424" s="14">
        <f t="shared" si="231"/>
        <v>40.400000000000006</v>
      </c>
      <c r="AA424" s="24" t="s">
        <v>284</v>
      </c>
      <c r="AB424" s="24" t="s">
        <v>284</v>
      </c>
      <c r="AC424" s="24" t="s">
        <v>284</v>
      </c>
      <c r="AD424" s="14">
        <f t="shared" si="232"/>
        <v>0</v>
      </c>
      <c r="AE424" s="14">
        <f t="shared" si="233"/>
        <v>444.4</v>
      </c>
      <c r="AF424" s="16" t="s">
        <v>53</v>
      </c>
      <c r="AG424" s="17" t="s">
        <v>342</v>
      </c>
      <c r="AH424" s="17" t="s">
        <v>906</v>
      </c>
      <c r="AI424" s="17" t="s">
        <v>343</v>
      </c>
      <c r="AJ424" s="29" t="s">
        <v>345</v>
      </c>
      <c r="AK424" s="29">
        <v>45688</v>
      </c>
      <c r="AL424" s="29" t="s">
        <v>345</v>
      </c>
      <c r="AM424" s="18">
        <v>45689</v>
      </c>
      <c r="AN424" s="18">
        <v>46053</v>
      </c>
      <c r="AO424" s="8" t="s">
        <v>3234</v>
      </c>
    </row>
    <row r="425" spans="1:41" ht="20" customHeight="1">
      <c r="A425" s="12">
        <v>24</v>
      </c>
      <c r="B425" s="12" t="s">
        <v>2061</v>
      </c>
      <c r="C425" s="28" t="s">
        <v>2062</v>
      </c>
      <c r="D425" s="12" t="s">
        <v>2063</v>
      </c>
      <c r="E425" s="12" t="s">
        <v>2061</v>
      </c>
      <c r="F425" s="12" t="s">
        <v>2063</v>
      </c>
      <c r="G425" s="12" t="s">
        <v>991</v>
      </c>
      <c r="H425" s="12" t="s">
        <v>2064</v>
      </c>
      <c r="I425" s="1" t="s">
        <v>1309</v>
      </c>
      <c r="J425" s="12">
        <v>1</v>
      </c>
      <c r="K425" s="12">
        <v>98346</v>
      </c>
      <c r="L425" s="12" t="s">
        <v>2064</v>
      </c>
      <c r="M425" s="27" t="s">
        <v>2119</v>
      </c>
      <c r="N425" s="12"/>
      <c r="O425" s="8">
        <v>8680564</v>
      </c>
      <c r="P425" s="8" t="s">
        <v>48</v>
      </c>
      <c r="Q425" s="8">
        <v>10</v>
      </c>
      <c r="R425" s="12">
        <v>12</v>
      </c>
      <c r="S425" s="23">
        <v>452</v>
      </c>
      <c r="T425" s="23"/>
      <c r="U425" s="13"/>
      <c r="V425" s="14">
        <f t="shared" si="234"/>
        <v>452</v>
      </c>
      <c r="W425" s="15">
        <f t="shared" si="235"/>
        <v>45.2</v>
      </c>
      <c r="X425" s="15">
        <f t="shared" si="236"/>
        <v>0</v>
      </c>
      <c r="Y425" s="15">
        <f t="shared" si="237"/>
        <v>0</v>
      </c>
      <c r="Z425" s="14">
        <f t="shared" si="231"/>
        <v>45.2</v>
      </c>
      <c r="AA425" s="24" t="s">
        <v>284</v>
      </c>
      <c r="AB425" s="24" t="s">
        <v>284</v>
      </c>
      <c r="AC425" s="24" t="s">
        <v>284</v>
      </c>
      <c r="AD425" s="14">
        <f t="shared" si="232"/>
        <v>0</v>
      </c>
      <c r="AE425" s="14">
        <f t="shared" si="233"/>
        <v>497.2</v>
      </c>
      <c r="AF425" s="16" t="s">
        <v>53</v>
      </c>
      <c r="AG425" s="17" t="s">
        <v>342</v>
      </c>
      <c r="AH425" s="17" t="s">
        <v>906</v>
      </c>
      <c r="AI425" s="17" t="s">
        <v>343</v>
      </c>
      <c r="AJ425" s="29" t="s">
        <v>345</v>
      </c>
      <c r="AK425" s="29">
        <v>45688</v>
      </c>
      <c r="AL425" s="29" t="s">
        <v>345</v>
      </c>
      <c r="AM425" s="18">
        <v>45689</v>
      </c>
      <c r="AN425" s="18">
        <v>46053</v>
      </c>
      <c r="AO425" s="8" t="s">
        <v>3234</v>
      </c>
    </row>
    <row r="426" spans="1:41" ht="20" customHeight="1">
      <c r="A426" s="12">
        <v>25</v>
      </c>
      <c r="B426" s="12" t="s">
        <v>2061</v>
      </c>
      <c r="C426" s="28" t="s">
        <v>2062</v>
      </c>
      <c r="D426" s="12" t="s">
        <v>2063</v>
      </c>
      <c r="E426" s="12" t="s">
        <v>2061</v>
      </c>
      <c r="F426" s="12" t="s">
        <v>2063</v>
      </c>
      <c r="G426" s="12" t="s">
        <v>2120</v>
      </c>
      <c r="H426" s="12" t="s">
        <v>2064</v>
      </c>
      <c r="I426" s="1" t="s">
        <v>2105</v>
      </c>
      <c r="J426" s="12"/>
      <c r="K426" s="12">
        <v>98346</v>
      </c>
      <c r="L426" s="12" t="s">
        <v>2064</v>
      </c>
      <c r="M426" s="27" t="s">
        <v>2121</v>
      </c>
      <c r="N426" s="12"/>
      <c r="O426" s="8">
        <v>93667239</v>
      </c>
      <c r="P426" s="8" t="s">
        <v>50</v>
      </c>
      <c r="Q426" s="8">
        <v>14</v>
      </c>
      <c r="R426" s="12">
        <v>12</v>
      </c>
      <c r="S426" s="23">
        <v>2530</v>
      </c>
      <c r="T426" s="23">
        <v>15932</v>
      </c>
      <c r="U426" s="13"/>
      <c r="V426" s="14">
        <f t="shared" si="234"/>
        <v>18462</v>
      </c>
      <c r="W426" s="15">
        <f t="shared" si="235"/>
        <v>253</v>
      </c>
      <c r="X426" s="15">
        <f t="shared" si="236"/>
        <v>1593.2</v>
      </c>
      <c r="Y426" s="15">
        <f t="shared" si="237"/>
        <v>0</v>
      </c>
      <c r="Z426" s="14">
        <f t="shared" si="231"/>
        <v>1846.2</v>
      </c>
      <c r="AA426" s="24" t="s">
        <v>284</v>
      </c>
      <c r="AB426" s="24" t="s">
        <v>284</v>
      </c>
      <c r="AC426" s="24" t="s">
        <v>284</v>
      </c>
      <c r="AD426" s="14">
        <f t="shared" si="232"/>
        <v>0</v>
      </c>
      <c r="AE426" s="14">
        <f t="shared" si="233"/>
        <v>20308.2</v>
      </c>
      <c r="AF426" s="16" t="s">
        <v>53</v>
      </c>
      <c r="AG426" s="17" t="s">
        <v>342</v>
      </c>
      <c r="AH426" s="17" t="s">
        <v>906</v>
      </c>
      <c r="AI426" s="17" t="s">
        <v>343</v>
      </c>
      <c r="AJ426" s="29" t="s">
        <v>345</v>
      </c>
      <c r="AK426" s="29">
        <v>45688</v>
      </c>
      <c r="AL426" s="29" t="s">
        <v>345</v>
      </c>
      <c r="AM426" s="18">
        <v>45689</v>
      </c>
      <c r="AN426" s="18">
        <v>46053</v>
      </c>
      <c r="AO426" s="8" t="s">
        <v>3234</v>
      </c>
    </row>
    <row r="427" spans="1:41" ht="20" customHeight="1">
      <c r="A427" s="12">
        <v>26</v>
      </c>
      <c r="B427" s="12" t="s">
        <v>2061</v>
      </c>
      <c r="C427" s="28" t="s">
        <v>2062</v>
      </c>
      <c r="D427" s="12" t="s">
        <v>2063</v>
      </c>
      <c r="E427" s="12" t="s">
        <v>2061</v>
      </c>
      <c r="F427" s="12" t="s">
        <v>2063</v>
      </c>
      <c r="G427" s="12" t="s">
        <v>991</v>
      </c>
      <c r="H427" s="12" t="s">
        <v>2064</v>
      </c>
      <c r="I427" s="1" t="s">
        <v>2122</v>
      </c>
      <c r="J427" s="12"/>
      <c r="K427" s="12">
        <v>98346</v>
      </c>
      <c r="L427" s="12" t="s">
        <v>2064</v>
      </c>
      <c r="M427" s="27" t="s">
        <v>2123</v>
      </c>
      <c r="N427" s="12"/>
      <c r="O427" s="8">
        <v>2915399</v>
      </c>
      <c r="P427" s="8" t="s">
        <v>48</v>
      </c>
      <c r="Q427" s="8">
        <v>6</v>
      </c>
      <c r="R427" s="12">
        <v>12</v>
      </c>
      <c r="S427" s="23">
        <v>214</v>
      </c>
      <c r="T427" s="23"/>
      <c r="U427" s="13"/>
      <c r="V427" s="14">
        <f t="shared" si="234"/>
        <v>214</v>
      </c>
      <c r="W427" s="15">
        <f t="shared" si="235"/>
        <v>21.400000000000002</v>
      </c>
      <c r="X427" s="15">
        <f t="shared" si="236"/>
        <v>0</v>
      </c>
      <c r="Y427" s="15">
        <f t="shared" si="237"/>
        <v>0</v>
      </c>
      <c r="Z427" s="14">
        <f t="shared" si="231"/>
        <v>21.400000000000002</v>
      </c>
      <c r="AA427" s="24" t="s">
        <v>284</v>
      </c>
      <c r="AB427" s="24" t="s">
        <v>284</v>
      </c>
      <c r="AC427" s="24" t="s">
        <v>284</v>
      </c>
      <c r="AD427" s="14">
        <f t="shared" si="232"/>
        <v>0</v>
      </c>
      <c r="AE427" s="14">
        <f t="shared" si="233"/>
        <v>235.4</v>
      </c>
      <c r="AF427" s="16" t="s">
        <v>53</v>
      </c>
      <c r="AG427" s="17" t="s">
        <v>342</v>
      </c>
      <c r="AH427" s="17" t="s">
        <v>906</v>
      </c>
      <c r="AI427" s="17" t="s">
        <v>343</v>
      </c>
      <c r="AJ427" s="29" t="s">
        <v>345</v>
      </c>
      <c r="AK427" s="29">
        <v>45688</v>
      </c>
      <c r="AL427" s="29" t="s">
        <v>345</v>
      </c>
      <c r="AM427" s="18">
        <v>45689</v>
      </c>
      <c r="AN427" s="18">
        <v>46053</v>
      </c>
      <c r="AO427" s="8" t="s">
        <v>3234</v>
      </c>
    </row>
    <row r="428" spans="1:41" ht="20" customHeight="1">
      <c r="A428" s="12">
        <v>27</v>
      </c>
      <c r="B428" s="12" t="s">
        <v>2061</v>
      </c>
      <c r="C428" s="28" t="s">
        <v>2062</v>
      </c>
      <c r="D428" s="12" t="s">
        <v>2063</v>
      </c>
      <c r="E428" s="12" t="s">
        <v>2061</v>
      </c>
      <c r="F428" s="12" t="s">
        <v>2063</v>
      </c>
      <c r="G428" s="12" t="s">
        <v>2124</v>
      </c>
      <c r="H428" s="12" t="s">
        <v>2093</v>
      </c>
      <c r="I428" s="1"/>
      <c r="J428" s="12"/>
      <c r="K428" s="12">
        <v>98346</v>
      </c>
      <c r="L428" s="12" t="s">
        <v>2064</v>
      </c>
      <c r="M428" s="27" t="s">
        <v>2125</v>
      </c>
      <c r="N428" s="12"/>
      <c r="O428" s="8">
        <v>56394962</v>
      </c>
      <c r="P428" s="8" t="s">
        <v>48</v>
      </c>
      <c r="Q428" s="8">
        <v>17</v>
      </c>
      <c r="R428" s="12">
        <v>12</v>
      </c>
      <c r="S428" s="23">
        <v>3222</v>
      </c>
      <c r="T428" s="23"/>
      <c r="U428" s="13"/>
      <c r="V428" s="14">
        <f t="shared" si="234"/>
        <v>3222</v>
      </c>
      <c r="W428" s="15">
        <f t="shared" si="235"/>
        <v>322.20000000000005</v>
      </c>
      <c r="X428" s="15">
        <f t="shared" si="236"/>
        <v>0</v>
      </c>
      <c r="Y428" s="15">
        <f t="shared" si="237"/>
        <v>0</v>
      </c>
      <c r="Z428" s="14">
        <f t="shared" si="231"/>
        <v>322.20000000000005</v>
      </c>
      <c r="AA428" s="24" t="s">
        <v>284</v>
      </c>
      <c r="AB428" s="24" t="s">
        <v>284</v>
      </c>
      <c r="AC428" s="24" t="s">
        <v>284</v>
      </c>
      <c r="AD428" s="14">
        <f t="shared" si="232"/>
        <v>0</v>
      </c>
      <c r="AE428" s="14">
        <f t="shared" si="233"/>
        <v>3544.2</v>
      </c>
      <c r="AF428" s="16" t="s">
        <v>53</v>
      </c>
      <c r="AG428" s="17" t="s">
        <v>342</v>
      </c>
      <c r="AH428" s="17" t="s">
        <v>906</v>
      </c>
      <c r="AI428" s="17" t="s">
        <v>343</v>
      </c>
      <c r="AJ428" s="29" t="s">
        <v>345</v>
      </c>
      <c r="AK428" s="29">
        <v>45688</v>
      </c>
      <c r="AL428" s="29" t="s">
        <v>345</v>
      </c>
      <c r="AM428" s="18">
        <v>45689</v>
      </c>
      <c r="AN428" s="18">
        <v>46053</v>
      </c>
      <c r="AO428" s="8" t="s">
        <v>3234</v>
      </c>
    </row>
    <row r="429" spans="1:41" ht="20" customHeight="1">
      <c r="A429" s="12">
        <v>28</v>
      </c>
      <c r="B429" s="12" t="s">
        <v>2061</v>
      </c>
      <c r="C429" s="28" t="s">
        <v>2062</v>
      </c>
      <c r="D429" s="12" t="s">
        <v>2063</v>
      </c>
      <c r="E429" s="12" t="s">
        <v>2061</v>
      </c>
      <c r="F429" s="12" t="s">
        <v>2063</v>
      </c>
      <c r="G429" s="12" t="s">
        <v>2126</v>
      </c>
      <c r="H429" s="12" t="s">
        <v>2127</v>
      </c>
      <c r="I429" s="1"/>
      <c r="J429" s="12"/>
      <c r="K429" s="12">
        <v>98346</v>
      </c>
      <c r="L429" s="12" t="s">
        <v>2064</v>
      </c>
      <c r="M429" s="27" t="s">
        <v>2128</v>
      </c>
      <c r="N429" s="12"/>
      <c r="O429" s="8">
        <v>90287991</v>
      </c>
      <c r="P429" s="8" t="s">
        <v>48</v>
      </c>
      <c r="Q429" s="8">
        <v>17</v>
      </c>
      <c r="R429" s="12">
        <v>12</v>
      </c>
      <c r="S429" s="23">
        <v>2161</v>
      </c>
      <c r="T429" s="23"/>
      <c r="U429" s="13"/>
      <c r="V429" s="14">
        <f t="shared" si="234"/>
        <v>2161</v>
      </c>
      <c r="W429" s="15">
        <f t="shared" si="235"/>
        <v>216.10000000000002</v>
      </c>
      <c r="X429" s="15">
        <f t="shared" si="236"/>
        <v>0</v>
      </c>
      <c r="Y429" s="15">
        <f t="shared" si="237"/>
        <v>0</v>
      </c>
      <c r="Z429" s="14">
        <f t="shared" si="231"/>
        <v>216.10000000000002</v>
      </c>
      <c r="AA429" s="24" t="s">
        <v>284</v>
      </c>
      <c r="AB429" s="24" t="s">
        <v>284</v>
      </c>
      <c r="AC429" s="24" t="s">
        <v>284</v>
      </c>
      <c r="AD429" s="14">
        <f t="shared" si="232"/>
        <v>0</v>
      </c>
      <c r="AE429" s="14">
        <f t="shared" si="233"/>
        <v>2377.1</v>
      </c>
      <c r="AF429" s="16" t="s">
        <v>53</v>
      </c>
      <c r="AG429" s="17" t="s">
        <v>342</v>
      </c>
      <c r="AH429" s="17" t="s">
        <v>906</v>
      </c>
      <c r="AI429" s="17" t="s">
        <v>343</v>
      </c>
      <c r="AJ429" s="29" t="s">
        <v>345</v>
      </c>
      <c r="AK429" s="29">
        <v>45688</v>
      </c>
      <c r="AL429" s="29" t="s">
        <v>345</v>
      </c>
      <c r="AM429" s="18">
        <v>45689</v>
      </c>
      <c r="AN429" s="18">
        <v>46053</v>
      </c>
      <c r="AO429" s="8" t="s">
        <v>3234</v>
      </c>
    </row>
    <row r="430" spans="1:41" ht="20" customHeight="1">
      <c r="A430" s="12">
        <v>29</v>
      </c>
      <c r="B430" s="12" t="s">
        <v>2061</v>
      </c>
      <c r="C430" s="28" t="s">
        <v>2062</v>
      </c>
      <c r="D430" s="12" t="s">
        <v>2063</v>
      </c>
      <c r="E430" s="12" t="s">
        <v>2061</v>
      </c>
      <c r="F430" s="12" t="s">
        <v>2063</v>
      </c>
      <c r="G430" s="12" t="s">
        <v>2129</v>
      </c>
      <c r="H430" s="12" t="s">
        <v>2127</v>
      </c>
      <c r="I430" s="1"/>
      <c r="J430" s="12" t="s">
        <v>2130</v>
      </c>
      <c r="K430" s="12">
        <v>98346</v>
      </c>
      <c r="L430" s="12" t="s">
        <v>2064</v>
      </c>
      <c r="M430" s="27" t="s">
        <v>2131</v>
      </c>
      <c r="N430" s="12"/>
      <c r="O430" s="8">
        <v>93070519</v>
      </c>
      <c r="P430" s="8" t="s">
        <v>48</v>
      </c>
      <c r="Q430" s="8">
        <v>14</v>
      </c>
      <c r="R430" s="12">
        <v>12</v>
      </c>
      <c r="S430" s="23">
        <v>56</v>
      </c>
      <c r="T430" s="23"/>
      <c r="U430" s="13"/>
      <c r="V430" s="14">
        <f t="shared" si="234"/>
        <v>56</v>
      </c>
      <c r="W430" s="15">
        <f t="shared" si="235"/>
        <v>5.6000000000000005</v>
      </c>
      <c r="X430" s="15">
        <f t="shared" si="236"/>
        <v>0</v>
      </c>
      <c r="Y430" s="15">
        <f t="shared" si="237"/>
        <v>0</v>
      </c>
      <c r="Z430" s="14">
        <f t="shared" si="231"/>
        <v>5.6000000000000005</v>
      </c>
      <c r="AA430" s="24" t="s">
        <v>284</v>
      </c>
      <c r="AB430" s="24" t="s">
        <v>284</v>
      </c>
      <c r="AC430" s="24" t="s">
        <v>284</v>
      </c>
      <c r="AD430" s="14">
        <f t="shared" si="232"/>
        <v>0</v>
      </c>
      <c r="AE430" s="14">
        <f t="shared" si="233"/>
        <v>61.6</v>
      </c>
      <c r="AF430" s="16" t="s">
        <v>53</v>
      </c>
      <c r="AG430" s="17" t="s">
        <v>342</v>
      </c>
      <c r="AH430" s="17" t="s">
        <v>906</v>
      </c>
      <c r="AI430" s="17" t="s">
        <v>343</v>
      </c>
      <c r="AJ430" s="29" t="s">
        <v>345</v>
      </c>
      <c r="AK430" s="29">
        <v>45688</v>
      </c>
      <c r="AL430" s="29" t="s">
        <v>345</v>
      </c>
      <c r="AM430" s="18">
        <v>45689</v>
      </c>
      <c r="AN430" s="18">
        <v>46053</v>
      </c>
      <c r="AO430" s="8" t="s">
        <v>3234</v>
      </c>
    </row>
    <row r="431" spans="1:41" ht="20" customHeight="1">
      <c r="A431" s="12">
        <v>30</v>
      </c>
      <c r="B431" s="12" t="s">
        <v>2061</v>
      </c>
      <c r="C431" s="28" t="s">
        <v>2062</v>
      </c>
      <c r="D431" s="12" t="s">
        <v>2063</v>
      </c>
      <c r="E431" s="12" t="s">
        <v>2061</v>
      </c>
      <c r="F431" s="12" t="s">
        <v>2063</v>
      </c>
      <c r="G431" s="12" t="s">
        <v>2132</v>
      </c>
      <c r="H431" s="12" t="s">
        <v>2090</v>
      </c>
      <c r="I431" s="1"/>
      <c r="J431" s="12" t="s">
        <v>2133</v>
      </c>
      <c r="K431" s="12">
        <v>98346</v>
      </c>
      <c r="L431" s="12" t="s">
        <v>2064</v>
      </c>
      <c r="M431" s="27" t="s">
        <v>2134</v>
      </c>
      <c r="N431" s="12"/>
      <c r="O431" s="8">
        <v>56430488</v>
      </c>
      <c r="P431" s="8" t="s">
        <v>48</v>
      </c>
      <c r="Q431" s="8">
        <v>17</v>
      </c>
      <c r="R431" s="12">
        <v>12</v>
      </c>
      <c r="S431" s="23">
        <v>30</v>
      </c>
      <c r="T431" s="23"/>
      <c r="U431" s="13"/>
      <c r="V431" s="14">
        <f t="shared" si="234"/>
        <v>30</v>
      </c>
      <c r="W431" s="15">
        <f t="shared" si="235"/>
        <v>3</v>
      </c>
      <c r="X431" s="15">
        <f t="shared" si="236"/>
        <v>0</v>
      </c>
      <c r="Y431" s="15">
        <f t="shared" si="237"/>
        <v>0</v>
      </c>
      <c r="Z431" s="14">
        <f t="shared" si="231"/>
        <v>3</v>
      </c>
      <c r="AA431" s="24" t="s">
        <v>284</v>
      </c>
      <c r="AB431" s="24" t="s">
        <v>284</v>
      </c>
      <c r="AC431" s="24" t="s">
        <v>284</v>
      </c>
      <c r="AD431" s="14">
        <f t="shared" si="232"/>
        <v>0</v>
      </c>
      <c r="AE431" s="14">
        <f t="shared" si="233"/>
        <v>33</v>
      </c>
      <c r="AF431" s="16" t="s">
        <v>53</v>
      </c>
      <c r="AG431" s="17" t="s">
        <v>342</v>
      </c>
      <c r="AH431" s="17" t="s">
        <v>906</v>
      </c>
      <c r="AI431" s="17" t="s">
        <v>343</v>
      </c>
      <c r="AJ431" s="29" t="s">
        <v>345</v>
      </c>
      <c r="AK431" s="29">
        <v>45688</v>
      </c>
      <c r="AL431" s="29" t="s">
        <v>345</v>
      </c>
      <c r="AM431" s="18">
        <v>45689</v>
      </c>
      <c r="AN431" s="18">
        <v>46053</v>
      </c>
      <c r="AO431" s="8" t="s">
        <v>3234</v>
      </c>
    </row>
    <row r="432" spans="1:41" ht="20" customHeight="1">
      <c r="A432" s="12">
        <v>31</v>
      </c>
      <c r="B432" s="12" t="s">
        <v>2061</v>
      </c>
      <c r="C432" s="28" t="s">
        <v>2062</v>
      </c>
      <c r="D432" s="12" t="s">
        <v>2063</v>
      </c>
      <c r="E432" s="12" t="s">
        <v>2061</v>
      </c>
      <c r="F432" s="12" t="s">
        <v>2063</v>
      </c>
      <c r="G432" s="12" t="s">
        <v>2135</v>
      </c>
      <c r="H432" s="12" t="s">
        <v>2068</v>
      </c>
      <c r="I432" s="1"/>
      <c r="J432" s="12"/>
      <c r="K432" s="12">
        <v>98346</v>
      </c>
      <c r="L432" s="12" t="s">
        <v>2064</v>
      </c>
      <c r="M432" s="27" t="s">
        <v>2136</v>
      </c>
      <c r="N432" s="12"/>
      <c r="O432" s="8">
        <v>23472840</v>
      </c>
      <c r="P432" s="8" t="s">
        <v>48</v>
      </c>
      <c r="Q432" s="8">
        <v>5</v>
      </c>
      <c r="R432" s="12">
        <v>12</v>
      </c>
      <c r="S432" s="23">
        <v>50</v>
      </c>
      <c r="T432" s="23"/>
      <c r="U432" s="13"/>
      <c r="V432" s="14">
        <f t="shared" si="234"/>
        <v>50</v>
      </c>
      <c r="W432" s="15">
        <f t="shared" si="235"/>
        <v>5</v>
      </c>
      <c r="X432" s="15">
        <f t="shared" si="236"/>
        <v>0</v>
      </c>
      <c r="Y432" s="15">
        <f t="shared" si="237"/>
        <v>0</v>
      </c>
      <c r="Z432" s="14">
        <f t="shared" si="231"/>
        <v>5</v>
      </c>
      <c r="AA432" s="24" t="s">
        <v>284</v>
      </c>
      <c r="AB432" s="24" t="s">
        <v>284</v>
      </c>
      <c r="AC432" s="24" t="s">
        <v>284</v>
      </c>
      <c r="AD432" s="14">
        <f t="shared" si="232"/>
        <v>0</v>
      </c>
      <c r="AE432" s="14">
        <f t="shared" si="233"/>
        <v>55</v>
      </c>
      <c r="AF432" s="16" t="s">
        <v>53</v>
      </c>
      <c r="AG432" s="17" t="s">
        <v>342</v>
      </c>
      <c r="AH432" s="17" t="s">
        <v>906</v>
      </c>
      <c r="AI432" s="17" t="s">
        <v>343</v>
      </c>
      <c r="AJ432" s="29" t="s">
        <v>345</v>
      </c>
      <c r="AK432" s="29">
        <v>45688</v>
      </c>
      <c r="AL432" s="29" t="s">
        <v>345</v>
      </c>
      <c r="AM432" s="18">
        <v>45689</v>
      </c>
      <c r="AN432" s="18">
        <v>46053</v>
      </c>
      <c r="AO432" s="8" t="s">
        <v>3234</v>
      </c>
    </row>
    <row r="433" spans="1:42" ht="20" customHeight="1">
      <c r="A433" s="12">
        <v>32</v>
      </c>
      <c r="B433" s="12" t="s">
        <v>2061</v>
      </c>
      <c r="C433" s="28" t="s">
        <v>2062</v>
      </c>
      <c r="D433" s="12" t="s">
        <v>2063</v>
      </c>
      <c r="E433" s="12" t="s">
        <v>2061</v>
      </c>
      <c r="F433" s="12" t="s">
        <v>2063</v>
      </c>
      <c r="G433" s="12" t="s">
        <v>2137</v>
      </c>
      <c r="H433" s="12" t="s">
        <v>2138</v>
      </c>
      <c r="I433" s="1"/>
      <c r="J433" s="12">
        <v>9</v>
      </c>
      <c r="K433" s="12" t="s">
        <v>2139</v>
      </c>
      <c r="L433" s="12" t="s">
        <v>2064</v>
      </c>
      <c r="M433" s="27" t="s">
        <v>3232</v>
      </c>
      <c r="N433" s="12"/>
      <c r="O433" s="8">
        <v>56926917</v>
      </c>
      <c r="P433" s="8" t="s">
        <v>1964</v>
      </c>
      <c r="Q433" s="8">
        <v>17</v>
      </c>
      <c r="R433" s="12">
        <v>12</v>
      </c>
      <c r="S433" s="23">
        <v>2000</v>
      </c>
      <c r="T433" s="23"/>
      <c r="U433" s="13"/>
      <c r="V433" s="14">
        <f t="shared" si="234"/>
        <v>2000</v>
      </c>
      <c r="W433" s="15">
        <f t="shared" si="235"/>
        <v>200</v>
      </c>
      <c r="X433" s="15">
        <f t="shared" si="236"/>
        <v>0</v>
      </c>
      <c r="Y433" s="15">
        <f t="shared" si="237"/>
        <v>0</v>
      </c>
      <c r="Z433" s="14">
        <f t="shared" si="231"/>
        <v>200</v>
      </c>
      <c r="AA433" s="24" t="s">
        <v>284</v>
      </c>
      <c r="AB433" s="24" t="s">
        <v>284</v>
      </c>
      <c r="AC433" s="24" t="s">
        <v>284</v>
      </c>
      <c r="AD433" s="14">
        <f t="shared" si="232"/>
        <v>0</v>
      </c>
      <c r="AE433" s="14">
        <f t="shared" si="233"/>
        <v>2200</v>
      </c>
      <c r="AF433" s="16" t="s">
        <v>53</v>
      </c>
      <c r="AG433" s="6" t="s">
        <v>287</v>
      </c>
      <c r="AH433" s="17" t="s">
        <v>357</v>
      </c>
      <c r="AI433" s="17" t="s">
        <v>1182</v>
      </c>
      <c r="AJ433" s="29" t="s">
        <v>344</v>
      </c>
      <c r="AK433" s="29" t="s">
        <v>290</v>
      </c>
      <c r="AL433" s="29" t="s">
        <v>291</v>
      </c>
      <c r="AM433" s="18">
        <v>45689</v>
      </c>
      <c r="AN433" s="18">
        <v>46053</v>
      </c>
      <c r="AO433" s="8" t="s">
        <v>3234</v>
      </c>
    </row>
    <row r="434" spans="1:42" ht="20" customHeight="1">
      <c r="A434" s="12">
        <v>33</v>
      </c>
      <c r="B434" s="12" t="s">
        <v>2061</v>
      </c>
      <c r="C434" s="28" t="s">
        <v>2062</v>
      </c>
      <c r="D434" s="12" t="s">
        <v>2063</v>
      </c>
      <c r="E434" s="12" t="s">
        <v>2061</v>
      </c>
      <c r="F434" s="12" t="s">
        <v>2063</v>
      </c>
      <c r="G434" s="12" t="s">
        <v>2140</v>
      </c>
      <c r="H434" s="12" t="s">
        <v>2064</v>
      </c>
      <c r="I434" s="1" t="s">
        <v>2141</v>
      </c>
      <c r="J434" s="12">
        <v>6</v>
      </c>
      <c r="K434" s="12" t="s">
        <v>2139</v>
      </c>
      <c r="L434" s="12" t="s">
        <v>2064</v>
      </c>
      <c r="M434" s="27" t="s">
        <v>3233</v>
      </c>
      <c r="N434" s="12"/>
      <c r="O434" s="8" t="s">
        <v>2142</v>
      </c>
      <c r="P434" s="8" t="s">
        <v>1964</v>
      </c>
      <c r="Q434" s="8">
        <v>40</v>
      </c>
      <c r="R434" s="12">
        <v>12</v>
      </c>
      <c r="S434" s="23">
        <v>32289</v>
      </c>
      <c r="T434" s="23"/>
      <c r="U434" s="13"/>
      <c r="V434" s="14">
        <f t="shared" si="234"/>
        <v>32289</v>
      </c>
      <c r="W434" s="15">
        <f t="shared" si="235"/>
        <v>3228.9</v>
      </c>
      <c r="X434" s="15">
        <f t="shared" si="236"/>
        <v>0</v>
      </c>
      <c r="Y434" s="15">
        <f t="shared" si="237"/>
        <v>0</v>
      </c>
      <c r="Z434" s="14">
        <f t="shared" si="231"/>
        <v>3228.9</v>
      </c>
      <c r="AA434" s="24" t="s">
        <v>284</v>
      </c>
      <c r="AB434" s="24" t="s">
        <v>284</v>
      </c>
      <c r="AC434" s="24" t="s">
        <v>284</v>
      </c>
      <c r="AD434" s="14">
        <f t="shared" si="232"/>
        <v>0</v>
      </c>
      <c r="AE434" s="14">
        <f t="shared" si="233"/>
        <v>35517.9</v>
      </c>
      <c r="AF434" s="16" t="s">
        <v>53</v>
      </c>
      <c r="AG434" s="6" t="s">
        <v>287</v>
      </c>
      <c r="AH434" s="17" t="s">
        <v>357</v>
      </c>
      <c r="AI434" s="17" t="s">
        <v>1182</v>
      </c>
      <c r="AJ434" s="29" t="s">
        <v>344</v>
      </c>
      <c r="AK434" s="29" t="s">
        <v>290</v>
      </c>
      <c r="AL434" s="29" t="s">
        <v>291</v>
      </c>
      <c r="AM434" s="18">
        <v>45689</v>
      </c>
      <c r="AN434" s="18">
        <v>46053</v>
      </c>
      <c r="AO434" s="33" t="s">
        <v>3234</v>
      </c>
      <c r="AP434" s="46"/>
    </row>
    <row r="435" spans="1:42" ht="20" customHeight="1">
      <c r="A435" s="12">
        <v>34</v>
      </c>
      <c r="B435" s="12" t="s">
        <v>2061</v>
      </c>
      <c r="C435" s="28" t="s">
        <v>2062</v>
      </c>
      <c r="D435" s="12" t="s">
        <v>2063</v>
      </c>
      <c r="E435" s="12" t="s">
        <v>2143</v>
      </c>
      <c r="F435" s="12" t="s">
        <v>2144</v>
      </c>
      <c r="G435" s="12" t="s">
        <v>2145</v>
      </c>
      <c r="H435" s="12" t="s">
        <v>2064</v>
      </c>
      <c r="I435" s="1" t="s">
        <v>2078</v>
      </c>
      <c r="J435" s="12">
        <v>2</v>
      </c>
      <c r="K435" s="12">
        <v>98346</v>
      </c>
      <c r="L435" s="12" t="s">
        <v>2064</v>
      </c>
      <c r="M435" s="27" t="s">
        <v>2146</v>
      </c>
      <c r="N435" s="12"/>
      <c r="O435" s="8">
        <v>56405717</v>
      </c>
      <c r="P435" s="8" t="s">
        <v>50</v>
      </c>
      <c r="Q435" s="8">
        <v>17</v>
      </c>
      <c r="R435" s="12">
        <v>12</v>
      </c>
      <c r="S435" s="23">
        <v>8469</v>
      </c>
      <c r="T435" s="23">
        <v>18783</v>
      </c>
      <c r="U435" s="13"/>
      <c r="V435" s="14">
        <f t="shared" si="234"/>
        <v>27252</v>
      </c>
      <c r="W435" s="15">
        <f t="shared" si="235"/>
        <v>846.90000000000009</v>
      </c>
      <c r="X435" s="15">
        <f t="shared" si="236"/>
        <v>1878.3000000000002</v>
      </c>
      <c r="Y435" s="15">
        <f t="shared" si="237"/>
        <v>0</v>
      </c>
      <c r="Z435" s="14">
        <f t="shared" si="231"/>
        <v>2725.2000000000003</v>
      </c>
      <c r="AA435" s="24" t="s">
        <v>284</v>
      </c>
      <c r="AB435" s="24" t="s">
        <v>284</v>
      </c>
      <c r="AC435" s="24" t="s">
        <v>284</v>
      </c>
      <c r="AD435" s="14">
        <f t="shared" si="232"/>
        <v>0</v>
      </c>
      <c r="AE435" s="14">
        <f t="shared" si="233"/>
        <v>29977.200000000001</v>
      </c>
      <c r="AF435" s="16" t="s">
        <v>53</v>
      </c>
      <c r="AG435" s="17" t="s">
        <v>342</v>
      </c>
      <c r="AH435" s="17" t="s">
        <v>906</v>
      </c>
      <c r="AI435" s="17" t="s">
        <v>343</v>
      </c>
      <c r="AJ435" s="29" t="s">
        <v>345</v>
      </c>
      <c r="AK435" s="29">
        <v>45688</v>
      </c>
      <c r="AL435" s="29" t="s">
        <v>345</v>
      </c>
      <c r="AM435" s="18">
        <v>45689</v>
      </c>
      <c r="AN435" s="18">
        <v>46053</v>
      </c>
      <c r="AO435" s="8"/>
    </row>
    <row r="436" spans="1:42" ht="20" customHeight="1">
      <c r="A436" s="12">
        <v>35</v>
      </c>
      <c r="B436" s="12" t="s">
        <v>2061</v>
      </c>
      <c r="C436" s="28" t="s">
        <v>2062</v>
      </c>
      <c r="D436" s="12" t="s">
        <v>2063</v>
      </c>
      <c r="E436" s="12" t="s">
        <v>2143</v>
      </c>
      <c r="F436" s="12" t="s">
        <v>2063</v>
      </c>
      <c r="G436" s="12" t="s">
        <v>2147</v>
      </c>
      <c r="H436" s="12" t="s">
        <v>2075</v>
      </c>
      <c r="I436" s="1" t="s">
        <v>2075</v>
      </c>
      <c r="J436" s="12">
        <v>13</v>
      </c>
      <c r="K436" s="12">
        <v>98346</v>
      </c>
      <c r="L436" s="12" t="s">
        <v>2064</v>
      </c>
      <c r="M436" s="27" t="s">
        <v>2148</v>
      </c>
      <c r="N436" s="12"/>
      <c r="O436" s="8">
        <v>93667354</v>
      </c>
      <c r="P436" s="8" t="s">
        <v>50</v>
      </c>
      <c r="Q436" s="8">
        <v>7</v>
      </c>
      <c r="R436" s="12">
        <v>12</v>
      </c>
      <c r="S436" s="23">
        <v>1099</v>
      </c>
      <c r="T436" s="23">
        <v>1515</v>
      </c>
      <c r="U436" s="13"/>
      <c r="V436" s="14">
        <f t="shared" si="234"/>
        <v>2614</v>
      </c>
      <c r="W436" s="15">
        <f t="shared" si="235"/>
        <v>109.9</v>
      </c>
      <c r="X436" s="15">
        <f t="shared" si="236"/>
        <v>151.5</v>
      </c>
      <c r="Y436" s="15">
        <f t="shared" si="237"/>
        <v>0</v>
      </c>
      <c r="Z436" s="14">
        <f t="shared" si="231"/>
        <v>261.39999999999998</v>
      </c>
      <c r="AA436" s="24" t="s">
        <v>284</v>
      </c>
      <c r="AB436" s="24" t="s">
        <v>284</v>
      </c>
      <c r="AC436" s="24" t="s">
        <v>284</v>
      </c>
      <c r="AD436" s="14">
        <f t="shared" si="232"/>
        <v>0</v>
      </c>
      <c r="AE436" s="14">
        <f t="shared" si="233"/>
        <v>2875.4</v>
      </c>
      <c r="AF436" s="16" t="s">
        <v>53</v>
      </c>
      <c r="AG436" s="17" t="s">
        <v>342</v>
      </c>
      <c r="AH436" s="17" t="s">
        <v>906</v>
      </c>
      <c r="AI436" s="17" t="s">
        <v>343</v>
      </c>
      <c r="AJ436" s="29" t="s">
        <v>345</v>
      </c>
      <c r="AK436" s="29">
        <v>45688</v>
      </c>
      <c r="AL436" s="29" t="s">
        <v>345</v>
      </c>
      <c r="AM436" s="18">
        <v>45689</v>
      </c>
      <c r="AN436" s="18">
        <v>46053</v>
      </c>
      <c r="AO436" s="8"/>
    </row>
    <row r="437" spans="1:42" ht="20" customHeight="1">
      <c r="A437" s="12">
        <v>36</v>
      </c>
      <c r="B437" s="12" t="s">
        <v>2061</v>
      </c>
      <c r="C437" s="28" t="s">
        <v>2062</v>
      </c>
      <c r="D437" s="12" t="s">
        <v>2063</v>
      </c>
      <c r="E437" s="12" t="s">
        <v>2149</v>
      </c>
      <c r="F437" s="12" t="s">
        <v>2150</v>
      </c>
      <c r="G437" s="12" t="s">
        <v>2151</v>
      </c>
      <c r="H437" s="12" t="s">
        <v>2064</v>
      </c>
      <c r="I437" s="1" t="s">
        <v>1687</v>
      </c>
      <c r="J437" s="12">
        <v>6</v>
      </c>
      <c r="K437" s="12">
        <v>98346</v>
      </c>
      <c r="L437" s="12" t="s">
        <v>2064</v>
      </c>
      <c r="M437" s="27" t="s">
        <v>2152</v>
      </c>
      <c r="N437" s="12"/>
      <c r="O437" s="8">
        <v>56394903</v>
      </c>
      <c r="P437" s="8" t="s">
        <v>50</v>
      </c>
      <c r="Q437" s="8">
        <v>21</v>
      </c>
      <c r="R437" s="12">
        <v>12</v>
      </c>
      <c r="S437" s="23">
        <v>20022</v>
      </c>
      <c r="T437" s="23">
        <v>27360</v>
      </c>
      <c r="U437" s="13"/>
      <c r="V437" s="14">
        <f t="shared" si="234"/>
        <v>47382</v>
      </c>
      <c r="W437" s="15">
        <f t="shared" si="235"/>
        <v>2002.2</v>
      </c>
      <c r="X437" s="15">
        <f t="shared" si="236"/>
        <v>2736</v>
      </c>
      <c r="Y437" s="15">
        <f t="shared" si="237"/>
        <v>0</v>
      </c>
      <c r="Z437" s="14">
        <f t="shared" si="231"/>
        <v>4738.2</v>
      </c>
      <c r="AA437" s="24" t="s">
        <v>284</v>
      </c>
      <c r="AB437" s="24" t="s">
        <v>284</v>
      </c>
      <c r="AC437" s="24" t="s">
        <v>284</v>
      </c>
      <c r="AD437" s="14">
        <f t="shared" si="232"/>
        <v>0</v>
      </c>
      <c r="AE437" s="14">
        <f t="shared" si="233"/>
        <v>52120.2</v>
      </c>
      <c r="AF437" s="16" t="s">
        <v>53</v>
      </c>
      <c r="AG437" s="17" t="s">
        <v>342</v>
      </c>
      <c r="AH437" s="17" t="s">
        <v>906</v>
      </c>
      <c r="AI437" s="17" t="s">
        <v>343</v>
      </c>
      <c r="AJ437" s="29" t="s">
        <v>345</v>
      </c>
      <c r="AK437" s="29">
        <v>45688</v>
      </c>
      <c r="AL437" s="29" t="s">
        <v>345</v>
      </c>
      <c r="AM437" s="18">
        <v>45689</v>
      </c>
      <c r="AN437" s="18">
        <v>46053</v>
      </c>
      <c r="AO437" s="8" t="s">
        <v>3234</v>
      </c>
    </row>
    <row r="438" spans="1:42" ht="20" customHeight="1">
      <c r="A438" s="20"/>
      <c r="B438" s="21" t="s">
        <v>2061</v>
      </c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2">
        <f>SUM(S402:S437)</f>
        <v>152559</v>
      </c>
      <c r="T438" s="22">
        <f t="shared" ref="T438:AE438" si="238">SUM(T402:T437)</f>
        <v>204666</v>
      </c>
      <c r="U438" s="22">
        <f t="shared" si="238"/>
        <v>0</v>
      </c>
      <c r="V438" s="22">
        <f>SUM(V402:V437)</f>
        <v>357225</v>
      </c>
      <c r="W438" s="22">
        <f>SUM(W402:W437)</f>
        <v>15255.900000000001</v>
      </c>
      <c r="X438" s="22">
        <f t="shared" si="238"/>
        <v>20466.600000000002</v>
      </c>
      <c r="Y438" s="22">
        <f t="shared" si="238"/>
        <v>0</v>
      </c>
      <c r="Z438" s="22">
        <f t="shared" si="238"/>
        <v>35722.500000000007</v>
      </c>
      <c r="AA438" s="22">
        <f t="shared" si="238"/>
        <v>0</v>
      </c>
      <c r="AB438" s="22">
        <f t="shared" si="238"/>
        <v>0</v>
      </c>
      <c r="AC438" s="22">
        <f t="shared" si="238"/>
        <v>0</v>
      </c>
      <c r="AD438" s="22">
        <f t="shared" si="238"/>
        <v>0</v>
      </c>
      <c r="AE438" s="22">
        <f t="shared" si="238"/>
        <v>392947.50000000006</v>
      </c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2" ht="20" customHeight="1">
      <c r="A439" s="12">
        <v>1</v>
      </c>
      <c r="B439" s="12" t="s">
        <v>2153</v>
      </c>
      <c r="C439" s="28" t="s">
        <v>2154</v>
      </c>
      <c r="D439" s="12" t="s">
        <v>2155</v>
      </c>
      <c r="E439" s="12" t="s">
        <v>2153</v>
      </c>
      <c r="F439" s="12" t="s">
        <v>2155</v>
      </c>
      <c r="G439" s="12" t="s">
        <v>2156</v>
      </c>
      <c r="H439" s="12" t="s">
        <v>2075</v>
      </c>
      <c r="I439" s="1"/>
      <c r="J439" s="12">
        <v>31</v>
      </c>
      <c r="K439" s="12">
        <v>98346</v>
      </c>
      <c r="L439" s="12" t="s">
        <v>2064</v>
      </c>
      <c r="M439" s="27" t="s">
        <v>2157</v>
      </c>
      <c r="N439" s="12"/>
      <c r="O439" s="8">
        <v>56394922</v>
      </c>
      <c r="P439" s="8" t="s">
        <v>48</v>
      </c>
      <c r="Q439" s="8">
        <v>7</v>
      </c>
      <c r="R439" s="12">
        <v>12</v>
      </c>
      <c r="S439" s="23">
        <v>226</v>
      </c>
      <c r="T439" s="23"/>
      <c r="U439" s="13"/>
      <c r="V439" s="14">
        <f t="shared" si="234"/>
        <v>226</v>
      </c>
      <c r="W439" s="15">
        <f>S439*0.1</f>
        <v>22.6</v>
      </c>
      <c r="X439" s="15">
        <f t="shared" ref="X439:Y439" si="239">T439*0.1</f>
        <v>0</v>
      </c>
      <c r="Y439" s="15">
        <f t="shared" si="239"/>
        <v>0</v>
      </c>
      <c r="Z439" s="14">
        <f t="shared" si="231"/>
        <v>22.6</v>
      </c>
      <c r="AA439" s="24" t="s">
        <v>284</v>
      </c>
      <c r="AB439" s="24" t="s">
        <v>284</v>
      </c>
      <c r="AC439" s="24" t="s">
        <v>284</v>
      </c>
      <c r="AD439" s="14">
        <f t="shared" si="232"/>
        <v>0</v>
      </c>
      <c r="AE439" s="14">
        <f t="shared" si="233"/>
        <v>248.6</v>
      </c>
      <c r="AF439" s="16" t="s">
        <v>53</v>
      </c>
      <c r="AG439" s="17" t="s">
        <v>342</v>
      </c>
      <c r="AH439" s="17" t="s">
        <v>906</v>
      </c>
      <c r="AI439" s="17" t="s">
        <v>343</v>
      </c>
      <c r="AJ439" s="29" t="s">
        <v>345</v>
      </c>
      <c r="AK439" s="29">
        <v>45688</v>
      </c>
      <c r="AL439" s="29" t="s">
        <v>345</v>
      </c>
      <c r="AM439" s="18">
        <v>45689</v>
      </c>
      <c r="AN439" s="18">
        <v>46053</v>
      </c>
      <c r="AO439" s="12"/>
    </row>
    <row r="440" spans="1:42" ht="20" customHeight="1">
      <c r="A440" s="20"/>
      <c r="B440" s="21" t="s">
        <v>2153</v>
      </c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2">
        <f t="shared" ref="S440:AD440" si="240">SUM(S439)</f>
        <v>226</v>
      </c>
      <c r="T440" s="22">
        <f t="shared" si="240"/>
        <v>0</v>
      </c>
      <c r="U440" s="22">
        <f t="shared" si="240"/>
        <v>0</v>
      </c>
      <c r="V440" s="22">
        <f t="shared" si="240"/>
        <v>226</v>
      </c>
      <c r="W440" s="22">
        <f t="shared" si="240"/>
        <v>22.6</v>
      </c>
      <c r="X440" s="22">
        <f t="shared" si="240"/>
        <v>0</v>
      </c>
      <c r="Y440" s="22">
        <f t="shared" si="240"/>
        <v>0</v>
      </c>
      <c r="Z440" s="22">
        <f t="shared" si="240"/>
        <v>22.6</v>
      </c>
      <c r="AA440" s="22">
        <f t="shared" si="240"/>
        <v>0</v>
      </c>
      <c r="AB440" s="22">
        <f t="shared" si="240"/>
        <v>0</v>
      </c>
      <c r="AC440" s="22">
        <f t="shared" si="240"/>
        <v>0</v>
      </c>
      <c r="AD440" s="22">
        <f t="shared" si="240"/>
        <v>0</v>
      </c>
      <c r="AE440" s="22">
        <f>SUM(AE439)</f>
        <v>248.6</v>
      </c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2" ht="20" customHeight="1">
      <c r="A441" s="12">
        <v>1</v>
      </c>
      <c r="B441" s="12" t="s">
        <v>2158</v>
      </c>
      <c r="C441" s="28" t="s">
        <v>2159</v>
      </c>
      <c r="D441" s="12" t="s">
        <v>2160</v>
      </c>
      <c r="E441" s="12" t="s">
        <v>2158</v>
      </c>
      <c r="F441" s="12" t="s">
        <v>2160</v>
      </c>
      <c r="G441" s="12" t="s">
        <v>2156</v>
      </c>
      <c r="H441" s="12" t="s">
        <v>2064</v>
      </c>
      <c r="I441" s="1" t="s">
        <v>1355</v>
      </c>
      <c r="J441" s="12">
        <v>9</v>
      </c>
      <c r="K441" s="12">
        <v>98346</v>
      </c>
      <c r="L441" s="12" t="s">
        <v>2064</v>
      </c>
      <c r="M441" s="27" t="s">
        <v>2161</v>
      </c>
      <c r="N441" s="12"/>
      <c r="O441" s="8">
        <v>8547995</v>
      </c>
      <c r="P441" s="8" t="s">
        <v>50</v>
      </c>
      <c r="Q441" s="8">
        <v>18</v>
      </c>
      <c r="R441" s="12">
        <v>12</v>
      </c>
      <c r="S441" s="23">
        <v>2921</v>
      </c>
      <c r="T441" s="23">
        <v>3860</v>
      </c>
      <c r="U441" s="13"/>
      <c r="V441" s="14">
        <f t="shared" si="234"/>
        <v>6781</v>
      </c>
      <c r="W441" s="15">
        <f>S441*0.1</f>
        <v>292.10000000000002</v>
      </c>
      <c r="X441" s="15">
        <f t="shared" ref="X441:Y441" si="241">T441*0.1</f>
        <v>386</v>
      </c>
      <c r="Y441" s="15">
        <f t="shared" si="241"/>
        <v>0</v>
      </c>
      <c r="Z441" s="14">
        <f t="shared" si="231"/>
        <v>678.1</v>
      </c>
      <c r="AA441" s="24" t="s">
        <v>284</v>
      </c>
      <c r="AB441" s="24" t="s">
        <v>284</v>
      </c>
      <c r="AC441" s="24" t="s">
        <v>284</v>
      </c>
      <c r="AD441" s="14">
        <f t="shared" si="232"/>
        <v>0</v>
      </c>
      <c r="AE441" s="14">
        <f t="shared" si="233"/>
        <v>7459.1</v>
      </c>
      <c r="AF441" s="16" t="s">
        <v>53</v>
      </c>
      <c r="AG441" s="17" t="s">
        <v>342</v>
      </c>
      <c r="AH441" s="17" t="s">
        <v>906</v>
      </c>
      <c r="AI441" s="17" t="s">
        <v>343</v>
      </c>
      <c r="AJ441" s="29" t="s">
        <v>345</v>
      </c>
      <c r="AK441" s="29">
        <v>45688</v>
      </c>
      <c r="AL441" s="29" t="s">
        <v>345</v>
      </c>
      <c r="AM441" s="18">
        <v>45689</v>
      </c>
      <c r="AN441" s="18">
        <v>46053</v>
      </c>
      <c r="AO441" s="12"/>
    </row>
    <row r="442" spans="1:42" ht="20" customHeight="1">
      <c r="A442" s="20"/>
      <c r="B442" s="21" t="s">
        <v>2158</v>
      </c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2">
        <f>SUM(S441)</f>
        <v>2921</v>
      </c>
      <c r="T442" s="22">
        <f t="shared" ref="T442:AE442" si="242">SUM(T441)</f>
        <v>3860</v>
      </c>
      <c r="U442" s="22">
        <f t="shared" si="242"/>
        <v>0</v>
      </c>
      <c r="V442" s="22">
        <f t="shared" si="242"/>
        <v>6781</v>
      </c>
      <c r="W442" s="22">
        <f t="shared" si="242"/>
        <v>292.10000000000002</v>
      </c>
      <c r="X442" s="22">
        <f t="shared" si="242"/>
        <v>386</v>
      </c>
      <c r="Y442" s="22">
        <f t="shared" si="242"/>
        <v>0</v>
      </c>
      <c r="Z442" s="22">
        <f t="shared" si="242"/>
        <v>678.1</v>
      </c>
      <c r="AA442" s="22">
        <f t="shared" si="242"/>
        <v>0</v>
      </c>
      <c r="AB442" s="22">
        <f t="shared" si="242"/>
        <v>0</v>
      </c>
      <c r="AC442" s="22">
        <f t="shared" si="242"/>
        <v>0</v>
      </c>
      <c r="AD442" s="22">
        <f t="shared" si="242"/>
        <v>0</v>
      </c>
      <c r="AE442" s="22">
        <f t="shared" si="242"/>
        <v>7459.1</v>
      </c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2" ht="20" customHeight="1">
      <c r="A443" s="12">
        <v>1</v>
      </c>
      <c r="B443" s="12" t="s">
        <v>2162</v>
      </c>
      <c r="C443" s="28" t="s">
        <v>2163</v>
      </c>
      <c r="D443" s="12" t="s">
        <v>2164</v>
      </c>
      <c r="E443" s="12" t="s">
        <v>2162</v>
      </c>
      <c r="F443" s="12" t="s">
        <v>2164</v>
      </c>
      <c r="G443" s="12" t="s">
        <v>2156</v>
      </c>
      <c r="H443" s="12" t="s">
        <v>2090</v>
      </c>
      <c r="I443" s="1"/>
      <c r="J443" s="12">
        <v>16</v>
      </c>
      <c r="K443" s="12">
        <v>98346</v>
      </c>
      <c r="L443" s="12" t="s">
        <v>2064</v>
      </c>
      <c r="M443" s="27" t="s">
        <v>2165</v>
      </c>
      <c r="N443" s="12"/>
      <c r="O443" s="8">
        <v>56394913</v>
      </c>
      <c r="P443" s="8" t="s">
        <v>50</v>
      </c>
      <c r="Q443" s="8">
        <v>4</v>
      </c>
      <c r="R443" s="12">
        <v>12</v>
      </c>
      <c r="S443" s="23">
        <v>678</v>
      </c>
      <c r="T443" s="23">
        <v>2240</v>
      </c>
      <c r="U443" s="13"/>
      <c r="V443" s="14">
        <f t="shared" si="234"/>
        <v>2918</v>
      </c>
      <c r="W443" s="15">
        <f>S443*0.1</f>
        <v>67.8</v>
      </c>
      <c r="X443" s="15">
        <f t="shared" ref="X443:Y443" si="243">T443*0.1</f>
        <v>224</v>
      </c>
      <c r="Y443" s="15">
        <f t="shared" si="243"/>
        <v>0</v>
      </c>
      <c r="Z443" s="14">
        <f t="shared" si="231"/>
        <v>291.8</v>
      </c>
      <c r="AA443" s="24" t="s">
        <v>284</v>
      </c>
      <c r="AB443" s="24" t="s">
        <v>284</v>
      </c>
      <c r="AC443" s="24" t="s">
        <v>284</v>
      </c>
      <c r="AD443" s="14">
        <f t="shared" si="232"/>
        <v>0</v>
      </c>
      <c r="AE443" s="14">
        <f t="shared" si="233"/>
        <v>3209.8</v>
      </c>
      <c r="AF443" s="16" t="s">
        <v>53</v>
      </c>
      <c r="AG443" s="17" t="s">
        <v>342</v>
      </c>
      <c r="AH443" s="17" t="s">
        <v>906</v>
      </c>
      <c r="AI443" s="17" t="s">
        <v>343</v>
      </c>
      <c r="AJ443" s="29" t="s">
        <v>345</v>
      </c>
      <c r="AK443" s="29">
        <v>45688</v>
      </c>
      <c r="AL443" s="29" t="s">
        <v>345</v>
      </c>
      <c r="AM443" s="18">
        <v>45689</v>
      </c>
      <c r="AN443" s="18">
        <v>46053</v>
      </c>
      <c r="AO443" s="12"/>
    </row>
    <row r="444" spans="1:42" ht="20" customHeight="1">
      <c r="A444" s="20"/>
      <c r="B444" s="21" t="s">
        <v>2162</v>
      </c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2">
        <f t="shared" ref="S444:AD444" si="244">SUM(S443)</f>
        <v>678</v>
      </c>
      <c r="T444" s="22">
        <f t="shared" si="244"/>
        <v>2240</v>
      </c>
      <c r="U444" s="22">
        <f t="shared" si="244"/>
        <v>0</v>
      </c>
      <c r="V444" s="22">
        <f t="shared" si="244"/>
        <v>2918</v>
      </c>
      <c r="W444" s="22">
        <f t="shared" si="244"/>
        <v>67.8</v>
      </c>
      <c r="X444" s="22">
        <f t="shared" si="244"/>
        <v>224</v>
      </c>
      <c r="Y444" s="22">
        <f t="shared" si="244"/>
        <v>0</v>
      </c>
      <c r="Z444" s="22">
        <f t="shared" si="244"/>
        <v>291.8</v>
      </c>
      <c r="AA444" s="22">
        <f t="shared" si="244"/>
        <v>0</v>
      </c>
      <c r="AB444" s="22">
        <f t="shared" si="244"/>
        <v>0</v>
      </c>
      <c r="AC444" s="22">
        <f t="shared" si="244"/>
        <v>0</v>
      </c>
      <c r="AD444" s="22">
        <f t="shared" si="244"/>
        <v>0</v>
      </c>
      <c r="AE444" s="22">
        <f>SUM(AE443)</f>
        <v>3209.8</v>
      </c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2" ht="20" customHeight="1">
      <c r="A445" s="12">
        <v>1</v>
      </c>
      <c r="B445" s="12" t="s">
        <v>2166</v>
      </c>
      <c r="C445" s="28" t="s">
        <v>2167</v>
      </c>
      <c r="D445" s="12" t="s">
        <v>2168</v>
      </c>
      <c r="E445" s="12" t="s">
        <v>2166</v>
      </c>
      <c r="F445" s="12" t="s">
        <v>2168</v>
      </c>
      <c r="G445" s="12" t="s">
        <v>2156</v>
      </c>
      <c r="H445" s="12" t="s">
        <v>2127</v>
      </c>
      <c r="I445" s="1"/>
      <c r="J445" s="12"/>
      <c r="K445" s="12">
        <v>98346</v>
      </c>
      <c r="L445" s="12" t="s">
        <v>2064</v>
      </c>
      <c r="M445" s="27" t="s">
        <v>2169</v>
      </c>
      <c r="N445" s="12"/>
      <c r="O445" s="8">
        <v>30383056</v>
      </c>
      <c r="P445" s="8" t="s">
        <v>48</v>
      </c>
      <c r="Q445" s="8">
        <v>4</v>
      </c>
      <c r="R445" s="12">
        <v>12</v>
      </c>
      <c r="S445" s="23">
        <v>358</v>
      </c>
      <c r="T445" s="23"/>
      <c r="U445" s="13"/>
      <c r="V445" s="14">
        <f t="shared" si="234"/>
        <v>358</v>
      </c>
      <c r="W445" s="15">
        <f>S445*0.1</f>
        <v>35.800000000000004</v>
      </c>
      <c r="X445" s="15">
        <f t="shared" ref="X445:Y445" si="245">T445*0.1</f>
        <v>0</v>
      </c>
      <c r="Y445" s="15">
        <f t="shared" si="245"/>
        <v>0</v>
      </c>
      <c r="Z445" s="14">
        <f t="shared" si="231"/>
        <v>35.800000000000004</v>
      </c>
      <c r="AA445" s="24" t="s">
        <v>284</v>
      </c>
      <c r="AB445" s="24" t="s">
        <v>284</v>
      </c>
      <c r="AC445" s="24" t="s">
        <v>284</v>
      </c>
      <c r="AD445" s="14">
        <f t="shared" si="232"/>
        <v>0</v>
      </c>
      <c r="AE445" s="14">
        <f t="shared" si="233"/>
        <v>393.8</v>
      </c>
      <c r="AF445" s="16" t="s">
        <v>53</v>
      </c>
      <c r="AG445" s="17" t="s">
        <v>342</v>
      </c>
      <c r="AH445" s="17" t="s">
        <v>906</v>
      </c>
      <c r="AI445" s="17" t="s">
        <v>343</v>
      </c>
      <c r="AJ445" s="29" t="s">
        <v>345</v>
      </c>
      <c r="AK445" s="29">
        <v>45688</v>
      </c>
      <c r="AL445" s="29" t="s">
        <v>345</v>
      </c>
      <c r="AM445" s="18">
        <v>45689</v>
      </c>
      <c r="AN445" s="18">
        <v>46053</v>
      </c>
      <c r="AO445" s="12"/>
    </row>
    <row r="446" spans="1:42" ht="20" customHeight="1">
      <c r="A446" s="20"/>
      <c r="B446" s="21" t="s">
        <v>2166</v>
      </c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2">
        <f>SUM(S445)</f>
        <v>358</v>
      </c>
      <c r="T446" s="22">
        <f t="shared" ref="T446:AE446" si="246">SUM(T445)</f>
        <v>0</v>
      </c>
      <c r="U446" s="22">
        <f t="shared" si="246"/>
        <v>0</v>
      </c>
      <c r="V446" s="22">
        <f t="shared" si="246"/>
        <v>358</v>
      </c>
      <c r="W446" s="22">
        <f t="shared" si="246"/>
        <v>35.800000000000004</v>
      </c>
      <c r="X446" s="22">
        <f t="shared" si="246"/>
        <v>0</v>
      </c>
      <c r="Y446" s="22">
        <f t="shared" si="246"/>
        <v>0</v>
      </c>
      <c r="Z446" s="22">
        <f t="shared" si="246"/>
        <v>35.800000000000004</v>
      </c>
      <c r="AA446" s="22">
        <f t="shared" si="246"/>
        <v>0</v>
      </c>
      <c r="AB446" s="22">
        <f t="shared" si="246"/>
        <v>0</v>
      </c>
      <c r="AC446" s="22">
        <f t="shared" si="246"/>
        <v>0</v>
      </c>
      <c r="AD446" s="22">
        <f t="shared" si="246"/>
        <v>0</v>
      </c>
      <c r="AE446" s="22">
        <f t="shared" si="246"/>
        <v>393.8</v>
      </c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2" ht="20" customHeight="1">
      <c r="A447" s="12">
        <v>1</v>
      </c>
      <c r="B447" s="12" t="s">
        <v>2170</v>
      </c>
      <c r="C447" s="28" t="s">
        <v>2171</v>
      </c>
      <c r="D447" s="12" t="s">
        <v>2063</v>
      </c>
      <c r="E447" s="12" t="s">
        <v>2170</v>
      </c>
      <c r="F447" s="12" t="s">
        <v>2172</v>
      </c>
      <c r="G447" s="12" t="s">
        <v>2173</v>
      </c>
      <c r="H447" s="12" t="s">
        <v>2064</v>
      </c>
      <c r="I447" s="1" t="s">
        <v>2078</v>
      </c>
      <c r="J447" s="12">
        <v>1</v>
      </c>
      <c r="K447" s="12">
        <v>98346</v>
      </c>
      <c r="L447" s="12" t="s">
        <v>2064</v>
      </c>
      <c r="M447" s="27" t="s">
        <v>2174</v>
      </c>
      <c r="N447" s="12"/>
      <c r="O447" s="8">
        <v>83152154</v>
      </c>
      <c r="P447" s="8" t="s">
        <v>48</v>
      </c>
      <c r="Q447" s="8">
        <v>5</v>
      </c>
      <c r="R447" s="12">
        <v>12</v>
      </c>
      <c r="S447" s="23">
        <v>639</v>
      </c>
      <c r="T447" s="23"/>
      <c r="U447" s="13"/>
      <c r="V447" s="14">
        <f t="shared" si="234"/>
        <v>639</v>
      </c>
      <c r="W447" s="15">
        <f>S447*0.1</f>
        <v>63.900000000000006</v>
      </c>
      <c r="X447" s="15">
        <f t="shared" ref="X447:Y447" si="247">T447*0.1</f>
        <v>0</v>
      </c>
      <c r="Y447" s="15">
        <f t="shared" si="247"/>
        <v>0</v>
      </c>
      <c r="Z447" s="14">
        <f t="shared" si="231"/>
        <v>63.900000000000006</v>
      </c>
      <c r="AA447" s="24" t="s">
        <v>284</v>
      </c>
      <c r="AB447" s="24" t="s">
        <v>284</v>
      </c>
      <c r="AC447" s="24" t="s">
        <v>284</v>
      </c>
      <c r="AD447" s="14">
        <f t="shared" si="232"/>
        <v>0</v>
      </c>
      <c r="AE447" s="14">
        <f t="shared" si="233"/>
        <v>702.9</v>
      </c>
      <c r="AF447" s="16" t="s">
        <v>53</v>
      </c>
      <c r="AG447" s="17" t="s">
        <v>342</v>
      </c>
      <c r="AH447" s="17" t="s">
        <v>906</v>
      </c>
      <c r="AI447" s="17" t="s">
        <v>343</v>
      </c>
      <c r="AJ447" s="29" t="s">
        <v>345</v>
      </c>
      <c r="AK447" s="29">
        <v>45688</v>
      </c>
      <c r="AL447" s="29" t="s">
        <v>345</v>
      </c>
      <c r="AM447" s="18">
        <v>45689</v>
      </c>
      <c r="AN447" s="18">
        <v>46053</v>
      </c>
      <c r="AO447" s="12" t="s">
        <v>3234</v>
      </c>
    </row>
    <row r="448" spans="1:42" ht="20" customHeight="1">
      <c r="A448" s="20"/>
      <c r="B448" s="21" t="s">
        <v>2170</v>
      </c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2">
        <f t="shared" ref="S448:AD448" si="248">SUM(S447)</f>
        <v>639</v>
      </c>
      <c r="T448" s="22">
        <f t="shared" si="248"/>
        <v>0</v>
      </c>
      <c r="U448" s="22">
        <f t="shared" si="248"/>
        <v>0</v>
      </c>
      <c r="V448" s="22">
        <f t="shared" si="248"/>
        <v>639</v>
      </c>
      <c r="W448" s="22">
        <f t="shared" si="248"/>
        <v>63.900000000000006</v>
      </c>
      <c r="X448" s="22">
        <f t="shared" si="248"/>
        <v>0</v>
      </c>
      <c r="Y448" s="22">
        <f t="shared" si="248"/>
        <v>0</v>
      </c>
      <c r="Z448" s="22">
        <f t="shared" si="248"/>
        <v>63.900000000000006</v>
      </c>
      <c r="AA448" s="22">
        <f t="shared" si="248"/>
        <v>0</v>
      </c>
      <c r="AB448" s="22">
        <f t="shared" si="248"/>
        <v>0</v>
      </c>
      <c r="AC448" s="22">
        <f t="shared" si="248"/>
        <v>0</v>
      </c>
      <c r="AD448" s="22">
        <f t="shared" si="248"/>
        <v>0</v>
      </c>
      <c r="AE448" s="22">
        <f>SUM(AE447)</f>
        <v>702.9</v>
      </c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ht="20" customHeight="1">
      <c r="A449" s="12">
        <v>1</v>
      </c>
      <c r="B449" s="12" t="s">
        <v>2220</v>
      </c>
      <c r="C449" s="28" t="s">
        <v>2221</v>
      </c>
      <c r="D449" s="12" t="s">
        <v>2222</v>
      </c>
      <c r="E449" s="12" t="s">
        <v>2220</v>
      </c>
      <c r="F449" s="12" t="s">
        <v>2223</v>
      </c>
      <c r="G449" s="12" t="s">
        <v>2224</v>
      </c>
      <c r="H449" s="12" t="s">
        <v>2225</v>
      </c>
      <c r="I449" s="1"/>
      <c r="J449" s="12" t="s">
        <v>2226</v>
      </c>
      <c r="K449" s="12">
        <v>66010</v>
      </c>
      <c r="L449" s="12" t="s">
        <v>2227</v>
      </c>
      <c r="M449" s="27" t="s">
        <v>2228</v>
      </c>
      <c r="N449" s="12"/>
      <c r="O449" s="8">
        <v>56296232</v>
      </c>
      <c r="P449" s="8" t="s">
        <v>370</v>
      </c>
      <c r="Q449" s="8" t="s">
        <v>278</v>
      </c>
      <c r="R449" s="12">
        <v>36</v>
      </c>
      <c r="S449" s="23">
        <v>22000</v>
      </c>
      <c r="T449" s="23">
        <v>50000</v>
      </c>
      <c r="U449" s="13"/>
      <c r="V449" s="14">
        <f t="shared" ref="V449:V454" si="249">SUM(S449:U449)</f>
        <v>72000</v>
      </c>
      <c r="W449" s="15">
        <f>S449</f>
        <v>22000</v>
      </c>
      <c r="X449" s="15">
        <f t="shared" ref="X449:Y454" si="250">T449</f>
        <v>50000</v>
      </c>
      <c r="Y449" s="15">
        <f t="shared" si="250"/>
        <v>0</v>
      </c>
      <c r="Z449" s="14">
        <f t="shared" ref="Z449:Z454" si="251">SUM(W449:Y449)</f>
        <v>72000</v>
      </c>
      <c r="AA449" s="15">
        <f>S449</f>
        <v>22000</v>
      </c>
      <c r="AB449" s="15">
        <f t="shared" ref="AB449:AC454" si="252">T449</f>
        <v>50000</v>
      </c>
      <c r="AC449" s="15">
        <f t="shared" si="252"/>
        <v>0</v>
      </c>
      <c r="AD449" s="14">
        <f t="shared" ref="AD449:AD454" si="253">SUM(AA449:AC449)</f>
        <v>72000</v>
      </c>
      <c r="AE449" s="14">
        <f t="shared" ref="AE449:AE454" si="254">V449+Z449+AD449</f>
        <v>216000</v>
      </c>
      <c r="AF449" s="16" t="s">
        <v>2248</v>
      </c>
      <c r="AG449" s="17" t="s">
        <v>342</v>
      </c>
      <c r="AH449" s="17" t="s">
        <v>2249</v>
      </c>
      <c r="AI449" s="17" t="s">
        <v>343</v>
      </c>
      <c r="AJ449" s="29" t="s">
        <v>345</v>
      </c>
      <c r="AK449" s="29">
        <v>45657</v>
      </c>
      <c r="AL449" s="29" t="s">
        <v>345</v>
      </c>
      <c r="AM449" s="18">
        <v>45658</v>
      </c>
      <c r="AN449" s="18">
        <v>46752</v>
      </c>
      <c r="AO449" s="12"/>
    </row>
    <row r="450" spans="1:41" ht="20" customHeight="1">
      <c r="A450" s="12">
        <v>2</v>
      </c>
      <c r="B450" s="12" t="s">
        <v>2220</v>
      </c>
      <c r="C450" s="28" t="s">
        <v>2221</v>
      </c>
      <c r="D450" s="12" t="s">
        <v>2222</v>
      </c>
      <c r="E450" s="12" t="s">
        <v>2220</v>
      </c>
      <c r="F450" s="12" t="s">
        <v>2223</v>
      </c>
      <c r="G450" s="12" t="s">
        <v>2229</v>
      </c>
      <c r="H450" s="12" t="s">
        <v>2225</v>
      </c>
      <c r="I450" s="1"/>
      <c r="J450" s="12" t="s">
        <v>2230</v>
      </c>
      <c r="K450" s="12">
        <v>66010</v>
      </c>
      <c r="L450" s="12" t="s">
        <v>2227</v>
      </c>
      <c r="M450" s="27" t="s">
        <v>2231</v>
      </c>
      <c r="N450" s="12"/>
      <c r="O450" s="8">
        <v>62341566</v>
      </c>
      <c r="P450" s="8" t="s">
        <v>370</v>
      </c>
      <c r="Q450" s="8" t="s">
        <v>923</v>
      </c>
      <c r="R450" s="12">
        <v>36</v>
      </c>
      <c r="S450" s="23">
        <v>10000</v>
      </c>
      <c r="T450" s="23">
        <v>20000</v>
      </c>
      <c r="U450" s="13"/>
      <c r="V450" s="14">
        <f t="shared" si="249"/>
        <v>30000</v>
      </c>
      <c r="W450" s="15">
        <f t="shared" ref="W450:W454" si="255">S450</f>
        <v>10000</v>
      </c>
      <c r="X450" s="15">
        <f t="shared" si="250"/>
        <v>20000</v>
      </c>
      <c r="Y450" s="15">
        <f t="shared" si="250"/>
        <v>0</v>
      </c>
      <c r="Z450" s="14">
        <f t="shared" si="251"/>
        <v>30000</v>
      </c>
      <c r="AA450" s="15">
        <f t="shared" ref="AA450:AA454" si="256">S450</f>
        <v>10000</v>
      </c>
      <c r="AB450" s="15">
        <f t="shared" si="252"/>
        <v>20000</v>
      </c>
      <c r="AC450" s="15">
        <f t="shared" si="252"/>
        <v>0</v>
      </c>
      <c r="AD450" s="14">
        <f t="shared" si="253"/>
        <v>30000</v>
      </c>
      <c r="AE450" s="14">
        <f t="shared" si="254"/>
        <v>90000</v>
      </c>
      <c r="AF450" s="16" t="s">
        <v>2248</v>
      </c>
      <c r="AG450" s="17" t="s">
        <v>342</v>
      </c>
      <c r="AH450" s="17" t="s">
        <v>2249</v>
      </c>
      <c r="AI450" s="17" t="s">
        <v>343</v>
      </c>
      <c r="AJ450" s="29" t="s">
        <v>345</v>
      </c>
      <c r="AK450" s="29">
        <v>45657</v>
      </c>
      <c r="AL450" s="29" t="s">
        <v>345</v>
      </c>
      <c r="AM450" s="18">
        <v>45658</v>
      </c>
      <c r="AN450" s="18">
        <v>46752</v>
      </c>
      <c r="AO450" s="12"/>
    </row>
    <row r="451" spans="1:41" ht="20" customHeight="1">
      <c r="A451" s="12">
        <v>3</v>
      </c>
      <c r="B451" s="12" t="s">
        <v>2220</v>
      </c>
      <c r="C451" s="28" t="s">
        <v>2221</v>
      </c>
      <c r="D451" s="12" t="s">
        <v>2222</v>
      </c>
      <c r="E451" s="12" t="s">
        <v>2220</v>
      </c>
      <c r="F451" s="12" t="s">
        <v>2223</v>
      </c>
      <c r="G451" s="12" t="s">
        <v>2232</v>
      </c>
      <c r="H451" s="12" t="s">
        <v>2233</v>
      </c>
      <c r="I451" s="1"/>
      <c r="J451" s="12" t="s">
        <v>2234</v>
      </c>
      <c r="K451" s="12">
        <v>66010</v>
      </c>
      <c r="L451" s="12" t="s">
        <v>2227</v>
      </c>
      <c r="M451" s="27" t="s">
        <v>2235</v>
      </c>
      <c r="N451" s="12"/>
      <c r="O451" s="8">
        <v>82643229</v>
      </c>
      <c r="P451" s="8" t="s">
        <v>370</v>
      </c>
      <c r="Q451" s="8" t="s">
        <v>977</v>
      </c>
      <c r="R451" s="12">
        <v>36</v>
      </c>
      <c r="S451" s="23">
        <v>600</v>
      </c>
      <c r="T451" s="23">
        <v>1200</v>
      </c>
      <c r="U451" s="13"/>
      <c r="V451" s="14">
        <f t="shared" si="249"/>
        <v>1800</v>
      </c>
      <c r="W451" s="15">
        <f t="shared" si="255"/>
        <v>600</v>
      </c>
      <c r="X451" s="15">
        <f t="shared" si="250"/>
        <v>1200</v>
      </c>
      <c r="Y451" s="15">
        <f t="shared" si="250"/>
        <v>0</v>
      </c>
      <c r="Z451" s="14">
        <f t="shared" si="251"/>
        <v>1800</v>
      </c>
      <c r="AA451" s="15">
        <f t="shared" si="256"/>
        <v>600</v>
      </c>
      <c r="AB451" s="15">
        <f t="shared" si="252"/>
        <v>1200</v>
      </c>
      <c r="AC451" s="15">
        <f t="shared" si="252"/>
        <v>0</v>
      </c>
      <c r="AD451" s="14">
        <f t="shared" si="253"/>
        <v>1800</v>
      </c>
      <c r="AE451" s="14">
        <f t="shared" si="254"/>
        <v>5400</v>
      </c>
      <c r="AF451" s="16" t="s">
        <v>2248</v>
      </c>
      <c r="AG451" s="17" t="s">
        <v>342</v>
      </c>
      <c r="AH451" s="17" t="s">
        <v>2249</v>
      </c>
      <c r="AI451" s="17" t="s">
        <v>343</v>
      </c>
      <c r="AJ451" s="29" t="s">
        <v>345</v>
      </c>
      <c r="AK451" s="29">
        <v>45657</v>
      </c>
      <c r="AL451" s="29" t="s">
        <v>345</v>
      </c>
      <c r="AM451" s="18">
        <v>45658</v>
      </c>
      <c r="AN451" s="18">
        <v>46752</v>
      </c>
      <c r="AO451" s="12"/>
    </row>
    <row r="452" spans="1:41" ht="20" customHeight="1">
      <c r="A452" s="12">
        <v>4</v>
      </c>
      <c r="B452" s="12" t="s">
        <v>2220</v>
      </c>
      <c r="C452" s="28" t="s">
        <v>2221</v>
      </c>
      <c r="D452" s="12" t="s">
        <v>2222</v>
      </c>
      <c r="E452" s="12" t="s">
        <v>2220</v>
      </c>
      <c r="F452" s="12" t="s">
        <v>2223</v>
      </c>
      <c r="G452" s="12" t="s">
        <v>2236</v>
      </c>
      <c r="H452" s="12" t="s">
        <v>2237</v>
      </c>
      <c r="I452" s="1"/>
      <c r="J452" s="12" t="s">
        <v>2238</v>
      </c>
      <c r="K452" s="12">
        <v>66010</v>
      </c>
      <c r="L452" s="12" t="s">
        <v>2227</v>
      </c>
      <c r="M452" s="27" t="s">
        <v>2239</v>
      </c>
      <c r="N452" s="12"/>
      <c r="O452" s="8">
        <v>56269352</v>
      </c>
      <c r="P452" s="8" t="s">
        <v>370</v>
      </c>
      <c r="Q452" s="8" t="s">
        <v>278</v>
      </c>
      <c r="R452" s="12">
        <v>36</v>
      </c>
      <c r="S452" s="23">
        <v>25600</v>
      </c>
      <c r="T452" s="23">
        <v>50000</v>
      </c>
      <c r="U452" s="13"/>
      <c r="V452" s="14">
        <f t="shared" si="249"/>
        <v>75600</v>
      </c>
      <c r="W452" s="15">
        <f t="shared" si="255"/>
        <v>25600</v>
      </c>
      <c r="X452" s="15">
        <f t="shared" si="250"/>
        <v>50000</v>
      </c>
      <c r="Y452" s="15">
        <f t="shared" si="250"/>
        <v>0</v>
      </c>
      <c r="Z452" s="14">
        <f t="shared" si="251"/>
        <v>75600</v>
      </c>
      <c r="AA452" s="15">
        <f t="shared" si="256"/>
        <v>25600</v>
      </c>
      <c r="AB452" s="15">
        <f t="shared" si="252"/>
        <v>50000</v>
      </c>
      <c r="AC452" s="15">
        <f t="shared" si="252"/>
        <v>0</v>
      </c>
      <c r="AD452" s="14">
        <f t="shared" si="253"/>
        <v>75600</v>
      </c>
      <c r="AE452" s="14">
        <f t="shared" si="254"/>
        <v>226800</v>
      </c>
      <c r="AF452" s="16" t="s">
        <v>2248</v>
      </c>
      <c r="AG452" s="17" t="s">
        <v>342</v>
      </c>
      <c r="AH452" s="17" t="s">
        <v>2249</v>
      </c>
      <c r="AI452" s="17" t="s">
        <v>343</v>
      </c>
      <c r="AJ452" s="29" t="s">
        <v>345</v>
      </c>
      <c r="AK452" s="29">
        <v>45657</v>
      </c>
      <c r="AL452" s="29" t="s">
        <v>345</v>
      </c>
      <c r="AM452" s="18">
        <v>45658</v>
      </c>
      <c r="AN452" s="18">
        <v>46752</v>
      </c>
      <c r="AO452" s="12"/>
    </row>
    <row r="453" spans="1:41" ht="20" customHeight="1">
      <c r="A453" s="12">
        <v>5</v>
      </c>
      <c r="B453" s="12" t="s">
        <v>2220</v>
      </c>
      <c r="C453" s="28" t="s">
        <v>2221</v>
      </c>
      <c r="D453" s="12" t="s">
        <v>2222</v>
      </c>
      <c r="E453" s="12" t="s">
        <v>2220</v>
      </c>
      <c r="F453" s="12" t="s">
        <v>2223</v>
      </c>
      <c r="G453" s="12" t="s">
        <v>2240</v>
      </c>
      <c r="H453" s="12" t="s">
        <v>2241</v>
      </c>
      <c r="I453" s="1"/>
      <c r="J453" s="12" t="s">
        <v>2242</v>
      </c>
      <c r="K453" s="12">
        <v>66010</v>
      </c>
      <c r="L453" s="12" t="s">
        <v>2227</v>
      </c>
      <c r="M453" s="27" t="s">
        <v>2243</v>
      </c>
      <c r="N453" s="12"/>
      <c r="O453" s="8">
        <v>63731774</v>
      </c>
      <c r="P453" s="8" t="s">
        <v>370</v>
      </c>
      <c r="Q453" s="8" t="s">
        <v>977</v>
      </c>
      <c r="R453" s="12">
        <v>36</v>
      </c>
      <c r="S453" s="23">
        <v>26000</v>
      </c>
      <c r="T453" s="23">
        <v>40000</v>
      </c>
      <c r="U453" s="13"/>
      <c r="V453" s="14">
        <f t="shared" si="249"/>
        <v>66000</v>
      </c>
      <c r="W453" s="15">
        <f t="shared" si="255"/>
        <v>26000</v>
      </c>
      <c r="X453" s="15">
        <f t="shared" si="250"/>
        <v>40000</v>
      </c>
      <c r="Y453" s="15">
        <f t="shared" si="250"/>
        <v>0</v>
      </c>
      <c r="Z453" s="14">
        <f t="shared" si="251"/>
        <v>66000</v>
      </c>
      <c r="AA453" s="15">
        <f t="shared" si="256"/>
        <v>26000</v>
      </c>
      <c r="AB453" s="15">
        <f t="shared" si="252"/>
        <v>40000</v>
      </c>
      <c r="AC453" s="15">
        <f t="shared" si="252"/>
        <v>0</v>
      </c>
      <c r="AD453" s="14">
        <f t="shared" si="253"/>
        <v>66000</v>
      </c>
      <c r="AE453" s="14">
        <f t="shared" si="254"/>
        <v>198000</v>
      </c>
      <c r="AF453" s="16" t="s">
        <v>2248</v>
      </c>
      <c r="AG453" s="17" t="s">
        <v>342</v>
      </c>
      <c r="AH453" s="17" t="s">
        <v>2249</v>
      </c>
      <c r="AI453" s="17" t="s">
        <v>343</v>
      </c>
      <c r="AJ453" s="29" t="s">
        <v>345</v>
      </c>
      <c r="AK453" s="29">
        <v>45657</v>
      </c>
      <c r="AL453" s="29" t="s">
        <v>345</v>
      </c>
      <c r="AM453" s="18">
        <v>45658</v>
      </c>
      <c r="AN453" s="18">
        <v>46752</v>
      </c>
      <c r="AO453" s="12"/>
    </row>
    <row r="454" spans="1:41" ht="20" customHeight="1">
      <c r="A454" s="12">
        <v>6</v>
      </c>
      <c r="B454" s="12" t="s">
        <v>2220</v>
      </c>
      <c r="C454" s="28" t="s">
        <v>2221</v>
      </c>
      <c r="D454" s="12" t="s">
        <v>2222</v>
      </c>
      <c r="E454" s="12" t="s">
        <v>2220</v>
      </c>
      <c r="F454" s="12" t="s">
        <v>2223</v>
      </c>
      <c r="G454" s="12" t="s">
        <v>2244</v>
      </c>
      <c r="H454" s="12" t="s">
        <v>2245</v>
      </c>
      <c r="I454" s="1"/>
      <c r="J454" s="12" t="s">
        <v>2246</v>
      </c>
      <c r="K454" s="12">
        <v>66010</v>
      </c>
      <c r="L454" s="12" t="s">
        <v>2227</v>
      </c>
      <c r="M454" s="27" t="s">
        <v>2247</v>
      </c>
      <c r="N454" s="12"/>
      <c r="O454" s="8">
        <v>56199303</v>
      </c>
      <c r="P454" s="8" t="s">
        <v>370</v>
      </c>
      <c r="Q454" s="8" t="s">
        <v>975</v>
      </c>
      <c r="R454" s="12">
        <v>36</v>
      </c>
      <c r="S454" s="23">
        <v>7000</v>
      </c>
      <c r="T454" s="23">
        <v>12200</v>
      </c>
      <c r="U454" s="13"/>
      <c r="V454" s="14">
        <f t="shared" si="249"/>
        <v>19200</v>
      </c>
      <c r="W454" s="15">
        <f t="shared" si="255"/>
        <v>7000</v>
      </c>
      <c r="X454" s="15">
        <f t="shared" si="250"/>
        <v>12200</v>
      </c>
      <c r="Y454" s="15">
        <f t="shared" si="250"/>
        <v>0</v>
      </c>
      <c r="Z454" s="14">
        <f t="shared" si="251"/>
        <v>19200</v>
      </c>
      <c r="AA454" s="15">
        <f t="shared" si="256"/>
        <v>7000</v>
      </c>
      <c r="AB454" s="15">
        <f t="shared" si="252"/>
        <v>12200</v>
      </c>
      <c r="AC454" s="15">
        <f t="shared" si="252"/>
        <v>0</v>
      </c>
      <c r="AD454" s="14">
        <f t="shared" si="253"/>
        <v>19200</v>
      </c>
      <c r="AE454" s="14">
        <f t="shared" si="254"/>
        <v>57600</v>
      </c>
      <c r="AF454" s="16" t="s">
        <v>2248</v>
      </c>
      <c r="AG454" s="17" t="s">
        <v>342</v>
      </c>
      <c r="AH454" s="17" t="s">
        <v>2249</v>
      </c>
      <c r="AI454" s="17" t="s">
        <v>343</v>
      </c>
      <c r="AJ454" s="29" t="s">
        <v>345</v>
      </c>
      <c r="AK454" s="29">
        <v>45657</v>
      </c>
      <c r="AL454" s="29" t="s">
        <v>345</v>
      </c>
      <c r="AM454" s="18">
        <v>45658</v>
      </c>
      <c r="AN454" s="18">
        <v>46752</v>
      </c>
      <c r="AO454" s="12"/>
    </row>
    <row r="455" spans="1:41" ht="20" customHeight="1">
      <c r="A455" s="20"/>
      <c r="B455" s="21" t="s">
        <v>2220</v>
      </c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2">
        <f>SUM(S449:S454)</f>
        <v>91200</v>
      </c>
      <c r="T455" s="22">
        <f t="shared" ref="T455:AE455" si="257">SUM(T449:T454)</f>
        <v>173400</v>
      </c>
      <c r="U455" s="22">
        <f t="shared" si="257"/>
        <v>0</v>
      </c>
      <c r="V455" s="22">
        <f t="shared" si="257"/>
        <v>264600</v>
      </c>
      <c r="W455" s="22">
        <f t="shared" si="257"/>
        <v>91200</v>
      </c>
      <c r="X455" s="22">
        <f t="shared" si="257"/>
        <v>173400</v>
      </c>
      <c r="Y455" s="22">
        <f t="shared" si="257"/>
        <v>0</v>
      </c>
      <c r="Z455" s="22">
        <f t="shared" si="257"/>
        <v>264600</v>
      </c>
      <c r="AA455" s="22">
        <f t="shared" si="257"/>
        <v>91200</v>
      </c>
      <c r="AB455" s="22">
        <f t="shared" si="257"/>
        <v>173400</v>
      </c>
      <c r="AC455" s="22">
        <f t="shared" si="257"/>
        <v>0</v>
      </c>
      <c r="AD455" s="22">
        <f t="shared" si="257"/>
        <v>264600</v>
      </c>
      <c r="AE455" s="22">
        <f t="shared" si="257"/>
        <v>793800</v>
      </c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ht="20" customHeight="1">
      <c r="A456" s="12">
        <v>1</v>
      </c>
      <c r="B456" s="12" t="s">
        <v>2250</v>
      </c>
      <c r="C456" s="28" t="s">
        <v>2251</v>
      </c>
      <c r="D456" s="12" t="s">
        <v>2252</v>
      </c>
      <c r="E456" s="12" t="s">
        <v>2250</v>
      </c>
      <c r="F456" s="12" t="s">
        <v>2252</v>
      </c>
      <c r="G456" s="12" t="s">
        <v>991</v>
      </c>
      <c r="H456" s="12" t="s">
        <v>2227</v>
      </c>
      <c r="I456" s="1" t="s">
        <v>1430</v>
      </c>
      <c r="J456" s="12"/>
      <c r="K456" s="12" t="s">
        <v>2253</v>
      </c>
      <c r="L456" s="12" t="s">
        <v>2227</v>
      </c>
      <c r="M456" s="27" t="s">
        <v>2254</v>
      </c>
      <c r="N456" s="12"/>
      <c r="O456" s="8">
        <v>6310862</v>
      </c>
      <c r="P456" s="8" t="s">
        <v>48</v>
      </c>
      <c r="Q456" s="8">
        <v>9</v>
      </c>
      <c r="R456" s="12">
        <v>36</v>
      </c>
      <c r="S456" s="23">
        <v>800</v>
      </c>
      <c r="T456" s="23"/>
      <c r="U456" s="13"/>
      <c r="V456" s="14">
        <f t="shared" ref="V456" si="258">SUM(S456:U456)</f>
        <v>800</v>
      </c>
      <c r="W456" s="15">
        <f>S456</f>
        <v>800</v>
      </c>
      <c r="X456" s="15">
        <f t="shared" ref="X456" si="259">T456</f>
        <v>0</v>
      </c>
      <c r="Y456" s="15">
        <f t="shared" ref="Y456" si="260">U456</f>
        <v>0</v>
      </c>
      <c r="Z456" s="14">
        <f t="shared" ref="Z456" si="261">SUM(W456:Y456)</f>
        <v>800</v>
      </c>
      <c r="AA456" s="15">
        <f>S456</f>
        <v>800</v>
      </c>
      <c r="AB456" s="15">
        <f t="shared" ref="AB456" si="262">T456</f>
        <v>0</v>
      </c>
      <c r="AC456" s="15">
        <f t="shared" ref="AC456" si="263">U456</f>
        <v>0</v>
      </c>
      <c r="AD456" s="14">
        <f t="shared" ref="AD456" si="264">SUM(AA456:AC456)</f>
        <v>800</v>
      </c>
      <c r="AE456" s="14">
        <f t="shared" ref="AE456" si="265">V456+Z456+AD456</f>
        <v>2400</v>
      </c>
      <c r="AF456" s="16" t="s">
        <v>2280</v>
      </c>
      <c r="AG456" s="17" t="s">
        <v>342</v>
      </c>
      <c r="AH456" s="17" t="s">
        <v>2281</v>
      </c>
      <c r="AI456" s="17" t="s">
        <v>343</v>
      </c>
      <c r="AJ456" s="29" t="s">
        <v>345</v>
      </c>
      <c r="AK456" s="29">
        <v>45657</v>
      </c>
      <c r="AL456" s="29" t="s">
        <v>345</v>
      </c>
      <c r="AM456" s="18">
        <v>45658</v>
      </c>
      <c r="AN456" s="18">
        <v>46752</v>
      </c>
      <c r="AO456" s="12"/>
    </row>
    <row r="457" spans="1:41" ht="20" customHeight="1">
      <c r="A457" s="12">
        <v>2</v>
      </c>
      <c r="B457" s="12" t="s">
        <v>2250</v>
      </c>
      <c r="C457" s="28" t="s">
        <v>2251</v>
      </c>
      <c r="D457" s="12" t="s">
        <v>2252</v>
      </c>
      <c r="E457" s="12" t="s">
        <v>2250</v>
      </c>
      <c r="F457" s="12" t="s">
        <v>2252</v>
      </c>
      <c r="G457" s="12" t="s">
        <v>991</v>
      </c>
      <c r="H457" s="12" t="s">
        <v>2227</v>
      </c>
      <c r="I457" s="1" t="s">
        <v>2255</v>
      </c>
      <c r="J457" s="12"/>
      <c r="K457" s="12" t="s">
        <v>2253</v>
      </c>
      <c r="L457" s="12" t="s">
        <v>2227</v>
      </c>
      <c r="M457" s="27" t="s">
        <v>2256</v>
      </c>
      <c r="N457" s="12"/>
      <c r="O457" s="8">
        <v>8121355</v>
      </c>
      <c r="P457" s="8" t="s">
        <v>48</v>
      </c>
      <c r="Q457" s="8">
        <v>11</v>
      </c>
      <c r="R457" s="12">
        <v>36</v>
      </c>
      <c r="S457" s="23">
        <v>12650</v>
      </c>
      <c r="T457" s="23"/>
      <c r="U457" s="13"/>
      <c r="V457" s="14">
        <f t="shared" ref="V457:V466" si="266">SUM(S457:U457)</f>
        <v>12650</v>
      </c>
      <c r="W457" s="15">
        <f t="shared" ref="W457:W466" si="267">S457</f>
        <v>12650</v>
      </c>
      <c r="X457" s="15">
        <f t="shared" ref="X457:X466" si="268">T457</f>
        <v>0</v>
      </c>
      <c r="Y457" s="15">
        <f t="shared" ref="Y457:Y466" si="269">U457</f>
        <v>0</v>
      </c>
      <c r="Z457" s="14">
        <f t="shared" ref="Z457:Z466" si="270">SUM(W457:Y457)</f>
        <v>12650</v>
      </c>
      <c r="AA457" s="15">
        <f t="shared" ref="AA457:AA466" si="271">S457</f>
        <v>12650</v>
      </c>
      <c r="AB457" s="15">
        <f t="shared" ref="AB457:AB466" si="272">T457</f>
        <v>0</v>
      </c>
      <c r="AC457" s="15">
        <f t="shared" ref="AC457:AC466" si="273">U457</f>
        <v>0</v>
      </c>
      <c r="AD457" s="14">
        <f t="shared" ref="AD457:AD466" si="274">SUM(AA457:AC457)</f>
        <v>12650</v>
      </c>
      <c r="AE457" s="14">
        <f t="shared" ref="AE457:AE466" si="275">V457+Z457+AD457</f>
        <v>37950</v>
      </c>
      <c r="AF457" s="16" t="s">
        <v>2280</v>
      </c>
      <c r="AG457" s="17" t="s">
        <v>342</v>
      </c>
      <c r="AH457" s="17" t="s">
        <v>2281</v>
      </c>
      <c r="AI457" s="17" t="s">
        <v>343</v>
      </c>
      <c r="AJ457" s="29" t="s">
        <v>345</v>
      </c>
      <c r="AK457" s="29">
        <v>45657</v>
      </c>
      <c r="AL457" s="29" t="s">
        <v>345</v>
      </c>
      <c r="AM457" s="18">
        <v>45658</v>
      </c>
      <c r="AN457" s="18">
        <v>46752</v>
      </c>
      <c r="AO457" s="12"/>
    </row>
    <row r="458" spans="1:41" ht="20" customHeight="1">
      <c r="A458" s="12">
        <v>3</v>
      </c>
      <c r="B458" s="12" t="s">
        <v>2250</v>
      </c>
      <c r="C458" s="28" t="s">
        <v>2251</v>
      </c>
      <c r="D458" s="12" t="s">
        <v>2252</v>
      </c>
      <c r="E458" s="12" t="s">
        <v>2250</v>
      </c>
      <c r="F458" s="12" t="s">
        <v>2252</v>
      </c>
      <c r="G458" s="12" t="s">
        <v>991</v>
      </c>
      <c r="H458" s="12" t="s">
        <v>2227</v>
      </c>
      <c r="I458" s="1" t="s">
        <v>2257</v>
      </c>
      <c r="J458" s="12"/>
      <c r="K458" s="12" t="s">
        <v>2253</v>
      </c>
      <c r="L458" s="12" t="s">
        <v>2227</v>
      </c>
      <c r="M458" s="27" t="s">
        <v>2258</v>
      </c>
      <c r="N458" s="12"/>
      <c r="O458" s="8">
        <v>8972562</v>
      </c>
      <c r="P458" s="8" t="s">
        <v>48</v>
      </c>
      <c r="Q458" s="8">
        <v>7</v>
      </c>
      <c r="R458" s="12">
        <v>36</v>
      </c>
      <c r="S458" s="23">
        <v>2650</v>
      </c>
      <c r="T458" s="23"/>
      <c r="U458" s="13"/>
      <c r="V458" s="14">
        <f t="shared" si="266"/>
        <v>2650</v>
      </c>
      <c r="W458" s="15">
        <f t="shared" si="267"/>
        <v>2650</v>
      </c>
      <c r="X458" s="15">
        <f t="shared" si="268"/>
        <v>0</v>
      </c>
      <c r="Y458" s="15">
        <f t="shared" si="269"/>
        <v>0</v>
      </c>
      <c r="Z458" s="14">
        <f t="shared" si="270"/>
        <v>2650</v>
      </c>
      <c r="AA458" s="15">
        <f t="shared" si="271"/>
        <v>2650</v>
      </c>
      <c r="AB458" s="15">
        <f t="shared" si="272"/>
        <v>0</v>
      </c>
      <c r="AC458" s="15">
        <f t="shared" si="273"/>
        <v>0</v>
      </c>
      <c r="AD458" s="14">
        <f t="shared" si="274"/>
        <v>2650</v>
      </c>
      <c r="AE458" s="14">
        <f t="shared" si="275"/>
        <v>7950</v>
      </c>
      <c r="AF458" s="16" t="s">
        <v>2280</v>
      </c>
      <c r="AG458" s="17" t="s">
        <v>342</v>
      </c>
      <c r="AH458" s="17" t="s">
        <v>2281</v>
      </c>
      <c r="AI458" s="17" t="s">
        <v>343</v>
      </c>
      <c r="AJ458" s="29" t="s">
        <v>345</v>
      </c>
      <c r="AK458" s="29">
        <v>45657</v>
      </c>
      <c r="AL458" s="29" t="s">
        <v>345</v>
      </c>
      <c r="AM458" s="18">
        <v>45658</v>
      </c>
      <c r="AN458" s="18">
        <v>46752</v>
      </c>
      <c r="AO458" s="12"/>
    </row>
    <row r="459" spans="1:41" ht="20" customHeight="1">
      <c r="A459" s="12">
        <v>4</v>
      </c>
      <c r="B459" s="12" t="s">
        <v>2250</v>
      </c>
      <c r="C459" s="28" t="s">
        <v>2251</v>
      </c>
      <c r="D459" s="12" t="s">
        <v>2252</v>
      </c>
      <c r="E459" s="12" t="s">
        <v>2250</v>
      </c>
      <c r="F459" s="12" t="s">
        <v>2252</v>
      </c>
      <c r="G459" s="12" t="s">
        <v>991</v>
      </c>
      <c r="H459" s="12" t="s">
        <v>2227</v>
      </c>
      <c r="I459" s="1" t="s">
        <v>2259</v>
      </c>
      <c r="J459" s="12"/>
      <c r="K459" s="12" t="s">
        <v>2253</v>
      </c>
      <c r="L459" s="12" t="s">
        <v>2227</v>
      </c>
      <c r="M459" s="27" t="s">
        <v>2260</v>
      </c>
      <c r="N459" s="12"/>
      <c r="O459" s="8">
        <v>9336536</v>
      </c>
      <c r="P459" s="8" t="s">
        <v>48</v>
      </c>
      <c r="Q459" s="8">
        <v>11</v>
      </c>
      <c r="R459" s="12">
        <v>36</v>
      </c>
      <c r="S459" s="23">
        <v>3100</v>
      </c>
      <c r="T459" s="23"/>
      <c r="U459" s="13"/>
      <c r="V459" s="14">
        <f t="shared" si="266"/>
        <v>3100</v>
      </c>
      <c r="W459" s="15">
        <f t="shared" si="267"/>
        <v>3100</v>
      </c>
      <c r="X459" s="15">
        <f t="shared" si="268"/>
        <v>0</v>
      </c>
      <c r="Y459" s="15">
        <f t="shared" si="269"/>
        <v>0</v>
      </c>
      <c r="Z459" s="14">
        <f t="shared" si="270"/>
        <v>3100</v>
      </c>
      <c r="AA459" s="15">
        <f t="shared" si="271"/>
        <v>3100</v>
      </c>
      <c r="AB459" s="15">
        <f t="shared" si="272"/>
        <v>0</v>
      </c>
      <c r="AC459" s="15">
        <f t="shared" si="273"/>
        <v>0</v>
      </c>
      <c r="AD459" s="14">
        <f t="shared" si="274"/>
        <v>3100</v>
      </c>
      <c r="AE459" s="14">
        <f t="shared" si="275"/>
        <v>9300</v>
      </c>
      <c r="AF459" s="16" t="s">
        <v>2280</v>
      </c>
      <c r="AG459" s="17" t="s">
        <v>342</v>
      </c>
      <c r="AH459" s="17" t="s">
        <v>2281</v>
      </c>
      <c r="AI459" s="17" t="s">
        <v>343</v>
      </c>
      <c r="AJ459" s="29" t="s">
        <v>345</v>
      </c>
      <c r="AK459" s="29">
        <v>45657</v>
      </c>
      <c r="AL459" s="29" t="s">
        <v>345</v>
      </c>
      <c r="AM459" s="18">
        <v>45658</v>
      </c>
      <c r="AN459" s="18">
        <v>46752</v>
      </c>
      <c r="AO459" s="12"/>
    </row>
    <row r="460" spans="1:41" ht="20" customHeight="1">
      <c r="A460" s="12">
        <v>5</v>
      </c>
      <c r="B460" s="12" t="s">
        <v>2250</v>
      </c>
      <c r="C460" s="28" t="s">
        <v>2251</v>
      </c>
      <c r="D460" s="12" t="s">
        <v>2252</v>
      </c>
      <c r="E460" s="12" t="s">
        <v>2250</v>
      </c>
      <c r="F460" s="12" t="s">
        <v>2252</v>
      </c>
      <c r="G460" s="12" t="s">
        <v>991</v>
      </c>
      <c r="H460" s="12" t="s">
        <v>2227</v>
      </c>
      <c r="I460" s="1" t="s">
        <v>2261</v>
      </c>
      <c r="J460" s="12"/>
      <c r="K460" s="12" t="s">
        <v>2253</v>
      </c>
      <c r="L460" s="12" t="s">
        <v>2227</v>
      </c>
      <c r="M460" s="27" t="s">
        <v>2262</v>
      </c>
      <c r="N460" s="12"/>
      <c r="O460" s="8">
        <v>8827905</v>
      </c>
      <c r="P460" s="8" t="s">
        <v>48</v>
      </c>
      <c r="Q460" s="8">
        <v>9</v>
      </c>
      <c r="R460" s="12">
        <v>36</v>
      </c>
      <c r="S460" s="23">
        <v>2880</v>
      </c>
      <c r="T460" s="23"/>
      <c r="U460" s="13"/>
      <c r="V460" s="14">
        <f t="shared" si="266"/>
        <v>2880</v>
      </c>
      <c r="W460" s="15">
        <f t="shared" si="267"/>
        <v>2880</v>
      </c>
      <c r="X460" s="15">
        <f t="shared" si="268"/>
        <v>0</v>
      </c>
      <c r="Y460" s="15">
        <f t="shared" si="269"/>
        <v>0</v>
      </c>
      <c r="Z460" s="14">
        <f t="shared" si="270"/>
        <v>2880</v>
      </c>
      <c r="AA460" s="15">
        <f t="shared" si="271"/>
        <v>2880</v>
      </c>
      <c r="AB460" s="15">
        <f t="shared" si="272"/>
        <v>0</v>
      </c>
      <c r="AC460" s="15">
        <f t="shared" si="273"/>
        <v>0</v>
      </c>
      <c r="AD460" s="14">
        <f t="shared" si="274"/>
        <v>2880</v>
      </c>
      <c r="AE460" s="14">
        <f t="shared" si="275"/>
        <v>8640</v>
      </c>
      <c r="AF460" s="16" t="s">
        <v>2280</v>
      </c>
      <c r="AG460" s="17" t="s">
        <v>342</v>
      </c>
      <c r="AH460" s="17" t="s">
        <v>2281</v>
      </c>
      <c r="AI460" s="17" t="s">
        <v>343</v>
      </c>
      <c r="AJ460" s="29" t="s">
        <v>345</v>
      </c>
      <c r="AK460" s="29">
        <v>45657</v>
      </c>
      <c r="AL460" s="29" t="s">
        <v>345</v>
      </c>
      <c r="AM460" s="18">
        <v>45658</v>
      </c>
      <c r="AN460" s="18">
        <v>46752</v>
      </c>
      <c r="AO460" s="12"/>
    </row>
    <row r="461" spans="1:41" ht="20" customHeight="1">
      <c r="A461" s="12">
        <v>6</v>
      </c>
      <c r="B461" s="12" t="s">
        <v>2250</v>
      </c>
      <c r="C461" s="28" t="s">
        <v>2251</v>
      </c>
      <c r="D461" s="12" t="s">
        <v>2252</v>
      </c>
      <c r="E461" s="12" t="s">
        <v>2250</v>
      </c>
      <c r="F461" s="12" t="s">
        <v>2252</v>
      </c>
      <c r="G461" s="12" t="s">
        <v>991</v>
      </c>
      <c r="H461" s="12" t="s">
        <v>2227</v>
      </c>
      <c r="I461" s="1" t="s">
        <v>2263</v>
      </c>
      <c r="J461" s="12" t="s">
        <v>2264</v>
      </c>
      <c r="K461" s="12" t="s">
        <v>2253</v>
      </c>
      <c r="L461" s="12" t="s">
        <v>2227</v>
      </c>
      <c r="M461" s="27" t="s">
        <v>2265</v>
      </c>
      <c r="N461" s="12"/>
      <c r="O461" s="8">
        <v>9815580</v>
      </c>
      <c r="P461" s="8" t="s">
        <v>48</v>
      </c>
      <c r="Q461" s="8">
        <v>7</v>
      </c>
      <c r="R461" s="12">
        <v>36</v>
      </c>
      <c r="S461" s="23">
        <v>80</v>
      </c>
      <c r="T461" s="23"/>
      <c r="U461" s="13"/>
      <c r="V461" s="14">
        <f t="shared" si="266"/>
        <v>80</v>
      </c>
      <c r="W461" s="15">
        <f t="shared" si="267"/>
        <v>80</v>
      </c>
      <c r="X461" s="15">
        <f t="shared" si="268"/>
        <v>0</v>
      </c>
      <c r="Y461" s="15">
        <f t="shared" si="269"/>
        <v>0</v>
      </c>
      <c r="Z461" s="14">
        <f t="shared" si="270"/>
        <v>80</v>
      </c>
      <c r="AA461" s="15">
        <f t="shared" si="271"/>
        <v>80</v>
      </c>
      <c r="AB461" s="15">
        <f t="shared" si="272"/>
        <v>0</v>
      </c>
      <c r="AC461" s="15">
        <f t="shared" si="273"/>
        <v>0</v>
      </c>
      <c r="AD461" s="14">
        <f t="shared" si="274"/>
        <v>80</v>
      </c>
      <c r="AE461" s="14">
        <f t="shared" si="275"/>
        <v>240</v>
      </c>
      <c r="AF461" s="16" t="s">
        <v>2280</v>
      </c>
      <c r="AG461" s="17" t="s">
        <v>342</v>
      </c>
      <c r="AH461" s="17" t="s">
        <v>2281</v>
      </c>
      <c r="AI461" s="17" t="s">
        <v>343</v>
      </c>
      <c r="AJ461" s="29" t="s">
        <v>345</v>
      </c>
      <c r="AK461" s="29">
        <v>45657</v>
      </c>
      <c r="AL461" s="29" t="s">
        <v>345</v>
      </c>
      <c r="AM461" s="18">
        <v>45658</v>
      </c>
      <c r="AN461" s="18">
        <v>46752</v>
      </c>
      <c r="AO461" s="12"/>
    </row>
    <row r="462" spans="1:41" ht="20" customHeight="1">
      <c r="A462" s="12">
        <v>7</v>
      </c>
      <c r="B462" s="12" t="s">
        <v>2250</v>
      </c>
      <c r="C462" s="28" t="s">
        <v>2251</v>
      </c>
      <c r="D462" s="12" t="s">
        <v>2252</v>
      </c>
      <c r="E462" s="12" t="s">
        <v>2250</v>
      </c>
      <c r="F462" s="12" t="s">
        <v>2252</v>
      </c>
      <c r="G462" s="12" t="s">
        <v>2266</v>
      </c>
      <c r="H462" s="12" t="s">
        <v>2227</v>
      </c>
      <c r="I462" s="1" t="s">
        <v>1430</v>
      </c>
      <c r="J462" s="12"/>
      <c r="K462" s="12" t="s">
        <v>2253</v>
      </c>
      <c r="L462" s="12" t="s">
        <v>2227</v>
      </c>
      <c r="M462" s="27" t="s">
        <v>2267</v>
      </c>
      <c r="N462" s="12"/>
      <c r="O462" s="8">
        <v>63027959</v>
      </c>
      <c r="P462" s="8" t="s">
        <v>48</v>
      </c>
      <c r="Q462" s="8">
        <v>14</v>
      </c>
      <c r="R462" s="12">
        <v>36</v>
      </c>
      <c r="S462" s="23">
        <v>400</v>
      </c>
      <c r="T462" s="23"/>
      <c r="U462" s="13"/>
      <c r="V462" s="14">
        <f t="shared" si="266"/>
        <v>400</v>
      </c>
      <c r="W462" s="15">
        <f t="shared" si="267"/>
        <v>400</v>
      </c>
      <c r="X462" s="15">
        <f t="shared" si="268"/>
        <v>0</v>
      </c>
      <c r="Y462" s="15">
        <f t="shared" si="269"/>
        <v>0</v>
      </c>
      <c r="Z462" s="14">
        <f t="shared" si="270"/>
        <v>400</v>
      </c>
      <c r="AA462" s="15">
        <f t="shared" si="271"/>
        <v>400</v>
      </c>
      <c r="AB462" s="15">
        <f t="shared" si="272"/>
        <v>0</v>
      </c>
      <c r="AC462" s="15">
        <f t="shared" si="273"/>
        <v>0</v>
      </c>
      <c r="AD462" s="14">
        <f t="shared" si="274"/>
        <v>400</v>
      </c>
      <c r="AE462" s="14">
        <f t="shared" si="275"/>
        <v>1200</v>
      </c>
      <c r="AF462" s="16" t="s">
        <v>2280</v>
      </c>
      <c r="AG462" s="17" t="s">
        <v>342</v>
      </c>
      <c r="AH462" s="17" t="s">
        <v>2281</v>
      </c>
      <c r="AI462" s="17" t="s">
        <v>343</v>
      </c>
      <c r="AJ462" s="29" t="s">
        <v>345</v>
      </c>
      <c r="AK462" s="29">
        <v>45657</v>
      </c>
      <c r="AL462" s="29" t="s">
        <v>345</v>
      </c>
      <c r="AM462" s="18">
        <v>45658</v>
      </c>
      <c r="AN462" s="18">
        <v>46752</v>
      </c>
      <c r="AO462" s="12"/>
    </row>
    <row r="463" spans="1:41" ht="20" customHeight="1">
      <c r="A463" s="12">
        <v>8</v>
      </c>
      <c r="B463" s="12" t="s">
        <v>2250</v>
      </c>
      <c r="C463" s="28" t="s">
        <v>2251</v>
      </c>
      <c r="D463" s="12" t="s">
        <v>2252</v>
      </c>
      <c r="E463" s="12" t="s">
        <v>2250</v>
      </c>
      <c r="F463" s="12" t="s">
        <v>2252</v>
      </c>
      <c r="G463" s="12" t="s">
        <v>2268</v>
      </c>
      <c r="H463" s="12" t="s">
        <v>2227</v>
      </c>
      <c r="I463" s="1" t="s">
        <v>2269</v>
      </c>
      <c r="J463" s="12" t="s">
        <v>2270</v>
      </c>
      <c r="K463" s="12" t="s">
        <v>2253</v>
      </c>
      <c r="L463" s="12" t="s">
        <v>2227</v>
      </c>
      <c r="M463" s="27" t="s">
        <v>2271</v>
      </c>
      <c r="N463" s="12"/>
      <c r="O463" s="8">
        <v>24645566</v>
      </c>
      <c r="P463" s="8" t="s">
        <v>48</v>
      </c>
      <c r="Q463" s="8">
        <v>6</v>
      </c>
      <c r="R463" s="12">
        <v>36</v>
      </c>
      <c r="S463" s="23">
        <v>690</v>
      </c>
      <c r="T463" s="23"/>
      <c r="U463" s="13"/>
      <c r="V463" s="14">
        <f t="shared" si="266"/>
        <v>690</v>
      </c>
      <c r="W463" s="15">
        <f t="shared" si="267"/>
        <v>690</v>
      </c>
      <c r="X463" s="15">
        <f t="shared" si="268"/>
        <v>0</v>
      </c>
      <c r="Y463" s="15">
        <f t="shared" si="269"/>
        <v>0</v>
      </c>
      <c r="Z463" s="14">
        <f t="shared" si="270"/>
        <v>690</v>
      </c>
      <c r="AA463" s="15">
        <f t="shared" si="271"/>
        <v>690</v>
      </c>
      <c r="AB463" s="15">
        <f t="shared" si="272"/>
        <v>0</v>
      </c>
      <c r="AC463" s="15">
        <f t="shared" si="273"/>
        <v>0</v>
      </c>
      <c r="AD463" s="14">
        <f t="shared" si="274"/>
        <v>690</v>
      </c>
      <c r="AE463" s="14">
        <f t="shared" si="275"/>
        <v>2070</v>
      </c>
      <c r="AF463" s="16" t="s">
        <v>2280</v>
      </c>
      <c r="AG463" s="17" t="s">
        <v>342</v>
      </c>
      <c r="AH463" s="17" t="s">
        <v>2281</v>
      </c>
      <c r="AI463" s="17" t="s">
        <v>343</v>
      </c>
      <c r="AJ463" s="29" t="s">
        <v>345</v>
      </c>
      <c r="AK463" s="29">
        <v>45657</v>
      </c>
      <c r="AL463" s="29" t="s">
        <v>345</v>
      </c>
      <c r="AM463" s="18">
        <v>45658</v>
      </c>
      <c r="AN463" s="18">
        <v>46752</v>
      </c>
      <c r="AO463" s="12"/>
    </row>
    <row r="464" spans="1:41" ht="20" customHeight="1">
      <c r="A464" s="12">
        <v>9</v>
      </c>
      <c r="B464" s="12" t="s">
        <v>2250</v>
      </c>
      <c r="C464" s="28" t="s">
        <v>2251</v>
      </c>
      <c r="D464" s="12" t="s">
        <v>2252</v>
      </c>
      <c r="E464" s="12" t="s">
        <v>2250</v>
      </c>
      <c r="F464" s="12" t="s">
        <v>2252</v>
      </c>
      <c r="G464" s="12" t="s">
        <v>2272</v>
      </c>
      <c r="H464" s="12" t="s">
        <v>2227</v>
      </c>
      <c r="I464" s="1" t="s">
        <v>2273</v>
      </c>
      <c r="J464" s="12">
        <v>10</v>
      </c>
      <c r="K464" s="12" t="s">
        <v>2253</v>
      </c>
      <c r="L464" s="12" t="s">
        <v>2227</v>
      </c>
      <c r="M464" s="27" t="s">
        <v>2274</v>
      </c>
      <c r="N464" s="12"/>
      <c r="O464" s="8">
        <v>56199446</v>
      </c>
      <c r="P464" s="8" t="s">
        <v>50</v>
      </c>
      <c r="Q464" s="8">
        <v>22</v>
      </c>
      <c r="R464" s="12">
        <v>36</v>
      </c>
      <c r="S464" s="23">
        <v>12650</v>
      </c>
      <c r="T464" s="23">
        <v>31050</v>
      </c>
      <c r="U464" s="13"/>
      <c r="V464" s="14">
        <f t="shared" si="266"/>
        <v>43700</v>
      </c>
      <c r="W464" s="15">
        <f t="shared" si="267"/>
        <v>12650</v>
      </c>
      <c r="X464" s="15">
        <f t="shared" si="268"/>
        <v>31050</v>
      </c>
      <c r="Y464" s="15">
        <f t="shared" si="269"/>
        <v>0</v>
      </c>
      <c r="Z464" s="14">
        <f t="shared" si="270"/>
        <v>43700</v>
      </c>
      <c r="AA464" s="15">
        <f t="shared" si="271"/>
        <v>12650</v>
      </c>
      <c r="AB464" s="15">
        <f t="shared" si="272"/>
        <v>31050</v>
      </c>
      <c r="AC464" s="15">
        <f t="shared" si="273"/>
        <v>0</v>
      </c>
      <c r="AD464" s="14">
        <f t="shared" si="274"/>
        <v>43700</v>
      </c>
      <c r="AE464" s="14">
        <f t="shared" si="275"/>
        <v>131100</v>
      </c>
      <c r="AF464" s="16" t="s">
        <v>2280</v>
      </c>
      <c r="AG464" s="17" t="s">
        <v>342</v>
      </c>
      <c r="AH464" s="17" t="s">
        <v>2281</v>
      </c>
      <c r="AI464" s="17" t="s">
        <v>343</v>
      </c>
      <c r="AJ464" s="29" t="s">
        <v>345</v>
      </c>
      <c r="AK464" s="29">
        <v>45657</v>
      </c>
      <c r="AL464" s="29" t="s">
        <v>345</v>
      </c>
      <c r="AM464" s="18">
        <v>45658</v>
      </c>
      <c r="AN464" s="18">
        <v>46752</v>
      </c>
      <c r="AO464" s="12"/>
    </row>
    <row r="465" spans="1:41" ht="20" customHeight="1">
      <c r="A465" s="12">
        <v>10</v>
      </c>
      <c r="B465" s="12" t="s">
        <v>2250</v>
      </c>
      <c r="C465" s="28" t="s">
        <v>2251</v>
      </c>
      <c r="D465" s="12" t="s">
        <v>2252</v>
      </c>
      <c r="E465" s="12" t="s">
        <v>2250</v>
      </c>
      <c r="F465" s="12" t="s">
        <v>2252</v>
      </c>
      <c r="G465" s="12" t="s">
        <v>991</v>
      </c>
      <c r="H465" s="12" t="s">
        <v>2227</v>
      </c>
      <c r="I465" s="1" t="s">
        <v>2275</v>
      </c>
      <c r="J465" s="12"/>
      <c r="K465" s="12" t="s">
        <v>2253</v>
      </c>
      <c r="L465" s="12" t="s">
        <v>2227</v>
      </c>
      <c r="M465" s="27" t="s">
        <v>2276</v>
      </c>
      <c r="N465" s="12"/>
      <c r="O465" s="8">
        <v>11678985</v>
      </c>
      <c r="P465" s="8" t="s">
        <v>50</v>
      </c>
      <c r="Q465" s="8">
        <v>11</v>
      </c>
      <c r="R465" s="12">
        <v>36</v>
      </c>
      <c r="S465" s="23">
        <v>400</v>
      </c>
      <c r="T465" s="23">
        <v>920</v>
      </c>
      <c r="U465" s="13"/>
      <c r="V465" s="14">
        <f t="shared" si="266"/>
        <v>1320</v>
      </c>
      <c r="W465" s="15">
        <f t="shared" si="267"/>
        <v>400</v>
      </c>
      <c r="X465" s="15">
        <f t="shared" si="268"/>
        <v>920</v>
      </c>
      <c r="Y465" s="15">
        <f t="shared" si="269"/>
        <v>0</v>
      </c>
      <c r="Z465" s="14">
        <f t="shared" si="270"/>
        <v>1320</v>
      </c>
      <c r="AA465" s="15">
        <f t="shared" si="271"/>
        <v>400</v>
      </c>
      <c r="AB465" s="15">
        <f t="shared" si="272"/>
        <v>920</v>
      </c>
      <c r="AC465" s="15">
        <f t="shared" si="273"/>
        <v>0</v>
      </c>
      <c r="AD465" s="14">
        <f t="shared" si="274"/>
        <v>1320</v>
      </c>
      <c r="AE465" s="14">
        <f t="shared" si="275"/>
        <v>3960</v>
      </c>
      <c r="AF465" s="16" t="s">
        <v>2280</v>
      </c>
      <c r="AG465" s="17" t="s">
        <v>342</v>
      </c>
      <c r="AH465" s="17" t="s">
        <v>2281</v>
      </c>
      <c r="AI465" s="17" t="s">
        <v>343</v>
      </c>
      <c r="AJ465" s="29" t="s">
        <v>345</v>
      </c>
      <c r="AK465" s="29">
        <v>45657</v>
      </c>
      <c r="AL465" s="29" t="s">
        <v>345</v>
      </c>
      <c r="AM465" s="18">
        <v>45658</v>
      </c>
      <c r="AN465" s="18">
        <v>46752</v>
      </c>
      <c r="AO465" s="12"/>
    </row>
    <row r="466" spans="1:41" ht="20" customHeight="1">
      <c r="A466" s="12">
        <v>11</v>
      </c>
      <c r="B466" s="12" t="s">
        <v>2250</v>
      </c>
      <c r="C466" s="28" t="s">
        <v>2251</v>
      </c>
      <c r="D466" s="12" t="s">
        <v>2252</v>
      </c>
      <c r="E466" s="12" t="s">
        <v>2250</v>
      </c>
      <c r="F466" s="12" t="s">
        <v>2252</v>
      </c>
      <c r="G466" s="12" t="s">
        <v>2277</v>
      </c>
      <c r="H466" s="12" t="s">
        <v>2227</v>
      </c>
      <c r="I466" s="1" t="s">
        <v>2278</v>
      </c>
      <c r="J466" s="12"/>
      <c r="K466" s="12" t="s">
        <v>2253</v>
      </c>
      <c r="L466" s="12" t="s">
        <v>2227</v>
      </c>
      <c r="M466" s="27" t="s">
        <v>2279</v>
      </c>
      <c r="N466" s="12"/>
      <c r="O466" s="8">
        <v>51161483</v>
      </c>
      <c r="P466" s="8" t="s">
        <v>601</v>
      </c>
      <c r="Q466" s="8">
        <v>60</v>
      </c>
      <c r="R466" s="12">
        <v>36</v>
      </c>
      <c r="S466" s="23">
        <v>98700</v>
      </c>
      <c r="T466" s="23"/>
      <c r="U466" s="13"/>
      <c r="V466" s="14">
        <f t="shared" si="266"/>
        <v>98700</v>
      </c>
      <c r="W466" s="15">
        <f t="shared" si="267"/>
        <v>98700</v>
      </c>
      <c r="X466" s="15">
        <f t="shared" si="268"/>
        <v>0</v>
      </c>
      <c r="Y466" s="15">
        <f t="shared" si="269"/>
        <v>0</v>
      </c>
      <c r="Z466" s="14">
        <f t="shared" si="270"/>
        <v>98700</v>
      </c>
      <c r="AA466" s="15">
        <f t="shared" si="271"/>
        <v>98700</v>
      </c>
      <c r="AB466" s="15">
        <f t="shared" si="272"/>
        <v>0</v>
      </c>
      <c r="AC466" s="15">
        <f t="shared" si="273"/>
        <v>0</v>
      </c>
      <c r="AD466" s="14">
        <f t="shared" si="274"/>
        <v>98700</v>
      </c>
      <c r="AE466" s="14">
        <f t="shared" si="275"/>
        <v>296100</v>
      </c>
      <c r="AF466" s="16" t="s">
        <v>2280</v>
      </c>
      <c r="AG466" s="17" t="s">
        <v>342</v>
      </c>
      <c r="AH466" s="17" t="s">
        <v>2281</v>
      </c>
      <c r="AI466" s="17" t="s">
        <v>343</v>
      </c>
      <c r="AJ466" s="29" t="s">
        <v>345</v>
      </c>
      <c r="AK466" s="29">
        <v>45657</v>
      </c>
      <c r="AL466" s="29" t="s">
        <v>345</v>
      </c>
      <c r="AM466" s="18">
        <v>45658</v>
      </c>
      <c r="AN466" s="18">
        <v>46752</v>
      </c>
      <c r="AO466" s="12"/>
    </row>
    <row r="467" spans="1:41" ht="20" customHeight="1">
      <c r="A467" s="20"/>
      <c r="B467" s="21" t="s">
        <v>2250</v>
      </c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2">
        <f t="shared" ref="S467:AE467" si="276">SUM(S456:S466)</f>
        <v>135000</v>
      </c>
      <c r="T467" s="22">
        <f t="shared" si="276"/>
        <v>31970</v>
      </c>
      <c r="U467" s="22">
        <f t="shared" si="276"/>
        <v>0</v>
      </c>
      <c r="V467" s="22">
        <f t="shared" si="276"/>
        <v>166970</v>
      </c>
      <c r="W467" s="22">
        <f t="shared" si="276"/>
        <v>135000</v>
      </c>
      <c r="X467" s="22">
        <f t="shared" si="276"/>
        <v>31970</v>
      </c>
      <c r="Y467" s="22">
        <f t="shared" si="276"/>
        <v>0</v>
      </c>
      <c r="Z467" s="22">
        <f t="shared" si="276"/>
        <v>166970</v>
      </c>
      <c r="AA467" s="22">
        <f t="shared" si="276"/>
        <v>135000</v>
      </c>
      <c r="AB467" s="22">
        <f t="shared" si="276"/>
        <v>31970</v>
      </c>
      <c r="AC467" s="22">
        <f t="shared" si="276"/>
        <v>0</v>
      </c>
      <c r="AD467" s="22">
        <f t="shared" si="276"/>
        <v>166970</v>
      </c>
      <c r="AE467" s="22">
        <f t="shared" si="276"/>
        <v>500910</v>
      </c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ht="20" customHeight="1">
      <c r="A468" s="8">
        <v>1</v>
      </c>
      <c r="B468" s="8" t="s">
        <v>2453</v>
      </c>
      <c r="C468" s="9" t="s">
        <v>3166</v>
      </c>
      <c r="D468" s="8" t="s">
        <v>2295</v>
      </c>
      <c r="E468" s="8" t="s">
        <v>2294</v>
      </c>
      <c r="F468" s="8" t="s">
        <v>2295</v>
      </c>
      <c r="G468" s="8" t="s">
        <v>2296</v>
      </c>
      <c r="H468" s="8" t="s">
        <v>2297</v>
      </c>
      <c r="I468" s="8" t="s">
        <v>2298</v>
      </c>
      <c r="J468" s="8">
        <v>1</v>
      </c>
      <c r="K468" s="8" t="s">
        <v>2299</v>
      </c>
      <c r="L468" s="8" t="s">
        <v>2297</v>
      </c>
      <c r="M468" s="11" t="s">
        <v>2300</v>
      </c>
      <c r="N468" s="8">
        <v>37598019</v>
      </c>
      <c r="O468" s="8">
        <v>98912161</v>
      </c>
      <c r="P468" s="8" t="s">
        <v>48</v>
      </c>
      <c r="Q468" s="8">
        <v>11</v>
      </c>
      <c r="R468" s="8">
        <v>36</v>
      </c>
      <c r="S468" s="23">
        <v>61</v>
      </c>
      <c r="T468" s="23"/>
      <c r="U468" s="23"/>
      <c r="V468" s="14">
        <f>SUM(S468:U468)</f>
        <v>61</v>
      </c>
      <c r="W468" s="15">
        <f>S468</f>
        <v>61</v>
      </c>
      <c r="X468" s="15">
        <f t="shared" ref="X468:Y483" si="277">T468</f>
        <v>0</v>
      </c>
      <c r="Y468" s="15">
        <f t="shared" si="277"/>
        <v>0</v>
      </c>
      <c r="Z468" s="14">
        <f t="shared" ref="Z468:Z518" si="278">SUM(W468:Y468)</f>
        <v>61</v>
      </c>
      <c r="AA468" s="15">
        <f>W468</f>
        <v>61</v>
      </c>
      <c r="AB468" s="15">
        <f t="shared" ref="AB468:AC483" si="279">X468</f>
        <v>0</v>
      </c>
      <c r="AC468" s="15">
        <f t="shared" si="279"/>
        <v>0</v>
      </c>
      <c r="AD468" s="14">
        <f t="shared" ref="AD468:AD518" si="280">SUM(AA468:AC468)</f>
        <v>61</v>
      </c>
      <c r="AE468" s="14">
        <f t="shared" ref="AE468:AE518" si="281">V468+Z468+AD468</f>
        <v>183</v>
      </c>
      <c r="AF468" s="16" t="s">
        <v>53</v>
      </c>
      <c r="AG468" s="17" t="s">
        <v>287</v>
      </c>
      <c r="AH468" s="17" t="s">
        <v>357</v>
      </c>
      <c r="AI468" s="17" t="s">
        <v>1182</v>
      </c>
      <c r="AJ468" s="29" t="s">
        <v>344</v>
      </c>
      <c r="AK468" s="29" t="s">
        <v>290</v>
      </c>
      <c r="AL468" s="29" t="s">
        <v>291</v>
      </c>
      <c r="AM468" s="12" t="s">
        <v>47</v>
      </c>
      <c r="AN468" s="18">
        <v>46752</v>
      </c>
      <c r="AO468" s="12"/>
    </row>
    <row r="469" spans="1:41" ht="20" customHeight="1">
      <c r="A469" s="8">
        <v>2</v>
      </c>
      <c r="B469" s="8" t="s">
        <v>2453</v>
      </c>
      <c r="C469" s="9" t="s">
        <v>3166</v>
      </c>
      <c r="D469" s="8" t="s">
        <v>2295</v>
      </c>
      <c r="E469" s="8" t="s">
        <v>3229</v>
      </c>
      <c r="F469" s="8" t="s">
        <v>2295</v>
      </c>
      <c r="G469" s="8" t="s">
        <v>2301</v>
      </c>
      <c r="H469" s="8" t="s">
        <v>2302</v>
      </c>
      <c r="I469" s="8" t="s">
        <v>2303</v>
      </c>
      <c r="J469" s="8">
        <v>20</v>
      </c>
      <c r="K469" s="8" t="s">
        <v>2304</v>
      </c>
      <c r="L469" s="8" t="s">
        <v>2302</v>
      </c>
      <c r="M469" s="11" t="s">
        <v>2305</v>
      </c>
      <c r="N469" s="8">
        <v>30015214</v>
      </c>
      <c r="O469" s="8">
        <v>56331873</v>
      </c>
      <c r="P469" s="8" t="s">
        <v>48</v>
      </c>
      <c r="Q469" s="8">
        <v>35</v>
      </c>
      <c r="R469" s="8">
        <v>36</v>
      </c>
      <c r="S469" s="23">
        <v>16884</v>
      </c>
      <c r="T469" s="23"/>
      <c r="U469" s="23"/>
      <c r="V469" s="14">
        <f t="shared" ref="V469:V518" si="282">SUM(S469:U469)</f>
        <v>16884</v>
      </c>
      <c r="W469" s="15">
        <f t="shared" ref="W469:W518" si="283">S469</f>
        <v>16884</v>
      </c>
      <c r="X469" s="15">
        <f t="shared" si="277"/>
        <v>0</v>
      </c>
      <c r="Y469" s="15">
        <f t="shared" si="277"/>
        <v>0</v>
      </c>
      <c r="Z469" s="14">
        <f t="shared" si="278"/>
        <v>16884</v>
      </c>
      <c r="AA469" s="15">
        <f t="shared" ref="AA469:AA518" si="284">W469</f>
        <v>16884</v>
      </c>
      <c r="AB469" s="15">
        <f t="shared" si="279"/>
        <v>0</v>
      </c>
      <c r="AC469" s="15">
        <f t="shared" si="279"/>
        <v>0</v>
      </c>
      <c r="AD469" s="14">
        <f t="shared" si="280"/>
        <v>16884</v>
      </c>
      <c r="AE469" s="14">
        <f t="shared" si="281"/>
        <v>50652</v>
      </c>
      <c r="AF469" s="16" t="s">
        <v>53</v>
      </c>
      <c r="AG469" s="17" t="s">
        <v>287</v>
      </c>
      <c r="AH469" s="17" t="s">
        <v>357</v>
      </c>
      <c r="AI469" s="17" t="s">
        <v>1182</v>
      </c>
      <c r="AJ469" s="29" t="s">
        <v>344</v>
      </c>
      <c r="AK469" s="29" t="s">
        <v>290</v>
      </c>
      <c r="AL469" s="29" t="s">
        <v>291</v>
      </c>
      <c r="AM469" s="12" t="s">
        <v>47</v>
      </c>
      <c r="AN469" s="18">
        <v>46752</v>
      </c>
      <c r="AO469" s="12"/>
    </row>
    <row r="470" spans="1:41" ht="20" customHeight="1">
      <c r="A470" s="8">
        <v>3</v>
      </c>
      <c r="B470" s="8" t="s">
        <v>2453</v>
      </c>
      <c r="C470" s="9" t="s">
        <v>3166</v>
      </c>
      <c r="D470" s="8" t="s">
        <v>2295</v>
      </c>
      <c r="E470" s="8" t="s">
        <v>2294</v>
      </c>
      <c r="F470" s="8" t="s">
        <v>2295</v>
      </c>
      <c r="G470" s="8" t="s">
        <v>2306</v>
      </c>
      <c r="H470" s="8" t="s">
        <v>2302</v>
      </c>
      <c r="I470" s="8" t="s">
        <v>2307</v>
      </c>
      <c r="J470" s="8">
        <v>28</v>
      </c>
      <c r="K470" s="8" t="s">
        <v>2304</v>
      </c>
      <c r="L470" s="8" t="s">
        <v>2302</v>
      </c>
      <c r="M470" s="11" t="s">
        <v>2308</v>
      </c>
      <c r="N470" s="8">
        <v>30021084</v>
      </c>
      <c r="O470" s="8">
        <v>93165995</v>
      </c>
      <c r="P470" s="8" t="s">
        <v>52</v>
      </c>
      <c r="Q470" s="8">
        <v>14</v>
      </c>
      <c r="R470" s="8">
        <v>36</v>
      </c>
      <c r="S470" s="23">
        <v>16039</v>
      </c>
      <c r="T470" s="23"/>
      <c r="U470" s="23"/>
      <c r="V470" s="14">
        <f t="shared" si="282"/>
        <v>16039</v>
      </c>
      <c r="W470" s="15">
        <f t="shared" si="283"/>
        <v>16039</v>
      </c>
      <c r="X470" s="15">
        <f t="shared" si="277"/>
        <v>0</v>
      </c>
      <c r="Y470" s="15">
        <f t="shared" si="277"/>
        <v>0</v>
      </c>
      <c r="Z470" s="14">
        <f t="shared" si="278"/>
        <v>16039</v>
      </c>
      <c r="AA470" s="15">
        <f t="shared" si="284"/>
        <v>16039</v>
      </c>
      <c r="AB470" s="15">
        <f t="shared" si="279"/>
        <v>0</v>
      </c>
      <c r="AC470" s="15">
        <f t="shared" si="279"/>
        <v>0</v>
      </c>
      <c r="AD470" s="14">
        <f t="shared" si="280"/>
        <v>16039</v>
      </c>
      <c r="AE470" s="14">
        <f t="shared" si="281"/>
        <v>48117</v>
      </c>
      <c r="AF470" s="16" t="s">
        <v>53</v>
      </c>
      <c r="AG470" s="17" t="s">
        <v>287</v>
      </c>
      <c r="AH470" s="17" t="s">
        <v>357</v>
      </c>
      <c r="AI470" s="17" t="s">
        <v>1182</v>
      </c>
      <c r="AJ470" s="29" t="s">
        <v>372</v>
      </c>
      <c r="AK470" s="29" t="s">
        <v>290</v>
      </c>
      <c r="AL470" s="29" t="s">
        <v>291</v>
      </c>
      <c r="AM470" s="12" t="s">
        <v>47</v>
      </c>
      <c r="AN470" s="18">
        <v>46752</v>
      </c>
      <c r="AO470" s="12"/>
    </row>
    <row r="471" spans="1:41" ht="20" customHeight="1">
      <c r="A471" s="8">
        <v>4</v>
      </c>
      <c r="B471" s="8" t="s">
        <v>2453</v>
      </c>
      <c r="C471" s="9" t="s">
        <v>3166</v>
      </c>
      <c r="D471" s="8" t="s">
        <v>2295</v>
      </c>
      <c r="E471" s="8" t="s">
        <v>2294</v>
      </c>
      <c r="F471" s="8" t="s">
        <v>2295</v>
      </c>
      <c r="G471" s="8" t="s">
        <v>2309</v>
      </c>
      <c r="H471" s="8" t="s">
        <v>2302</v>
      </c>
      <c r="I471" s="8" t="s">
        <v>2307</v>
      </c>
      <c r="J471" s="8">
        <v>28</v>
      </c>
      <c r="K471" s="8" t="s">
        <v>2304</v>
      </c>
      <c r="L471" s="8" t="s">
        <v>2302</v>
      </c>
      <c r="M471" s="11" t="s">
        <v>2310</v>
      </c>
      <c r="N471" s="8">
        <v>30021085</v>
      </c>
      <c r="O471" s="8">
        <v>31649905</v>
      </c>
      <c r="P471" s="8" t="s">
        <v>52</v>
      </c>
      <c r="Q471" s="8">
        <v>4</v>
      </c>
      <c r="R471" s="8">
        <v>36</v>
      </c>
      <c r="S471" s="23">
        <v>360</v>
      </c>
      <c r="T471" s="23"/>
      <c r="U471" s="23"/>
      <c r="V471" s="14">
        <f t="shared" si="282"/>
        <v>360</v>
      </c>
      <c r="W471" s="15">
        <f t="shared" si="283"/>
        <v>360</v>
      </c>
      <c r="X471" s="15">
        <f t="shared" si="277"/>
        <v>0</v>
      </c>
      <c r="Y471" s="15">
        <f t="shared" si="277"/>
        <v>0</v>
      </c>
      <c r="Z471" s="14">
        <f t="shared" si="278"/>
        <v>360</v>
      </c>
      <c r="AA471" s="15">
        <f t="shared" si="284"/>
        <v>360</v>
      </c>
      <c r="AB471" s="15">
        <f t="shared" si="279"/>
        <v>0</v>
      </c>
      <c r="AC471" s="15">
        <f t="shared" si="279"/>
        <v>0</v>
      </c>
      <c r="AD471" s="14">
        <f t="shared" si="280"/>
        <v>360</v>
      </c>
      <c r="AE471" s="14">
        <f t="shared" si="281"/>
        <v>1080</v>
      </c>
      <c r="AF471" s="16" t="s">
        <v>53</v>
      </c>
      <c r="AG471" s="17" t="s">
        <v>287</v>
      </c>
      <c r="AH471" s="17" t="s">
        <v>357</v>
      </c>
      <c r="AI471" s="17" t="s">
        <v>1182</v>
      </c>
      <c r="AJ471" s="29" t="s">
        <v>372</v>
      </c>
      <c r="AK471" s="29" t="s">
        <v>290</v>
      </c>
      <c r="AL471" s="29" t="s">
        <v>291</v>
      </c>
      <c r="AM471" s="12" t="s">
        <v>47</v>
      </c>
      <c r="AN471" s="18">
        <v>46752</v>
      </c>
      <c r="AO471" s="12"/>
    </row>
    <row r="472" spans="1:41" ht="20" customHeight="1">
      <c r="A472" s="8">
        <v>5</v>
      </c>
      <c r="B472" s="8" t="s">
        <v>2453</v>
      </c>
      <c r="C472" s="9" t="s">
        <v>3166</v>
      </c>
      <c r="D472" s="8" t="s">
        <v>2295</v>
      </c>
      <c r="E472" s="8" t="s">
        <v>2311</v>
      </c>
      <c r="F472" s="8" t="s">
        <v>2295</v>
      </c>
      <c r="G472" s="8" t="s">
        <v>2312</v>
      </c>
      <c r="H472" s="8" t="s">
        <v>2302</v>
      </c>
      <c r="I472" s="8" t="s">
        <v>2313</v>
      </c>
      <c r="J472" s="8" t="s">
        <v>2314</v>
      </c>
      <c r="K472" s="8" t="s">
        <v>2304</v>
      </c>
      <c r="L472" s="8" t="s">
        <v>2302</v>
      </c>
      <c r="M472" s="11" t="s">
        <v>2315</v>
      </c>
      <c r="N472" s="8">
        <v>34004019</v>
      </c>
      <c r="O472" s="8">
        <v>89250328</v>
      </c>
      <c r="P472" s="8" t="s">
        <v>48</v>
      </c>
      <c r="Q472" s="8">
        <v>1</v>
      </c>
      <c r="R472" s="8">
        <v>36</v>
      </c>
      <c r="S472" s="23">
        <v>78</v>
      </c>
      <c r="T472" s="23"/>
      <c r="U472" s="23"/>
      <c r="V472" s="14">
        <f t="shared" si="282"/>
        <v>78</v>
      </c>
      <c r="W472" s="15">
        <f t="shared" si="283"/>
        <v>78</v>
      </c>
      <c r="X472" s="15">
        <f t="shared" si="277"/>
        <v>0</v>
      </c>
      <c r="Y472" s="15">
        <f t="shared" si="277"/>
        <v>0</v>
      </c>
      <c r="Z472" s="14">
        <f t="shared" si="278"/>
        <v>78</v>
      </c>
      <c r="AA472" s="15">
        <f t="shared" si="284"/>
        <v>78</v>
      </c>
      <c r="AB472" s="15">
        <f t="shared" si="279"/>
        <v>0</v>
      </c>
      <c r="AC472" s="15">
        <f t="shared" si="279"/>
        <v>0</v>
      </c>
      <c r="AD472" s="14">
        <f t="shared" si="280"/>
        <v>78</v>
      </c>
      <c r="AE472" s="14">
        <f t="shared" si="281"/>
        <v>234</v>
      </c>
      <c r="AF472" s="16" t="s">
        <v>53</v>
      </c>
      <c r="AG472" s="17" t="s">
        <v>287</v>
      </c>
      <c r="AH472" s="17" t="s">
        <v>357</v>
      </c>
      <c r="AI472" s="17" t="s">
        <v>1182</v>
      </c>
      <c r="AJ472" s="29" t="s">
        <v>344</v>
      </c>
      <c r="AK472" s="29" t="s">
        <v>290</v>
      </c>
      <c r="AL472" s="29" t="s">
        <v>2898</v>
      </c>
      <c r="AM472" s="12" t="s">
        <v>47</v>
      </c>
      <c r="AN472" s="18">
        <v>46752</v>
      </c>
      <c r="AO472" s="12"/>
    </row>
    <row r="473" spans="1:41" ht="20" customHeight="1">
      <c r="A473" s="8">
        <v>6</v>
      </c>
      <c r="B473" s="8" t="s">
        <v>2453</v>
      </c>
      <c r="C473" s="9" t="s">
        <v>3166</v>
      </c>
      <c r="D473" s="8" t="s">
        <v>2295</v>
      </c>
      <c r="E473" s="8" t="s">
        <v>2311</v>
      </c>
      <c r="F473" s="8" t="s">
        <v>2295</v>
      </c>
      <c r="G473" s="8" t="s">
        <v>2316</v>
      </c>
      <c r="H473" s="8" t="s">
        <v>2302</v>
      </c>
      <c r="I473" s="8" t="s">
        <v>2317</v>
      </c>
      <c r="J473" s="8">
        <v>26</v>
      </c>
      <c r="K473" s="8" t="s">
        <v>2304</v>
      </c>
      <c r="L473" s="8" t="s">
        <v>2302</v>
      </c>
      <c r="M473" s="11" t="s">
        <v>2318</v>
      </c>
      <c r="N473" s="8">
        <v>30041373</v>
      </c>
      <c r="O473" s="8">
        <v>31385138</v>
      </c>
      <c r="P473" s="8" t="s">
        <v>48</v>
      </c>
      <c r="Q473" s="8">
        <v>5</v>
      </c>
      <c r="R473" s="8">
        <v>36</v>
      </c>
      <c r="S473" s="23">
        <v>373</v>
      </c>
      <c r="T473" s="23"/>
      <c r="U473" s="23"/>
      <c r="V473" s="14">
        <f t="shared" si="282"/>
        <v>373</v>
      </c>
      <c r="W473" s="15">
        <f t="shared" si="283"/>
        <v>373</v>
      </c>
      <c r="X473" s="15">
        <f t="shared" si="277"/>
        <v>0</v>
      </c>
      <c r="Y473" s="15">
        <f t="shared" si="277"/>
        <v>0</v>
      </c>
      <c r="Z473" s="14">
        <f t="shared" si="278"/>
        <v>373</v>
      </c>
      <c r="AA473" s="15">
        <f t="shared" si="284"/>
        <v>373</v>
      </c>
      <c r="AB473" s="15">
        <f t="shared" si="279"/>
        <v>0</v>
      </c>
      <c r="AC473" s="15">
        <f t="shared" si="279"/>
        <v>0</v>
      </c>
      <c r="AD473" s="14">
        <f t="shared" si="280"/>
        <v>373</v>
      </c>
      <c r="AE473" s="14">
        <f t="shared" si="281"/>
        <v>1119</v>
      </c>
      <c r="AF473" s="16" t="s">
        <v>53</v>
      </c>
      <c r="AG473" s="17" t="s">
        <v>287</v>
      </c>
      <c r="AH473" s="17" t="s">
        <v>357</v>
      </c>
      <c r="AI473" s="17" t="s">
        <v>1182</v>
      </c>
      <c r="AJ473" s="29" t="s">
        <v>344</v>
      </c>
      <c r="AK473" s="29" t="s">
        <v>290</v>
      </c>
      <c r="AL473" s="29" t="s">
        <v>2898</v>
      </c>
      <c r="AM473" s="12" t="s">
        <v>47</v>
      </c>
      <c r="AN473" s="18">
        <v>46752</v>
      </c>
      <c r="AO473" s="12"/>
    </row>
    <row r="474" spans="1:41" ht="20" customHeight="1">
      <c r="A474" s="8">
        <v>7</v>
      </c>
      <c r="B474" s="8" t="s">
        <v>2453</v>
      </c>
      <c r="C474" s="9" t="s">
        <v>3166</v>
      </c>
      <c r="D474" s="8" t="s">
        <v>2295</v>
      </c>
      <c r="E474" s="8" t="s">
        <v>2311</v>
      </c>
      <c r="F474" s="8" t="s">
        <v>2295</v>
      </c>
      <c r="G474" s="8" t="s">
        <v>2319</v>
      </c>
      <c r="H474" s="8" t="s">
        <v>2302</v>
      </c>
      <c r="I474" s="8" t="s">
        <v>2320</v>
      </c>
      <c r="J474" s="8" t="s">
        <v>3167</v>
      </c>
      <c r="K474" s="8" t="s">
        <v>2304</v>
      </c>
      <c r="L474" s="8" t="s">
        <v>2302</v>
      </c>
      <c r="M474" s="11" t="s">
        <v>2321</v>
      </c>
      <c r="N474" s="8">
        <v>30895250</v>
      </c>
      <c r="O474" s="8">
        <v>89015619</v>
      </c>
      <c r="P474" s="8" t="s">
        <v>48</v>
      </c>
      <c r="Q474" s="8">
        <v>1</v>
      </c>
      <c r="R474" s="8">
        <v>36</v>
      </c>
      <c r="S474" s="23">
        <v>79</v>
      </c>
      <c r="T474" s="23"/>
      <c r="U474" s="23"/>
      <c r="V474" s="14">
        <f t="shared" si="282"/>
        <v>79</v>
      </c>
      <c r="W474" s="15">
        <f t="shared" si="283"/>
        <v>79</v>
      </c>
      <c r="X474" s="15">
        <f t="shared" si="277"/>
        <v>0</v>
      </c>
      <c r="Y474" s="15">
        <f t="shared" si="277"/>
        <v>0</v>
      </c>
      <c r="Z474" s="14">
        <f t="shared" si="278"/>
        <v>79</v>
      </c>
      <c r="AA474" s="15">
        <f t="shared" si="284"/>
        <v>79</v>
      </c>
      <c r="AB474" s="15">
        <f t="shared" si="279"/>
        <v>0</v>
      </c>
      <c r="AC474" s="15">
        <f t="shared" si="279"/>
        <v>0</v>
      </c>
      <c r="AD474" s="14">
        <f t="shared" si="280"/>
        <v>79</v>
      </c>
      <c r="AE474" s="14">
        <f t="shared" si="281"/>
        <v>237</v>
      </c>
      <c r="AF474" s="16" t="s">
        <v>53</v>
      </c>
      <c r="AG474" s="17" t="s">
        <v>287</v>
      </c>
      <c r="AH474" s="17" t="s">
        <v>357</v>
      </c>
      <c r="AI474" s="17" t="s">
        <v>1182</v>
      </c>
      <c r="AJ474" s="29" t="s">
        <v>344</v>
      </c>
      <c r="AK474" s="29" t="s">
        <v>290</v>
      </c>
      <c r="AL474" s="29" t="s">
        <v>2898</v>
      </c>
      <c r="AM474" s="12" t="s">
        <v>47</v>
      </c>
      <c r="AN474" s="18">
        <v>46752</v>
      </c>
      <c r="AO474" s="12"/>
    </row>
    <row r="475" spans="1:41" ht="20" customHeight="1">
      <c r="A475" s="8">
        <v>8</v>
      </c>
      <c r="B475" s="8" t="s">
        <v>2453</v>
      </c>
      <c r="C475" s="9" t="s">
        <v>3166</v>
      </c>
      <c r="D475" s="8" t="s">
        <v>2295</v>
      </c>
      <c r="E475" s="8" t="s">
        <v>2322</v>
      </c>
      <c r="F475" s="8" t="s">
        <v>2295</v>
      </c>
      <c r="G475" s="8" t="s">
        <v>2323</v>
      </c>
      <c r="H475" s="8" t="s">
        <v>2302</v>
      </c>
      <c r="I475" s="8" t="s">
        <v>2324</v>
      </c>
      <c r="J475" s="8">
        <v>19</v>
      </c>
      <c r="K475" s="8" t="s">
        <v>2304</v>
      </c>
      <c r="L475" s="8" t="s">
        <v>2302</v>
      </c>
      <c r="M475" s="11" t="s">
        <v>2325</v>
      </c>
      <c r="N475" s="8">
        <v>10041121</v>
      </c>
      <c r="O475" s="8">
        <v>50434262</v>
      </c>
      <c r="P475" s="8" t="s">
        <v>601</v>
      </c>
      <c r="Q475" s="8" t="s">
        <v>3171</v>
      </c>
      <c r="R475" s="8">
        <v>36</v>
      </c>
      <c r="S475" s="23">
        <v>82652</v>
      </c>
      <c r="T475" s="23"/>
      <c r="U475" s="23"/>
      <c r="V475" s="14">
        <f t="shared" si="282"/>
        <v>82652</v>
      </c>
      <c r="W475" s="15">
        <f t="shared" si="283"/>
        <v>82652</v>
      </c>
      <c r="X475" s="15">
        <f t="shared" si="277"/>
        <v>0</v>
      </c>
      <c r="Y475" s="15">
        <f t="shared" si="277"/>
        <v>0</v>
      </c>
      <c r="Z475" s="14">
        <f t="shared" si="278"/>
        <v>82652</v>
      </c>
      <c r="AA475" s="15">
        <f t="shared" si="284"/>
        <v>82652</v>
      </c>
      <c r="AB475" s="15">
        <f t="shared" si="279"/>
        <v>0</v>
      </c>
      <c r="AC475" s="15">
        <f t="shared" si="279"/>
        <v>0</v>
      </c>
      <c r="AD475" s="14">
        <f t="shared" si="280"/>
        <v>82652</v>
      </c>
      <c r="AE475" s="14">
        <f t="shared" si="281"/>
        <v>247956</v>
      </c>
      <c r="AF475" s="16" t="s">
        <v>53</v>
      </c>
      <c r="AG475" s="17" t="s">
        <v>909</v>
      </c>
      <c r="AH475" s="17" t="s">
        <v>357</v>
      </c>
      <c r="AI475" s="17" t="s">
        <v>2460</v>
      </c>
      <c r="AJ475" s="29" t="s">
        <v>345</v>
      </c>
      <c r="AK475" s="29">
        <v>45657</v>
      </c>
      <c r="AL475" s="29" t="s">
        <v>345</v>
      </c>
      <c r="AM475" s="12" t="s">
        <v>47</v>
      </c>
      <c r="AN475" s="18">
        <v>46752</v>
      </c>
      <c r="AO475" s="12"/>
    </row>
    <row r="476" spans="1:41" ht="20" customHeight="1">
      <c r="A476" s="8">
        <v>9</v>
      </c>
      <c r="B476" s="8" t="s">
        <v>2453</v>
      </c>
      <c r="C476" s="9" t="s">
        <v>3166</v>
      </c>
      <c r="D476" s="8" t="s">
        <v>2295</v>
      </c>
      <c r="E476" s="8" t="s">
        <v>2322</v>
      </c>
      <c r="F476" s="8" t="s">
        <v>2295</v>
      </c>
      <c r="G476" s="8" t="s">
        <v>2326</v>
      </c>
      <c r="H476" s="8" t="s">
        <v>2302</v>
      </c>
      <c r="I476" s="8" t="s">
        <v>2327</v>
      </c>
      <c r="J476" s="8">
        <v>5</v>
      </c>
      <c r="K476" s="8" t="s">
        <v>2304</v>
      </c>
      <c r="L476" s="8" t="s">
        <v>2302</v>
      </c>
      <c r="M476" s="11" t="s">
        <v>2328</v>
      </c>
      <c r="N476" s="8">
        <v>10041121</v>
      </c>
      <c r="O476" s="8">
        <v>56429380</v>
      </c>
      <c r="P476" s="8" t="s">
        <v>50</v>
      </c>
      <c r="Q476" s="8">
        <v>22</v>
      </c>
      <c r="R476" s="8">
        <v>36</v>
      </c>
      <c r="S476" s="23">
        <v>22000</v>
      </c>
      <c r="T476" s="23">
        <v>129</v>
      </c>
      <c r="U476" s="23"/>
      <c r="V476" s="14">
        <f t="shared" si="282"/>
        <v>22129</v>
      </c>
      <c r="W476" s="15">
        <f t="shared" si="283"/>
        <v>22000</v>
      </c>
      <c r="X476" s="15">
        <f t="shared" si="277"/>
        <v>129</v>
      </c>
      <c r="Y476" s="15">
        <f t="shared" si="277"/>
        <v>0</v>
      </c>
      <c r="Z476" s="14">
        <f t="shared" si="278"/>
        <v>22129</v>
      </c>
      <c r="AA476" s="15">
        <f t="shared" si="284"/>
        <v>22000</v>
      </c>
      <c r="AB476" s="15">
        <f t="shared" si="279"/>
        <v>129</v>
      </c>
      <c r="AC476" s="15">
        <f t="shared" si="279"/>
        <v>0</v>
      </c>
      <c r="AD476" s="14">
        <f t="shared" si="280"/>
        <v>22129</v>
      </c>
      <c r="AE476" s="14">
        <f t="shared" si="281"/>
        <v>66387</v>
      </c>
      <c r="AF476" s="16" t="s">
        <v>53</v>
      </c>
      <c r="AG476" s="17" t="s">
        <v>909</v>
      </c>
      <c r="AH476" s="17" t="s">
        <v>357</v>
      </c>
      <c r="AI476" s="17" t="s">
        <v>2460</v>
      </c>
      <c r="AJ476" s="29" t="s">
        <v>345</v>
      </c>
      <c r="AK476" s="29">
        <v>45657</v>
      </c>
      <c r="AL476" s="29" t="s">
        <v>345</v>
      </c>
      <c r="AM476" s="12" t="s">
        <v>47</v>
      </c>
      <c r="AN476" s="18">
        <v>46752</v>
      </c>
      <c r="AO476" s="12"/>
    </row>
    <row r="477" spans="1:41" ht="20" customHeight="1">
      <c r="A477" s="8">
        <v>10</v>
      </c>
      <c r="B477" s="8" t="s">
        <v>2453</v>
      </c>
      <c r="C477" s="9" t="s">
        <v>3166</v>
      </c>
      <c r="D477" s="8" t="s">
        <v>2295</v>
      </c>
      <c r="E477" s="8" t="s">
        <v>2322</v>
      </c>
      <c r="F477" s="8" t="s">
        <v>2295</v>
      </c>
      <c r="G477" s="8" t="s">
        <v>2316</v>
      </c>
      <c r="H477" s="8" t="s">
        <v>2302</v>
      </c>
      <c r="I477" s="8" t="s">
        <v>2324</v>
      </c>
      <c r="J477" s="8" t="s">
        <v>2329</v>
      </c>
      <c r="K477" s="8" t="s">
        <v>2304</v>
      </c>
      <c r="L477" s="8" t="s">
        <v>2302</v>
      </c>
      <c r="M477" s="11" t="s">
        <v>2330</v>
      </c>
      <c r="N477" s="8">
        <v>10041121</v>
      </c>
      <c r="O477" s="8">
        <v>56331891</v>
      </c>
      <c r="P477" s="8" t="s">
        <v>50</v>
      </c>
      <c r="Q477" s="8">
        <v>22</v>
      </c>
      <c r="R477" s="8">
        <v>36</v>
      </c>
      <c r="S477" s="23">
        <v>20000</v>
      </c>
      <c r="T477" s="23">
        <v>546</v>
      </c>
      <c r="U477" s="23"/>
      <c r="V477" s="14">
        <f t="shared" si="282"/>
        <v>20546</v>
      </c>
      <c r="W477" s="15">
        <f t="shared" si="283"/>
        <v>20000</v>
      </c>
      <c r="X477" s="15">
        <f t="shared" si="277"/>
        <v>546</v>
      </c>
      <c r="Y477" s="15">
        <f t="shared" si="277"/>
        <v>0</v>
      </c>
      <c r="Z477" s="14">
        <f t="shared" si="278"/>
        <v>20546</v>
      </c>
      <c r="AA477" s="15">
        <f t="shared" si="284"/>
        <v>20000</v>
      </c>
      <c r="AB477" s="15">
        <f t="shared" si="279"/>
        <v>546</v>
      </c>
      <c r="AC477" s="15">
        <f t="shared" si="279"/>
        <v>0</v>
      </c>
      <c r="AD477" s="14">
        <f t="shared" si="280"/>
        <v>20546</v>
      </c>
      <c r="AE477" s="14">
        <f t="shared" si="281"/>
        <v>61638</v>
      </c>
      <c r="AF477" s="16" t="s">
        <v>53</v>
      </c>
      <c r="AG477" s="17" t="s">
        <v>909</v>
      </c>
      <c r="AH477" s="17" t="s">
        <v>357</v>
      </c>
      <c r="AI477" s="17" t="s">
        <v>2460</v>
      </c>
      <c r="AJ477" s="29" t="s">
        <v>345</v>
      </c>
      <c r="AK477" s="29">
        <v>45657</v>
      </c>
      <c r="AL477" s="29" t="s">
        <v>345</v>
      </c>
      <c r="AM477" s="12" t="s">
        <v>47</v>
      </c>
      <c r="AN477" s="18">
        <v>46752</v>
      </c>
      <c r="AO477" s="12"/>
    </row>
    <row r="478" spans="1:41" ht="20" customHeight="1">
      <c r="A478" s="8">
        <v>11</v>
      </c>
      <c r="B478" s="8" t="s">
        <v>2453</v>
      </c>
      <c r="C478" s="9" t="s">
        <v>3166</v>
      </c>
      <c r="D478" s="8" t="s">
        <v>2295</v>
      </c>
      <c r="E478" s="8" t="s">
        <v>2322</v>
      </c>
      <c r="F478" s="8" t="s">
        <v>2295</v>
      </c>
      <c r="G478" s="8" t="s">
        <v>2323</v>
      </c>
      <c r="H478" s="8" t="s">
        <v>2302</v>
      </c>
      <c r="I478" s="8" t="s">
        <v>2324</v>
      </c>
      <c r="J478" s="8">
        <v>19</v>
      </c>
      <c r="K478" s="8" t="s">
        <v>2304</v>
      </c>
      <c r="L478" s="8" t="s">
        <v>2302</v>
      </c>
      <c r="M478" s="11" t="s">
        <v>2331</v>
      </c>
      <c r="N478" s="8">
        <v>10041121</v>
      </c>
      <c r="O478" s="8">
        <v>56331775</v>
      </c>
      <c r="P478" s="8" t="s">
        <v>50</v>
      </c>
      <c r="Q478" s="8">
        <v>35</v>
      </c>
      <c r="R478" s="8">
        <v>36</v>
      </c>
      <c r="S478" s="23">
        <v>70000</v>
      </c>
      <c r="T478" s="23">
        <v>466</v>
      </c>
      <c r="U478" s="23"/>
      <c r="V478" s="14">
        <f t="shared" si="282"/>
        <v>70466</v>
      </c>
      <c r="W478" s="15">
        <f t="shared" si="283"/>
        <v>70000</v>
      </c>
      <c r="X478" s="15">
        <f t="shared" si="277"/>
        <v>466</v>
      </c>
      <c r="Y478" s="15">
        <f t="shared" si="277"/>
        <v>0</v>
      </c>
      <c r="Z478" s="14">
        <f t="shared" si="278"/>
        <v>70466</v>
      </c>
      <c r="AA478" s="15">
        <f t="shared" si="284"/>
        <v>70000</v>
      </c>
      <c r="AB478" s="15">
        <f t="shared" si="279"/>
        <v>466</v>
      </c>
      <c r="AC478" s="15">
        <f t="shared" si="279"/>
        <v>0</v>
      </c>
      <c r="AD478" s="14">
        <f t="shared" si="280"/>
        <v>70466</v>
      </c>
      <c r="AE478" s="14">
        <f t="shared" si="281"/>
        <v>211398</v>
      </c>
      <c r="AF478" s="16" t="s">
        <v>53</v>
      </c>
      <c r="AG478" s="17" t="s">
        <v>909</v>
      </c>
      <c r="AH478" s="17" t="s">
        <v>357</v>
      </c>
      <c r="AI478" s="17" t="s">
        <v>2460</v>
      </c>
      <c r="AJ478" s="29" t="s">
        <v>345</v>
      </c>
      <c r="AK478" s="29">
        <v>45657</v>
      </c>
      <c r="AL478" s="29" t="s">
        <v>345</v>
      </c>
      <c r="AM478" s="12" t="s">
        <v>47</v>
      </c>
      <c r="AN478" s="18">
        <v>46752</v>
      </c>
      <c r="AO478" s="12"/>
    </row>
    <row r="479" spans="1:41" ht="20" customHeight="1">
      <c r="A479" s="8">
        <v>12</v>
      </c>
      <c r="B479" s="8" t="s">
        <v>2453</v>
      </c>
      <c r="C479" s="9" t="s">
        <v>3166</v>
      </c>
      <c r="D479" s="8" t="s">
        <v>2295</v>
      </c>
      <c r="E479" s="8" t="s">
        <v>2332</v>
      </c>
      <c r="F479" s="8" t="s">
        <v>2333</v>
      </c>
      <c r="G479" s="8" t="s">
        <v>2332</v>
      </c>
      <c r="H479" s="8" t="s">
        <v>2302</v>
      </c>
      <c r="I479" s="8" t="s">
        <v>2334</v>
      </c>
      <c r="J479" s="8">
        <v>16</v>
      </c>
      <c r="K479" s="8" t="s">
        <v>2304</v>
      </c>
      <c r="L479" s="8" t="s">
        <v>2302</v>
      </c>
      <c r="M479" s="11" t="s">
        <v>2335</v>
      </c>
      <c r="N479" s="8">
        <v>31187085</v>
      </c>
      <c r="O479" s="8">
        <v>30036455</v>
      </c>
      <c r="P479" s="8" t="s">
        <v>52</v>
      </c>
      <c r="Q479" s="8">
        <v>4</v>
      </c>
      <c r="R479" s="8">
        <v>36</v>
      </c>
      <c r="S479" s="23">
        <v>786</v>
      </c>
      <c r="T479" s="23"/>
      <c r="U479" s="23"/>
      <c r="V479" s="14">
        <f t="shared" si="282"/>
        <v>786</v>
      </c>
      <c r="W479" s="15">
        <f t="shared" si="283"/>
        <v>786</v>
      </c>
      <c r="X479" s="15">
        <f t="shared" si="277"/>
        <v>0</v>
      </c>
      <c r="Y479" s="15">
        <f t="shared" si="277"/>
        <v>0</v>
      </c>
      <c r="Z479" s="14">
        <f t="shared" si="278"/>
        <v>786</v>
      </c>
      <c r="AA479" s="15">
        <f t="shared" si="284"/>
        <v>786</v>
      </c>
      <c r="AB479" s="15">
        <f t="shared" si="279"/>
        <v>0</v>
      </c>
      <c r="AC479" s="15">
        <f t="shared" si="279"/>
        <v>0</v>
      </c>
      <c r="AD479" s="14">
        <f t="shared" si="280"/>
        <v>786</v>
      </c>
      <c r="AE479" s="14">
        <f t="shared" si="281"/>
        <v>2358</v>
      </c>
      <c r="AF479" s="16" t="s">
        <v>53</v>
      </c>
      <c r="AG479" s="17" t="s">
        <v>287</v>
      </c>
      <c r="AH479" s="17" t="s">
        <v>357</v>
      </c>
      <c r="AI479" s="17" t="s">
        <v>1182</v>
      </c>
      <c r="AJ479" s="29" t="s">
        <v>344</v>
      </c>
      <c r="AK479" s="29" t="s">
        <v>290</v>
      </c>
      <c r="AL479" s="29" t="s">
        <v>291</v>
      </c>
      <c r="AM479" s="12" t="s">
        <v>47</v>
      </c>
      <c r="AN479" s="18">
        <v>46752</v>
      </c>
      <c r="AO479" s="12"/>
    </row>
    <row r="480" spans="1:41" ht="20" customHeight="1">
      <c r="A480" s="8">
        <v>13</v>
      </c>
      <c r="B480" s="8" t="s">
        <v>2453</v>
      </c>
      <c r="C480" s="9" t="s">
        <v>3166</v>
      </c>
      <c r="D480" s="8" t="s">
        <v>2295</v>
      </c>
      <c r="E480" s="8" t="s">
        <v>2336</v>
      </c>
      <c r="F480" s="8" t="s">
        <v>2337</v>
      </c>
      <c r="G480" s="8" t="s">
        <v>2338</v>
      </c>
      <c r="H480" s="8" t="s">
        <v>2339</v>
      </c>
      <c r="I480" s="8" t="s">
        <v>2340</v>
      </c>
      <c r="J480" s="8">
        <v>9</v>
      </c>
      <c r="K480" s="8" t="s">
        <v>2304</v>
      </c>
      <c r="L480" s="8" t="s">
        <v>2339</v>
      </c>
      <c r="M480" s="11" t="s">
        <v>2341</v>
      </c>
      <c r="N480" s="41">
        <v>35035112</v>
      </c>
      <c r="O480" s="8">
        <v>2737828</v>
      </c>
      <c r="P480" s="8" t="s">
        <v>52</v>
      </c>
      <c r="Q480" s="8">
        <v>14</v>
      </c>
      <c r="R480" s="8">
        <v>36</v>
      </c>
      <c r="S480" s="23">
        <v>2000</v>
      </c>
      <c r="T480" s="23"/>
      <c r="U480" s="23"/>
      <c r="V480" s="14">
        <f t="shared" si="282"/>
        <v>2000</v>
      </c>
      <c r="W480" s="15">
        <f t="shared" si="283"/>
        <v>2000</v>
      </c>
      <c r="X480" s="15">
        <f t="shared" si="277"/>
        <v>0</v>
      </c>
      <c r="Y480" s="15">
        <f t="shared" si="277"/>
        <v>0</v>
      </c>
      <c r="Z480" s="14">
        <f t="shared" si="278"/>
        <v>2000</v>
      </c>
      <c r="AA480" s="15">
        <f t="shared" si="284"/>
        <v>2000</v>
      </c>
      <c r="AB480" s="15">
        <f t="shared" si="279"/>
        <v>0</v>
      </c>
      <c r="AC480" s="15">
        <f t="shared" si="279"/>
        <v>0</v>
      </c>
      <c r="AD480" s="14">
        <f t="shared" si="280"/>
        <v>2000</v>
      </c>
      <c r="AE480" s="14">
        <f t="shared" si="281"/>
        <v>6000</v>
      </c>
      <c r="AF480" s="16" t="s">
        <v>53</v>
      </c>
      <c r="AG480" s="17" t="s">
        <v>287</v>
      </c>
      <c r="AH480" s="17" t="s">
        <v>357</v>
      </c>
      <c r="AI480" s="17" t="s">
        <v>1182</v>
      </c>
      <c r="AJ480" s="29" t="s">
        <v>372</v>
      </c>
      <c r="AK480" s="29" t="s">
        <v>290</v>
      </c>
      <c r="AL480" s="29" t="s">
        <v>291</v>
      </c>
      <c r="AM480" s="12" t="s">
        <v>47</v>
      </c>
      <c r="AN480" s="18">
        <v>46752</v>
      </c>
      <c r="AO480" s="12"/>
    </row>
    <row r="481" spans="1:41" ht="20" customHeight="1">
      <c r="A481" s="8">
        <v>14</v>
      </c>
      <c r="B481" s="8" t="s">
        <v>2453</v>
      </c>
      <c r="C481" s="9" t="s">
        <v>3166</v>
      </c>
      <c r="D481" s="8" t="s">
        <v>2295</v>
      </c>
      <c r="E481" s="8" t="s">
        <v>2336</v>
      </c>
      <c r="F481" s="8" t="s">
        <v>2337</v>
      </c>
      <c r="G481" s="8" t="s">
        <v>2338</v>
      </c>
      <c r="H481" s="8" t="s">
        <v>2339</v>
      </c>
      <c r="I481" s="8" t="s">
        <v>2340</v>
      </c>
      <c r="J481" s="8">
        <v>9</v>
      </c>
      <c r="K481" s="8" t="s">
        <v>2304</v>
      </c>
      <c r="L481" s="8" t="s">
        <v>2339</v>
      </c>
      <c r="M481" s="11" t="s">
        <v>2342</v>
      </c>
      <c r="N481" s="41">
        <v>35035110</v>
      </c>
      <c r="O481" s="8">
        <v>98360415</v>
      </c>
      <c r="P481" s="8" t="s">
        <v>2343</v>
      </c>
      <c r="Q481" s="8">
        <v>14</v>
      </c>
      <c r="R481" s="8">
        <v>36</v>
      </c>
      <c r="S481" s="23">
        <v>3000</v>
      </c>
      <c r="T481" s="23">
        <v>777</v>
      </c>
      <c r="U481" s="23"/>
      <c r="V481" s="14">
        <f t="shared" si="282"/>
        <v>3777</v>
      </c>
      <c r="W481" s="15">
        <f t="shared" si="283"/>
        <v>3000</v>
      </c>
      <c r="X481" s="15">
        <f t="shared" si="277"/>
        <v>777</v>
      </c>
      <c r="Y481" s="15">
        <f t="shared" si="277"/>
        <v>0</v>
      </c>
      <c r="Z481" s="14">
        <f t="shared" si="278"/>
        <v>3777</v>
      </c>
      <c r="AA481" s="15">
        <f t="shared" si="284"/>
        <v>3000</v>
      </c>
      <c r="AB481" s="15">
        <f t="shared" si="279"/>
        <v>777</v>
      </c>
      <c r="AC481" s="15">
        <f t="shared" si="279"/>
        <v>0</v>
      </c>
      <c r="AD481" s="14">
        <f t="shared" si="280"/>
        <v>3777</v>
      </c>
      <c r="AE481" s="14">
        <f t="shared" si="281"/>
        <v>11331</v>
      </c>
      <c r="AF481" s="16" t="s">
        <v>53</v>
      </c>
      <c r="AG481" s="17" t="s">
        <v>287</v>
      </c>
      <c r="AH481" s="17" t="s">
        <v>357</v>
      </c>
      <c r="AI481" s="17" t="s">
        <v>1182</v>
      </c>
      <c r="AJ481" s="29" t="s">
        <v>372</v>
      </c>
      <c r="AK481" s="29" t="s">
        <v>290</v>
      </c>
      <c r="AL481" s="29" t="s">
        <v>291</v>
      </c>
      <c r="AM481" s="12" t="s">
        <v>47</v>
      </c>
      <c r="AN481" s="18">
        <v>46752</v>
      </c>
      <c r="AO481" s="12"/>
    </row>
    <row r="482" spans="1:41" ht="20" customHeight="1">
      <c r="A482" s="8">
        <v>15</v>
      </c>
      <c r="B482" s="8" t="s">
        <v>2453</v>
      </c>
      <c r="C482" s="9" t="s">
        <v>3166</v>
      </c>
      <c r="D482" s="8" t="s">
        <v>2295</v>
      </c>
      <c r="E482" s="8" t="s">
        <v>2344</v>
      </c>
      <c r="F482" s="8" t="s">
        <v>2345</v>
      </c>
      <c r="G482" s="8" t="s">
        <v>2344</v>
      </c>
      <c r="H482" s="8" t="s">
        <v>2302</v>
      </c>
      <c r="I482" s="8" t="s">
        <v>2346</v>
      </c>
      <c r="J482" s="8">
        <v>1</v>
      </c>
      <c r="K482" s="8" t="s">
        <v>2304</v>
      </c>
      <c r="L482" s="8" t="s">
        <v>2302</v>
      </c>
      <c r="M482" s="11" t="s">
        <v>2347</v>
      </c>
      <c r="N482" s="8">
        <v>32003356</v>
      </c>
      <c r="O482" s="8">
        <v>56331895</v>
      </c>
      <c r="P482" s="8" t="s">
        <v>50</v>
      </c>
      <c r="Q482" s="8">
        <v>35</v>
      </c>
      <c r="R482" s="8">
        <v>36</v>
      </c>
      <c r="S482" s="23">
        <v>900</v>
      </c>
      <c r="T482" s="23">
        <v>68</v>
      </c>
      <c r="U482" s="23"/>
      <c r="V482" s="14">
        <f t="shared" si="282"/>
        <v>968</v>
      </c>
      <c r="W482" s="15">
        <f t="shared" si="283"/>
        <v>900</v>
      </c>
      <c r="X482" s="15">
        <f t="shared" si="277"/>
        <v>68</v>
      </c>
      <c r="Y482" s="15">
        <f t="shared" si="277"/>
        <v>0</v>
      </c>
      <c r="Z482" s="14">
        <f t="shared" si="278"/>
        <v>968</v>
      </c>
      <c r="AA482" s="15">
        <f t="shared" si="284"/>
        <v>900</v>
      </c>
      <c r="AB482" s="15">
        <f t="shared" si="279"/>
        <v>68</v>
      </c>
      <c r="AC482" s="15">
        <f t="shared" si="279"/>
        <v>0</v>
      </c>
      <c r="AD482" s="14">
        <f t="shared" si="280"/>
        <v>968</v>
      </c>
      <c r="AE482" s="14">
        <f t="shared" si="281"/>
        <v>2904</v>
      </c>
      <c r="AF482" s="16" t="s">
        <v>53</v>
      </c>
      <c r="AG482" s="17" t="s">
        <v>287</v>
      </c>
      <c r="AH482" s="17" t="s">
        <v>357</v>
      </c>
      <c r="AI482" s="17" t="s">
        <v>1182</v>
      </c>
      <c r="AJ482" s="29" t="s">
        <v>344</v>
      </c>
      <c r="AK482" s="29" t="s">
        <v>290</v>
      </c>
      <c r="AL482" s="29" t="s">
        <v>291</v>
      </c>
      <c r="AM482" s="12" t="s">
        <v>47</v>
      </c>
      <c r="AN482" s="18">
        <v>46752</v>
      </c>
      <c r="AO482" s="12"/>
    </row>
    <row r="483" spans="1:41" ht="20" customHeight="1">
      <c r="A483" s="8">
        <v>16</v>
      </c>
      <c r="B483" s="8" t="s">
        <v>2453</v>
      </c>
      <c r="C483" s="9" t="s">
        <v>3166</v>
      </c>
      <c r="D483" s="8" t="s">
        <v>2295</v>
      </c>
      <c r="E483" s="8" t="s">
        <v>2348</v>
      </c>
      <c r="F483" s="8" t="s">
        <v>2349</v>
      </c>
      <c r="G483" s="8" t="s">
        <v>2350</v>
      </c>
      <c r="H483" s="8" t="s">
        <v>2302</v>
      </c>
      <c r="I483" s="8" t="s">
        <v>2351</v>
      </c>
      <c r="J483" s="8">
        <v>3</v>
      </c>
      <c r="K483" s="8" t="s">
        <v>2304</v>
      </c>
      <c r="L483" s="8" t="s">
        <v>2302</v>
      </c>
      <c r="M483" s="11" t="s">
        <v>2352</v>
      </c>
      <c r="N483" s="8">
        <v>31221148</v>
      </c>
      <c r="O483" s="8">
        <v>56359072</v>
      </c>
      <c r="P483" s="8" t="s">
        <v>48</v>
      </c>
      <c r="Q483" s="8">
        <v>41</v>
      </c>
      <c r="R483" s="8">
        <v>36</v>
      </c>
      <c r="S483" s="23">
        <v>40735</v>
      </c>
      <c r="T483" s="23"/>
      <c r="U483" s="23"/>
      <c r="V483" s="14">
        <f t="shared" si="282"/>
        <v>40735</v>
      </c>
      <c r="W483" s="15">
        <f t="shared" si="283"/>
        <v>40735</v>
      </c>
      <c r="X483" s="15">
        <f t="shared" si="277"/>
        <v>0</v>
      </c>
      <c r="Y483" s="15">
        <f t="shared" si="277"/>
        <v>0</v>
      </c>
      <c r="Z483" s="14">
        <f t="shared" si="278"/>
        <v>40735</v>
      </c>
      <c r="AA483" s="15">
        <f t="shared" si="284"/>
        <v>40735</v>
      </c>
      <c r="AB483" s="15">
        <f t="shared" si="279"/>
        <v>0</v>
      </c>
      <c r="AC483" s="15">
        <f t="shared" si="279"/>
        <v>0</v>
      </c>
      <c r="AD483" s="14">
        <f t="shared" si="280"/>
        <v>40735</v>
      </c>
      <c r="AE483" s="14">
        <f t="shared" si="281"/>
        <v>122205</v>
      </c>
      <c r="AF483" s="16" t="s">
        <v>53</v>
      </c>
      <c r="AG483" s="17" t="s">
        <v>287</v>
      </c>
      <c r="AH483" s="17" t="s">
        <v>357</v>
      </c>
      <c r="AI483" s="17" t="s">
        <v>1182</v>
      </c>
      <c r="AJ483" s="29" t="s">
        <v>344</v>
      </c>
      <c r="AK483" s="29" t="s">
        <v>290</v>
      </c>
      <c r="AL483" s="29" t="s">
        <v>291</v>
      </c>
      <c r="AM483" s="12" t="s">
        <v>47</v>
      </c>
      <c r="AN483" s="18">
        <v>46752</v>
      </c>
      <c r="AO483" s="12"/>
    </row>
    <row r="484" spans="1:41" ht="20" customHeight="1">
      <c r="A484" s="8">
        <v>17</v>
      </c>
      <c r="B484" s="8" t="s">
        <v>2453</v>
      </c>
      <c r="C484" s="9" t="s">
        <v>3166</v>
      </c>
      <c r="D484" s="8" t="s">
        <v>2295</v>
      </c>
      <c r="E484" s="8" t="s">
        <v>2348</v>
      </c>
      <c r="F484" s="8" t="s">
        <v>2349</v>
      </c>
      <c r="G484" s="8" t="s">
        <v>2350</v>
      </c>
      <c r="H484" s="8" t="s">
        <v>2302</v>
      </c>
      <c r="I484" s="8" t="s">
        <v>2351</v>
      </c>
      <c r="J484" s="8">
        <v>3</v>
      </c>
      <c r="K484" s="8" t="s">
        <v>2304</v>
      </c>
      <c r="L484" s="8" t="s">
        <v>2302</v>
      </c>
      <c r="M484" s="11" t="s">
        <v>2353</v>
      </c>
      <c r="N484" s="8">
        <v>31221149</v>
      </c>
      <c r="O484" s="8">
        <v>56359203</v>
      </c>
      <c r="P484" s="8" t="s">
        <v>48</v>
      </c>
      <c r="Q484" s="8">
        <v>18</v>
      </c>
      <c r="R484" s="8">
        <v>36</v>
      </c>
      <c r="S484" s="23">
        <v>18432</v>
      </c>
      <c r="T484" s="23"/>
      <c r="U484" s="23"/>
      <c r="V484" s="14">
        <f t="shared" si="282"/>
        <v>18432</v>
      </c>
      <c r="W484" s="15">
        <f t="shared" si="283"/>
        <v>18432</v>
      </c>
      <c r="X484" s="15">
        <f t="shared" ref="X484:X518" si="285">T484</f>
        <v>0</v>
      </c>
      <c r="Y484" s="15">
        <f t="shared" ref="Y484:Y518" si="286">U484</f>
        <v>0</v>
      </c>
      <c r="Z484" s="14">
        <f t="shared" si="278"/>
        <v>18432</v>
      </c>
      <c r="AA484" s="15">
        <f t="shared" si="284"/>
        <v>18432</v>
      </c>
      <c r="AB484" s="15">
        <f t="shared" ref="AB484:AB518" si="287">X484</f>
        <v>0</v>
      </c>
      <c r="AC484" s="15">
        <f t="shared" ref="AC484:AC518" si="288">Y484</f>
        <v>0</v>
      </c>
      <c r="AD484" s="14">
        <f t="shared" si="280"/>
        <v>18432</v>
      </c>
      <c r="AE484" s="14">
        <f t="shared" si="281"/>
        <v>55296</v>
      </c>
      <c r="AF484" s="16" t="s">
        <v>53</v>
      </c>
      <c r="AG484" s="17" t="s">
        <v>287</v>
      </c>
      <c r="AH484" s="17" t="s">
        <v>357</v>
      </c>
      <c r="AI484" s="17" t="s">
        <v>1182</v>
      </c>
      <c r="AJ484" s="29" t="s">
        <v>344</v>
      </c>
      <c r="AK484" s="29" t="s">
        <v>290</v>
      </c>
      <c r="AL484" s="29" t="s">
        <v>291</v>
      </c>
      <c r="AM484" s="12" t="s">
        <v>47</v>
      </c>
      <c r="AN484" s="18">
        <v>46752</v>
      </c>
      <c r="AO484" s="12"/>
    </row>
    <row r="485" spans="1:41" ht="20" customHeight="1">
      <c r="A485" s="8">
        <v>18</v>
      </c>
      <c r="B485" s="8" t="s">
        <v>2453</v>
      </c>
      <c r="C485" s="9" t="s">
        <v>3168</v>
      </c>
      <c r="D485" s="8" t="s">
        <v>2295</v>
      </c>
      <c r="E485" s="8" t="s">
        <v>2355</v>
      </c>
      <c r="F485" s="8" t="s">
        <v>2356</v>
      </c>
      <c r="G485" s="8" t="s">
        <v>3230</v>
      </c>
      <c r="H485" s="8" t="s">
        <v>2302</v>
      </c>
      <c r="I485" s="8" t="s">
        <v>2358</v>
      </c>
      <c r="J485" s="8" t="s">
        <v>1258</v>
      </c>
      <c r="K485" s="8" t="s">
        <v>2304</v>
      </c>
      <c r="L485" s="8" t="s">
        <v>2302</v>
      </c>
      <c r="M485" s="11" t="s">
        <v>2354</v>
      </c>
      <c r="N485" s="8">
        <v>30015380</v>
      </c>
      <c r="O485" s="8">
        <v>82595773</v>
      </c>
      <c r="P485" s="8" t="s">
        <v>48</v>
      </c>
      <c r="Q485" s="8">
        <v>14</v>
      </c>
      <c r="R485" s="8">
        <v>36</v>
      </c>
      <c r="S485" s="23">
        <v>1895</v>
      </c>
      <c r="T485" s="23"/>
      <c r="U485" s="23"/>
      <c r="V485" s="14">
        <f t="shared" si="282"/>
        <v>1895</v>
      </c>
      <c r="W485" s="15">
        <f t="shared" si="283"/>
        <v>1895</v>
      </c>
      <c r="X485" s="15">
        <f t="shared" si="285"/>
        <v>0</v>
      </c>
      <c r="Y485" s="15">
        <f t="shared" si="286"/>
        <v>0</v>
      </c>
      <c r="Z485" s="14">
        <f t="shared" si="278"/>
        <v>1895</v>
      </c>
      <c r="AA485" s="15">
        <f t="shared" si="284"/>
        <v>1895</v>
      </c>
      <c r="AB485" s="15">
        <f t="shared" si="287"/>
        <v>0</v>
      </c>
      <c r="AC485" s="15">
        <f t="shared" si="288"/>
        <v>0</v>
      </c>
      <c r="AD485" s="14">
        <f t="shared" si="280"/>
        <v>1895</v>
      </c>
      <c r="AE485" s="14">
        <f t="shared" si="281"/>
        <v>5685</v>
      </c>
      <c r="AF485" s="16" t="s">
        <v>53</v>
      </c>
      <c r="AG485" s="17" t="s">
        <v>287</v>
      </c>
      <c r="AH485" s="17" t="s">
        <v>357</v>
      </c>
      <c r="AI485" s="17" t="s">
        <v>1182</v>
      </c>
      <c r="AJ485" s="29" t="s">
        <v>344</v>
      </c>
      <c r="AK485" s="29" t="s">
        <v>290</v>
      </c>
      <c r="AL485" s="29" t="s">
        <v>291</v>
      </c>
      <c r="AM485" s="12" t="s">
        <v>47</v>
      </c>
      <c r="AN485" s="18">
        <v>46752</v>
      </c>
      <c r="AO485" s="12"/>
    </row>
    <row r="486" spans="1:41" ht="20" customHeight="1">
      <c r="A486" s="8">
        <v>19</v>
      </c>
      <c r="B486" s="8" t="s">
        <v>2453</v>
      </c>
      <c r="C486" s="9" t="s">
        <v>3166</v>
      </c>
      <c r="D486" s="8" t="s">
        <v>2295</v>
      </c>
      <c r="E486" s="8" t="s">
        <v>2355</v>
      </c>
      <c r="F486" s="8" t="s">
        <v>2356</v>
      </c>
      <c r="G486" s="8" t="s">
        <v>2357</v>
      </c>
      <c r="H486" s="8" t="s">
        <v>2302</v>
      </c>
      <c r="I486" s="8" t="s">
        <v>2358</v>
      </c>
      <c r="J486" s="8" t="s">
        <v>1258</v>
      </c>
      <c r="K486" s="8" t="s">
        <v>2304</v>
      </c>
      <c r="L486" s="8" t="s">
        <v>2302</v>
      </c>
      <c r="M486" s="11" t="s">
        <v>2359</v>
      </c>
      <c r="N486" s="8">
        <v>83000655</v>
      </c>
      <c r="O486" s="8">
        <v>96779333</v>
      </c>
      <c r="P486" s="8" t="s">
        <v>601</v>
      </c>
      <c r="Q486" s="8">
        <v>14</v>
      </c>
      <c r="R486" s="8">
        <v>36</v>
      </c>
      <c r="S486" s="23">
        <v>101</v>
      </c>
      <c r="T486" s="23"/>
      <c r="U486" s="23"/>
      <c r="V486" s="14">
        <f t="shared" si="282"/>
        <v>101</v>
      </c>
      <c r="W486" s="15">
        <f t="shared" si="283"/>
        <v>101</v>
      </c>
      <c r="X486" s="15">
        <f t="shared" si="285"/>
        <v>0</v>
      </c>
      <c r="Y486" s="15">
        <f t="shared" si="286"/>
        <v>0</v>
      </c>
      <c r="Z486" s="14">
        <f t="shared" si="278"/>
        <v>101</v>
      </c>
      <c r="AA486" s="15">
        <f t="shared" si="284"/>
        <v>101</v>
      </c>
      <c r="AB486" s="15">
        <f t="shared" si="287"/>
        <v>0</v>
      </c>
      <c r="AC486" s="15">
        <f t="shared" si="288"/>
        <v>0</v>
      </c>
      <c r="AD486" s="14">
        <f t="shared" si="280"/>
        <v>101</v>
      </c>
      <c r="AE486" s="14">
        <f t="shared" si="281"/>
        <v>303</v>
      </c>
      <c r="AF486" s="16" t="s">
        <v>53</v>
      </c>
      <c r="AG486" s="17" t="s">
        <v>287</v>
      </c>
      <c r="AH486" s="17" t="s">
        <v>357</v>
      </c>
      <c r="AI486" s="17" t="s">
        <v>1182</v>
      </c>
      <c r="AJ486" s="29" t="s">
        <v>372</v>
      </c>
      <c r="AK486" s="29" t="s">
        <v>290</v>
      </c>
      <c r="AL486" s="29" t="s">
        <v>291</v>
      </c>
      <c r="AM486" s="12" t="s">
        <v>47</v>
      </c>
      <c r="AN486" s="18">
        <v>46752</v>
      </c>
      <c r="AO486" s="12"/>
    </row>
    <row r="487" spans="1:41" ht="20" customHeight="1">
      <c r="A487" s="8">
        <v>20</v>
      </c>
      <c r="B487" s="8" t="s">
        <v>2453</v>
      </c>
      <c r="C487" s="9" t="s">
        <v>3166</v>
      </c>
      <c r="D487" s="8" t="s">
        <v>2295</v>
      </c>
      <c r="E487" s="8" t="s">
        <v>2360</v>
      </c>
      <c r="F487" s="8" t="s">
        <v>2361</v>
      </c>
      <c r="G487" s="8" t="s">
        <v>2360</v>
      </c>
      <c r="H487" s="8" t="s">
        <v>2302</v>
      </c>
      <c r="I487" s="8" t="s">
        <v>2307</v>
      </c>
      <c r="J487" s="8">
        <v>16</v>
      </c>
      <c r="K487" s="8" t="s">
        <v>2304</v>
      </c>
      <c r="L487" s="8" t="s">
        <v>2302</v>
      </c>
      <c r="M487" s="11" t="s">
        <v>2362</v>
      </c>
      <c r="N487" s="8">
        <v>31219010</v>
      </c>
      <c r="O487" s="8">
        <v>56331792</v>
      </c>
      <c r="P487" s="8" t="s">
        <v>50</v>
      </c>
      <c r="Q487" s="8">
        <v>35</v>
      </c>
      <c r="R487" s="8">
        <v>36</v>
      </c>
      <c r="S487" s="23">
        <v>40000</v>
      </c>
      <c r="T487" s="23">
        <v>3160</v>
      </c>
      <c r="U487" s="23"/>
      <c r="V487" s="14">
        <f t="shared" si="282"/>
        <v>43160</v>
      </c>
      <c r="W487" s="15">
        <f t="shared" si="283"/>
        <v>40000</v>
      </c>
      <c r="X487" s="15">
        <f t="shared" si="285"/>
        <v>3160</v>
      </c>
      <c r="Y487" s="15">
        <f t="shared" si="286"/>
        <v>0</v>
      </c>
      <c r="Z487" s="14">
        <f t="shared" si="278"/>
        <v>43160</v>
      </c>
      <c r="AA487" s="15">
        <f t="shared" si="284"/>
        <v>40000</v>
      </c>
      <c r="AB487" s="15">
        <f t="shared" si="287"/>
        <v>3160</v>
      </c>
      <c r="AC487" s="15">
        <f t="shared" si="288"/>
        <v>0</v>
      </c>
      <c r="AD487" s="14">
        <f t="shared" si="280"/>
        <v>43160</v>
      </c>
      <c r="AE487" s="14">
        <f t="shared" si="281"/>
        <v>129480</v>
      </c>
      <c r="AF487" s="16" t="s">
        <v>53</v>
      </c>
      <c r="AG487" s="17" t="s">
        <v>287</v>
      </c>
      <c r="AH487" s="17" t="s">
        <v>357</v>
      </c>
      <c r="AI487" s="17" t="s">
        <v>1182</v>
      </c>
      <c r="AJ487" s="29" t="s">
        <v>344</v>
      </c>
      <c r="AK487" s="29" t="s">
        <v>290</v>
      </c>
      <c r="AL487" s="29" t="s">
        <v>2898</v>
      </c>
      <c r="AM487" s="12" t="s">
        <v>47</v>
      </c>
      <c r="AN487" s="18">
        <v>46752</v>
      </c>
      <c r="AO487" s="12"/>
    </row>
    <row r="488" spans="1:41" ht="20" customHeight="1">
      <c r="A488" s="8">
        <v>21</v>
      </c>
      <c r="B488" s="8" t="s">
        <v>2453</v>
      </c>
      <c r="C488" s="9" t="s">
        <v>3166</v>
      </c>
      <c r="D488" s="8" t="s">
        <v>2295</v>
      </c>
      <c r="E488" s="8" t="s">
        <v>2360</v>
      </c>
      <c r="F488" s="8" t="s">
        <v>2361</v>
      </c>
      <c r="G488" s="8" t="s">
        <v>2363</v>
      </c>
      <c r="H488" s="8" t="s">
        <v>2302</v>
      </c>
      <c r="I488" s="8" t="s">
        <v>2307</v>
      </c>
      <c r="J488" s="8">
        <v>14</v>
      </c>
      <c r="K488" s="8" t="s">
        <v>2304</v>
      </c>
      <c r="L488" s="8" t="s">
        <v>2302</v>
      </c>
      <c r="M488" s="11" t="s">
        <v>2364</v>
      </c>
      <c r="N488" s="8">
        <v>31219362</v>
      </c>
      <c r="O488" s="8">
        <v>83225398</v>
      </c>
      <c r="P488" s="8" t="s">
        <v>50</v>
      </c>
      <c r="Q488" s="8">
        <v>5</v>
      </c>
      <c r="R488" s="8">
        <v>36</v>
      </c>
      <c r="S488" s="23">
        <v>2000</v>
      </c>
      <c r="T488" s="23">
        <v>721</v>
      </c>
      <c r="U488" s="23"/>
      <c r="V488" s="14">
        <f t="shared" si="282"/>
        <v>2721</v>
      </c>
      <c r="W488" s="15">
        <f t="shared" si="283"/>
        <v>2000</v>
      </c>
      <c r="X488" s="15">
        <f t="shared" si="285"/>
        <v>721</v>
      </c>
      <c r="Y488" s="15">
        <f t="shared" si="286"/>
        <v>0</v>
      </c>
      <c r="Z488" s="14">
        <f t="shared" si="278"/>
        <v>2721</v>
      </c>
      <c r="AA488" s="15">
        <f t="shared" si="284"/>
        <v>2000</v>
      </c>
      <c r="AB488" s="15">
        <f t="shared" si="287"/>
        <v>721</v>
      </c>
      <c r="AC488" s="15">
        <f t="shared" si="288"/>
        <v>0</v>
      </c>
      <c r="AD488" s="14">
        <f t="shared" si="280"/>
        <v>2721</v>
      </c>
      <c r="AE488" s="14">
        <f t="shared" si="281"/>
        <v>8163</v>
      </c>
      <c r="AF488" s="16" t="s">
        <v>53</v>
      </c>
      <c r="AG488" s="17" t="s">
        <v>287</v>
      </c>
      <c r="AH488" s="17" t="s">
        <v>357</v>
      </c>
      <c r="AI488" s="17" t="s">
        <v>1182</v>
      </c>
      <c r="AJ488" s="29" t="s">
        <v>344</v>
      </c>
      <c r="AK488" s="29" t="s">
        <v>290</v>
      </c>
      <c r="AL488" s="29" t="s">
        <v>2898</v>
      </c>
      <c r="AM488" s="12" t="s">
        <v>47</v>
      </c>
      <c r="AN488" s="18">
        <v>46752</v>
      </c>
      <c r="AO488" s="12"/>
    </row>
    <row r="489" spans="1:41" ht="20" customHeight="1">
      <c r="A489" s="8">
        <v>22</v>
      </c>
      <c r="B489" s="8" t="s">
        <v>2453</v>
      </c>
      <c r="C489" s="9" t="s">
        <v>3166</v>
      </c>
      <c r="D489" s="8" t="s">
        <v>2295</v>
      </c>
      <c r="E489" s="8" t="s">
        <v>2360</v>
      </c>
      <c r="F489" s="8" t="s">
        <v>2361</v>
      </c>
      <c r="G489" s="8" t="s">
        <v>2365</v>
      </c>
      <c r="H489" s="8" t="s">
        <v>2302</v>
      </c>
      <c r="I489" s="8" t="s">
        <v>2307</v>
      </c>
      <c r="J489" s="8">
        <v>18</v>
      </c>
      <c r="K489" s="8" t="s">
        <v>2304</v>
      </c>
      <c r="L489" s="8" t="s">
        <v>2302</v>
      </c>
      <c r="M489" s="11" t="s">
        <v>2366</v>
      </c>
      <c r="N489" s="8">
        <v>31219011</v>
      </c>
      <c r="O489" s="8">
        <v>93580618</v>
      </c>
      <c r="P489" s="8" t="s">
        <v>52</v>
      </c>
      <c r="Q489" s="8">
        <v>14</v>
      </c>
      <c r="R489" s="8">
        <v>36</v>
      </c>
      <c r="S489" s="23">
        <v>35063</v>
      </c>
      <c r="T489" s="23"/>
      <c r="U489" s="23"/>
      <c r="V489" s="14">
        <f t="shared" si="282"/>
        <v>35063</v>
      </c>
      <c r="W489" s="15">
        <f t="shared" si="283"/>
        <v>35063</v>
      </c>
      <c r="X489" s="15">
        <f t="shared" si="285"/>
        <v>0</v>
      </c>
      <c r="Y489" s="15">
        <f t="shared" si="286"/>
        <v>0</v>
      </c>
      <c r="Z489" s="14">
        <f t="shared" si="278"/>
        <v>35063</v>
      </c>
      <c r="AA489" s="15">
        <f t="shared" si="284"/>
        <v>35063</v>
      </c>
      <c r="AB489" s="15">
        <f t="shared" si="287"/>
        <v>0</v>
      </c>
      <c r="AC489" s="15">
        <f t="shared" si="288"/>
        <v>0</v>
      </c>
      <c r="AD489" s="14">
        <f t="shared" si="280"/>
        <v>35063</v>
      </c>
      <c r="AE489" s="14">
        <f t="shared" si="281"/>
        <v>105189</v>
      </c>
      <c r="AF489" s="16" t="s">
        <v>53</v>
      </c>
      <c r="AG489" s="17" t="s">
        <v>287</v>
      </c>
      <c r="AH489" s="17" t="s">
        <v>357</v>
      </c>
      <c r="AI489" s="17" t="s">
        <v>1182</v>
      </c>
      <c r="AJ489" s="29" t="s">
        <v>344</v>
      </c>
      <c r="AK489" s="29" t="s">
        <v>290</v>
      </c>
      <c r="AL489" s="29" t="s">
        <v>2898</v>
      </c>
      <c r="AM489" s="12" t="s">
        <v>47</v>
      </c>
      <c r="AN489" s="18">
        <v>46752</v>
      </c>
      <c r="AO489" s="12"/>
    </row>
    <row r="490" spans="1:41" ht="20" customHeight="1">
      <c r="A490" s="8">
        <v>23</v>
      </c>
      <c r="B490" s="8" t="s">
        <v>2453</v>
      </c>
      <c r="C490" s="9" t="s">
        <v>3166</v>
      </c>
      <c r="D490" s="8" t="s">
        <v>2295</v>
      </c>
      <c r="E490" s="8" t="s">
        <v>2360</v>
      </c>
      <c r="F490" s="8" t="s">
        <v>2361</v>
      </c>
      <c r="G490" s="8" t="s">
        <v>2360</v>
      </c>
      <c r="H490" s="8" t="s">
        <v>2302</v>
      </c>
      <c r="I490" s="8" t="s">
        <v>2307</v>
      </c>
      <c r="J490" s="8">
        <v>16</v>
      </c>
      <c r="K490" s="8" t="s">
        <v>2304</v>
      </c>
      <c r="L490" s="8" t="s">
        <v>2302</v>
      </c>
      <c r="M490" s="11" t="s">
        <v>2367</v>
      </c>
      <c r="N490" s="8">
        <v>34002013</v>
      </c>
      <c r="O490" s="8">
        <v>92624207</v>
      </c>
      <c r="P490" s="8" t="s">
        <v>2343</v>
      </c>
      <c r="Q490" s="8">
        <v>4</v>
      </c>
      <c r="R490" s="8">
        <v>36</v>
      </c>
      <c r="S490" s="23">
        <v>15</v>
      </c>
      <c r="T490" s="23">
        <v>15</v>
      </c>
      <c r="U490" s="23"/>
      <c r="V490" s="14">
        <f t="shared" si="282"/>
        <v>30</v>
      </c>
      <c r="W490" s="15">
        <f t="shared" si="283"/>
        <v>15</v>
      </c>
      <c r="X490" s="15">
        <f t="shared" si="285"/>
        <v>15</v>
      </c>
      <c r="Y490" s="15">
        <f t="shared" si="286"/>
        <v>0</v>
      </c>
      <c r="Z490" s="14">
        <f t="shared" si="278"/>
        <v>30</v>
      </c>
      <c r="AA490" s="15">
        <f t="shared" si="284"/>
        <v>15</v>
      </c>
      <c r="AB490" s="15">
        <f t="shared" si="287"/>
        <v>15</v>
      </c>
      <c r="AC490" s="15">
        <f t="shared" si="288"/>
        <v>0</v>
      </c>
      <c r="AD490" s="14">
        <f t="shared" si="280"/>
        <v>30</v>
      </c>
      <c r="AE490" s="14">
        <f t="shared" si="281"/>
        <v>90</v>
      </c>
      <c r="AF490" s="16" t="s">
        <v>53</v>
      </c>
      <c r="AG490" s="17" t="s">
        <v>287</v>
      </c>
      <c r="AH490" s="17" t="s">
        <v>357</v>
      </c>
      <c r="AI490" s="17" t="s">
        <v>1182</v>
      </c>
      <c r="AJ490" s="29" t="s">
        <v>344</v>
      </c>
      <c r="AK490" s="29" t="s">
        <v>290</v>
      </c>
      <c r="AL490" s="29" t="s">
        <v>2898</v>
      </c>
      <c r="AM490" s="12" t="s">
        <v>47</v>
      </c>
      <c r="AN490" s="18">
        <v>46752</v>
      </c>
      <c r="AO490" s="12"/>
    </row>
    <row r="491" spans="1:41" ht="20" customHeight="1">
      <c r="A491" s="8">
        <v>24</v>
      </c>
      <c r="B491" s="8" t="s">
        <v>2453</v>
      </c>
      <c r="C491" s="9" t="s">
        <v>3166</v>
      </c>
      <c r="D491" s="8" t="s">
        <v>2295</v>
      </c>
      <c r="E491" s="8" t="s">
        <v>2368</v>
      </c>
      <c r="F491" s="8" t="s">
        <v>2369</v>
      </c>
      <c r="G491" s="8" t="s">
        <v>2370</v>
      </c>
      <c r="H491" s="8" t="s">
        <v>2371</v>
      </c>
      <c r="I491" s="8"/>
      <c r="J491" s="8">
        <v>7</v>
      </c>
      <c r="K491" s="8" t="s">
        <v>1034</v>
      </c>
      <c r="L491" s="8" t="s">
        <v>2371</v>
      </c>
      <c r="M491" s="11" t="s">
        <v>2372</v>
      </c>
      <c r="N491" s="8">
        <v>35315016</v>
      </c>
      <c r="O491" s="8">
        <v>15350868</v>
      </c>
      <c r="P491" s="8" t="s">
        <v>48</v>
      </c>
      <c r="Q491" s="8">
        <v>14</v>
      </c>
      <c r="R491" s="8">
        <v>36</v>
      </c>
      <c r="S491" s="23">
        <v>1</v>
      </c>
      <c r="T491" s="23"/>
      <c r="U491" s="23"/>
      <c r="V491" s="14">
        <f t="shared" si="282"/>
        <v>1</v>
      </c>
      <c r="W491" s="15">
        <f t="shared" si="283"/>
        <v>1</v>
      </c>
      <c r="X491" s="15">
        <f t="shared" si="285"/>
        <v>0</v>
      </c>
      <c r="Y491" s="15">
        <f t="shared" si="286"/>
        <v>0</v>
      </c>
      <c r="Z491" s="14">
        <f t="shared" si="278"/>
        <v>1</v>
      </c>
      <c r="AA491" s="15">
        <f t="shared" si="284"/>
        <v>1</v>
      </c>
      <c r="AB491" s="15">
        <f t="shared" si="287"/>
        <v>0</v>
      </c>
      <c r="AC491" s="15">
        <f t="shared" si="288"/>
        <v>0</v>
      </c>
      <c r="AD491" s="14">
        <f t="shared" si="280"/>
        <v>1</v>
      </c>
      <c r="AE491" s="14">
        <f t="shared" si="281"/>
        <v>3</v>
      </c>
      <c r="AF491" s="16" t="s">
        <v>53</v>
      </c>
      <c r="AG491" s="17" t="s">
        <v>287</v>
      </c>
      <c r="AH491" s="17" t="s">
        <v>357</v>
      </c>
      <c r="AI491" s="17" t="s">
        <v>1182</v>
      </c>
      <c r="AJ491" s="29" t="s">
        <v>344</v>
      </c>
      <c r="AK491" s="29" t="s">
        <v>290</v>
      </c>
      <c r="AL491" s="29" t="s">
        <v>291</v>
      </c>
      <c r="AM491" s="12" t="s">
        <v>47</v>
      </c>
      <c r="AN491" s="18">
        <v>46752</v>
      </c>
      <c r="AO491" s="12"/>
    </row>
    <row r="492" spans="1:41" ht="20" customHeight="1">
      <c r="A492" s="8">
        <v>25</v>
      </c>
      <c r="B492" s="8" t="s">
        <v>2453</v>
      </c>
      <c r="C492" s="9" t="s">
        <v>3166</v>
      </c>
      <c r="D492" s="8" t="s">
        <v>2295</v>
      </c>
      <c r="E492" s="8" t="s">
        <v>2368</v>
      </c>
      <c r="F492" s="8" t="s">
        <v>2369</v>
      </c>
      <c r="G492" s="8" t="s">
        <v>2373</v>
      </c>
      <c r="H492" s="8" t="s">
        <v>2371</v>
      </c>
      <c r="I492" s="8"/>
      <c r="J492" s="8">
        <v>7</v>
      </c>
      <c r="K492" s="8" t="s">
        <v>1034</v>
      </c>
      <c r="L492" s="8" t="s">
        <v>2371</v>
      </c>
      <c r="M492" s="11" t="s">
        <v>2374</v>
      </c>
      <c r="N492" s="8">
        <v>35315015</v>
      </c>
      <c r="O492" s="8">
        <v>31307173</v>
      </c>
      <c r="P492" s="8" t="s">
        <v>48</v>
      </c>
      <c r="Q492" s="8">
        <v>5</v>
      </c>
      <c r="R492" s="8">
        <v>36</v>
      </c>
      <c r="S492" s="23">
        <v>17</v>
      </c>
      <c r="T492" s="23"/>
      <c r="U492" s="23"/>
      <c r="V492" s="14">
        <f t="shared" si="282"/>
        <v>17</v>
      </c>
      <c r="W492" s="15">
        <f t="shared" si="283"/>
        <v>17</v>
      </c>
      <c r="X492" s="15">
        <f t="shared" si="285"/>
        <v>0</v>
      </c>
      <c r="Y492" s="15">
        <f t="shared" si="286"/>
        <v>0</v>
      </c>
      <c r="Z492" s="14">
        <f t="shared" si="278"/>
        <v>17</v>
      </c>
      <c r="AA492" s="15">
        <f t="shared" si="284"/>
        <v>17</v>
      </c>
      <c r="AB492" s="15">
        <f t="shared" si="287"/>
        <v>0</v>
      </c>
      <c r="AC492" s="15">
        <f t="shared" si="288"/>
        <v>0</v>
      </c>
      <c r="AD492" s="14">
        <f t="shared" si="280"/>
        <v>17</v>
      </c>
      <c r="AE492" s="14">
        <f t="shared" si="281"/>
        <v>51</v>
      </c>
      <c r="AF492" s="16" t="s">
        <v>53</v>
      </c>
      <c r="AG492" s="17" t="s">
        <v>287</v>
      </c>
      <c r="AH492" s="17" t="s">
        <v>357</v>
      </c>
      <c r="AI492" s="17" t="s">
        <v>1182</v>
      </c>
      <c r="AJ492" s="29" t="s">
        <v>344</v>
      </c>
      <c r="AK492" s="29" t="s">
        <v>290</v>
      </c>
      <c r="AL492" s="29" t="s">
        <v>291</v>
      </c>
      <c r="AM492" s="12" t="s">
        <v>47</v>
      </c>
      <c r="AN492" s="18">
        <v>46752</v>
      </c>
      <c r="AO492" s="12"/>
    </row>
    <row r="493" spans="1:41" ht="20" customHeight="1">
      <c r="A493" s="8">
        <v>26</v>
      </c>
      <c r="B493" s="8" t="s">
        <v>2453</v>
      </c>
      <c r="C493" s="9" t="s">
        <v>3166</v>
      </c>
      <c r="D493" s="8" t="s">
        <v>2295</v>
      </c>
      <c r="E493" s="8" t="s">
        <v>2368</v>
      </c>
      <c r="F493" s="8" t="s">
        <v>2369</v>
      </c>
      <c r="G493" s="8" t="s">
        <v>2370</v>
      </c>
      <c r="H493" s="8" t="s">
        <v>2371</v>
      </c>
      <c r="I493" s="8"/>
      <c r="J493" s="8">
        <v>7</v>
      </c>
      <c r="K493" s="8" t="s">
        <v>1034</v>
      </c>
      <c r="L493" s="8" t="s">
        <v>2371</v>
      </c>
      <c r="M493" s="11" t="s">
        <v>2375</v>
      </c>
      <c r="N493" s="8">
        <v>35315018</v>
      </c>
      <c r="O493" s="8">
        <v>14864220</v>
      </c>
      <c r="P493" s="8" t="s">
        <v>52</v>
      </c>
      <c r="Q493" s="8">
        <v>18</v>
      </c>
      <c r="R493" s="8">
        <v>36</v>
      </c>
      <c r="S493" s="23">
        <v>44840</v>
      </c>
      <c r="T493" s="23"/>
      <c r="U493" s="23"/>
      <c r="V493" s="14">
        <f t="shared" si="282"/>
        <v>44840</v>
      </c>
      <c r="W493" s="15">
        <f t="shared" si="283"/>
        <v>44840</v>
      </c>
      <c r="X493" s="15">
        <f t="shared" si="285"/>
        <v>0</v>
      </c>
      <c r="Y493" s="15">
        <f t="shared" si="286"/>
        <v>0</v>
      </c>
      <c r="Z493" s="14">
        <f t="shared" si="278"/>
        <v>44840</v>
      </c>
      <c r="AA493" s="15">
        <f t="shared" si="284"/>
        <v>44840</v>
      </c>
      <c r="AB493" s="15">
        <f t="shared" si="287"/>
        <v>0</v>
      </c>
      <c r="AC493" s="15">
        <f t="shared" si="288"/>
        <v>0</v>
      </c>
      <c r="AD493" s="14">
        <f t="shared" si="280"/>
        <v>44840</v>
      </c>
      <c r="AE493" s="14">
        <f t="shared" si="281"/>
        <v>134520</v>
      </c>
      <c r="AF493" s="16" t="s">
        <v>53</v>
      </c>
      <c r="AG493" s="17" t="s">
        <v>287</v>
      </c>
      <c r="AH493" s="17" t="s">
        <v>357</v>
      </c>
      <c r="AI493" s="17" t="s">
        <v>1182</v>
      </c>
      <c r="AJ493" s="29" t="s">
        <v>344</v>
      </c>
      <c r="AK493" s="29" t="s">
        <v>290</v>
      </c>
      <c r="AL493" s="29" t="s">
        <v>291</v>
      </c>
      <c r="AM493" s="12" t="s">
        <v>47</v>
      </c>
      <c r="AN493" s="18">
        <v>46752</v>
      </c>
      <c r="AO493" s="12"/>
    </row>
    <row r="494" spans="1:41" ht="20" customHeight="1">
      <c r="A494" s="8">
        <v>27</v>
      </c>
      <c r="B494" s="8" t="s">
        <v>2453</v>
      </c>
      <c r="C494" s="9" t="s">
        <v>3166</v>
      </c>
      <c r="D494" s="8" t="s">
        <v>2295</v>
      </c>
      <c r="E494" s="8" t="s">
        <v>2368</v>
      </c>
      <c r="F494" s="8" t="s">
        <v>2369</v>
      </c>
      <c r="G494" s="8" t="s">
        <v>2373</v>
      </c>
      <c r="H494" s="8" t="s">
        <v>2371</v>
      </c>
      <c r="I494" s="8"/>
      <c r="J494" s="8">
        <v>7</v>
      </c>
      <c r="K494" s="8" t="s">
        <v>1034</v>
      </c>
      <c r="L494" s="8" t="s">
        <v>2371</v>
      </c>
      <c r="M494" s="11" t="s">
        <v>2376</v>
      </c>
      <c r="N494" s="8">
        <v>35315003</v>
      </c>
      <c r="O494" s="8">
        <v>31307194</v>
      </c>
      <c r="P494" s="8" t="s">
        <v>52</v>
      </c>
      <c r="Q494" s="8">
        <v>5</v>
      </c>
      <c r="R494" s="8">
        <v>36</v>
      </c>
      <c r="S494" s="23">
        <v>542</v>
      </c>
      <c r="T494" s="23"/>
      <c r="U494" s="23"/>
      <c r="V494" s="14">
        <f t="shared" si="282"/>
        <v>542</v>
      </c>
      <c r="W494" s="15">
        <f t="shared" si="283"/>
        <v>542</v>
      </c>
      <c r="X494" s="15">
        <f t="shared" si="285"/>
        <v>0</v>
      </c>
      <c r="Y494" s="15">
        <f t="shared" si="286"/>
        <v>0</v>
      </c>
      <c r="Z494" s="14">
        <f t="shared" si="278"/>
        <v>542</v>
      </c>
      <c r="AA494" s="15">
        <f t="shared" si="284"/>
        <v>542</v>
      </c>
      <c r="AB494" s="15">
        <f t="shared" si="287"/>
        <v>0</v>
      </c>
      <c r="AC494" s="15">
        <f t="shared" si="288"/>
        <v>0</v>
      </c>
      <c r="AD494" s="14">
        <f t="shared" si="280"/>
        <v>542</v>
      </c>
      <c r="AE494" s="14">
        <f t="shared" si="281"/>
        <v>1626</v>
      </c>
      <c r="AF494" s="16" t="s">
        <v>53</v>
      </c>
      <c r="AG494" s="17" t="s">
        <v>287</v>
      </c>
      <c r="AH494" s="17" t="s">
        <v>357</v>
      </c>
      <c r="AI494" s="17" t="s">
        <v>1182</v>
      </c>
      <c r="AJ494" s="29" t="s">
        <v>344</v>
      </c>
      <c r="AK494" s="29" t="s">
        <v>290</v>
      </c>
      <c r="AL494" s="29" t="s">
        <v>291</v>
      </c>
      <c r="AM494" s="12" t="s">
        <v>47</v>
      </c>
      <c r="AN494" s="18">
        <v>46752</v>
      </c>
      <c r="AO494" s="12"/>
    </row>
    <row r="495" spans="1:41" ht="20" customHeight="1">
      <c r="A495" s="8">
        <v>28</v>
      </c>
      <c r="B495" s="8" t="s">
        <v>2453</v>
      </c>
      <c r="C495" s="9" t="s">
        <v>3166</v>
      </c>
      <c r="D495" s="8" t="s">
        <v>2295</v>
      </c>
      <c r="E495" s="8" t="s">
        <v>2368</v>
      </c>
      <c r="F495" s="8" t="s">
        <v>2369</v>
      </c>
      <c r="G495" s="8" t="s">
        <v>2377</v>
      </c>
      <c r="H495" s="8" t="s">
        <v>2371</v>
      </c>
      <c r="I495" s="8"/>
      <c r="J495" s="8">
        <v>7</v>
      </c>
      <c r="K495" s="8" t="s">
        <v>2378</v>
      </c>
      <c r="L495" s="8" t="s">
        <v>2371</v>
      </c>
      <c r="M495" s="11" t="s">
        <v>2379</v>
      </c>
      <c r="N495" s="8">
        <v>35315038</v>
      </c>
      <c r="O495" s="8">
        <v>29211401</v>
      </c>
      <c r="P495" s="8" t="s">
        <v>52</v>
      </c>
      <c r="Q495" s="8">
        <v>4</v>
      </c>
      <c r="R495" s="8">
        <v>36</v>
      </c>
      <c r="S495" s="23">
        <v>559</v>
      </c>
      <c r="T495" s="23"/>
      <c r="U495" s="23"/>
      <c r="V495" s="14">
        <f t="shared" si="282"/>
        <v>559</v>
      </c>
      <c r="W495" s="15">
        <f t="shared" si="283"/>
        <v>559</v>
      </c>
      <c r="X495" s="15">
        <f t="shared" si="285"/>
        <v>0</v>
      </c>
      <c r="Y495" s="15">
        <f t="shared" si="286"/>
        <v>0</v>
      </c>
      <c r="Z495" s="14">
        <f t="shared" si="278"/>
        <v>559</v>
      </c>
      <c r="AA495" s="15">
        <f t="shared" si="284"/>
        <v>559</v>
      </c>
      <c r="AB495" s="15">
        <f t="shared" si="287"/>
        <v>0</v>
      </c>
      <c r="AC495" s="15">
        <f t="shared" si="288"/>
        <v>0</v>
      </c>
      <c r="AD495" s="14">
        <f t="shared" si="280"/>
        <v>559</v>
      </c>
      <c r="AE495" s="14">
        <f t="shared" si="281"/>
        <v>1677</v>
      </c>
      <c r="AF495" s="16" t="s">
        <v>53</v>
      </c>
      <c r="AG495" s="17" t="s">
        <v>287</v>
      </c>
      <c r="AH495" s="17" t="s">
        <v>357</v>
      </c>
      <c r="AI495" s="17" t="s">
        <v>1182</v>
      </c>
      <c r="AJ495" s="29" t="s">
        <v>344</v>
      </c>
      <c r="AK495" s="29" t="s">
        <v>290</v>
      </c>
      <c r="AL495" s="29" t="s">
        <v>291</v>
      </c>
      <c r="AM495" s="12" t="s">
        <v>47</v>
      </c>
      <c r="AN495" s="18">
        <v>46752</v>
      </c>
      <c r="AO495" s="12"/>
    </row>
    <row r="496" spans="1:41" ht="20" customHeight="1">
      <c r="A496" s="8">
        <v>29</v>
      </c>
      <c r="B496" s="8" t="s">
        <v>2453</v>
      </c>
      <c r="C496" s="9" t="s">
        <v>3166</v>
      </c>
      <c r="D496" s="8" t="s">
        <v>2295</v>
      </c>
      <c r="E496" s="8" t="s">
        <v>2368</v>
      </c>
      <c r="F496" s="8" t="s">
        <v>2369</v>
      </c>
      <c r="G496" s="8" t="s">
        <v>2380</v>
      </c>
      <c r="H496" s="8" t="s">
        <v>2371</v>
      </c>
      <c r="I496" s="8"/>
      <c r="J496" s="8">
        <v>7</v>
      </c>
      <c r="K496" s="8" t="s">
        <v>2378</v>
      </c>
      <c r="L496" s="8" t="s">
        <v>2371</v>
      </c>
      <c r="M496" s="11" t="s">
        <v>2381</v>
      </c>
      <c r="N496" s="8">
        <v>35018040</v>
      </c>
      <c r="O496" s="8">
        <v>11813508</v>
      </c>
      <c r="P496" s="8" t="s">
        <v>52</v>
      </c>
      <c r="Q496" s="8">
        <v>35</v>
      </c>
      <c r="R496" s="8">
        <v>36</v>
      </c>
      <c r="S496" s="23">
        <v>19118</v>
      </c>
      <c r="T496" s="23"/>
      <c r="U496" s="23"/>
      <c r="V496" s="14">
        <f t="shared" si="282"/>
        <v>19118</v>
      </c>
      <c r="W496" s="15">
        <f t="shared" si="283"/>
        <v>19118</v>
      </c>
      <c r="X496" s="15">
        <f t="shared" si="285"/>
        <v>0</v>
      </c>
      <c r="Y496" s="15">
        <f t="shared" si="286"/>
        <v>0</v>
      </c>
      <c r="Z496" s="14">
        <f t="shared" si="278"/>
        <v>19118</v>
      </c>
      <c r="AA496" s="15">
        <f t="shared" si="284"/>
        <v>19118</v>
      </c>
      <c r="AB496" s="15">
        <f t="shared" si="287"/>
        <v>0</v>
      </c>
      <c r="AC496" s="15">
        <f t="shared" si="288"/>
        <v>0</v>
      </c>
      <c r="AD496" s="14">
        <f t="shared" si="280"/>
        <v>19118</v>
      </c>
      <c r="AE496" s="14">
        <f t="shared" si="281"/>
        <v>57354</v>
      </c>
      <c r="AF496" s="16" t="s">
        <v>53</v>
      </c>
      <c r="AG496" s="17" t="s">
        <v>287</v>
      </c>
      <c r="AH496" s="17" t="s">
        <v>357</v>
      </c>
      <c r="AI496" s="17" t="s">
        <v>1182</v>
      </c>
      <c r="AJ496" s="29" t="s">
        <v>344</v>
      </c>
      <c r="AK496" s="29" t="s">
        <v>290</v>
      </c>
      <c r="AL496" s="29" t="s">
        <v>291</v>
      </c>
      <c r="AM496" s="12" t="s">
        <v>47</v>
      </c>
      <c r="AN496" s="18">
        <v>46752</v>
      </c>
      <c r="AO496" s="12"/>
    </row>
    <row r="497" spans="1:41" ht="20" customHeight="1">
      <c r="A497" s="8">
        <v>30</v>
      </c>
      <c r="B497" s="8" t="s">
        <v>2453</v>
      </c>
      <c r="C497" s="9" t="s">
        <v>3166</v>
      </c>
      <c r="D497" s="8" t="s">
        <v>2295</v>
      </c>
      <c r="E497" s="8" t="s">
        <v>2368</v>
      </c>
      <c r="F497" s="8" t="s">
        <v>2369</v>
      </c>
      <c r="G497" s="8" t="s">
        <v>2373</v>
      </c>
      <c r="H497" s="8" t="s">
        <v>2371</v>
      </c>
      <c r="I497" s="8"/>
      <c r="J497" s="8">
        <v>7</v>
      </c>
      <c r="K497" s="8" t="s">
        <v>1034</v>
      </c>
      <c r="L497" s="8" t="s">
        <v>2371</v>
      </c>
      <c r="M497" s="11" t="s">
        <v>2382</v>
      </c>
      <c r="N497" s="8">
        <v>35315013</v>
      </c>
      <c r="O497" s="8">
        <v>29001623</v>
      </c>
      <c r="P497" s="8" t="s">
        <v>52</v>
      </c>
      <c r="Q497" s="8">
        <v>5</v>
      </c>
      <c r="R497" s="8">
        <v>36</v>
      </c>
      <c r="S497" s="23">
        <v>2149</v>
      </c>
      <c r="T497" s="23"/>
      <c r="U497" s="23"/>
      <c r="V497" s="14">
        <f t="shared" si="282"/>
        <v>2149</v>
      </c>
      <c r="W497" s="15">
        <f t="shared" si="283"/>
        <v>2149</v>
      </c>
      <c r="X497" s="15">
        <f t="shared" si="285"/>
        <v>0</v>
      </c>
      <c r="Y497" s="15">
        <f t="shared" si="286"/>
        <v>0</v>
      </c>
      <c r="Z497" s="14">
        <f t="shared" si="278"/>
        <v>2149</v>
      </c>
      <c r="AA497" s="15">
        <f t="shared" si="284"/>
        <v>2149</v>
      </c>
      <c r="AB497" s="15">
        <f t="shared" si="287"/>
        <v>0</v>
      </c>
      <c r="AC497" s="15">
        <f t="shared" si="288"/>
        <v>0</v>
      </c>
      <c r="AD497" s="14">
        <f t="shared" si="280"/>
        <v>2149</v>
      </c>
      <c r="AE497" s="14">
        <f t="shared" si="281"/>
        <v>6447</v>
      </c>
      <c r="AF497" s="16" t="s">
        <v>53</v>
      </c>
      <c r="AG497" s="17" t="s">
        <v>287</v>
      </c>
      <c r="AH497" s="17" t="s">
        <v>357</v>
      </c>
      <c r="AI497" s="17" t="s">
        <v>1182</v>
      </c>
      <c r="AJ497" s="29" t="s">
        <v>344</v>
      </c>
      <c r="AK497" s="29" t="s">
        <v>290</v>
      </c>
      <c r="AL497" s="29" t="s">
        <v>291</v>
      </c>
      <c r="AM497" s="12" t="s">
        <v>47</v>
      </c>
      <c r="AN497" s="18">
        <v>46752</v>
      </c>
      <c r="AO497" s="12"/>
    </row>
    <row r="498" spans="1:41" ht="20" customHeight="1">
      <c r="A498" s="8">
        <v>31</v>
      </c>
      <c r="B498" s="8" t="s">
        <v>2453</v>
      </c>
      <c r="C498" s="9" t="s">
        <v>3166</v>
      </c>
      <c r="D498" s="8" t="s">
        <v>2295</v>
      </c>
      <c r="E498" s="8" t="s">
        <v>2383</v>
      </c>
      <c r="F498" s="8" t="s">
        <v>2384</v>
      </c>
      <c r="G498" s="8" t="s">
        <v>2385</v>
      </c>
      <c r="H498" s="8" t="s">
        <v>2302</v>
      </c>
      <c r="I498" s="8" t="s">
        <v>2386</v>
      </c>
      <c r="J498" s="8">
        <v>25</v>
      </c>
      <c r="K498" s="8" t="s">
        <v>2304</v>
      </c>
      <c r="L498" s="8" t="s">
        <v>2302</v>
      </c>
      <c r="M498" s="11" t="s">
        <v>2387</v>
      </c>
      <c r="N498" s="8">
        <v>34014065</v>
      </c>
      <c r="O498" s="8">
        <v>56331776</v>
      </c>
      <c r="P498" s="8" t="s">
        <v>48</v>
      </c>
      <c r="Q498" s="8">
        <v>18</v>
      </c>
      <c r="R498" s="8">
        <v>36</v>
      </c>
      <c r="S498" s="23">
        <v>310</v>
      </c>
      <c r="T498" s="23"/>
      <c r="U498" s="23"/>
      <c r="V498" s="14">
        <f t="shared" si="282"/>
        <v>310</v>
      </c>
      <c r="W498" s="15">
        <f t="shared" si="283"/>
        <v>310</v>
      </c>
      <c r="X498" s="15">
        <f t="shared" si="285"/>
        <v>0</v>
      </c>
      <c r="Y498" s="15">
        <f t="shared" si="286"/>
        <v>0</v>
      </c>
      <c r="Z498" s="14">
        <f t="shared" si="278"/>
        <v>310</v>
      </c>
      <c r="AA498" s="15">
        <f t="shared" si="284"/>
        <v>310</v>
      </c>
      <c r="AB498" s="15">
        <f t="shared" si="287"/>
        <v>0</v>
      </c>
      <c r="AC498" s="15">
        <f t="shared" si="288"/>
        <v>0</v>
      </c>
      <c r="AD498" s="14">
        <f t="shared" si="280"/>
        <v>310</v>
      </c>
      <c r="AE498" s="14">
        <f t="shared" si="281"/>
        <v>930</v>
      </c>
      <c r="AF498" s="16" t="s">
        <v>53</v>
      </c>
      <c r="AG498" s="17" t="s">
        <v>287</v>
      </c>
      <c r="AH498" s="17" t="s">
        <v>357</v>
      </c>
      <c r="AI498" s="17" t="s">
        <v>1182</v>
      </c>
      <c r="AJ498" s="29" t="s">
        <v>344</v>
      </c>
      <c r="AK498" s="29" t="s">
        <v>290</v>
      </c>
      <c r="AL498" s="29" t="s">
        <v>291</v>
      </c>
      <c r="AM498" s="12" t="s">
        <v>47</v>
      </c>
      <c r="AN498" s="18">
        <v>46752</v>
      </c>
      <c r="AO498" s="12"/>
    </row>
    <row r="499" spans="1:41" ht="20" customHeight="1">
      <c r="A499" s="8">
        <v>32</v>
      </c>
      <c r="B499" s="8" t="s">
        <v>2453</v>
      </c>
      <c r="C499" s="9" t="s">
        <v>3166</v>
      </c>
      <c r="D499" s="8" t="s">
        <v>2295</v>
      </c>
      <c r="E499" s="8" t="s">
        <v>2383</v>
      </c>
      <c r="F499" s="8" t="s">
        <v>2384</v>
      </c>
      <c r="G499" s="8" t="s">
        <v>2388</v>
      </c>
      <c r="H499" s="8" t="s">
        <v>2302</v>
      </c>
      <c r="I499" s="8" t="s">
        <v>2386</v>
      </c>
      <c r="J499" s="8">
        <v>25</v>
      </c>
      <c r="K499" s="8" t="s">
        <v>2304</v>
      </c>
      <c r="L499" s="8" t="s">
        <v>2302</v>
      </c>
      <c r="M499" s="11" t="s">
        <v>2389</v>
      </c>
      <c r="N499" s="8">
        <v>34014066</v>
      </c>
      <c r="O499" s="8">
        <v>56331791</v>
      </c>
      <c r="P499" s="8" t="s">
        <v>48</v>
      </c>
      <c r="Q499" s="8">
        <v>35</v>
      </c>
      <c r="R499" s="8">
        <v>36</v>
      </c>
      <c r="S499" s="23">
        <v>24579</v>
      </c>
      <c r="T499" s="23"/>
      <c r="U499" s="23"/>
      <c r="V499" s="14">
        <f t="shared" si="282"/>
        <v>24579</v>
      </c>
      <c r="W499" s="15">
        <f t="shared" si="283"/>
        <v>24579</v>
      </c>
      <c r="X499" s="15">
        <f t="shared" si="285"/>
        <v>0</v>
      </c>
      <c r="Y499" s="15">
        <f t="shared" si="286"/>
        <v>0</v>
      </c>
      <c r="Z499" s="14">
        <f t="shared" si="278"/>
        <v>24579</v>
      </c>
      <c r="AA499" s="15">
        <f t="shared" si="284"/>
        <v>24579</v>
      </c>
      <c r="AB499" s="15">
        <f t="shared" si="287"/>
        <v>0</v>
      </c>
      <c r="AC499" s="15">
        <f t="shared" si="288"/>
        <v>0</v>
      </c>
      <c r="AD499" s="14">
        <f t="shared" si="280"/>
        <v>24579</v>
      </c>
      <c r="AE499" s="14">
        <f t="shared" si="281"/>
        <v>73737</v>
      </c>
      <c r="AF499" s="16" t="s">
        <v>53</v>
      </c>
      <c r="AG499" s="17" t="s">
        <v>287</v>
      </c>
      <c r="AH499" s="17" t="s">
        <v>357</v>
      </c>
      <c r="AI499" s="17" t="s">
        <v>1182</v>
      </c>
      <c r="AJ499" s="29" t="s">
        <v>344</v>
      </c>
      <c r="AK499" s="29" t="s">
        <v>290</v>
      </c>
      <c r="AL499" s="29" t="s">
        <v>291</v>
      </c>
      <c r="AM499" s="12" t="s">
        <v>47</v>
      </c>
      <c r="AN499" s="18">
        <v>46752</v>
      </c>
      <c r="AO499" s="12"/>
    </row>
    <row r="500" spans="1:41" ht="20" customHeight="1">
      <c r="A500" s="8">
        <v>33</v>
      </c>
      <c r="B500" s="8" t="s">
        <v>2453</v>
      </c>
      <c r="C500" s="9" t="s">
        <v>3166</v>
      </c>
      <c r="D500" s="8" t="s">
        <v>2295</v>
      </c>
      <c r="E500" s="8" t="s">
        <v>2390</v>
      </c>
      <c r="F500" s="8" t="s">
        <v>2391</v>
      </c>
      <c r="G500" s="8" t="s">
        <v>2392</v>
      </c>
      <c r="H500" s="8" t="s">
        <v>2393</v>
      </c>
      <c r="I500" s="8" t="s">
        <v>2394</v>
      </c>
      <c r="J500" s="8">
        <v>9</v>
      </c>
      <c r="K500" s="8" t="s">
        <v>2395</v>
      </c>
      <c r="L500" s="8" t="s">
        <v>2393</v>
      </c>
      <c r="M500" s="11" t="s">
        <v>2396</v>
      </c>
      <c r="N500" s="8">
        <v>32493018</v>
      </c>
      <c r="O500" s="8">
        <v>56303325</v>
      </c>
      <c r="P500" s="8" t="s">
        <v>48</v>
      </c>
      <c r="Q500" s="8">
        <v>22</v>
      </c>
      <c r="R500" s="8">
        <v>36</v>
      </c>
      <c r="S500" s="23">
        <v>1328</v>
      </c>
      <c r="T500" s="23"/>
      <c r="U500" s="23"/>
      <c r="V500" s="14">
        <f t="shared" si="282"/>
        <v>1328</v>
      </c>
      <c r="W500" s="15">
        <f t="shared" si="283"/>
        <v>1328</v>
      </c>
      <c r="X500" s="15">
        <f t="shared" si="285"/>
        <v>0</v>
      </c>
      <c r="Y500" s="15">
        <f t="shared" si="286"/>
        <v>0</v>
      </c>
      <c r="Z500" s="14">
        <f t="shared" si="278"/>
        <v>1328</v>
      </c>
      <c r="AA500" s="15">
        <f t="shared" si="284"/>
        <v>1328</v>
      </c>
      <c r="AB500" s="15">
        <f t="shared" si="287"/>
        <v>0</v>
      </c>
      <c r="AC500" s="15">
        <f t="shared" si="288"/>
        <v>0</v>
      </c>
      <c r="AD500" s="14">
        <f t="shared" si="280"/>
        <v>1328</v>
      </c>
      <c r="AE500" s="14">
        <f t="shared" si="281"/>
        <v>3984</v>
      </c>
      <c r="AF500" s="16" t="s">
        <v>53</v>
      </c>
      <c r="AG500" s="17" t="s">
        <v>287</v>
      </c>
      <c r="AH500" s="17" t="s">
        <v>357</v>
      </c>
      <c r="AI500" s="17" t="s">
        <v>1182</v>
      </c>
      <c r="AJ500" s="29" t="s">
        <v>344</v>
      </c>
      <c r="AK500" s="29" t="s">
        <v>290</v>
      </c>
      <c r="AL500" s="29" t="s">
        <v>291</v>
      </c>
      <c r="AM500" s="12" t="s">
        <v>47</v>
      </c>
      <c r="AN500" s="18">
        <v>46752</v>
      </c>
      <c r="AO500" s="12"/>
    </row>
    <row r="501" spans="1:41" ht="20" customHeight="1">
      <c r="A501" s="8">
        <v>34</v>
      </c>
      <c r="B501" s="8" t="s">
        <v>2453</v>
      </c>
      <c r="C501" s="9" t="s">
        <v>3166</v>
      </c>
      <c r="D501" s="8" t="s">
        <v>2295</v>
      </c>
      <c r="E501" s="8" t="s">
        <v>2390</v>
      </c>
      <c r="F501" s="8" t="s">
        <v>2391</v>
      </c>
      <c r="G501" s="8" t="s">
        <v>2392</v>
      </c>
      <c r="H501" s="8" t="s">
        <v>2393</v>
      </c>
      <c r="I501" s="8" t="s">
        <v>2394</v>
      </c>
      <c r="J501" s="8">
        <v>9</v>
      </c>
      <c r="K501" s="8" t="s">
        <v>2395</v>
      </c>
      <c r="L501" s="8" t="s">
        <v>2393</v>
      </c>
      <c r="M501" s="11" t="s">
        <v>2397</v>
      </c>
      <c r="N501" s="8">
        <v>31229007</v>
      </c>
      <c r="O501" s="8">
        <v>56303323</v>
      </c>
      <c r="P501" s="8" t="s">
        <v>48</v>
      </c>
      <c r="Q501" s="8">
        <v>22</v>
      </c>
      <c r="R501" s="8">
        <v>36</v>
      </c>
      <c r="S501" s="23">
        <v>18002</v>
      </c>
      <c r="T501" s="23"/>
      <c r="U501" s="23"/>
      <c r="V501" s="14">
        <f t="shared" si="282"/>
        <v>18002</v>
      </c>
      <c r="W501" s="15">
        <f t="shared" si="283"/>
        <v>18002</v>
      </c>
      <c r="X501" s="15">
        <f t="shared" si="285"/>
        <v>0</v>
      </c>
      <c r="Y501" s="15">
        <f t="shared" si="286"/>
        <v>0</v>
      </c>
      <c r="Z501" s="14">
        <f t="shared" si="278"/>
        <v>18002</v>
      </c>
      <c r="AA501" s="15">
        <f t="shared" si="284"/>
        <v>18002</v>
      </c>
      <c r="AB501" s="15">
        <f t="shared" si="287"/>
        <v>0</v>
      </c>
      <c r="AC501" s="15">
        <f t="shared" si="288"/>
        <v>0</v>
      </c>
      <c r="AD501" s="14">
        <f t="shared" si="280"/>
        <v>18002</v>
      </c>
      <c r="AE501" s="14">
        <f t="shared" si="281"/>
        <v>54006</v>
      </c>
      <c r="AF501" s="16" t="s">
        <v>53</v>
      </c>
      <c r="AG501" s="17" t="s">
        <v>287</v>
      </c>
      <c r="AH501" s="17" t="s">
        <v>357</v>
      </c>
      <c r="AI501" s="17" t="s">
        <v>1182</v>
      </c>
      <c r="AJ501" s="29" t="s">
        <v>344</v>
      </c>
      <c r="AK501" s="29" t="s">
        <v>290</v>
      </c>
      <c r="AL501" s="29" t="s">
        <v>291</v>
      </c>
      <c r="AM501" s="12" t="s">
        <v>47</v>
      </c>
      <c r="AN501" s="18">
        <v>46752</v>
      </c>
      <c r="AO501" s="12"/>
    </row>
    <row r="502" spans="1:41" ht="20" customHeight="1">
      <c r="A502" s="8">
        <v>35</v>
      </c>
      <c r="B502" s="8" t="s">
        <v>2453</v>
      </c>
      <c r="C502" s="9" t="s">
        <v>3166</v>
      </c>
      <c r="D502" s="8" t="s">
        <v>2295</v>
      </c>
      <c r="E502" s="8" t="s">
        <v>2390</v>
      </c>
      <c r="F502" s="8" t="s">
        <v>2391</v>
      </c>
      <c r="G502" s="8" t="s">
        <v>2398</v>
      </c>
      <c r="H502" s="8" t="s">
        <v>2393</v>
      </c>
      <c r="I502" s="8" t="s">
        <v>2394</v>
      </c>
      <c r="J502" s="8">
        <v>9</v>
      </c>
      <c r="K502" s="8" t="s">
        <v>2395</v>
      </c>
      <c r="L502" s="8" t="s">
        <v>2393</v>
      </c>
      <c r="M502" s="11" t="s">
        <v>2399</v>
      </c>
      <c r="N502" s="8">
        <v>31229113</v>
      </c>
      <c r="O502" s="8">
        <v>56303322</v>
      </c>
      <c r="P502" s="8" t="s">
        <v>50</v>
      </c>
      <c r="Q502" s="8">
        <v>35</v>
      </c>
      <c r="R502" s="8">
        <v>36</v>
      </c>
      <c r="S502" s="23">
        <v>21000</v>
      </c>
      <c r="T502" s="23">
        <v>3</v>
      </c>
      <c r="U502" s="23"/>
      <c r="V502" s="14">
        <f t="shared" si="282"/>
        <v>21003</v>
      </c>
      <c r="W502" s="15">
        <f t="shared" si="283"/>
        <v>21000</v>
      </c>
      <c r="X502" s="15">
        <f t="shared" si="285"/>
        <v>3</v>
      </c>
      <c r="Y502" s="15">
        <f t="shared" si="286"/>
        <v>0</v>
      </c>
      <c r="Z502" s="14">
        <f t="shared" si="278"/>
        <v>21003</v>
      </c>
      <c r="AA502" s="15">
        <f t="shared" si="284"/>
        <v>21000</v>
      </c>
      <c r="AB502" s="15">
        <f t="shared" si="287"/>
        <v>3</v>
      </c>
      <c r="AC502" s="15">
        <f t="shared" si="288"/>
        <v>0</v>
      </c>
      <c r="AD502" s="14">
        <f t="shared" si="280"/>
        <v>21003</v>
      </c>
      <c r="AE502" s="14">
        <f t="shared" si="281"/>
        <v>63009</v>
      </c>
      <c r="AF502" s="16" t="s">
        <v>53</v>
      </c>
      <c r="AG502" s="17" t="s">
        <v>287</v>
      </c>
      <c r="AH502" s="17" t="s">
        <v>357</v>
      </c>
      <c r="AI502" s="17" t="s">
        <v>1182</v>
      </c>
      <c r="AJ502" s="29" t="s">
        <v>344</v>
      </c>
      <c r="AK502" s="29" t="s">
        <v>290</v>
      </c>
      <c r="AL502" s="29" t="s">
        <v>291</v>
      </c>
      <c r="AM502" s="12" t="s">
        <v>47</v>
      </c>
      <c r="AN502" s="18">
        <v>46752</v>
      </c>
      <c r="AO502" s="12"/>
    </row>
    <row r="503" spans="1:41" ht="20" customHeight="1">
      <c r="A503" s="8">
        <v>36</v>
      </c>
      <c r="B503" s="8" t="s">
        <v>2453</v>
      </c>
      <c r="C503" s="9" t="s">
        <v>3166</v>
      </c>
      <c r="D503" s="8" t="s">
        <v>2295</v>
      </c>
      <c r="E503" s="8" t="s">
        <v>2390</v>
      </c>
      <c r="F503" s="8" t="s">
        <v>2391</v>
      </c>
      <c r="G503" s="8" t="s">
        <v>2400</v>
      </c>
      <c r="H503" s="8" t="s">
        <v>2393</v>
      </c>
      <c r="I503" s="8" t="s">
        <v>2401</v>
      </c>
      <c r="J503" s="8">
        <v>80</v>
      </c>
      <c r="K503" s="8" t="s">
        <v>2395</v>
      </c>
      <c r="L503" s="8" t="s">
        <v>2393</v>
      </c>
      <c r="M503" s="11" t="s">
        <v>2402</v>
      </c>
      <c r="N503" s="8">
        <v>31229139</v>
      </c>
      <c r="O503" s="8">
        <v>46140293</v>
      </c>
      <c r="P503" s="8" t="s">
        <v>713</v>
      </c>
      <c r="Q503" s="8">
        <v>35</v>
      </c>
      <c r="R503" s="8">
        <v>36</v>
      </c>
      <c r="S503" s="23">
        <v>20000</v>
      </c>
      <c r="T503" s="23">
        <v>412</v>
      </c>
      <c r="U503" s="23"/>
      <c r="V503" s="14">
        <f t="shared" si="282"/>
        <v>20412</v>
      </c>
      <c r="W503" s="15">
        <f t="shared" si="283"/>
        <v>20000</v>
      </c>
      <c r="X503" s="15">
        <f t="shared" si="285"/>
        <v>412</v>
      </c>
      <c r="Y503" s="15">
        <f t="shared" si="286"/>
        <v>0</v>
      </c>
      <c r="Z503" s="14">
        <f t="shared" si="278"/>
        <v>20412</v>
      </c>
      <c r="AA503" s="15">
        <f t="shared" si="284"/>
        <v>20000</v>
      </c>
      <c r="AB503" s="15">
        <f t="shared" si="287"/>
        <v>412</v>
      </c>
      <c r="AC503" s="15">
        <f t="shared" si="288"/>
        <v>0</v>
      </c>
      <c r="AD503" s="14">
        <f t="shared" si="280"/>
        <v>20412</v>
      </c>
      <c r="AE503" s="14">
        <f t="shared" si="281"/>
        <v>61236</v>
      </c>
      <c r="AF503" s="16" t="s">
        <v>53</v>
      </c>
      <c r="AG503" s="17" t="s">
        <v>287</v>
      </c>
      <c r="AH503" s="17" t="s">
        <v>357</v>
      </c>
      <c r="AI503" s="17" t="s">
        <v>1182</v>
      </c>
      <c r="AJ503" s="29" t="s">
        <v>344</v>
      </c>
      <c r="AK503" s="29" t="s">
        <v>290</v>
      </c>
      <c r="AL503" s="29" t="s">
        <v>291</v>
      </c>
      <c r="AM503" s="12" t="s">
        <v>47</v>
      </c>
      <c r="AN503" s="18">
        <v>46752</v>
      </c>
      <c r="AO503" s="12"/>
    </row>
    <row r="504" spans="1:41" ht="20" customHeight="1">
      <c r="A504" s="8">
        <v>37</v>
      </c>
      <c r="B504" s="8" t="s">
        <v>2453</v>
      </c>
      <c r="C504" s="9" t="s">
        <v>3166</v>
      </c>
      <c r="D504" s="8" t="s">
        <v>2295</v>
      </c>
      <c r="E504" s="8" t="s">
        <v>2403</v>
      </c>
      <c r="F504" s="8" t="s">
        <v>2404</v>
      </c>
      <c r="G504" s="8" t="s">
        <v>2405</v>
      </c>
      <c r="H504" s="8" t="s">
        <v>2302</v>
      </c>
      <c r="I504" s="8" t="s">
        <v>2406</v>
      </c>
      <c r="J504" s="8">
        <v>18</v>
      </c>
      <c r="K504" s="8" t="s">
        <v>2304</v>
      </c>
      <c r="L504" s="8" t="s">
        <v>2302</v>
      </c>
      <c r="M504" s="11" t="s">
        <v>2407</v>
      </c>
      <c r="N504" s="8">
        <v>83000367</v>
      </c>
      <c r="O504" s="8">
        <v>2580997</v>
      </c>
      <c r="P504" s="8" t="s">
        <v>601</v>
      </c>
      <c r="Q504" s="8">
        <v>117</v>
      </c>
      <c r="R504" s="8">
        <v>36</v>
      </c>
      <c r="S504" s="23">
        <v>47494</v>
      </c>
      <c r="T504" s="23"/>
      <c r="U504" s="23"/>
      <c r="V504" s="14">
        <f t="shared" si="282"/>
        <v>47494</v>
      </c>
      <c r="W504" s="15">
        <f t="shared" si="283"/>
        <v>47494</v>
      </c>
      <c r="X504" s="15">
        <f t="shared" si="285"/>
        <v>0</v>
      </c>
      <c r="Y504" s="15">
        <f t="shared" si="286"/>
        <v>0</v>
      </c>
      <c r="Z504" s="14">
        <f t="shared" si="278"/>
        <v>47494</v>
      </c>
      <c r="AA504" s="15">
        <f t="shared" si="284"/>
        <v>47494</v>
      </c>
      <c r="AB504" s="15">
        <f t="shared" si="287"/>
        <v>0</v>
      </c>
      <c r="AC504" s="15">
        <f t="shared" si="288"/>
        <v>0</v>
      </c>
      <c r="AD504" s="14">
        <f t="shared" si="280"/>
        <v>47494</v>
      </c>
      <c r="AE504" s="14">
        <f t="shared" si="281"/>
        <v>142482</v>
      </c>
      <c r="AF504" s="16" t="s">
        <v>53</v>
      </c>
      <c r="AG504" s="17" t="s">
        <v>287</v>
      </c>
      <c r="AH504" s="17" t="s">
        <v>357</v>
      </c>
      <c r="AI504" s="17" t="s">
        <v>1182</v>
      </c>
      <c r="AJ504" s="29" t="s">
        <v>372</v>
      </c>
      <c r="AK504" s="29" t="s">
        <v>290</v>
      </c>
      <c r="AL504" s="29" t="s">
        <v>291</v>
      </c>
      <c r="AM504" s="12" t="s">
        <v>47</v>
      </c>
      <c r="AN504" s="18">
        <v>46752</v>
      </c>
      <c r="AO504" s="12"/>
    </row>
    <row r="505" spans="1:41" ht="20" customHeight="1">
      <c r="A505" s="8">
        <v>38</v>
      </c>
      <c r="B505" s="8" t="s">
        <v>2453</v>
      </c>
      <c r="C505" s="9" t="s">
        <v>3166</v>
      </c>
      <c r="D505" s="8" t="s">
        <v>2295</v>
      </c>
      <c r="E505" s="8" t="s">
        <v>2408</v>
      </c>
      <c r="F505" s="8" t="s">
        <v>2409</v>
      </c>
      <c r="G505" s="8" t="s">
        <v>2410</v>
      </c>
      <c r="H505" s="8" t="s">
        <v>2411</v>
      </c>
      <c r="I505" s="8" t="s">
        <v>2412</v>
      </c>
      <c r="J505" s="8">
        <v>13</v>
      </c>
      <c r="K505" s="8" t="s">
        <v>2413</v>
      </c>
      <c r="L505" s="8" t="s">
        <v>2411</v>
      </c>
      <c r="M505" s="11" t="s">
        <v>2458</v>
      </c>
      <c r="N505" s="8">
        <v>30144010</v>
      </c>
      <c r="O505" s="8">
        <v>30486577</v>
      </c>
      <c r="P505" s="8" t="s">
        <v>48</v>
      </c>
      <c r="Q505" s="8">
        <v>4</v>
      </c>
      <c r="R505" s="8">
        <v>36</v>
      </c>
      <c r="S505" s="23">
        <v>546</v>
      </c>
      <c r="T505" s="23"/>
      <c r="U505" s="23"/>
      <c r="V505" s="14">
        <f t="shared" si="282"/>
        <v>546</v>
      </c>
      <c r="W505" s="15">
        <f t="shared" si="283"/>
        <v>546</v>
      </c>
      <c r="X505" s="15">
        <f t="shared" si="285"/>
        <v>0</v>
      </c>
      <c r="Y505" s="15">
        <f t="shared" si="286"/>
        <v>0</v>
      </c>
      <c r="Z505" s="14">
        <f t="shared" si="278"/>
        <v>546</v>
      </c>
      <c r="AA505" s="15">
        <f t="shared" si="284"/>
        <v>546</v>
      </c>
      <c r="AB505" s="15">
        <f t="shared" si="287"/>
        <v>0</v>
      </c>
      <c r="AC505" s="15">
        <f t="shared" si="288"/>
        <v>0</v>
      </c>
      <c r="AD505" s="14">
        <f t="shared" si="280"/>
        <v>546</v>
      </c>
      <c r="AE505" s="14">
        <f t="shared" si="281"/>
        <v>1638</v>
      </c>
      <c r="AF505" s="16" t="s">
        <v>53</v>
      </c>
      <c r="AG505" s="17" t="s">
        <v>287</v>
      </c>
      <c r="AH505" s="17" t="s">
        <v>357</v>
      </c>
      <c r="AI505" s="17" t="s">
        <v>1182</v>
      </c>
      <c r="AJ505" s="29" t="s">
        <v>344</v>
      </c>
      <c r="AK505" s="29" t="s">
        <v>290</v>
      </c>
      <c r="AL505" s="29" t="s">
        <v>291</v>
      </c>
      <c r="AM505" s="12" t="s">
        <v>47</v>
      </c>
      <c r="AN505" s="18">
        <v>46752</v>
      </c>
      <c r="AO505" s="12"/>
    </row>
    <row r="506" spans="1:41" ht="20" customHeight="1">
      <c r="A506" s="8">
        <v>39</v>
      </c>
      <c r="B506" s="8" t="s">
        <v>2453</v>
      </c>
      <c r="C506" s="9" t="s">
        <v>3166</v>
      </c>
      <c r="D506" s="8" t="s">
        <v>2295</v>
      </c>
      <c r="E506" s="8" t="s">
        <v>2408</v>
      </c>
      <c r="F506" s="8" t="s">
        <v>2409</v>
      </c>
      <c r="G506" s="8" t="s">
        <v>2414</v>
      </c>
      <c r="H506" s="8" t="s">
        <v>2411</v>
      </c>
      <c r="I506" s="8" t="s">
        <v>2412</v>
      </c>
      <c r="J506" s="8">
        <v>13</v>
      </c>
      <c r="K506" s="8" t="s">
        <v>2413</v>
      </c>
      <c r="L506" s="8" t="s">
        <v>2411</v>
      </c>
      <c r="M506" s="11" t="s">
        <v>2415</v>
      </c>
      <c r="N506" s="8">
        <v>30144012</v>
      </c>
      <c r="O506" s="8">
        <v>56297502</v>
      </c>
      <c r="P506" s="8" t="s">
        <v>48</v>
      </c>
      <c r="Q506" s="8">
        <v>18</v>
      </c>
      <c r="R506" s="8">
        <v>36</v>
      </c>
      <c r="S506" s="23">
        <v>810</v>
      </c>
      <c r="T506" s="23"/>
      <c r="U506" s="23"/>
      <c r="V506" s="14">
        <f t="shared" si="282"/>
        <v>810</v>
      </c>
      <c r="W506" s="15">
        <f t="shared" si="283"/>
        <v>810</v>
      </c>
      <c r="X506" s="15">
        <f t="shared" si="285"/>
        <v>0</v>
      </c>
      <c r="Y506" s="15">
        <f t="shared" si="286"/>
        <v>0</v>
      </c>
      <c r="Z506" s="14">
        <f t="shared" si="278"/>
        <v>810</v>
      </c>
      <c r="AA506" s="15">
        <f t="shared" si="284"/>
        <v>810</v>
      </c>
      <c r="AB506" s="15">
        <f t="shared" si="287"/>
        <v>0</v>
      </c>
      <c r="AC506" s="15">
        <f t="shared" si="288"/>
        <v>0</v>
      </c>
      <c r="AD506" s="14">
        <f t="shared" si="280"/>
        <v>810</v>
      </c>
      <c r="AE506" s="14">
        <f t="shared" si="281"/>
        <v>2430</v>
      </c>
      <c r="AF506" s="16" t="s">
        <v>53</v>
      </c>
      <c r="AG506" s="17" t="s">
        <v>287</v>
      </c>
      <c r="AH506" s="17" t="s">
        <v>357</v>
      </c>
      <c r="AI506" s="17" t="s">
        <v>1182</v>
      </c>
      <c r="AJ506" s="29" t="s">
        <v>344</v>
      </c>
      <c r="AK506" s="29" t="s">
        <v>290</v>
      </c>
      <c r="AL506" s="29" t="s">
        <v>291</v>
      </c>
      <c r="AM506" s="12" t="s">
        <v>47</v>
      </c>
      <c r="AN506" s="18">
        <v>46752</v>
      </c>
      <c r="AO506" s="12"/>
    </row>
    <row r="507" spans="1:41" ht="20" customHeight="1">
      <c r="A507" s="8">
        <v>40</v>
      </c>
      <c r="B507" s="8" t="s">
        <v>2453</v>
      </c>
      <c r="C507" s="9" t="s">
        <v>3166</v>
      </c>
      <c r="D507" s="8" t="s">
        <v>2295</v>
      </c>
      <c r="E507" s="8" t="s">
        <v>2408</v>
      </c>
      <c r="F507" s="8" t="s">
        <v>2409</v>
      </c>
      <c r="G507" s="8" t="s">
        <v>2416</v>
      </c>
      <c r="H507" s="8" t="s">
        <v>2411</v>
      </c>
      <c r="I507" s="8" t="s">
        <v>2412</v>
      </c>
      <c r="J507" s="8">
        <v>11</v>
      </c>
      <c r="K507" s="8" t="s">
        <v>2413</v>
      </c>
      <c r="L507" s="8" t="s">
        <v>2411</v>
      </c>
      <c r="M507" s="11" t="s">
        <v>2417</v>
      </c>
      <c r="N507" s="8">
        <v>30144200</v>
      </c>
      <c r="O507" s="8">
        <v>56359172</v>
      </c>
      <c r="P507" s="8" t="s">
        <v>50</v>
      </c>
      <c r="Q507" s="8">
        <v>35</v>
      </c>
      <c r="R507" s="8">
        <v>36</v>
      </c>
      <c r="S507" s="23">
        <v>20000</v>
      </c>
      <c r="T507" s="23">
        <v>3007</v>
      </c>
      <c r="U507" s="23"/>
      <c r="V507" s="14">
        <f t="shared" si="282"/>
        <v>23007</v>
      </c>
      <c r="W507" s="15">
        <f t="shared" si="283"/>
        <v>20000</v>
      </c>
      <c r="X507" s="15">
        <f t="shared" si="285"/>
        <v>3007</v>
      </c>
      <c r="Y507" s="15">
        <f t="shared" si="286"/>
        <v>0</v>
      </c>
      <c r="Z507" s="14">
        <f t="shared" si="278"/>
        <v>23007</v>
      </c>
      <c r="AA507" s="15">
        <f t="shared" si="284"/>
        <v>20000</v>
      </c>
      <c r="AB507" s="15">
        <f t="shared" si="287"/>
        <v>3007</v>
      </c>
      <c r="AC507" s="15">
        <f t="shared" si="288"/>
        <v>0</v>
      </c>
      <c r="AD507" s="14">
        <f t="shared" si="280"/>
        <v>23007</v>
      </c>
      <c r="AE507" s="14">
        <f t="shared" si="281"/>
        <v>69021</v>
      </c>
      <c r="AF507" s="16" t="s">
        <v>53</v>
      </c>
      <c r="AG507" s="17" t="s">
        <v>287</v>
      </c>
      <c r="AH507" s="17" t="s">
        <v>357</v>
      </c>
      <c r="AI507" s="17" t="s">
        <v>1182</v>
      </c>
      <c r="AJ507" s="29" t="s">
        <v>344</v>
      </c>
      <c r="AK507" s="29" t="s">
        <v>290</v>
      </c>
      <c r="AL507" s="29" t="s">
        <v>291</v>
      </c>
      <c r="AM507" s="12" t="s">
        <v>47</v>
      </c>
      <c r="AN507" s="18">
        <v>46752</v>
      </c>
      <c r="AO507" s="12"/>
    </row>
    <row r="508" spans="1:41" ht="20" customHeight="1">
      <c r="A508" s="8">
        <v>41</v>
      </c>
      <c r="B508" s="8" t="s">
        <v>2453</v>
      </c>
      <c r="C508" s="9" t="s">
        <v>3166</v>
      </c>
      <c r="D508" s="8" t="s">
        <v>2295</v>
      </c>
      <c r="E508" s="8" t="s">
        <v>2408</v>
      </c>
      <c r="F508" s="8" t="s">
        <v>2409</v>
      </c>
      <c r="G508" s="8" t="s">
        <v>2418</v>
      </c>
      <c r="H508" s="8" t="s">
        <v>2411</v>
      </c>
      <c r="I508" s="8" t="s">
        <v>2412</v>
      </c>
      <c r="J508" s="8">
        <v>13</v>
      </c>
      <c r="K508" s="8" t="s">
        <v>2413</v>
      </c>
      <c r="L508" s="8" t="s">
        <v>2411</v>
      </c>
      <c r="M508" s="11" t="s">
        <v>2419</v>
      </c>
      <c r="N508" s="8">
        <v>30144011</v>
      </c>
      <c r="O508" s="8">
        <v>2499979</v>
      </c>
      <c r="P508" s="8" t="s">
        <v>52</v>
      </c>
      <c r="Q508" s="8">
        <v>35</v>
      </c>
      <c r="R508" s="8">
        <v>36</v>
      </c>
      <c r="S508" s="23">
        <v>39229</v>
      </c>
      <c r="T508" s="23"/>
      <c r="U508" s="23"/>
      <c r="V508" s="14">
        <f t="shared" si="282"/>
        <v>39229</v>
      </c>
      <c r="W508" s="15">
        <f t="shared" si="283"/>
        <v>39229</v>
      </c>
      <c r="X508" s="15">
        <f t="shared" si="285"/>
        <v>0</v>
      </c>
      <c r="Y508" s="15">
        <f t="shared" si="286"/>
        <v>0</v>
      </c>
      <c r="Z508" s="14">
        <f t="shared" si="278"/>
        <v>39229</v>
      </c>
      <c r="AA508" s="15">
        <f t="shared" si="284"/>
        <v>39229</v>
      </c>
      <c r="AB508" s="15">
        <f t="shared" si="287"/>
        <v>0</v>
      </c>
      <c r="AC508" s="15">
        <f t="shared" si="288"/>
        <v>0</v>
      </c>
      <c r="AD508" s="14">
        <f t="shared" si="280"/>
        <v>39229</v>
      </c>
      <c r="AE508" s="14">
        <f t="shared" si="281"/>
        <v>117687</v>
      </c>
      <c r="AF508" s="16" t="s">
        <v>53</v>
      </c>
      <c r="AG508" s="17" t="s">
        <v>287</v>
      </c>
      <c r="AH508" s="17" t="s">
        <v>357</v>
      </c>
      <c r="AI508" s="17" t="s">
        <v>1182</v>
      </c>
      <c r="AJ508" s="29" t="s">
        <v>372</v>
      </c>
      <c r="AK508" s="29" t="s">
        <v>290</v>
      </c>
      <c r="AL508" s="29" t="s">
        <v>291</v>
      </c>
      <c r="AM508" s="12" t="s">
        <v>47</v>
      </c>
      <c r="AN508" s="18">
        <v>46752</v>
      </c>
      <c r="AO508" s="12"/>
    </row>
    <row r="509" spans="1:41" ht="20" customHeight="1">
      <c r="A509" s="8">
        <v>42</v>
      </c>
      <c r="B509" s="8" t="s">
        <v>2453</v>
      </c>
      <c r="C509" s="9" t="s">
        <v>3166</v>
      </c>
      <c r="D509" s="8" t="s">
        <v>2295</v>
      </c>
      <c r="E509" s="8" t="s">
        <v>2408</v>
      </c>
      <c r="F509" s="8" t="s">
        <v>2409</v>
      </c>
      <c r="G509" s="8" t="s">
        <v>2420</v>
      </c>
      <c r="H509" s="8" t="s">
        <v>2411</v>
      </c>
      <c r="I509" s="8" t="s">
        <v>2412</v>
      </c>
      <c r="J509" s="8">
        <v>13</v>
      </c>
      <c r="K509" s="8" t="s">
        <v>2413</v>
      </c>
      <c r="L509" s="8" t="s">
        <v>2411</v>
      </c>
      <c r="M509" s="11" t="s">
        <v>2459</v>
      </c>
      <c r="N509" s="8">
        <v>30144045</v>
      </c>
      <c r="O509" s="8">
        <v>14276531</v>
      </c>
      <c r="P509" s="8" t="s">
        <v>52</v>
      </c>
      <c r="Q509" s="8">
        <v>4</v>
      </c>
      <c r="R509" s="8">
        <v>36</v>
      </c>
      <c r="S509" s="23">
        <v>1143</v>
      </c>
      <c r="T509" s="23"/>
      <c r="U509" s="23"/>
      <c r="V509" s="14">
        <f t="shared" si="282"/>
        <v>1143</v>
      </c>
      <c r="W509" s="15">
        <f t="shared" si="283"/>
        <v>1143</v>
      </c>
      <c r="X509" s="15">
        <f t="shared" si="285"/>
        <v>0</v>
      </c>
      <c r="Y509" s="15">
        <f t="shared" si="286"/>
        <v>0</v>
      </c>
      <c r="Z509" s="14">
        <f t="shared" si="278"/>
        <v>1143</v>
      </c>
      <c r="AA509" s="15">
        <f t="shared" si="284"/>
        <v>1143</v>
      </c>
      <c r="AB509" s="15">
        <f t="shared" si="287"/>
        <v>0</v>
      </c>
      <c r="AC509" s="15">
        <f t="shared" si="288"/>
        <v>0</v>
      </c>
      <c r="AD509" s="14">
        <f t="shared" si="280"/>
        <v>1143</v>
      </c>
      <c r="AE509" s="14">
        <f t="shared" si="281"/>
        <v>3429</v>
      </c>
      <c r="AF509" s="16" t="s">
        <v>53</v>
      </c>
      <c r="AG509" s="17" t="s">
        <v>287</v>
      </c>
      <c r="AH509" s="17" t="s">
        <v>357</v>
      </c>
      <c r="AI509" s="17" t="s">
        <v>1182</v>
      </c>
      <c r="AJ509" s="29" t="s">
        <v>372</v>
      </c>
      <c r="AK509" s="29" t="s">
        <v>290</v>
      </c>
      <c r="AL509" s="29" t="s">
        <v>291</v>
      </c>
      <c r="AM509" s="12" t="s">
        <v>47</v>
      </c>
      <c r="AN509" s="18">
        <v>46752</v>
      </c>
      <c r="AO509" s="12"/>
    </row>
    <row r="510" spans="1:41" ht="20" customHeight="1">
      <c r="A510" s="8">
        <v>43</v>
      </c>
      <c r="B510" s="8" t="s">
        <v>2453</v>
      </c>
      <c r="C510" s="9" t="s">
        <v>3166</v>
      </c>
      <c r="D510" s="8" t="s">
        <v>2295</v>
      </c>
      <c r="E510" s="8" t="s">
        <v>2421</v>
      </c>
      <c r="F510" s="8" t="s">
        <v>2422</v>
      </c>
      <c r="G510" s="8" t="s">
        <v>2423</v>
      </c>
      <c r="H510" s="8" t="s">
        <v>2302</v>
      </c>
      <c r="I510" s="8" t="s">
        <v>2424</v>
      </c>
      <c r="J510" s="8">
        <v>1</v>
      </c>
      <c r="K510" s="8" t="s">
        <v>2304</v>
      </c>
      <c r="L510" s="8" t="s">
        <v>2302</v>
      </c>
      <c r="M510" s="11" t="s">
        <v>2425</v>
      </c>
      <c r="N510" s="8">
        <v>31166057</v>
      </c>
      <c r="O510" s="8">
        <v>96216980</v>
      </c>
      <c r="P510" s="8" t="s">
        <v>48</v>
      </c>
      <c r="Q510" s="8">
        <v>35</v>
      </c>
      <c r="R510" s="8">
        <v>36</v>
      </c>
      <c r="S510" s="23">
        <v>43322</v>
      </c>
      <c r="T510" s="23"/>
      <c r="U510" s="23"/>
      <c r="V510" s="14">
        <f t="shared" si="282"/>
        <v>43322</v>
      </c>
      <c r="W510" s="15">
        <f t="shared" si="283"/>
        <v>43322</v>
      </c>
      <c r="X510" s="15">
        <f t="shared" si="285"/>
        <v>0</v>
      </c>
      <c r="Y510" s="15">
        <f t="shared" si="286"/>
        <v>0</v>
      </c>
      <c r="Z510" s="14">
        <f t="shared" si="278"/>
        <v>43322</v>
      </c>
      <c r="AA510" s="15">
        <f t="shared" si="284"/>
        <v>43322</v>
      </c>
      <c r="AB510" s="15">
        <f t="shared" si="287"/>
        <v>0</v>
      </c>
      <c r="AC510" s="15">
        <f t="shared" si="288"/>
        <v>0</v>
      </c>
      <c r="AD510" s="14">
        <f t="shared" si="280"/>
        <v>43322</v>
      </c>
      <c r="AE510" s="14">
        <f t="shared" si="281"/>
        <v>129966</v>
      </c>
      <c r="AF510" s="16" t="s">
        <v>53</v>
      </c>
      <c r="AG510" s="17" t="s">
        <v>287</v>
      </c>
      <c r="AH510" s="17" t="s">
        <v>357</v>
      </c>
      <c r="AI510" s="17" t="s">
        <v>1182</v>
      </c>
      <c r="AJ510" s="29" t="s">
        <v>344</v>
      </c>
      <c r="AK510" s="29" t="s">
        <v>290</v>
      </c>
      <c r="AL510" s="29" t="s">
        <v>291</v>
      </c>
      <c r="AM510" s="12" t="s">
        <v>47</v>
      </c>
      <c r="AN510" s="18">
        <v>46752</v>
      </c>
      <c r="AO510" s="12"/>
    </row>
    <row r="511" spans="1:41" ht="20" customHeight="1">
      <c r="A511" s="8">
        <v>44</v>
      </c>
      <c r="B511" s="8" t="s">
        <v>2453</v>
      </c>
      <c r="C511" s="9" t="s">
        <v>3166</v>
      </c>
      <c r="D511" s="8" t="s">
        <v>2295</v>
      </c>
      <c r="E511" s="8" t="s">
        <v>2426</v>
      </c>
      <c r="F511" s="8" t="s">
        <v>2427</v>
      </c>
      <c r="G511" s="8" t="s">
        <v>2428</v>
      </c>
      <c r="H511" s="8" t="s">
        <v>2302</v>
      </c>
      <c r="I511" s="8" t="s">
        <v>2317</v>
      </c>
      <c r="J511" s="8">
        <v>74</v>
      </c>
      <c r="K511" s="8" t="s">
        <v>2304</v>
      </c>
      <c r="L511" s="8" t="s">
        <v>2302</v>
      </c>
      <c r="M511" s="11" t="s">
        <v>2429</v>
      </c>
      <c r="N511" s="8">
        <v>30043080</v>
      </c>
      <c r="O511" s="8">
        <v>4146816</v>
      </c>
      <c r="P511" s="8" t="s">
        <v>48</v>
      </c>
      <c r="Q511" s="8">
        <v>20</v>
      </c>
      <c r="R511" s="8">
        <v>36</v>
      </c>
      <c r="S511" s="23">
        <v>46403</v>
      </c>
      <c r="T511" s="23"/>
      <c r="U511" s="23"/>
      <c r="V511" s="14">
        <f t="shared" si="282"/>
        <v>46403</v>
      </c>
      <c r="W511" s="15">
        <f t="shared" si="283"/>
        <v>46403</v>
      </c>
      <c r="X511" s="15">
        <f t="shared" si="285"/>
        <v>0</v>
      </c>
      <c r="Y511" s="15">
        <f t="shared" si="286"/>
        <v>0</v>
      </c>
      <c r="Z511" s="14">
        <f t="shared" si="278"/>
        <v>46403</v>
      </c>
      <c r="AA511" s="15">
        <f t="shared" si="284"/>
        <v>46403</v>
      </c>
      <c r="AB511" s="15">
        <f t="shared" si="287"/>
        <v>0</v>
      </c>
      <c r="AC511" s="15">
        <f t="shared" si="288"/>
        <v>0</v>
      </c>
      <c r="AD511" s="14">
        <f t="shared" si="280"/>
        <v>46403</v>
      </c>
      <c r="AE511" s="14">
        <f t="shared" si="281"/>
        <v>139209</v>
      </c>
      <c r="AF511" s="16" t="s">
        <v>53</v>
      </c>
      <c r="AG511" s="17" t="s">
        <v>287</v>
      </c>
      <c r="AH511" s="17" t="s">
        <v>357</v>
      </c>
      <c r="AI511" s="17" t="s">
        <v>1182</v>
      </c>
      <c r="AJ511" s="29" t="s">
        <v>344</v>
      </c>
      <c r="AK511" s="29" t="s">
        <v>290</v>
      </c>
      <c r="AL511" s="29" t="s">
        <v>2898</v>
      </c>
      <c r="AM511" s="12" t="s">
        <v>47</v>
      </c>
      <c r="AN511" s="18">
        <v>46752</v>
      </c>
      <c r="AO511" s="12"/>
    </row>
    <row r="512" spans="1:41" ht="20" customHeight="1">
      <c r="A512" s="8">
        <v>45</v>
      </c>
      <c r="B512" s="8" t="s">
        <v>2453</v>
      </c>
      <c r="C512" s="9" t="s">
        <v>3166</v>
      </c>
      <c r="D512" s="8" t="s">
        <v>2295</v>
      </c>
      <c r="E512" s="8" t="s">
        <v>2426</v>
      </c>
      <c r="F512" s="8" t="s">
        <v>2427</v>
      </c>
      <c r="G512" s="8" t="s">
        <v>2430</v>
      </c>
      <c r="H512" s="8" t="s">
        <v>2302</v>
      </c>
      <c r="I512" s="8" t="s">
        <v>2317</v>
      </c>
      <c r="J512" s="8">
        <v>74</v>
      </c>
      <c r="K512" s="8" t="s">
        <v>2304</v>
      </c>
      <c r="L512" s="8" t="s">
        <v>2302</v>
      </c>
      <c r="M512" s="11" t="s">
        <v>2431</v>
      </c>
      <c r="N512" s="8">
        <v>30043123</v>
      </c>
      <c r="O512" s="8">
        <v>56297337</v>
      </c>
      <c r="P512" s="8" t="s">
        <v>50</v>
      </c>
      <c r="Q512" s="8">
        <v>18</v>
      </c>
      <c r="R512" s="8">
        <v>36</v>
      </c>
      <c r="S512" s="23">
        <v>10000</v>
      </c>
      <c r="T512" s="23">
        <v>1715</v>
      </c>
      <c r="U512" s="23"/>
      <c r="V512" s="14">
        <f t="shared" si="282"/>
        <v>11715</v>
      </c>
      <c r="W512" s="15">
        <f t="shared" si="283"/>
        <v>10000</v>
      </c>
      <c r="X512" s="15">
        <f t="shared" si="285"/>
        <v>1715</v>
      </c>
      <c r="Y512" s="15">
        <f t="shared" si="286"/>
        <v>0</v>
      </c>
      <c r="Z512" s="14">
        <f t="shared" si="278"/>
        <v>11715</v>
      </c>
      <c r="AA512" s="15">
        <f t="shared" si="284"/>
        <v>10000</v>
      </c>
      <c r="AB512" s="15">
        <f t="shared" si="287"/>
        <v>1715</v>
      </c>
      <c r="AC512" s="15">
        <f t="shared" si="288"/>
        <v>0</v>
      </c>
      <c r="AD512" s="14">
        <f t="shared" si="280"/>
        <v>11715</v>
      </c>
      <c r="AE512" s="14">
        <f t="shared" si="281"/>
        <v>35145</v>
      </c>
      <c r="AF512" s="16" t="s">
        <v>53</v>
      </c>
      <c r="AG512" s="17" t="s">
        <v>287</v>
      </c>
      <c r="AH512" s="17" t="s">
        <v>357</v>
      </c>
      <c r="AI512" s="17" t="s">
        <v>1182</v>
      </c>
      <c r="AJ512" s="29" t="s">
        <v>344</v>
      </c>
      <c r="AK512" s="29" t="s">
        <v>290</v>
      </c>
      <c r="AL512" s="29" t="s">
        <v>2898</v>
      </c>
      <c r="AM512" s="12" t="s">
        <v>47</v>
      </c>
      <c r="AN512" s="18">
        <v>46752</v>
      </c>
      <c r="AO512" s="12"/>
    </row>
    <row r="513" spans="1:41" ht="20" customHeight="1">
      <c r="A513" s="8">
        <v>46</v>
      </c>
      <c r="B513" s="8" t="s">
        <v>2453</v>
      </c>
      <c r="C513" s="9" t="s">
        <v>3166</v>
      </c>
      <c r="D513" s="8" t="s">
        <v>2295</v>
      </c>
      <c r="E513" s="8" t="s">
        <v>2432</v>
      </c>
      <c r="F513" s="8" t="s">
        <v>2433</v>
      </c>
      <c r="G513" s="8" t="s">
        <v>2434</v>
      </c>
      <c r="H513" s="8" t="s">
        <v>2302</v>
      </c>
      <c r="I513" s="8" t="s">
        <v>1051</v>
      </c>
      <c r="J513" s="8">
        <v>7</v>
      </c>
      <c r="K513" s="8" t="s">
        <v>2304</v>
      </c>
      <c r="L513" s="8" t="s">
        <v>2302</v>
      </c>
      <c r="M513" s="11" t="s">
        <v>2435</v>
      </c>
      <c r="N513" s="8">
        <v>83001153</v>
      </c>
      <c r="O513" s="8">
        <v>4148787</v>
      </c>
      <c r="P513" s="8" t="s">
        <v>601</v>
      </c>
      <c r="Q513" s="8" t="s">
        <v>3172</v>
      </c>
      <c r="R513" s="8">
        <v>36</v>
      </c>
      <c r="S513" s="23">
        <v>22150</v>
      </c>
      <c r="T513" s="23"/>
      <c r="U513" s="23"/>
      <c r="V513" s="14">
        <f t="shared" si="282"/>
        <v>22150</v>
      </c>
      <c r="W513" s="15">
        <f t="shared" si="283"/>
        <v>22150</v>
      </c>
      <c r="X513" s="15">
        <f t="shared" si="285"/>
        <v>0</v>
      </c>
      <c r="Y513" s="15">
        <f t="shared" si="286"/>
        <v>0</v>
      </c>
      <c r="Z513" s="14">
        <f t="shared" si="278"/>
        <v>22150</v>
      </c>
      <c r="AA513" s="15">
        <f t="shared" si="284"/>
        <v>22150</v>
      </c>
      <c r="AB513" s="15">
        <f t="shared" si="287"/>
        <v>0</v>
      </c>
      <c r="AC513" s="15">
        <f t="shared" si="288"/>
        <v>0</v>
      </c>
      <c r="AD513" s="14">
        <f t="shared" si="280"/>
        <v>22150</v>
      </c>
      <c r="AE513" s="14">
        <f t="shared" si="281"/>
        <v>66450</v>
      </c>
      <c r="AF513" s="16" t="s">
        <v>53</v>
      </c>
      <c r="AG513" s="17" t="s">
        <v>287</v>
      </c>
      <c r="AH513" s="17" t="s">
        <v>357</v>
      </c>
      <c r="AI513" s="17" t="s">
        <v>1182</v>
      </c>
      <c r="AJ513" s="29" t="s">
        <v>344</v>
      </c>
      <c r="AK513" s="29" t="s">
        <v>290</v>
      </c>
      <c r="AL513" s="29" t="s">
        <v>2898</v>
      </c>
      <c r="AM513" s="12" t="s">
        <v>47</v>
      </c>
      <c r="AN513" s="18">
        <v>46752</v>
      </c>
      <c r="AO513" s="12"/>
    </row>
    <row r="514" spans="1:41" ht="20" customHeight="1">
      <c r="A514" s="8">
        <v>47</v>
      </c>
      <c r="B514" s="8" t="s">
        <v>2453</v>
      </c>
      <c r="C514" s="9" t="s">
        <v>3166</v>
      </c>
      <c r="D514" s="8" t="s">
        <v>2295</v>
      </c>
      <c r="E514" s="8" t="s">
        <v>2436</v>
      </c>
      <c r="F514" s="8" t="s">
        <v>2433</v>
      </c>
      <c r="G514" s="8" t="s">
        <v>2437</v>
      </c>
      <c r="H514" s="8" t="s">
        <v>2302</v>
      </c>
      <c r="I514" s="8" t="s">
        <v>1051</v>
      </c>
      <c r="J514" s="8">
        <v>7</v>
      </c>
      <c r="K514" s="8" t="s">
        <v>2304</v>
      </c>
      <c r="L514" s="8" t="s">
        <v>2302</v>
      </c>
      <c r="M514" s="11" t="s">
        <v>2438</v>
      </c>
      <c r="N514" s="8">
        <v>10355565</v>
      </c>
      <c r="O514" s="8">
        <v>50438164</v>
      </c>
      <c r="P514" s="8" t="s">
        <v>601</v>
      </c>
      <c r="Q514" s="8" t="s">
        <v>3173</v>
      </c>
      <c r="R514" s="8">
        <v>36</v>
      </c>
      <c r="S514" s="23">
        <v>56524</v>
      </c>
      <c r="T514" s="23"/>
      <c r="U514" s="23"/>
      <c r="V514" s="14">
        <f t="shared" si="282"/>
        <v>56524</v>
      </c>
      <c r="W514" s="15">
        <f t="shared" si="283"/>
        <v>56524</v>
      </c>
      <c r="X514" s="15">
        <f t="shared" si="285"/>
        <v>0</v>
      </c>
      <c r="Y514" s="15">
        <f t="shared" si="286"/>
        <v>0</v>
      </c>
      <c r="Z514" s="14">
        <f t="shared" si="278"/>
        <v>56524</v>
      </c>
      <c r="AA514" s="15">
        <f t="shared" si="284"/>
        <v>56524</v>
      </c>
      <c r="AB514" s="15">
        <f t="shared" si="287"/>
        <v>0</v>
      </c>
      <c r="AC514" s="15">
        <f t="shared" si="288"/>
        <v>0</v>
      </c>
      <c r="AD514" s="14">
        <f t="shared" si="280"/>
        <v>56524</v>
      </c>
      <c r="AE514" s="14">
        <f t="shared" si="281"/>
        <v>169572</v>
      </c>
      <c r="AF514" s="16" t="s">
        <v>53</v>
      </c>
      <c r="AG514" s="17" t="s">
        <v>287</v>
      </c>
      <c r="AH514" s="17" t="s">
        <v>357</v>
      </c>
      <c r="AI514" s="17" t="s">
        <v>1182</v>
      </c>
      <c r="AJ514" s="29" t="s">
        <v>344</v>
      </c>
      <c r="AK514" s="29" t="s">
        <v>290</v>
      </c>
      <c r="AL514" s="29" t="s">
        <v>2898</v>
      </c>
      <c r="AM514" s="12" t="s">
        <v>47</v>
      </c>
      <c r="AN514" s="18">
        <v>46752</v>
      </c>
      <c r="AO514" s="12" t="s">
        <v>3384</v>
      </c>
    </row>
    <row r="515" spans="1:41" ht="20" customHeight="1">
      <c r="A515" s="8">
        <v>48</v>
      </c>
      <c r="B515" s="8" t="s">
        <v>2453</v>
      </c>
      <c r="C515" s="9" t="s">
        <v>3166</v>
      </c>
      <c r="D515" s="8" t="s">
        <v>2295</v>
      </c>
      <c r="E515" s="8" t="s">
        <v>2439</v>
      </c>
      <c r="F515" s="8" t="s">
        <v>2440</v>
      </c>
      <c r="G515" s="8" t="s">
        <v>2441</v>
      </c>
      <c r="H515" s="8" t="s">
        <v>2302</v>
      </c>
      <c r="I515" s="8" t="s">
        <v>2424</v>
      </c>
      <c r="J515" s="8">
        <v>3</v>
      </c>
      <c r="K515" s="8" t="s">
        <v>2304</v>
      </c>
      <c r="L515" s="8" t="s">
        <v>2302</v>
      </c>
      <c r="M515" s="11" t="s">
        <v>2442</v>
      </c>
      <c r="N515" s="8">
        <v>83001276</v>
      </c>
      <c r="O515" s="8">
        <v>96216980</v>
      </c>
      <c r="P515" s="8" t="s">
        <v>601</v>
      </c>
      <c r="Q515" s="8">
        <v>61</v>
      </c>
      <c r="R515" s="8">
        <v>36</v>
      </c>
      <c r="S515" s="23">
        <v>49352</v>
      </c>
      <c r="T515" s="23"/>
      <c r="U515" s="23"/>
      <c r="V515" s="14">
        <f t="shared" si="282"/>
        <v>49352</v>
      </c>
      <c r="W515" s="15">
        <f t="shared" si="283"/>
        <v>49352</v>
      </c>
      <c r="X515" s="15">
        <f t="shared" si="285"/>
        <v>0</v>
      </c>
      <c r="Y515" s="15">
        <f t="shared" si="286"/>
        <v>0</v>
      </c>
      <c r="Z515" s="14">
        <f t="shared" si="278"/>
        <v>49352</v>
      </c>
      <c r="AA515" s="15">
        <f t="shared" si="284"/>
        <v>49352</v>
      </c>
      <c r="AB515" s="15">
        <f t="shared" si="287"/>
        <v>0</v>
      </c>
      <c r="AC515" s="15">
        <f t="shared" si="288"/>
        <v>0</v>
      </c>
      <c r="AD515" s="14">
        <f t="shared" si="280"/>
        <v>49352</v>
      </c>
      <c r="AE515" s="14">
        <f t="shared" si="281"/>
        <v>148056</v>
      </c>
      <c r="AF515" s="16" t="s">
        <v>53</v>
      </c>
      <c r="AG515" s="17" t="s">
        <v>287</v>
      </c>
      <c r="AH515" s="17" t="s">
        <v>357</v>
      </c>
      <c r="AI515" s="17" t="s">
        <v>1182</v>
      </c>
      <c r="AJ515" s="29" t="s">
        <v>344</v>
      </c>
      <c r="AK515" s="29" t="s">
        <v>290</v>
      </c>
      <c r="AL515" s="29" t="s">
        <v>291</v>
      </c>
      <c r="AM515" s="12" t="s">
        <v>47</v>
      </c>
      <c r="AN515" s="18">
        <v>46752</v>
      </c>
      <c r="AO515" s="12"/>
    </row>
    <row r="516" spans="1:41" ht="20" customHeight="1">
      <c r="A516" s="8">
        <v>49</v>
      </c>
      <c r="B516" s="8" t="s">
        <v>2453</v>
      </c>
      <c r="C516" s="9" t="s">
        <v>3166</v>
      </c>
      <c r="D516" s="8" t="s">
        <v>2295</v>
      </c>
      <c r="E516" s="8" t="s">
        <v>2443</v>
      </c>
      <c r="F516" s="8" t="s">
        <v>2444</v>
      </c>
      <c r="G516" s="8" t="s">
        <v>2445</v>
      </c>
      <c r="H516" s="8" t="s">
        <v>2302</v>
      </c>
      <c r="I516" s="8" t="s">
        <v>2446</v>
      </c>
      <c r="J516" s="8">
        <v>1</v>
      </c>
      <c r="K516" s="8" t="s">
        <v>2304</v>
      </c>
      <c r="L516" s="8" t="s">
        <v>2302</v>
      </c>
      <c r="M516" s="11" t="s">
        <v>2447</v>
      </c>
      <c r="N516" s="8">
        <v>502837</v>
      </c>
      <c r="O516" s="8">
        <v>4144385</v>
      </c>
      <c r="P516" s="8" t="s">
        <v>601</v>
      </c>
      <c r="Q516" s="8">
        <v>20</v>
      </c>
      <c r="R516" s="8">
        <v>36</v>
      </c>
      <c r="S516" s="23">
        <v>26842</v>
      </c>
      <c r="T516" s="23"/>
      <c r="U516" s="23"/>
      <c r="V516" s="14">
        <f t="shared" si="282"/>
        <v>26842</v>
      </c>
      <c r="W516" s="15">
        <f t="shared" si="283"/>
        <v>26842</v>
      </c>
      <c r="X516" s="15">
        <f t="shared" si="285"/>
        <v>0</v>
      </c>
      <c r="Y516" s="15">
        <f t="shared" si="286"/>
        <v>0</v>
      </c>
      <c r="Z516" s="14">
        <f t="shared" si="278"/>
        <v>26842</v>
      </c>
      <c r="AA516" s="15">
        <f t="shared" si="284"/>
        <v>26842</v>
      </c>
      <c r="AB516" s="15">
        <f t="shared" si="287"/>
        <v>0</v>
      </c>
      <c r="AC516" s="15">
        <f t="shared" si="288"/>
        <v>0</v>
      </c>
      <c r="AD516" s="14">
        <f t="shared" si="280"/>
        <v>26842</v>
      </c>
      <c r="AE516" s="14">
        <f t="shared" si="281"/>
        <v>80526</v>
      </c>
      <c r="AF516" s="16" t="s">
        <v>53</v>
      </c>
      <c r="AG516" s="17" t="s">
        <v>287</v>
      </c>
      <c r="AH516" s="17" t="s">
        <v>357</v>
      </c>
      <c r="AI516" s="17" t="s">
        <v>1182</v>
      </c>
      <c r="AJ516" s="29" t="s">
        <v>344</v>
      </c>
      <c r="AK516" s="29" t="s">
        <v>290</v>
      </c>
      <c r="AL516" s="29" t="s">
        <v>291</v>
      </c>
      <c r="AM516" s="12" t="s">
        <v>47</v>
      </c>
      <c r="AN516" s="18">
        <v>46752</v>
      </c>
      <c r="AO516" s="12" t="s">
        <v>3385</v>
      </c>
    </row>
    <row r="517" spans="1:41" ht="20" customHeight="1">
      <c r="A517" s="8">
        <v>50</v>
      </c>
      <c r="B517" s="8" t="s">
        <v>2453</v>
      </c>
      <c r="C517" s="9" t="s">
        <v>3166</v>
      </c>
      <c r="D517" s="8" t="s">
        <v>2295</v>
      </c>
      <c r="E517" s="8" t="s">
        <v>2448</v>
      </c>
      <c r="F517" s="8" t="s">
        <v>2449</v>
      </c>
      <c r="G517" s="8" t="s">
        <v>2450</v>
      </c>
      <c r="H517" s="8" t="s">
        <v>2302</v>
      </c>
      <c r="I517" s="8" t="s">
        <v>2451</v>
      </c>
      <c r="J517" s="8">
        <v>4</v>
      </c>
      <c r="K517" s="8" t="s">
        <v>2304</v>
      </c>
      <c r="L517" s="8" t="s">
        <v>2302</v>
      </c>
      <c r="M517" s="11" t="s">
        <v>2452</v>
      </c>
      <c r="N517" s="8">
        <v>31491098</v>
      </c>
      <c r="O517" s="8">
        <v>56331905</v>
      </c>
      <c r="P517" s="8" t="s">
        <v>51</v>
      </c>
      <c r="Q517" s="8">
        <v>22</v>
      </c>
      <c r="R517" s="8">
        <v>36</v>
      </c>
      <c r="S517" s="23">
        <v>3000</v>
      </c>
      <c r="T517" s="23">
        <v>360</v>
      </c>
      <c r="U517" s="23"/>
      <c r="V517" s="14">
        <f t="shared" si="282"/>
        <v>3360</v>
      </c>
      <c r="W517" s="15">
        <f t="shared" si="283"/>
        <v>3000</v>
      </c>
      <c r="X517" s="15">
        <f t="shared" si="285"/>
        <v>360</v>
      </c>
      <c r="Y517" s="15">
        <f t="shared" si="286"/>
        <v>0</v>
      </c>
      <c r="Z517" s="14">
        <f t="shared" si="278"/>
        <v>3360</v>
      </c>
      <c r="AA517" s="15">
        <f t="shared" si="284"/>
        <v>3000</v>
      </c>
      <c r="AB517" s="15">
        <f t="shared" si="287"/>
        <v>360</v>
      </c>
      <c r="AC517" s="15">
        <f t="shared" si="288"/>
        <v>0</v>
      </c>
      <c r="AD517" s="14">
        <f t="shared" si="280"/>
        <v>3360</v>
      </c>
      <c r="AE517" s="14">
        <f t="shared" si="281"/>
        <v>10080</v>
      </c>
      <c r="AF517" s="16" t="s">
        <v>53</v>
      </c>
      <c r="AG517" s="17" t="s">
        <v>287</v>
      </c>
      <c r="AH517" s="17" t="s">
        <v>357</v>
      </c>
      <c r="AI517" s="17" t="s">
        <v>1182</v>
      </c>
      <c r="AJ517" s="29" t="s">
        <v>344</v>
      </c>
      <c r="AK517" s="29" t="s">
        <v>290</v>
      </c>
      <c r="AL517" s="29" t="s">
        <v>2898</v>
      </c>
      <c r="AM517" s="12" t="s">
        <v>47</v>
      </c>
      <c r="AN517" s="18">
        <v>46752</v>
      </c>
      <c r="AO517" s="12"/>
    </row>
    <row r="518" spans="1:41" ht="20" customHeight="1">
      <c r="A518" s="8">
        <v>51</v>
      </c>
      <c r="B518" s="8" t="s">
        <v>2453</v>
      </c>
      <c r="C518" s="9" t="s">
        <v>3166</v>
      </c>
      <c r="D518" s="8" t="s">
        <v>2295</v>
      </c>
      <c r="E518" s="8" t="s">
        <v>2448</v>
      </c>
      <c r="F518" s="8" t="s">
        <v>2449</v>
      </c>
      <c r="G518" s="8" t="s">
        <v>2454</v>
      </c>
      <c r="H518" s="8" t="s">
        <v>2302</v>
      </c>
      <c r="I518" s="8" t="s">
        <v>2455</v>
      </c>
      <c r="J518" s="8">
        <v>50</v>
      </c>
      <c r="K518" s="8" t="s">
        <v>2304</v>
      </c>
      <c r="L518" s="8" t="s">
        <v>2302</v>
      </c>
      <c r="M518" s="11" t="s">
        <v>2456</v>
      </c>
      <c r="N518" s="8">
        <v>30903408</v>
      </c>
      <c r="O518" s="8">
        <v>56331918</v>
      </c>
      <c r="P518" s="8" t="s">
        <v>50</v>
      </c>
      <c r="Q518" s="8">
        <v>18</v>
      </c>
      <c r="R518" s="8">
        <v>36</v>
      </c>
      <c r="S518" s="23">
        <v>1500</v>
      </c>
      <c r="T518" s="23">
        <v>2400</v>
      </c>
      <c r="U518" s="23"/>
      <c r="V518" s="14">
        <f t="shared" si="282"/>
        <v>3900</v>
      </c>
      <c r="W518" s="15">
        <f t="shared" si="283"/>
        <v>1500</v>
      </c>
      <c r="X518" s="15">
        <f t="shared" si="285"/>
        <v>2400</v>
      </c>
      <c r="Y518" s="15">
        <f t="shared" si="286"/>
        <v>0</v>
      </c>
      <c r="Z518" s="14">
        <f t="shared" si="278"/>
        <v>3900</v>
      </c>
      <c r="AA518" s="15">
        <f t="shared" si="284"/>
        <v>1500</v>
      </c>
      <c r="AB518" s="15">
        <f t="shared" si="287"/>
        <v>2400</v>
      </c>
      <c r="AC518" s="15">
        <f t="shared" si="288"/>
        <v>0</v>
      </c>
      <c r="AD518" s="14">
        <f t="shared" si="280"/>
        <v>3900</v>
      </c>
      <c r="AE518" s="14">
        <f t="shared" si="281"/>
        <v>11700</v>
      </c>
      <c r="AF518" s="16" t="s">
        <v>53</v>
      </c>
      <c r="AG518" s="17" t="s">
        <v>287</v>
      </c>
      <c r="AH518" s="17" t="s">
        <v>357</v>
      </c>
      <c r="AI518" s="17" t="s">
        <v>1182</v>
      </c>
      <c r="AJ518" s="29" t="s">
        <v>344</v>
      </c>
      <c r="AK518" s="29" t="s">
        <v>290</v>
      </c>
      <c r="AL518" s="29" t="s">
        <v>2898</v>
      </c>
      <c r="AM518" s="12" t="s">
        <v>47</v>
      </c>
      <c r="AN518" s="18">
        <v>46752</v>
      </c>
      <c r="AO518" s="12" t="s">
        <v>3386</v>
      </c>
    </row>
    <row r="519" spans="1:41" ht="20" customHeight="1">
      <c r="A519" s="8">
        <v>52</v>
      </c>
      <c r="B519" s="12" t="s">
        <v>2453</v>
      </c>
      <c r="C519" s="26" t="s">
        <v>3166</v>
      </c>
      <c r="D519" s="12" t="s">
        <v>2295</v>
      </c>
      <c r="E519" s="12" t="s">
        <v>2355</v>
      </c>
      <c r="F519" s="12" t="s">
        <v>2356</v>
      </c>
      <c r="G519" s="12" t="s">
        <v>3169</v>
      </c>
      <c r="H519" s="12" t="s">
        <v>2302</v>
      </c>
      <c r="I519" s="12" t="s">
        <v>2307</v>
      </c>
      <c r="J519" s="12">
        <v>28</v>
      </c>
      <c r="K519" s="12" t="s">
        <v>2304</v>
      </c>
      <c r="L519" s="12" t="s">
        <v>2302</v>
      </c>
      <c r="M519" s="27" t="s">
        <v>3170</v>
      </c>
      <c r="N519" s="12">
        <v>34015123</v>
      </c>
      <c r="O519" s="8">
        <v>30160195</v>
      </c>
      <c r="P519" s="8" t="s">
        <v>52</v>
      </c>
      <c r="Q519" s="8">
        <v>4</v>
      </c>
      <c r="R519" s="12">
        <v>36</v>
      </c>
      <c r="S519" s="23">
        <v>504</v>
      </c>
      <c r="T519" s="23"/>
      <c r="U519" s="13"/>
      <c r="V519" s="14">
        <f t="shared" ref="V519" si="289">SUM(S519:U519)</f>
        <v>504</v>
      </c>
      <c r="W519" s="15">
        <f t="shared" ref="W519" si="290">S519</f>
        <v>504</v>
      </c>
      <c r="X519" s="15">
        <f t="shared" ref="X519" si="291">T519</f>
        <v>0</v>
      </c>
      <c r="Y519" s="15">
        <f t="shared" ref="Y519" si="292">U519</f>
        <v>0</v>
      </c>
      <c r="Z519" s="14">
        <f t="shared" ref="Z519" si="293">SUM(W519:Y519)</f>
        <v>504</v>
      </c>
      <c r="AA519" s="15">
        <f t="shared" ref="AA519" si="294">W519</f>
        <v>504</v>
      </c>
      <c r="AB519" s="15">
        <f t="shared" ref="AB519" si="295">X519</f>
        <v>0</v>
      </c>
      <c r="AC519" s="15">
        <f t="shared" ref="AC519" si="296">Y519</f>
        <v>0</v>
      </c>
      <c r="AD519" s="14">
        <f t="shared" ref="AD519" si="297">SUM(AA519:AC519)</f>
        <v>504</v>
      </c>
      <c r="AE519" s="14">
        <f t="shared" ref="AE519" si="298">V519+Z519+AD519</f>
        <v>1512</v>
      </c>
      <c r="AF519" s="16" t="s">
        <v>53</v>
      </c>
      <c r="AG519" s="17" t="s">
        <v>287</v>
      </c>
      <c r="AH519" s="17" t="s">
        <v>357</v>
      </c>
      <c r="AI519" s="17" t="s">
        <v>1182</v>
      </c>
      <c r="AJ519" s="29" t="s">
        <v>344</v>
      </c>
      <c r="AK519" s="29" t="s">
        <v>290</v>
      </c>
      <c r="AL519" s="29" t="s">
        <v>2898</v>
      </c>
      <c r="AM519" s="12" t="s">
        <v>47</v>
      </c>
      <c r="AN519" s="18">
        <v>46752</v>
      </c>
      <c r="AO519" s="12"/>
    </row>
    <row r="520" spans="1:41" ht="20" customHeight="1">
      <c r="A520" s="20"/>
      <c r="B520" s="21" t="s">
        <v>2453</v>
      </c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2">
        <f>SUM(S468:S519)</f>
        <v>894717</v>
      </c>
      <c r="T520" s="22">
        <f t="shared" ref="T520:AE520" si="299">SUM(T468:T519)</f>
        <v>13779</v>
      </c>
      <c r="U520" s="22">
        <f t="shared" si="299"/>
        <v>0</v>
      </c>
      <c r="V520" s="22">
        <f t="shared" si="299"/>
        <v>908496</v>
      </c>
      <c r="W520" s="22">
        <f t="shared" si="299"/>
        <v>894717</v>
      </c>
      <c r="X520" s="22">
        <f t="shared" si="299"/>
        <v>13779</v>
      </c>
      <c r="Y520" s="22">
        <f t="shared" si="299"/>
        <v>0</v>
      </c>
      <c r="Z520" s="22">
        <f t="shared" si="299"/>
        <v>908496</v>
      </c>
      <c r="AA520" s="22">
        <f t="shared" si="299"/>
        <v>894717</v>
      </c>
      <c r="AB520" s="22">
        <f t="shared" si="299"/>
        <v>13779</v>
      </c>
      <c r="AC520" s="22">
        <f t="shared" si="299"/>
        <v>0</v>
      </c>
      <c r="AD520" s="22">
        <f t="shared" si="299"/>
        <v>908496</v>
      </c>
      <c r="AE520" s="22">
        <f t="shared" si="299"/>
        <v>2725488</v>
      </c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ht="20" customHeight="1">
      <c r="A521" s="12">
        <v>1</v>
      </c>
      <c r="B521" s="12" t="s">
        <v>2461</v>
      </c>
      <c r="C521" s="28" t="s">
        <v>2462</v>
      </c>
      <c r="D521" s="12" t="s">
        <v>2463</v>
      </c>
      <c r="E521" s="12" t="s">
        <v>2461</v>
      </c>
      <c r="F521" s="12" t="s">
        <v>2463</v>
      </c>
      <c r="G521" s="12" t="s">
        <v>2464</v>
      </c>
      <c r="H521" s="12" t="s">
        <v>2465</v>
      </c>
      <c r="I521" s="1" t="s">
        <v>2466</v>
      </c>
      <c r="J521" s="12" t="s">
        <v>1004</v>
      </c>
      <c r="K521" s="12" t="s">
        <v>2467</v>
      </c>
      <c r="L521" s="12" t="s">
        <v>2465</v>
      </c>
      <c r="M521" s="27" t="s">
        <v>2468</v>
      </c>
      <c r="N521" s="12" t="s">
        <v>2469</v>
      </c>
      <c r="O521" s="12" t="s">
        <v>2470</v>
      </c>
      <c r="P521" s="8" t="s">
        <v>601</v>
      </c>
      <c r="Q521" s="8" t="s">
        <v>1673</v>
      </c>
      <c r="R521" s="12">
        <v>34</v>
      </c>
      <c r="S521" s="23">
        <f>W521*0.75</f>
        <v>15750</v>
      </c>
      <c r="T521" s="23">
        <f t="shared" ref="T521:U527" si="300">X521*0.75</f>
        <v>0</v>
      </c>
      <c r="U521" s="23">
        <f t="shared" si="300"/>
        <v>0</v>
      </c>
      <c r="V521" s="14">
        <f t="shared" ref="V521:V528" si="301">SUM(S521:U521)</f>
        <v>15750</v>
      </c>
      <c r="W521" s="15">
        <v>21000</v>
      </c>
      <c r="X521" s="15"/>
      <c r="Y521" s="15"/>
      <c r="Z521" s="14">
        <f t="shared" ref="Z521:Z528" si="302">SUM(W521:Y521)</f>
        <v>21000</v>
      </c>
      <c r="AA521" s="15">
        <f t="shared" ref="AA521:AA528" si="303">W521</f>
        <v>21000</v>
      </c>
      <c r="AB521" s="15">
        <f t="shared" ref="AB521:AB528" si="304">X521</f>
        <v>0</v>
      </c>
      <c r="AC521" s="15">
        <f t="shared" ref="AC521:AC528" si="305">Y521</f>
        <v>0</v>
      </c>
      <c r="AD521" s="14">
        <f t="shared" ref="AD521:AD528" si="306">SUM(AA521:AC521)</f>
        <v>21000</v>
      </c>
      <c r="AE521" s="14">
        <f t="shared" ref="AE521:AE528" si="307">V521+Z521+AD521</f>
        <v>57750</v>
      </c>
      <c r="AF521" s="16" t="s">
        <v>53</v>
      </c>
      <c r="AG521" s="17" t="s">
        <v>342</v>
      </c>
      <c r="AH521" s="17" t="s">
        <v>2503</v>
      </c>
      <c r="AI521" s="17" t="s">
        <v>2460</v>
      </c>
      <c r="AJ521" s="29" t="s">
        <v>345</v>
      </c>
      <c r="AK521" s="29" t="s">
        <v>2504</v>
      </c>
      <c r="AL521" s="29" t="s">
        <v>345</v>
      </c>
      <c r="AM521" s="12" t="s">
        <v>2505</v>
      </c>
      <c r="AN521" s="18">
        <v>46752</v>
      </c>
      <c r="AO521" s="12"/>
    </row>
    <row r="522" spans="1:41" ht="20" customHeight="1">
      <c r="A522" s="12">
        <v>2</v>
      </c>
      <c r="B522" s="12" t="s">
        <v>2461</v>
      </c>
      <c r="C522" s="28" t="s">
        <v>2462</v>
      </c>
      <c r="D522" s="12" t="s">
        <v>2463</v>
      </c>
      <c r="E522" s="12" t="s">
        <v>2461</v>
      </c>
      <c r="F522" s="12" t="s">
        <v>2463</v>
      </c>
      <c r="G522" s="12" t="s">
        <v>2471</v>
      </c>
      <c r="H522" s="12" t="s">
        <v>2465</v>
      </c>
      <c r="I522" s="1" t="s">
        <v>2466</v>
      </c>
      <c r="J522" s="12" t="s">
        <v>1004</v>
      </c>
      <c r="K522" s="12" t="s">
        <v>2467</v>
      </c>
      <c r="L522" s="12" t="s">
        <v>2465</v>
      </c>
      <c r="M522" s="27" t="s">
        <v>2472</v>
      </c>
      <c r="N522" s="12" t="s">
        <v>2473</v>
      </c>
      <c r="O522" s="12" t="s">
        <v>2474</v>
      </c>
      <c r="P522" s="8" t="s">
        <v>601</v>
      </c>
      <c r="Q522" s="8" t="s">
        <v>2475</v>
      </c>
      <c r="R522" s="12">
        <v>34</v>
      </c>
      <c r="S522" s="23">
        <f t="shared" ref="S522:S527" si="308">W522*0.75</f>
        <v>53250</v>
      </c>
      <c r="T522" s="23">
        <f t="shared" si="300"/>
        <v>0</v>
      </c>
      <c r="U522" s="23">
        <f t="shared" si="300"/>
        <v>0</v>
      </c>
      <c r="V522" s="14">
        <f t="shared" si="301"/>
        <v>53250</v>
      </c>
      <c r="W522" s="15">
        <v>71000</v>
      </c>
      <c r="X522" s="15"/>
      <c r="Y522" s="15"/>
      <c r="Z522" s="14">
        <f t="shared" si="302"/>
        <v>71000</v>
      </c>
      <c r="AA522" s="15">
        <f t="shared" si="303"/>
        <v>71000</v>
      </c>
      <c r="AB522" s="15">
        <f t="shared" si="304"/>
        <v>0</v>
      </c>
      <c r="AC522" s="15">
        <f t="shared" si="305"/>
        <v>0</v>
      </c>
      <c r="AD522" s="14">
        <f t="shared" si="306"/>
        <v>71000</v>
      </c>
      <c r="AE522" s="14">
        <f t="shared" si="307"/>
        <v>195250</v>
      </c>
      <c r="AF522" s="16" t="s">
        <v>53</v>
      </c>
      <c r="AG522" s="17" t="s">
        <v>342</v>
      </c>
      <c r="AH522" s="17" t="s">
        <v>2503</v>
      </c>
      <c r="AI522" s="17" t="s">
        <v>2460</v>
      </c>
      <c r="AJ522" s="29" t="s">
        <v>345</v>
      </c>
      <c r="AK522" s="29" t="s">
        <v>2504</v>
      </c>
      <c r="AL522" s="29" t="s">
        <v>345</v>
      </c>
      <c r="AM522" s="12" t="s">
        <v>2505</v>
      </c>
      <c r="AN522" s="18">
        <v>46752</v>
      </c>
      <c r="AO522" s="12" t="s">
        <v>2507</v>
      </c>
    </row>
    <row r="523" spans="1:41" ht="20" customHeight="1">
      <c r="A523" s="12">
        <v>3</v>
      </c>
      <c r="B523" s="12" t="s">
        <v>2461</v>
      </c>
      <c r="C523" s="28" t="s">
        <v>2462</v>
      </c>
      <c r="D523" s="12" t="s">
        <v>2463</v>
      </c>
      <c r="E523" s="12" t="s">
        <v>2461</v>
      </c>
      <c r="F523" s="12" t="s">
        <v>2463</v>
      </c>
      <c r="G523" s="12" t="s">
        <v>2476</v>
      </c>
      <c r="H523" s="12" t="s">
        <v>2465</v>
      </c>
      <c r="I523" s="1" t="s">
        <v>2466</v>
      </c>
      <c r="J523" s="12" t="s">
        <v>1004</v>
      </c>
      <c r="K523" s="12" t="s">
        <v>2467</v>
      </c>
      <c r="L523" s="12" t="s">
        <v>2465</v>
      </c>
      <c r="M523" s="27" t="s">
        <v>2477</v>
      </c>
      <c r="N523" s="12" t="s">
        <v>2478</v>
      </c>
      <c r="O523" s="12" t="s">
        <v>2479</v>
      </c>
      <c r="P523" s="8" t="s">
        <v>601</v>
      </c>
      <c r="Q523" s="8" t="s">
        <v>2475</v>
      </c>
      <c r="R523" s="12">
        <v>34</v>
      </c>
      <c r="S523" s="23">
        <f t="shared" si="308"/>
        <v>191250</v>
      </c>
      <c r="T523" s="23">
        <f t="shared" si="300"/>
        <v>0</v>
      </c>
      <c r="U523" s="23">
        <f t="shared" si="300"/>
        <v>0</v>
      </c>
      <c r="V523" s="14">
        <f t="shared" si="301"/>
        <v>191250</v>
      </c>
      <c r="W523" s="15">
        <v>255000</v>
      </c>
      <c r="X523" s="15"/>
      <c r="Y523" s="15"/>
      <c r="Z523" s="14">
        <f t="shared" si="302"/>
        <v>255000</v>
      </c>
      <c r="AA523" s="15">
        <f t="shared" si="303"/>
        <v>255000</v>
      </c>
      <c r="AB523" s="15">
        <f t="shared" si="304"/>
        <v>0</v>
      </c>
      <c r="AC523" s="15">
        <f t="shared" si="305"/>
        <v>0</v>
      </c>
      <c r="AD523" s="14">
        <f t="shared" si="306"/>
        <v>255000</v>
      </c>
      <c r="AE523" s="14">
        <f t="shared" si="307"/>
        <v>701250</v>
      </c>
      <c r="AF523" s="16" t="s">
        <v>53</v>
      </c>
      <c r="AG523" s="17" t="s">
        <v>342</v>
      </c>
      <c r="AH523" s="17" t="s">
        <v>2503</v>
      </c>
      <c r="AI523" s="17" t="s">
        <v>2460</v>
      </c>
      <c r="AJ523" s="29" t="s">
        <v>345</v>
      </c>
      <c r="AK523" s="29" t="s">
        <v>2504</v>
      </c>
      <c r="AL523" s="29" t="s">
        <v>345</v>
      </c>
      <c r="AM523" s="12" t="s">
        <v>2505</v>
      </c>
      <c r="AN523" s="18">
        <v>46752</v>
      </c>
      <c r="AO523" s="12" t="s">
        <v>3387</v>
      </c>
    </row>
    <row r="524" spans="1:41" ht="20" customHeight="1">
      <c r="A524" s="12">
        <v>4</v>
      </c>
      <c r="B524" s="12" t="s">
        <v>2461</v>
      </c>
      <c r="C524" s="28" t="s">
        <v>2462</v>
      </c>
      <c r="D524" s="12" t="s">
        <v>2463</v>
      </c>
      <c r="E524" s="12" t="s">
        <v>2461</v>
      </c>
      <c r="F524" s="12" t="s">
        <v>2463</v>
      </c>
      <c r="G524" s="12" t="s">
        <v>2480</v>
      </c>
      <c r="H524" s="12" t="s">
        <v>2465</v>
      </c>
      <c r="I524" s="1" t="s">
        <v>2466</v>
      </c>
      <c r="J524" s="12" t="s">
        <v>1004</v>
      </c>
      <c r="K524" s="12" t="s">
        <v>2467</v>
      </c>
      <c r="L524" s="12" t="s">
        <v>2465</v>
      </c>
      <c r="M524" s="27" t="s">
        <v>2481</v>
      </c>
      <c r="N524" s="12" t="s">
        <v>2482</v>
      </c>
      <c r="O524" s="12" t="s">
        <v>2483</v>
      </c>
      <c r="P524" s="8" t="s">
        <v>601</v>
      </c>
      <c r="Q524" s="8" t="s">
        <v>1264</v>
      </c>
      <c r="R524" s="12">
        <v>34</v>
      </c>
      <c r="S524" s="23">
        <f t="shared" si="308"/>
        <v>16500</v>
      </c>
      <c r="T524" s="23">
        <f t="shared" si="300"/>
        <v>0</v>
      </c>
      <c r="U524" s="23">
        <f t="shared" si="300"/>
        <v>0</v>
      </c>
      <c r="V524" s="14">
        <f t="shared" si="301"/>
        <v>16500</v>
      </c>
      <c r="W524" s="15">
        <v>22000</v>
      </c>
      <c r="X524" s="15"/>
      <c r="Y524" s="15"/>
      <c r="Z524" s="14">
        <f t="shared" si="302"/>
        <v>22000</v>
      </c>
      <c r="AA524" s="15">
        <f t="shared" si="303"/>
        <v>22000</v>
      </c>
      <c r="AB524" s="15">
        <f t="shared" si="304"/>
        <v>0</v>
      </c>
      <c r="AC524" s="15">
        <f t="shared" si="305"/>
        <v>0</v>
      </c>
      <c r="AD524" s="14">
        <f t="shared" si="306"/>
        <v>22000</v>
      </c>
      <c r="AE524" s="14">
        <f t="shared" si="307"/>
        <v>60500</v>
      </c>
      <c r="AF524" s="16" t="s">
        <v>53</v>
      </c>
      <c r="AG524" s="17" t="s">
        <v>342</v>
      </c>
      <c r="AH524" s="17" t="s">
        <v>2503</v>
      </c>
      <c r="AI524" s="17" t="s">
        <v>2460</v>
      </c>
      <c r="AJ524" s="29" t="s">
        <v>345</v>
      </c>
      <c r="AK524" s="29" t="s">
        <v>2504</v>
      </c>
      <c r="AL524" s="29" t="s">
        <v>345</v>
      </c>
      <c r="AM524" s="12" t="s">
        <v>2505</v>
      </c>
      <c r="AN524" s="18">
        <v>46752</v>
      </c>
      <c r="AO524" s="12"/>
    </row>
    <row r="525" spans="1:41" ht="20" customHeight="1">
      <c r="A525" s="12">
        <v>5</v>
      </c>
      <c r="B525" s="12" t="s">
        <v>2461</v>
      </c>
      <c r="C525" s="28" t="s">
        <v>2462</v>
      </c>
      <c r="D525" s="12" t="s">
        <v>2463</v>
      </c>
      <c r="E525" s="12" t="s">
        <v>2461</v>
      </c>
      <c r="F525" s="12" t="s">
        <v>2463</v>
      </c>
      <c r="G525" s="12" t="s">
        <v>2484</v>
      </c>
      <c r="H525" s="12" t="s">
        <v>2465</v>
      </c>
      <c r="I525" s="1" t="s">
        <v>2466</v>
      </c>
      <c r="J525" s="12" t="s">
        <v>927</v>
      </c>
      <c r="K525" s="12" t="s">
        <v>2467</v>
      </c>
      <c r="L525" s="12" t="s">
        <v>2465</v>
      </c>
      <c r="M525" s="27" t="s">
        <v>2485</v>
      </c>
      <c r="N525" s="12" t="s">
        <v>2486</v>
      </c>
      <c r="O525" s="12" t="s">
        <v>2487</v>
      </c>
      <c r="P525" s="8" t="s">
        <v>2488</v>
      </c>
      <c r="Q525" s="8" t="s">
        <v>605</v>
      </c>
      <c r="R525" s="12">
        <v>34</v>
      </c>
      <c r="S525" s="23">
        <f t="shared" si="308"/>
        <v>15000</v>
      </c>
      <c r="T525" s="23">
        <f t="shared" si="300"/>
        <v>19875</v>
      </c>
      <c r="U525" s="23">
        <f t="shared" si="300"/>
        <v>0</v>
      </c>
      <c r="V525" s="14">
        <f t="shared" si="301"/>
        <v>34875</v>
      </c>
      <c r="W525" s="15">
        <v>20000</v>
      </c>
      <c r="X525" s="15">
        <v>26500</v>
      </c>
      <c r="Y525" s="15"/>
      <c r="Z525" s="14">
        <f t="shared" si="302"/>
        <v>46500</v>
      </c>
      <c r="AA525" s="15">
        <f t="shared" si="303"/>
        <v>20000</v>
      </c>
      <c r="AB525" s="15">
        <f t="shared" si="304"/>
        <v>26500</v>
      </c>
      <c r="AC525" s="15">
        <f t="shared" si="305"/>
        <v>0</v>
      </c>
      <c r="AD525" s="14">
        <f t="shared" si="306"/>
        <v>46500</v>
      </c>
      <c r="AE525" s="14">
        <f t="shared" si="307"/>
        <v>127875</v>
      </c>
      <c r="AF525" s="16" t="s">
        <v>53</v>
      </c>
      <c r="AG525" s="17" t="s">
        <v>342</v>
      </c>
      <c r="AH525" s="17" t="s">
        <v>2503</v>
      </c>
      <c r="AI525" s="17" t="s">
        <v>2460</v>
      </c>
      <c r="AJ525" s="29" t="s">
        <v>345</v>
      </c>
      <c r="AK525" s="29" t="s">
        <v>2504</v>
      </c>
      <c r="AL525" s="29" t="s">
        <v>345</v>
      </c>
      <c r="AM525" s="12" t="s">
        <v>2505</v>
      </c>
      <c r="AN525" s="18">
        <v>46752</v>
      </c>
      <c r="AO525" s="12"/>
    </row>
    <row r="526" spans="1:41" ht="20" customHeight="1">
      <c r="A526" s="12">
        <v>6</v>
      </c>
      <c r="B526" s="12" t="s">
        <v>2461</v>
      </c>
      <c r="C526" s="28" t="s">
        <v>2462</v>
      </c>
      <c r="D526" s="12" t="s">
        <v>2463</v>
      </c>
      <c r="E526" s="12" t="s">
        <v>2461</v>
      </c>
      <c r="F526" s="12" t="s">
        <v>2463</v>
      </c>
      <c r="G526" s="12" t="s">
        <v>2489</v>
      </c>
      <c r="H526" s="12" t="s">
        <v>2465</v>
      </c>
      <c r="I526" s="1" t="s">
        <v>2466</v>
      </c>
      <c r="J526" s="12" t="s">
        <v>927</v>
      </c>
      <c r="K526" s="12" t="s">
        <v>2467</v>
      </c>
      <c r="L526" s="12" t="s">
        <v>2465</v>
      </c>
      <c r="M526" s="27" t="s">
        <v>2490</v>
      </c>
      <c r="N526" s="12" t="s">
        <v>2491</v>
      </c>
      <c r="O526" s="12" t="s">
        <v>2492</v>
      </c>
      <c r="P526" s="8" t="s">
        <v>2488</v>
      </c>
      <c r="Q526" s="8" t="s">
        <v>605</v>
      </c>
      <c r="R526" s="12">
        <v>34</v>
      </c>
      <c r="S526" s="23">
        <f t="shared" si="308"/>
        <v>15000</v>
      </c>
      <c r="T526" s="23">
        <f t="shared" si="300"/>
        <v>14250</v>
      </c>
      <c r="U526" s="23">
        <f t="shared" si="300"/>
        <v>0</v>
      </c>
      <c r="V526" s="14">
        <f t="shared" si="301"/>
        <v>29250</v>
      </c>
      <c r="W526" s="15">
        <v>20000</v>
      </c>
      <c r="X526" s="15">
        <v>19000</v>
      </c>
      <c r="Y526" s="15"/>
      <c r="Z526" s="14">
        <f t="shared" si="302"/>
        <v>39000</v>
      </c>
      <c r="AA526" s="15">
        <f t="shared" si="303"/>
        <v>20000</v>
      </c>
      <c r="AB526" s="15">
        <f t="shared" si="304"/>
        <v>19000</v>
      </c>
      <c r="AC526" s="15">
        <f t="shared" si="305"/>
        <v>0</v>
      </c>
      <c r="AD526" s="14">
        <f t="shared" si="306"/>
        <v>39000</v>
      </c>
      <c r="AE526" s="14">
        <f t="shared" si="307"/>
        <v>107250</v>
      </c>
      <c r="AF526" s="16" t="s">
        <v>53</v>
      </c>
      <c r="AG526" s="17" t="s">
        <v>342</v>
      </c>
      <c r="AH526" s="17" t="s">
        <v>2503</v>
      </c>
      <c r="AI526" s="17" t="s">
        <v>2460</v>
      </c>
      <c r="AJ526" s="29" t="s">
        <v>345</v>
      </c>
      <c r="AK526" s="29" t="s">
        <v>2504</v>
      </c>
      <c r="AL526" s="29" t="s">
        <v>345</v>
      </c>
      <c r="AM526" s="12" t="s">
        <v>2505</v>
      </c>
      <c r="AN526" s="18">
        <v>46752</v>
      </c>
      <c r="AO526" s="12"/>
    </row>
    <row r="527" spans="1:41" ht="20" customHeight="1">
      <c r="A527" s="12">
        <v>7</v>
      </c>
      <c r="B527" s="12" t="s">
        <v>2461</v>
      </c>
      <c r="C527" s="28" t="s">
        <v>2462</v>
      </c>
      <c r="D527" s="12" t="s">
        <v>2463</v>
      </c>
      <c r="E527" s="12" t="s">
        <v>2461</v>
      </c>
      <c r="F527" s="12" t="s">
        <v>2463</v>
      </c>
      <c r="G527" s="12" t="s">
        <v>2493</v>
      </c>
      <c r="H527" s="12" t="s">
        <v>2465</v>
      </c>
      <c r="I527" s="1" t="s">
        <v>2466</v>
      </c>
      <c r="J527" s="12" t="s">
        <v>927</v>
      </c>
      <c r="K527" s="12" t="s">
        <v>2467</v>
      </c>
      <c r="L527" s="12" t="s">
        <v>2465</v>
      </c>
      <c r="M527" s="27" t="s">
        <v>2494</v>
      </c>
      <c r="N527" s="12" t="s">
        <v>2495</v>
      </c>
      <c r="O527" s="12" t="s">
        <v>2496</v>
      </c>
      <c r="P527" s="8" t="s">
        <v>370</v>
      </c>
      <c r="Q527" s="8" t="s">
        <v>2497</v>
      </c>
      <c r="R527" s="12">
        <v>34</v>
      </c>
      <c r="S527" s="23">
        <f t="shared" si="308"/>
        <v>9375</v>
      </c>
      <c r="T527" s="23">
        <f t="shared" si="300"/>
        <v>9375</v>
      </c>
      <c r="U527" s="23">
        <f t="shared" si="300"/>
        <v>0</v>
      </c>
      <c r="V527" s="14">
        <f t="shared" si="301"/>
        <v>18750</v>
      </c>
      <c r="W527" s="15">
        <v>12500</v>
      </c>
      <c r="X527" s="15">
        <v>12500</v>
      </c>
      <c r="Y527" s="15"/>
      <c r="Z527" s="14">
        <f t="shared" si="302"/>
        <v>25000</v>
      </c>
      <c r="AA527" s="15">
        <f t="shared" si="303"/>
        <v>12500</v>
      </c>
      <c r="AB527" s="15">
        <f t="shared" si="304"/>
        <v>12500</v>
      </c>
      <c r="AC527" s="15">
        <f t="shared" si="305"/>
        <v>0</v>
      </c>
      <c r="AD527" s="14">
        <f t="shared" si="306"/>
        <v>25000</v>
      </c>
      <c r="AE527" s="14">
        <f t="shared" si="307"/>
        <v>68750</v>
      </c>
      <c r="AF527" s="16" t="s">
        <v>53</v>
      </c>
      <c r="AG527" s="17" t="s">
        <v>342</v>
      </c>
      <c r="AH527" s="17" t="s">
        <v>2503</v>
      </c>
      <c r="AI527" s="17" t="s">
        <v>2460</v>
      </c>
      <c r="AJ527" s="29" t="s">
        <v>345</v>
      </c>
      <c r="AK527" s="29" t="s">
        <v>2504</v>
      </c>
      <c r="AL527" s="29" t="s">
        <v>345</v>
      </c>
      <c r="AM527" s="12" t="s">
        <v>2505</v>
      </c>
      <c r="AN527" s="18">
        <v>46752</v>
      </c>
      <c r="AO527" s="12"/>
    </row>
    <row r="528" spans="1:41" ht="20" customHeight="1">
      <c r="A528" s="12">
        <v>8</v>
      </c>
      <c r="B528" s="12" t="s">
        <v>2461</v>
      </c>
      <c r="C528" s="28" t="s">
        <v>2462</v>
      </c>
      <c r="D528" s="12" t="s">
        <v>2463</v>
      </c>
      <c r="E528" s="12" t="s">
        <v>2461</v>
      </c>
      <c r="F528" s="12" t="s">
        <v>2463</v>
      </c>
      <c r="G528" s="12" t="s">
        <v>2498</v>
      </c>
      <c r="H528" s="12" t="s">
        <v>2465</v>
      </c>
      <c r="I528" s="1" t="s">
        <v>2466</v>
      </c>
      <c r="J528" s="12" t="s">
        <v>1004</v>
      </c>
      <c r="K528" s="12" t="s">
        <v>2467</v>
      </c>
      <c r="L528" s="12" t="s">
        <v>2465</v>
      </c>
      <c r="M528" s="27" t="s">
        <v>2499</v>
      </c>
      <c r="N528" s="12" t="s">
        <v>2500</v>
      </c>
      <c r="O528" s="12" t="s">
        <v>2501</v>
      </c>
      <c r="P528" s="8" t="s">
        <v>601</v>
      </c>
      <c r="Q528" s="8" t="s">
        <v>2502</v>
      </c>
      <c r="R528" s="12">
        <v>34</v>
      </c>
      <c r="S528" s="42" t="s">
        <v>284</v>
      </c>
      <c r="T528" s="42" t="s">
        <v>284</v>
      </c>
      <c r="U528" s="42" t="s">
        <v>284</v>
      </c>
      <c r="V528" s="14">
        <f t="shared" si="301"/>
        <v>0</v>
      </c>
      <c r="W528" s="15">
        <v>70000</v>
      </c>
      <c r="X528" s="15">
        <v>100000</v>
      </c>
      <c r="Y528" s="15"/>
      <c r="Z528" s="14">
        <f t="shared" si="302"/>
        <v>170000</v>
      </c>
      <c r="AA528" s="15">
        <f t="shared" si="303"/>
        <v>70000</v>
      </c>
      <c r="AB528" s="15">
        <f t="shared" si="304"/>
        <v>100000</v>
      </c>
      <c r="AC528" s="15">
        <f t="shared" si="305"/>
        <v>0</v>
      </c>
      <c r="AD528" s="14">
        <f t="shared" si="306"/>
        <v>170000</v>
      </c>
      <c r="AE528" s="14">
        <f t="shared" si="307"/>
        <v>340000</v>
      </c>
      <c r="AF528" s="16" t="s">
        <v>53</v>
      </c>
      <c r="AG528" s="17" t="s">
        <v>287</v>
      </c>
      <c r="AH528" s="17" t="s">
        <v>357</v>
      </c>
      <c r="AI528" s="17" t="s">
        <v>1182</v>
      </c>
      <c r="AJ528" s="29" t="s">
        <v>344</v>
      </c>
      <c r="AK528" s="29" t="s">
        <v>290</v>
      </c>
      <c r="AL528" s="29" t="s">
        <v>291</v>
      </c>
      <c r="AM528" s="8" t="s">
        <v>2506</v>
      </c>
      <c r="AN528" s="18">
        <v>46752</v>
      </c>
      <c r="AO528" s="12" t="s">
        <v>3360</v>
      </c>
    </row>
    <row r="529" spans="1:41" ht="20" customHeight="1">
      <c r="A529" s="20"/>
      <c r="B529" s="21" t="s">
        <v>2461</v>
      </c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2">
        <f>SUM(S521:S528)</f>
        <v>316125</v>
      </c>
      <c r="T529" s="22">
        <f t="shared" ref="T529:AE529" si="309">SUM(T521:T528)</f>
        <v>43500</v>
      </c>
      <c r="U529" s="22">
        <f t="shared" si="309"/>
        <v>0</v>
      </c>
      <c r="V529" s="22">
        <f t="shared" si="309"/>
        <v>359625</v>
      </c>
      <c r="W529" s="22">
        <f t="shared" si="309"/>
        <v>491500</v>
      </c>
      <c r="X529" s="22">
        <f t="shared" si="309"/>
        <v>158000</v>
      </c>
      <c r="Y529" s="22">
        <f t="shared" si="309"/>
        <v>0</v>
      </c>
      <c r="Z529" s="22">
        <f t="shared" si="309"/>
        <v>649500</v>
      </c>
      <c r="AA529" s="22">
        <f t="shared" si="309"/>
        <v>491500</v>
      </c>
      <c r="AB529" s="22">
        <f t="shared" si="309"/>
        <v>158000</v>
      </c>
      <c r="AC529" s="22">
        <f t="shared" si="309"/>
        <v>0</v>
      </c>
      <c r="AD529" s="22">
        <f t="shared" si="309"/>
        <v>649500</v>
      </c>
      <c r="AE529" s="22">
        <f t="shared" si="309"/>
        <v>1658625</v>
      </c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ht="20" customHeight="1">
      <c r="A530" s="12">
        <v>1</v>
      </c>
      <c r="B530" s="12" t="s">
        <v>2508</v>
      </c>
      <c r="C530" s="28" t="s">
        <v>2509</v>
      </c>
      <c r="D530" s="12" t="s">
        <v>2510</v>
      </c>
      <c r="E530" s="12" t="s">
        <v>2508</v>
      </c>
      <c r="F530" s="12" t="s">
        <v>2511</v>
      </c>
      <c r="G530" s="12"/>
      <c r="H530" s="12" t="s">
        <v>2512</v>
      </c>
      <c r="I530" s="1"/>
      <c r="J530" s="12"/>
      <c r="K530" s="12" t="s">
        <v>2513</v>
      </c>
      <c r="L530" s="12" t="s">
        <v>2514</v>
      </c>
      <c r="M530" s="11" t="s">
        <v>2633</v>
      </c>
      <c r="N530" s="8"/>
      <c r="O530" s="8">
        <v>83680520</v>
      </c>
      <c r="P530" s="8" t="s">
        <v>51</v>
      </c>
      <c r="Q530" s="8">
        <v>0.5</v>
      </c>
      <c r="R530" s="12">
        <v>36</v>
      </c>
      <c r="S530" s="23">
        <v>300</v>
      </c>
      <c r="T530" s="23">
        <v>84</v>
      </c>
      <c r="U530" s="13"/>
      <c r="V530" s="14">
        <f t="shared" ref="V530:V538" si="310">SUM(S530:U530)</f>
        <v>384</v>
      </c>
      <c r="W530" s="15">
        <f>S530</f>
        <v>300</v>
      </c>
      <c r="X530" s="15">
        <f t="shared" ref="X530:X538" si="311">T530</f>
        <v>84</v>
      </c>
      <c r="Y530" s="15">
        <f t="shared" ref="Y530:Y538" si="312">U530</f>
        <v>0</v>
      </c>
      <c r="Z530" s="14">
        <f t="shared" ref="Z530:Z538" si="313">SUM(W530:Y530)</f>
        <v>384</v>
      </c>
      <c r="AA530" s="15">
        <f>S530</f>
        <v>300</v>
      </c>
      <c r="AB530" s="15">
        <f t="shared" ref="AB530:AB538" si="314">T530</f>
        <v>84</v>
      </c>
      <c r="AC530" s="15">
        <f t="shared" ref="AC530:AC538" si="315">U530</f>
        <v>0</v>
      </c>
      <c r="AD530" s="14">
        <f t="shared" ref="AD530:AD538" si="316">SUM(AA530:AC530)</f>
        <v>384</v>
      </c>
      <c r="AE530" s="14">
        <f t="shared" ref="AE530:AE538" si="317">V530+Z530+AD530</f>
        <v>1152</v>
      </c>
      <c r="AF530" s="16" t="s">
        <v>509</v>
      </c>
      <c r="AG530" s="17" t="s">
        <v>342</v>
      </c>
      <c r="AH530" s="17" t="s">
        <v>286</v>
      </c>
      <c r="AI530" s="17" t="s">
        <v>2940</v>
      </c>
      <c r="AJ530" s="29" t="s">
        <v>2941</v>
      </c>
      <c r="AK530" s="29" t="s">
        <v>290</v>
      </c>
      <c r="AL530" s="29" t="s">
        <v>291</v>
      </c>
      <c r="AM530" s="18" t="s">
        <v>47</v>
      </c>
      <c r="AN530" s="18">
        <v>46752</v>
      </c>
      <c r="AO530" s="12"/>
    </row>
    <row r="531" spans="1:41" ht="20" customHeight="1">
      <c r="A531" s="12">
        <v>2</v>
      </c>
      <c r="B531" s="12" t="s">
        <v>2508</v>
      </c>
      <c r="C531" s="28" t="s">
        <v>2509</v>
      </c>
      <c r="D531" s="12" t="s">
        <v>2510</v>
      </c>
      <c r="E531" s="12" t="s">
        <v>2508</v>
      </c>
      <c r="F531" s="12" t="s">
        <v>2511</v>
      </c>
      <c r="G531" s="12" t="s">
        <v>2508</v>
      </c>
      <c r="H531" s="12" t="s">
        <v>2514</v>
      </c>
      <c r="I531" s="1" t="s">
        <v>2542</v>
      </c>
      <c r="J531" s="12"/>
      <c r="K531" s="12" t="s">
        <v>2513</v>
      </c>
      <c r="L531" s="12" t="s">
        <v>2514</v>
      </c>
      <c r="M531" s="11" t="s">
        <v>2634</v>
      </c>
      <c r="N531" s="8"/>
      <c r="O531" s="8">
        <v>96637165</v>
      </c>
      <c r="P531" s="8" t="s">
        <v>50</v>
      </c>
      <c r="Q531" s="8">
        <v>40</v>
      </c>
      <c r="R531" s="12">
        <v>36</v>
      </c>
      <c r="S531" s="23">
        <v>35183</v>
      </c>
      <c r="T531" s="23">
        <v>35183</v>
      </c>
      <c r="U531" s="13"/>
      <c r="V531" s="14">
        <f t="shared" ref="V531:V537" si="318">SUM(S531:U531)</f>
        <v>70366</v>
      </c>
      <c r="W531" s="15">
        <f t="shared" ref="W531:W537" si="319">S531</f>
        <v>35183</v>
      </c>
      <c r="X531" s="15">
        <f t="shared" ref="X531:X537" si="320">T531</f>
        <v>35183</v>
      </c>
      <c r="Y531" s="15">
        <f t="shared" ref="Y531:Y537" si="321">U531</f>
        <v>0</v>
      </c>
      <c r="Z531" s="14">
        <f t="shared" ref="Z531:Z537" si="322">SUM(W531:Y531)</f>
        <v>70366</v>
      </c>
      <c r="AA531" s="15">
        <f t="shared" ref="AA531:AA537" si="323">S531</f>
        <v>35183</v>
      </c>
      <c r="AB531" s="15">
        <f t="shared" ref="AB531:AB537" si="324">T531</f>
        <v>35183</v>
      </c>
      <c r="AC531" s="15">
        <f t="shared" ref="AC531:AC537" si="325">U531</f>
        <v>0</v>
      </c>
      <c r="AD531" s="14">
        <f t="shared" ref="AD531:AD537" si="326">SUM(AA531:AC531)</f>
        <v>70366</v>
      </c>
      <c r="AE531" s="14">
        <f t="shared" ref="AE531:AE537" si="327">V531+Z531+AD531</f>
        <v>211098</v>
      </c>
      <c r="AF531" s="16" t="s">
        <v>509</v>
      </c>
      <c r="AG531" s="17" t="s">
        <v>342</v>
      </c>
      <c r="AH531" s="17" t="s">
        <v>286</v>
      </c>
      <c r="AI531" s="17" t="s">
        <v>2940</v>
      </c>
      <c r="AJ531" s="29" t="s">
        <v>2941</v>
      </c>
      <c r="AK531" s="29" t="s">
        <v>290</v>
      </c>
      <c r="AL531" s="29" t="s">
        <v>291</v>
      </c>
      <c r="AM531" s="18" t="s">
        <v>47</v>
      </c>
      <c r="AN531" s="18">
        <v>46752</v>
      </c>
      <c r="AO531" s="12"/>
    </row>
    <row r="532" spans="1:41" ht="20" customHeight="1">
      <c r="A532" s="12">
        <v>3</v>
      </c>
      <c r="B532" s="12" t="s">
        <v>2508</v>
      </c>
      <c r="C532" s="28" t="s">
        <v>2509</v>
      </c>
      <c r="D532" s="12" t="s">
        <v>2510</v>
      </c>
      <c r="E532" s="12" t="s">
        <v>2508</v>
      </c>
      <c r="F532" s="12" t="s">
        <v>2511</v>
      </c>
      <c r="G532" s="12" t="s">
        <v>2635</v>
      </c>
      <c r="H532" s="12" t="s">
        <v>2514</v>
      </c>
      <c r="I532" s="1" t="s">
        <v>2569</v>
      </c>
      <c r="J532" s="12"/>
      <c r="K532" s="12" t="s">
        <v>2513</v>
      </c>
      <c r="L532" s="12" t="s">
        <v>2514</v>
      </c>
      <c r="M532" s="11" t="s">
        <v>2636</v>
      </c>
      <c r="N532" s="8"/>
      <c r="O532" s="8">
        <v>70256944</v>
      </c>
      <c r="P532" s="8" t="s">
        <v>48</v>
      </c>
      <c r="Q532" s="8">
        <v>10.5</v>
      </c>
      <c r="R532" s="12">
        <v>36</v>
      </c>
      <c r="S532" s="23">
        <v>500</v>
      </c>
      <c r="T532" s="23"/>
      <c r="U532" s="13"/>
      <c r="V532" s="14">
        <f t="shared" si="318"/>
        <v>500</v>
      </c>
      <c r="W532" s="15">
        <f t="shared" si="319"/>
        <v>500</v>
      </c>
      <c r="X532" s="15">
        <f t="shared" si="320"/>
        <v>0</v>
      </c>
      <c r="Y532" s="15">
        <f t="shared" si="321"/>
        <v>0</v>
      </c>
      <c r="Z532" s="14">
        <f t="shared" si="322"/>
        <v>500</v>
      </c>
      <c r="AA532" s="15">
        <f t="shared" si="323"/>
        <v>500</v>
      </c>
      <c r="AB532" s="15">
        <f t="shared" si="324"/>
        <v>0</v>
      </c>
      <c r="AC532" s="15">
        <f t="shared" si="325"/>
        <v>0</v>
      </c>
      <c r="AD532" s="14">
        <f t="shared" si="326"/>
        <v>500</v>
      </c>
      <c r="AE532" s="14">
        <f t="shared" si="327"/>
        <v>1500</v>
      </c>
      <c r="AF532" s="16" t="s">
        <v>509</v>
      </c>
      <c r="AG532" s="17" t="s">
        <v>342</v>
      </c>
      <c r="AH532" s="17" t="s">
        <v>286</v>
      </c>
      <c r="AI532" s="17" t="s">
        <v>2940</v>
      </c>
      <c r="AJ532" s="29" t="s">
        <v>2941</v>
      </c>
      <c r="AK532" s="29" t="s">
        <v>290</v>
      </c>
      <c r="AL532" s="29" t="s">
        <v>291</v>
      </c>
      <c r="AM532" s="18" t="s">
        <v>47</v>
      </c>
      <c r="AN532" s="18">
        <v>46752</v>
      </c>
      <c r="AO532" s="12"/>
    </row>
    <row r="533" spans="1:41" ht="20" customHeight="1">
      <c r="A533" s="12">
        <v>4</v>
      </c>
      <c r="B533" s="12" t="s">
        <v>2508</v>
      </c>
      <c r="C533" s="28" t="s">
        <v>2509</v>
      </c>
      <c r="D533" s="12" t="s">
        <v>2510</v>
      </c>
      <c r="E533" s="12" t="s">
        <v>2508</v>
      </c>
      <c r="F533" s="12" t="s">
        <v>2511</v>
      </c>
      <c r="G533" s="12" t="s">
        <v>2637</v>
      </c>
      <c r="H533" s="12" t="s">
        <v>2517</v>
      </c>
      <c r="I533" s="1"/>
      <c r="J533" s="12">
        <v>17</v>
      </c>
      <c r="K533" s="12" t="s">
        <v>2513</v>
      </c>
      <c r="L533" s="12" t="s">
        <v>2514</v>
      </c>
      <c r="M533" s="11" t="s">
        <v>2897</v>
      </c>
      <c r="N533" s="8"/>
      <c r="O533" s="8">
        <v>56416703</v>
      </c>
      <c r="P533" s="8" t="s">
        <v>48</v>
      </c>
      <c r="Q533" s="8">
        <v>13.2</v>
      </c>
      <c r="R533" s="12">
        <v>36</v>
      </c>
      <c r="S533" s="23">
        <v>276</v>
      </c>
      <c r="T533" s="23"/>
      <c r="U533" s="13"/>
      <c r="V533" s="14">
        <f t="shared" si="318"/>
        <v>276</v>
      </c>
      <c r="W533" s="15">
        <f t="shared" si="319"/>
        <v>276</v>
      </c>
      <c r="X533" s="15">
        <f t="shared" si="320"/>
        <v>0</v>
      </c>
      <c r="Y533" s="15">
        <f t="shared" si="321"/>
        <v>0</v>
      </c>
      <c r="Z533" s="14">
        <f t="shared" si="322"/>
        <v>276</v>
      </c>
      <c r="AA533" s="15">
        <f t="shared" si="323"/>
        <v>276</v>
      </c>
      <c r="AB533" s="15">
        <f t="shared" si="324"/>
        <v>0</v>
      </c>
      <c r="AC533" s="15">
        <f t="shared" si="325"/>
        <v>0</v>
      </c>
      <c r="AD533" s="14">
        <f t="shared" si="326"/>
        <v>276</v>
      </c>
      <c r="AE533" s="14">
        <f t="shared" si="327"/>
        <v>828</v>
      </c>
      <c r="AF533" s="16" t="s">
        <v>509</v>
      </c>
      <c r="AG533" s="17" t="s">
        <v>342</v>
      </c>
      <c r="AH533" s="17" t="s">
        <v>286</v>
      </c>
      <c r="AI533" s="17" t="s">
        <v>2940</v>
      </c>
      <c r="AJ533" s="29" t="s">
        <v>2941</v>
      </c>
      <c r="AK533" s="29" t="s">
        <v>290</v>
      </c>
      <c r="AL533" s="29" t="s">
        <v>291</v>
      </c>
      <c r="AM533" s="18" t="s">
        <v>47</v>
      </c>
      <c r="AN533" s="18">
        <v>46752</v>
      </c>
      <c r="AO533" s="12"/>
    </row>
    <row r="534" spans="1:41" ht="20" customHeight="1">
      <c r="A534" s="12">
        <v>5</v>
      </c>
      <c r="B534" s="12" t="s">
        <v>2508</v>
      </c>
      <c r="C534" s="28" t="s">
        <v>2509</v>
      </c>
      <c r="D534" s="12" t="s">
        <v>2510</v>
      </c>
      <c r="E534" s="12" t="s">
        <v>2508</v>
      </c>
      <c r="F534" s="12" t="s">
        <v>2511</v>
      </c>
      <c r="G534" s="12"/>
      <c r="H534" s="12" t="s">
        <v>2514</v>
      </c>
      <c r="I534" s="1" t="s">
        <v>2599</v>
      </c>
      <c r="J534" s="12">
        <v>17</v>
      </c>
      <c r="K534" s="12" t="s">
        <v>2513</v>
      </c>
      <c r="L534" s="12" t="s">
        <v>2514</v>
      </c>
      <c r="M534" s="11" t="s">
        <v>2638</v>
      </c>
      <c r="N534" s="8"/>
      <c r="O534" s="8">
        <v>11725051</v>
      </c>
      <c r="P534" s="8" t="s">
        <v>48</v>
      </c>
      <c r="Q534" s="8">
        <v>40</v>
      </c>
      <c r="R534" s="12">
        <v>36</v>
      </c>
      <c r="S534" s="23">
        <v>138</v>
      </c>
      <c r="T534" s="23"/>
      <c r="U534" s="13"/>
      <c r="V534" s="14">
        <f t="shared" si="318"/>
        <v>138</v>
      </c>
      <c r="W534" s="15">
        <f t="shared" si="319"/>
        <v>138</v>
      </c>
      <c r="X534" s="15">
        <f t="shared" si="320"/>
        <v>0</v>
      </c>
      <c r="Y534" s="15">
        <f t="shared" si="321"/>
        <v>0</v>
      </c>
      <c r="Z534" s="14">
        <f t="shared" si="322"/>
        <v>138</v>
      </c>
      <c r="AA534" s="15">
        <f t="shared" si="323"/>
        <v>138</v>
      </c>
      <c r="AB534" s="15">
        <f t="shared" si="324"/>
        <v>0</v>
      </c>
      <c r="AC534" s="15">
        <f t="shared" si="325"/>
        <v>0</v>
      </c>
      <c r="AD534" s="14">
        <f t="shared" si="326"/>
        <v>138</v>
      </c>
      <c r="AE534" s="14">
        <f t="shared" si="327"/>
        <v>414</v>
      </c>
      <c r="AF534" s="16" t="s">
        <v>509</v>
      </c>
      <c r="AG534" s="17" t="s">
        <v>342</v>
      </c>
      <c r="AH534" s="17" t="s">
        <v>286</v>
      </c>
      <c r="AI534" s="17" t="s">
        <v>2940</v>
      </c>
      <c r="AJ534" s="29" t="s">
        <v>2941</v>
      </c>
      <c r="AK534" s="29" t="s">
        <v>290</v>
      </c>
      <c r="AL534" s="29" t="s">
        <v>291</v>
      </c>
      <c r="AM534" s="18" t="s">
        <v>47</v>
      </c>
      <c r="AN534" s="18">
        <v>46752</v>
      </c>
      <c r="AO534" s="12"/>
    </row>
    <row r="535" spans="1:41" ht="20" customHeight="1">
      <c r="A535" s="12">
        <v>6</v>
      </c>
      <c r="B535" s="12" t="s">
        <v>2508</v>
      </c>
      <c r="C535" s="28" t="s">
        <v>2509</v>
      </c>
      <c r="D535" s="12" t="s">
        <v>2510</v>
      </c>
      <c r="E535" s="12" t="s">
        <v>2508</v>
      </c>
      <c r="F535" s="12" t="s">
        <v>2511</v>
      </c>
      <c r="G535" s="12" t="s">
        <v>2639</v>
      </c>
      <c r="H535" s="12" t="s">
        <v>2514</v>
      </c>
      <c r="I535" s="1" t="s">
        <v>2640</v>
      </c>
      <c r="J535" s="12">
        <v>31</v>
      </c>
      <c r="K535" s="12" t="s">
        <v>2513</v>
      </c>
      <c r="L535" s="12" t="s">
        <v>2514</v>
      </c>
      <c r="M535" s="11" t="s">
        <v>2641</v>
      </c>
      <c r="N535" s="8"/>
      <c r="O535" s="8">
        <v>202233741</v>
      </c>
      <c r="P535" s="8" t="s">
        <v>52</v>
      </c>
      <c r="Q535" s="8">
        <v>4</v>
      </c>
      <c r="R535" s="12">
        <v>36</v>
      </c>
      <c r="S535" s="23">
        <v>2950</v>
      </c>
      <c r="T535" s="23"/>
      <c r="U535" s="13"/>
      <c r="V535" s="14">
        <f t="shared" si="318"/>
        <v>2950</v>
      </c>
      <c r="W535" s="15">
        <f t="shared" si="319"/>
        <v>2950</v>
      </c>
      <c r="X535" s="15">
        <f t="shared" si="320"/>
        <v>0</v>
      </c>
      <c r="Y535" s="15">
        <f t="shared" si="321"/>
        <v>0</v>
      </c>
      <c r="Z535" s="14">
        <f t="shared" si="322"/>
        <v>2950</v>
      </c>
      <c r="AA535" s="15">
        <f t="shared" si="323"/>
        <v>2950</v>
      </c>
      <c r="AB535" s="15">
        <f t="shared" si="324"/>
        <v>0</v>
      </c>
      <c r="AC535" s="15">
        <f t="shared" si="325"/>
        <v>0</v>
      </c>
      <c r="AD535" s="14">
        <f t="shared" si="326"/>
        <v>2950</v>
      </c>
      <c r="AE535" s="14">
        <f t="shared" si="327"/>
        <v>8850</v>
      </c>
      <c r="AF535" s="16" t="s">
        <v>509</v>
      </c>
      <c r="AG535" s="17" t="s">
        <v>342</v>
      </c>
      <c r="AH535" s="17" t="s">
        <v>286</v>
      </c>
      <c r="AI535" s="17" t="s">
        <v>2940</v>
      </c>
      <c r="AJ535" s="29" t="s">
        <v>2941</v>
      </c>
      <c r="AK535" s="29" t="s">
        <v>290</v>
      </c>
      <c r="AL535" s="29" t="s">
        <v>291</v>
      </c>
      <c r="AM535" s="18" t="s">
        <v>47</v>
      </c>
      <c r="AN535" s="18">
        <v>46752</v>
      </c>
      <c r="AO535" s="12"/>
    </row>
    <row r="536" spans="1:41" ht="20" customHeight="1">
      <c r="A536" s="12">
        <v>7</v>
      </c>
      <c r="B536" s="12" t="s">
        <v>2508</v>
      </c>
      <c r="C536" s="28" t="s">
        <v>2509</v>
      </c>
      <c r="D536" s="12" t="s">
        <v>2510</v>
      </c>
      <c r="E536" s="12" t="s">
        <v>2508</v>
      </c>
      <c r="F536" s="12" t="s">
        <v>2511</v>
      </c>
      <c r="G536" s="12" t="s">
        <v>2177</v>
      </c>
      <c r="H536" s="12" t="s">
        <v>2517</v>
      </c>
      <c r="I536" s="1"/>
      <c r="J536" s="12"/>
      <c r="K536" s="12" t="s">
        <v>2513</v>
      </c>
      <c r="L536" s="12" t="s">
        <v>2514</v>
      </c>
      <c r="M536" s="11" t="s">
        <v>2616</v>
      </c>
      <c r="N536" s="8"/>
      <c r="O536" s="8">
        <v>96150683</v>
      </c>
      <c r="P536" s="8" t="s">
        <v>50</v>
      </c>
      <c r="Q536" s="8">
        <v>40</v>
      </c>
      <c r="R536" s="12">
        <v>36</v>
      </c>
      <c r="S536" s="23">
        <v>10295</v>
      </c>
      <c r="T536" s="23">
        <v>10295</v>
      </c>
      <c r="U536" s="13"/>
      <c r="V536" s="14">
        <f t="shared" si="318"/>
        <v>20590</v>
      </c>
      <c r="W536" s="15">
        <f t="shared" si="319"/>
        <v>10295</v>
      </c>
      <c r="X536" s="15">
        <f t="shared" si="320"/>
        <v>10295</v>
      </c>
      <c r="Y536" s="15">
        <f t="shared" si="321"/>
        <v>0</v>
      </c>
      <c r="Z536" s="14">
        <f t="shared" si="322"/>
        <v>20590</v>
      </c>
      <c r="AA536" s="15">
        <f t="shared" si="323"/>
        <v>10295</v>
      </c>
      <c r="AB536" s="15">
        <f t="shared" si="324"/>
        <v>10295</v>
      </c>
      <c r="AC536" s="15">
        <f t="shared" si="325"/>
        <v>0</v>
      </c>
      <c r="AD536" s="14">
        <f t="shared" si="326"/>
        <v>20590</v>
      </c>
      <c r="AE536" s="14">
        <f t="shared" si="327"/>
        <v>61770</v>
      </c>
      <c r="AF536" s="16" t="s">
        <v>509</v>
      </c>
      <c r="AG536" s="17" t="s">
        <v>342</v>
      </c>
      <c r="AH536" s="17" t="s">
        <v>286</v>
      </c>
      <c r="AI536" s="17" t="s">
        <v>2940</v>
      </c>
      <c r="AJ536" s="29" t="s">
        <v>2941</v>
      </c>
      <c r="AK536" s="29" t="s">
        <v>290</v>
      </c>
      <c r="AL536" s="29" t="s">
        <v>291</v>
      </c>
      <c r="AM536" s="18" t="s">
        <v>47</v>
      </c>
      <c r="AN536" s="18">
        <v>46752</v>
      </c>
      <c r="AO536" s="12"/>
    </row>
    <row r="537" spans="1:41" ht="20" customHeight="1">
      <c r="A537" s="12">
        <v>8</v>
      </c>
      <c r="B537" s="12" t="s">
        <v>2508</v>
      </c>
      <c r="C537" s="28" t="s">
        <v>2509</v>
      </c>
      <c r="D537" s="12" t="s">
        <v>2510</v>
      </c>
      <c r="E537" s="12" t="s">
        <v>2508</v>
      </c>
      <c r="F537" s="12" t="s">
        <v>2511</v>
      </c>
      <c r="G537" s="12" t="s">
        <v>2177</v>
      </c>
      <c r="H537" s="12" t="s">
        <v>2512</v>
      </c>
      <c r="I537" s="1"/>
      <c r="J537" s="12"/>
      <c r="K537" s="12" t="s">
        <v>2513</v>
      </c>
      <c r="L537" s="12" t="s">
        <v>2514</v>
      </c>
      <c r="M537" s="11" t="s">
        <v>2631</v>
      </c>
      <c r="N537" s="8"/>
      <c r="O537" s="8">
        <v>30050878</v>
      </c>
      <c r="P537" s="8" t="s">
        <v>48</v>
      </c>
      <c r="Q537" s="8">
        <v>20</v>
      </c>
      <c r="R537" s="12">
        <v>36</v>
      </c>
      <c r="S537" s="23">
        <v>607</v>
      </c>
      <c r="T537" s="23"/>
      <c r="U537" s="13"/>
      <c r="V537" s="14">
        <f t="shared" si="318"/>
        <v>607</v>
      </c>
      <c r="W537" s="15">
        <f t="shared" si="319"/>
        <v>607</v>
      </c>
      <c r="X537" s="15">
        <f t="shared" si="320"/>
        <v>0</v>
      </c>
      <c r="Y537" s="15">
        <f t="shared" si="321"/>
        <v>0</v>
      </c>
      <c r="Z537" s="14">
        <f t="shared" si="322"/>
        <v>607</v>
      </c>
      <c r="AA537" s="15">
        <f t="shared" si="323"/>
        <v>607</v>
      </c>
      <c r="AB537" s="15">
        <f t="shared" si="324"/>
        <v>0</v>
      </c>
      <c r="AC537" s="15">
        <f t="shared" si="325"/>
        <v>0</v>
      </c>
      <c r="AD537" s="14">
        <f t="shared" si="326"/>
        <v>607</v>
      </c>
      <c r="AE537" s="14">
        <f t="shared" si="327"/>
        <v>1821</v>
      </c>
      <c r="AF537" s="16" t="s">
        <v>509</v>
      </c>
      <c r="AG537" s="17" t="s">
        <v>342</v>
      </c>
      <c r="AH537" s="17" t="s">
        <v>286</v>
      </c>
      <c r="AI537" s="17" t="s">
        <v>2940</v>
      </c>
      <c r="AJ537" s="29" t="s">
        <v>2941</v>
      </c>
      <c r="AK537" s="29" t="s">
        <v>290</v>
      </c>
      <c r="AL537" s="29" t="s">
        <v>291</v>
      </c>
      <c r="AM537" s="18" t="s">
        <v>47</v>
      </c>
      <c r="AN537" s="18">
        <v>46752</v>
      </c>
      <c r="AO537" s="12"/>
    </row>
    <row r="538" spans="1:41" ht="20" customHeight="1">
      <c r="A538" s="12">
        <v>9</v>
      </c>
      <c r="B538" s="12" t="s">
        <v>2508</v>
      </c>
      <c r="C538" s="28" t="s">
        <v>2509</v>
      </c>
      <c r="D538" s="12" t="s">
        <v>2510</v>
      </c>
      <c r="E538" s="12" t="s">
        <v>2508</v>
      </c>
      <c r="F538" s="12" t="s">
        <v>2511</v>
      </c>
      <c r="G538" s="12" t="s">
        <v>2177</v>
      </c>
      <c r="H538" s="12" t="s">
        <v>2553</v>
      </c>
      <c r="I538" s="1"/>
      <c r="J538" s="12"/>
      <c r="K538" s="12" t="s">
        <v>2513</v>
      </c>
      <c r="L538" s="12" t="s">
        <v>2514</v>
      </c>
      <c r="M538" s="11" t="s">
        <v>2632</v>
      </c>
      <c r="N538" s="8"/>
      <c r="O538" s="8">
        <v>30050890</v>
      </c>
      <c r="P538" s="8" t="s">
        <v>48</v>
      </c>
      <c r="Q538" s="8">
        <v>607</v>
      </c>
      <c r="R538" s="12">
        <v>36</v>
      </c>
      <c r="S538" s="23">
        <v>907</v>
      </c>
      <c r="T538" s="23"/>
      <c r="U538" s="13"/>
      <c r="V538" s="14">
        <f t="shared" si="310"/>
        <v>907</v>
      </c>
      <c r="W538" s="15">
        <f t="shared" ref="W538" si="328">S538</f>
        <v>907</v>
      </c>
      <c r="X538" s="15">
        <f t="shared" si="311"/>
        <v>0</v>
      </c>
      <c r="Y538" s="15">
        <f t="shared" si="312"/>
        <v>0</v>
      </c>
      <c r="Z538" s="14">
        <f t="shared" si="313"/>
        <v>907</v>
      </c>
      <c r="AA538" s="15">
        <f t="shared" ref="AA538" si="329">S538</f>
        <v>907</v>
      </c>
      <c r="AB538" s="15">
        <f t="shared" si="314"/>
        <v>0</v>
      </c>
      <c r="AC538" s="15">
        <f t="shared" si="315"/>
        <v>0</v>
      </c>
      <c r="AD538" s="14">
        <f t="shared" si="316"/>
        <v>907</v>
      </c>
      <c r="AE538" s="14">
        <f t="shared" si="317"/>
        <v>2721</v>
      </c>
      <c r="AF538" s="16" t="s">
        <v>509</v>
      </c>
      <c r="AG538" s="17" t="s">
        <v>342</v>
      </c>
      <c r="AH538" s="17" t="s">
        <v>286</v>
      </c>
      <c r="AI538" s="17" t="s">
        <v>2940</v>
      </c>
      <c r="AJ538" s="29" t="s">
        <v>2941</v>
      </c>
      <c r="AK538" s="29" t="s">
        <v>290</v>
      </c>
      <c r="AL538" s="29" t="s">
        <v>291</v>
      </c>
      <c r="AM538" s="18" t="s">
        <v>47</v>
      </c>
      <c r="AN538" s="18">
        <v>46752</v>
      </c>
      <c r="AO538" s="12"/>
    </row>
    <row r="539" spans="1:41" ht="20" customHeight="1">
      <c r="A539" s="20"/>
      <c r="B539" s="21" t="s">
        <v>2508</v>
      </c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2">
        <f t="shared" ref="S539:AE539" si="330">SUM(S530:S538)</f>
        <v>51156</v>
      </c>
      <c r="T539" s="22">
        <f t="shared" si="330"/>
        <v>45562</v>
      </c>
      <c r="U539" s="22">
        <f t="shared" si="330"/>
        <v>0</v>
      </c>
      <c r="V539" s="22">
        <f t="shared" si="330"/>
        <v>96718</v>
      </c>
      <c r="W539" s="22">
        <f t="shared" si="330"/>
        <v>51156</v>
      </c>
      <c r="X539" s="22">
        <f t="shared" si="330"/>
        <v>45562</v>
      </c>
      <c r="Y539" s="22">
        <f t="shared" si="330"/>
        <v>0</v>
      </c>
      <c r="Z539" s="22">
        <f t="shared" si="330"/>
        <v>96718</v>
      </c>
      <c r="AA539" s="22">
        <f t="shared" si="330"/>
        <v>51156</v>
      </c>
      <c r="AB539" s="22">
        <f t="shared" si="330"/>
        <v>45562</v>
      </c>
      <c r="AC539" s="22">
        <f t="shared" si="330"/>
        <v>0</v>
      </c>
      <c r="AD539" s="22">
        <f t="shared" si="330"/>
        <v>96718</v>
      </c>
      <c r="AE539" s="22">
        <f t="shared" si="330"/>
        <v>290154</v>
      </c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ht="20" customHeight="1">
      <c r="A540" s="12">
        <v>1</v>
      </c>
      <c r="B540" s="12" t="s">
        <v>2642</v>
      </c>
      <c r="C540" s="28" t="s">
        <v>2643</v>
      </c>
      <c r="D540" s="12" t="s">
        <v>2644</v>
      </c>
      <c r="E540" s="12" t="s">
        <v>2642</v>
      </c>
      <c r="F540" s="12" t="s">
        <v>2644</v>
      </c>
      <c r="G540" s="12" t="s">
        <v>2681</v>
      </c>
      <c r="H540" s="12" t="s">
        <v>2647</v>
      </c>
      <c r="I540" s="1"/>
      <c r="J540" s="12"/>
      <c r="K540" s="12" t="s">
        <v>2665</v>
      </c>
      <c r="L540" s="12" t="s">
        <v>2647</v>
      </c>
      <c r="M540" s="27" t="s">
        <v>2711</v>
      </c>
      <c r="N540" s="12"/>
      <c r="O540" s="8">
        <v>310837</v>
      </c>
      <c r="P540" s="8" t="s">
        <v>48</v>
      </c>
      <c r="Q540" s="12"/>
      <c r="R540" s="12">
        <v>36</v>
      </c>
      <c r="S540" s="23">
        <v>7583</v>
      </c>
      <c r="T540" s="23"/>
      <c r="U540" s="13"/>
      <c r="V540" s="14">
        <f t="shared" ref="V540" si="331">SUM(S540:U540)</f>
        <v>7583</v>
      </c>
      <c r="W540" s="15">
        <f>S540</f>
        <v>7583</v>
      </c>
      <c r="X540" s="15">
        <f t="shared" ref="X540" si="332">T540</f>
        <v>0</v>
      </c>
      <c r="Y540" s="15">
        <f t="shared" ref="Y540" si="333">U540</f>
        <v>0</v>
      </c>
      <c r="Z540" s="14">
        <f t="shared" ref="Z540" si="334">SUM(W540:Y540)</f>
        <v>7583</v>
      </c>
      <c r="AA540" s="15">
        <f>S540</f>
        <v>7583</v>
      </c>
      <c r="AB540" s="15">
        <f t="shared" ref="AB540" si="335">T540</f>
        <v>0</v>
      </c>
      <c r="AC540" s="15">
        <f t="shared" ref="AC540" si="336">U540</f>
        <v>0</v>
      </c>
      <c r="AD540" s="14">
        <f t="shared" ref="AD540" si="337">SUM(AA540:AC540)</f>
        <v>7583</v>
      </c>
      <c r="AE540" s="14">
        <f t="shared" ref="AE540" si="338">V540+Z540+AD540</f>
        <v>22749</v>
      </c>
      <c r="AF540" s="17" t="s">
        <v>53</v>
      </c>
      <c r="AG540" s="17" t="s">
        <v>909</v>
      </c>
      <c r="AH540" s="17" t="s">
        <v>906</v>
      </c>
      <c r="AI540" s="17" t="s">
        <v>343</v>
      </c>
      <c r="AJ540" s="29" t="s">
        <v>345</v>
      </c>
      <c r="AK540" s="29">
        <v>45657</v>
      </c>
      <c r="AL540" s="29" t="s">
        <v>345</v>
      </c>
      <c r="AM540" s="25" t="s">
        <v>47</v>
      </c>
      <c r="AN540" s="25">
        <v>46752</v>
      </c>
      <c r="AO540" s="12"/>
    </row>
    <row r="541" spans="1:41" ht="20" customHeight="1">
      <c r="A541" s="12">
        <v>2</v>
      </c>
      <c r="B541" s="12" t="s">
        <v>2642</v>
      </c>
      <c r="C541" s="28" t="s">
        <v>2643</v>
      </c>
      <c r="D541" s="12" t="s">
        <v>2644</v>
      </c>
      <c r="E541" s="12" t="s">
        <v>2642</v>
      </c>
      <c r="F541" s="12" t="s">
        <v>2644</v>
      </c>
      <c r="G541" s="12" t="s">
        <v>2642</v>
      </c>
      <c r="H541" s="12" t="s">
        <v>2651</v>
      </c>
      <c r="I541" s="1"/>
      <c r="J541" s="12"/>
      <c r="K541" s="12" t="s">
        <v>2665</v>
      </c>
      <c r="L541" s="12" t="s">
        <v>2651</v>
      </c>
      <c r="M541" s="27" t="s">
        <v>2751</v>
      </c>
      <c r="N541" s="12"/>
      <c r="O541" s="8" t="s">
        <v>3309</v>
      </c>
      <c r="P541" s="8" t="s">
        <v>48</v>
      </c>
      <c r="Q541" s="12"/>
      <c r="R541" s="12">
        <v>36</v>
      </c>
      <c r="S541" s="13">
        <v>1615</v>
      </c>
      <c r="T541" s="23"/>
      <c r="U541" s="13"/>
      <c r="V541" s="14">
        <f t="shared" ref="V541:V580" si="339">SUM(S541:U541)</f>
        <v>1615</v>
      </c>
      <c r="W541" s="15">
        <f t="shared" ref="W541:W580" si="340">S541</f>
        <v>1615</v>
      </c>
      <c r="X541" s="15">
        <f t="shared" ref="X541:X580" si="341">T541</f>
        <v>0</v>
      </c>
      <c r="Y541" s="15">
        <f t="shared" ref="Y541:Y580" si="342">U541</f>
        <v>0</v>
      </c>
      <c r="Z541" s="14">
        <f t="shared" ref="Z541:Z580" si="343">SUM(W541:Y541)</f>
        <v>1615</v>
      </c>
      <c r="AA541" s="15">
        <f t="shared" ref="AA541:AA580" si="344">S541</f>
        <v>1615</v>
      </c>
      <c r="AB541" s="15">
        <f t="shared" ref="AB541:AB580" si="345">T541</f>
        <v>0</v>
      </c>
      <c r="AC541" s="15">
        <f t="shared" ref="AC541:AC580" si="346">U541</f>
        <v>0</v>
      </c>
      <c r="AD541" s="14">
        <f t="shared" ref="AD541:AD580" si="347">SUM(AA541:AC541)</f>
        <v>1615</v>
      </c>
      <c r="AE541" s="14">
        <f t="shared" ref="AE541:AE580" si="348">V541+Z541+AD541</f>
        <v>4845</v>
      </c>
      <c r="AF541" s="17" t="s">
        <v>53</v>
      </c>
      <c r="AG541" s="17" t="s">
        <v>909</v>
      </c>
      <c r="AH541" s="17" t="s">
        <v>906</v>
      </c>
      <c r="AI541" s="17" t="s">
        <v>343</v>
      </c>
      <c r="AJ541" s="29" t="s">
        <v>345</v>
      </c>
      <c r="AK541" s="29">
        <v>45657</v>
      </c>
      <c r="AL541" s="29" t="s">
        <v>345</v>
      </c>
      <c r="AM541" s="25" t="s">
        <v>47</v>
      </c>
      <c r="AN541" s="25">
        <v>46752</v>
      </c>
      <c r="AO541" s="12"/>
    </row>
    <row r="542" spans="1:41" ht="20" customHeight="1">
      <c r="A542" s="12">
        <v>3</v>
      </c>
      <c r="B542" s="12" t="s">
        <v>2642</v>
      </c>
      <c r="C542" s="28" t="s">
        <v>2643</v>
      </c>
      <c r="D542" s="12" t="s">
        <v>2644</v>
      </c>
      <c r="E542" s="12" t="s">
        <v>2642</v>
      </c>
      <c r="F542" s="12" t="s">
        <v>2644</v>
      </c>
      <c r="G542" s="12" t="s">
        <v>2682</v>
      </c>
      <c r="H542" s="12" t="s">
        <v>2651</v>
      </c>
      <c r="I542" s="1"/>
      <c r="J542" s="12">
        <v>0</v>
      </c>
      <c r="K542" s="12" t="s">
        <v>2665</v>
      </c>
      <c r="L542" s="12" t="s">
        <v>2651</v>
      </c>
      <c r="M542" s="27" t="s">
        <v>2712</v>
      </c>
      <c r="N542" s="12"/>
      <c r="O542" s="8" t="s">
        <v>3310</v>
      </c>
      <c r="P542" s="8" t="s">
        <v>48</v>
      </c>
      <c r="Q542" s="12"/>
      <c r="R542" s="12">
        <v>36</v>
      </c>
      <c r="S542" s="13">
        <v>0</v>
      </c>
      <c r="T542" s="23"/>
      <c r="U542" s="13"/>
      <c r="V542" s="14">
        <f t="shared" si="339"/>
        <v>0</v>
      </c>
      <c r="W542" s="15">
        <f t="shared" si="340"/>
        <v>0</v>
      </c>
      <c r="X542" s="15">
        <f t="shared" si="341"/>
        <v>0</v>
      </c>
      <c r="Y542" s="15">
        <f t="shared" si="342"/>
        <v>0</v>
      </c>
      <c r="Z542" s="14">
        <f t="shared" si="343"/>
        <v>0</v>
      </c>
      <c r="AA542" s="15">
        <f t="shared" si="344"/>
        <v>0</v>
      </c>
      <c r="AB542" s="15">
        <f t="shared" si="345"/>
        <v>0</v>
      </c>
      <c r="AC542" s="15">
        <f t="shared" si="346"/>
        <v>0</v>
      </c>
      <c r="AD542" s="14">
        <f t="shared" si="347"/>
        <v>0</v>
      </c>
      <c r="AE542" s="14">
        <f t="shared" si="348"/>
        <v>0</v>
      </c>
      <c r="AF542" s="17" t="s">
        <v>53</v>
      </c>
      <c r="AG542" s="17" t="s">
        <v>909</v>
      </c>
      <c r="AH542" s="17" t="s">
        <v>906</v>
      </c>
      <c r="AI542" s="17" t="s">
        <v>343</v>
      </c>
      <c r="AJ542" s="29" t="s">
        <v>345</v>
      </c>
      <c r="AK542" s="29">
        <v>45657</v>
      </c>
      <c r="AL542" s="29" t="s">
        <v>345</v>
      </c>
      <c r="AM542" s="25" t="s">
        <v>47</v>
      </c>
      <c r="AN542" s="25">
        <v>46752</v>
      </c>
      <c r="AO542" s="12"/>
    </row>
    <row r="543" spans="1:41" ht="20" customHeight="1">
      <c r="A543" s="12">
        <v>4</v>
      </c>
      <c r="B543" s="12" t="s">
        <v>2642</v>
      </c>
      <c r="C543" s="28" t="s">
        <v>2643</v>
      </c>
      <c r="D543" s="12" t="s">
        <v>2644</v>
      </c>
      <c r="E543" s="12" t="s">
        <v>2642</v>
      </c>
      <c r="F543" s="12" t="s">
        <v>2644</v>
      </c>
      <c r="G543" s="12" t="s">
        <v>2683</v>
      </c>
      <c r="H543" s="12" t="s">
        <v>2652</v>
      </c>
      <c r="I543" s="1"/>
      <c r="J543" s="12">
        <v>0</v>
      </c>
      <c r="K543" s="12" t="s">
        <v>2665</v>
      </c>
      <c r="L543" s="12" t="s">
        <v>2652</v>
      </c>
      <c r="M543" s="27" t="s">
        <v>2713</v>
      </c>
      <c r="N543" s="12"/>
      <c r="O543" s="8" t="s">
        <v>3311</v>
      </c>
      <c r="P543" s="8" t="s">
        <v>48</v>
      </c>
      <c r="Q543" s="12"/>
      <c r="R543" s="12">
        <v>36</v>
      </c>
      <c r="S543" s="13">
        <v>1430</v>
      </c>
      <c r="T543" s="23"/>
      <c r="U543" s="13"/>
      <c r="V543" s="14">
        <f t="shared" si="339"/>
        <v>1430</v>
      </c>
      <c r="W543" s="15">
        <f t="shared" si="340"/>
        <v>1430</v>
      </c>
      <c r="X543" s="15">
        <f t="shared" si="341"/>
        <v>0</v>
      </c>
      <c r="Y543" s="15">
        <f t="shared" si="342"/>
        <v>0</v>
      </c>
      <c r="Z543" s="14">
        <f t="shared" si="343"/>
        <v>1430</v>
      </c>
      <c r="AA543" s="15">
        <f t="shared" si="344"/>
        <v>1430</v>
      </c>
      <c r="AB543" s="15">
        <f t="shared" si="345"/>
        <v>0</v>
      </c>
      <c r="AC543" s="15">
        <f t="shared" si="346"/>
        <v>0</v>
      </c>
      <c r="AD543" s="14">
        <f t="shared" si="347"/>
        <v>1430</v>
      </c>
      <c r="AE543" s="14">
        <f t="shared" si="348"/>
        <v>4290</v>
      </c>
      <c r="AF543" s="17" t="s">
        <v>53</v>
      </c>
      <c r="AG543" s="17" t="s">
        <v>909</v>
      </c>
      <c r="AH543" s="17" t="s">
        <v>906</v>
      </c>
      <c r="AI543" s="17" t="s">
        <v>343</v>
      </c>
      <c r="AJ543" s="29" t="s">
        <v>345</v>
      </c>
      <c r="AK543" s="29">
        <v>45657</v>
      </c>
      <c r="AL543" s="29" t="s">
        <v>345</v>
      </c>
      <c r="AM543" s="25" t="s">
        <v>47</v>
      </c>
      <c r="AN543" s="25">
        <v>46752</v>
      </c>
      <c r="AO543" s="12"/>
    </row>
    <row r="544" spans="1:41" ht="20" customHeight="1">
      <c r="A544" s="12">
        <v>5</v>
      </c>
      <c r="B544" s="12" t="s">
        <v>2642</v>
      </c>
      <c r="C544" s="28" t="s">
        <v>2643</v>
      </c>
      <c r="D544" s="12" t="s">
        <v>2644</v>
      </c>
      <c r="E544" s="12" t="s">
        <v>2642</v>
      </c>
      <c r="F544" s="12" t="s">
        <v>2644</v>
      </c>
      <c r="G544" s="12" t="s">
        <v>2684</v>
      </c>
      <c r="H544" s="12" t="s">
        <v>2653</v>
      </c>
      <c r="I544" s="1"/>
      <c r="J544" s="12">
        <v>124</v>
      </c>
      <c r="K544" s="12" t="s">
        <v>2665</v>
      </c>
      <c r="L544" s="12" t="s">
        <v>2653</v>
      </c>
      <c r="M544" s="27" t="s">
        <v>2714</v>
      </c>
      <c r="N544" s="12"/>
      <c r="O544" s="8" t="s">
        <v>3312</v>
      </c>
      <c r="P544" s="8" t="s">
        <v>48</v>
      </c>
      <c r="Q544" s="12"/>
      <c r="R544" s="12">
        <v>36</v>
      </c>
      <c r="S544" s="13">
        <v>0</v>
      </c>
      <c r="T544" s="23"/>
      <c r="U544" s="13"/>
      <c r="V544" s="14">
        <f t="shared" si="339"/>
        <v>0</v>
      </c>
      <c r="W544" s="15">
        <f t="shared" si="340"/>
        <v>0</v>
      </c>
      <c r="X544" s="15">
        <f t="shared" si="341"/>
        <v>0</v>
      </c>
      <c r="Y544" s="15">
        <f t="shared" si="342"/>
        <v>0</v>
      </c>
      <c r="Z544" s="14">
        <f t="shared" si="343"/>
        <v>0</v>
      </c>
      <c r="AA544" s="15">
        <f t="shared" si="344"/>
        <v>0</v>
      </c>
      <c r="AB544" s="15">
        <f t="shared" si="345"/>
        <v>0</v>
      </c>
      <c r="AC544" s="15">
        <f t="shared" si="346"/>
        <v>0</v>
      </c>
      <c r="AD544" s="14">
        <f t="shared" si="347"/>
        <v>0</v>
      </c>
      <c r="AE544" s="14">
        <f t="shared" si="348"/>
        <v>0</v>
      </c>
      <c r="AF544" s="17" t="s">
        <v>53</v>
      </c>
      <c r="AG544" s="17" t="s">
        <v>909</v>
      </c>
      <c r="AH544" s="17" t="s">
        <v>906</v>
      </c>
      <c r="AI544" s="17" t="s">
        <v>343</v>
      </c>
      <c r="AJ544" s="29" t="s">
        <v>345</v>
      </c>
      <c r="AK544" s="29">
        <v>45657</v>
      </c>
      <c r="AL544" s="29" t="s">
        <v>345</v>
      </c>
      <c r="AM544" s="25" t="s">
        <v>47</v>
      </c>
      <c r="AN544" s="25">
        <v>46752</v>
      </c>
      <c r="AO544" s="12"/>
    </row>
    <row r="545" spans="1:41" ht="20" customHeight="1">
      <c r="A545" s="12">
        <v>6</v>
      </c>
      <c r="B545" s="12" t="s">
        <v>2642</v>
      </c>
      <c r="C545" s="28" t="s">
        <v>2643</v>
      </c>
      <c r="D545" s="12" t="s">
        <v>2644</v>
      </c>
      <c r="E545" s="12" t="s">
        <v>2642</v>
      </c>
      <c r="F545" s="12" t="s">
        <v>2644</v>
      </c>
      <c r="G545" s="12" t="s">
        <v>2156</v>
      </c>
      <c r="H545" s="12" t="s">
        <v>2647</v>
      </c>
      <c r="I545" s="1"/>
      <c r="J545" s="12"/>
      <c r="K545" s="12" t="s">
        <v>2665</v>
      </c>
      <c r="L545" s="12" t="s">
        <v>2647</v>
      </c>
      <c r="M545" s="27" t="s">
        <v>2715</v>
      </c>
      <c r="N545" s="12"/>
      <c r="O545" s="8" t="s">
        <v>3313</v>
      </c>
      <c r="P545" s="8" t="s">
        <v>48</v>
      </c>
      <c r="Q545" s="12"/>
      <c r="R545" s="12">
        <v>36</v>
      </c>
      <c r="S545" s="13">
        <v>3737</v>
      </c>
      <c r="T545" s="23"/>
      <c r="U545" s="13"/>
      <c r="V545" s="14">
        <f t="shared" si="339"/>
        <v>3737</v>
      </c>
      <c r="W545" s="15">
        <f t="shared" si="340"/>
        <v>3737</v>
      </c>
      <c r="X545" s="15">
        <f t="shared" si="341"/>
        <v>0</v>
      </c>
      <c r="Y545" s="15">
        <f t="shared" si="342"/>
        <v>0</v>
      </c>
      <c r="Z545" s="14">
        <f t="shared" si="343"/>
        <v>3737</v>
      </c>
      <c r="AA545" s="15">
        <f t="shared" si="344"/>
        <v>3737</v>
      </c>
      <c r="AB545" s="15">
        <f t="shared" si="345"/>
        <v>0</v>
      </c>
      <c r="AC545" s="15">
        <f t="shared" si="346"/>
        <v>0</v>
      </c>
      <c r="AD545" s="14">
        <f t="shared" si="347"/>
        <v>3737</v>
      </c>
      <c r="AE545" s="14">
        <f t="shared" si="348"/>
        <v>11211</v>
      </c>
      <c r="AF545" s="17" t="s">
        <v>53</v>
      </c>
      <c r="AG545" s="17" t="s">
        <v>909</v>
      </c>
      <c r="AH545" s="17" t="s">
        <v>906</v>
      </c>
      <c r="AI545" s="17" t="s">
        <v>343</v>
      </c>
      <c r="AJ545" s="29" t="s">
        <v>345</v>
      </c>
      <c r="AK545" s="29">
        <v>45657</v>
      </c>
      <c r="AL545" s="29" t="s">
        <v>345</v>
      </c>
      <c r="AM545" s="25" t="s">
        <v>47</v>
      </c>
      <c r="AN545" s="25">
        <v>46752</v>
      </c>
      <c r="AO545" s="12"/>
    </row>
    <row r="546" spans="1:41" ht="20" customHeight="1">
      <c r="A546" s="12">
        <v>7</v>
      </c>
      <c r="B546" s="12" t="s">
        <v>2642</v>
      </c>
      <c r="C546" s="28" t="s">
        <v>2643</v>
      </c>
      <c r="D546" s="12" t="s">
        <v>2644</v>
      </c>
      <c r="E546" s="12" t="s">
        <v>2642</v>
      </c>
      <c r="F546" s="12" t="s">
        <v>2644</v>
      </c>
      <c r="G546" s="12" t="s">
        <v>2684</v>
      </c>
      <c r="H546" s="12" t="s">
        <v>2654</v>
      </c>
      <c r="I546" s="1"/>
      <c r="J546" s="12"/>
      <c r="K546" s="12" t="s">
        <v>2665</v>
      </c>
      <c r="L546" s="12" t="s">
        <v>2654</v>
      </c>
      <c r="M546" s="27" t="s">
        <v>2716</v>
      </c>
      <c r="N546" s="12"/>
      <c r="O546" s="8" t="s">
        <v>3314</v>
      </c>
      <c r="P546" s="8" t="s">
        <v>48</v>
      </c>
      <c r="Q546" s="12"/>
      <c r="R546" s="12">
        <v>36</v>
      </c>
      <c r="S546" s="13">
        <v>3040</v>
      </c>
      <c r="T546" s="23"/>
      <c r="U546" s="13"/>
      <c r="V546" s="14">
        <f t="shared" si="339"/>
        <v>3040</v>
      </c>
      <c r="W546" s="15">
        <f t="shared" si="340"/>
        <v>3040</v>
      </c>
      <c r="X546" s="15">
        <f t="shared" si="341"/>
        <v>0</v>
      </c>
      <c r="Y546" s="15">
        <f t="shared" si="342"/>
        <v>0</v>
      </c>
      <c r="Z546" s="14">
        <f t="shared" si="343"/>
        <v>3040</v>
      </c>
      <c r="AA546" s="15">
        <f t="shared" si="344"/>
        <v>3040</v>
      </c>
      <c r="AB546" s="15">
        <f t="shared" si="345"/>
        <v>0</v>
      </c>
      <c r="AC546" s="15">
        <f t="shared" si="346"/>
        <v>0</v>
      </c>
      <c r="AD546" s="14">
        <f t="shared" si="347"/>
        <v>3040</v>
      </c>
      <c r="AE546" s="14">
        <f t="shared" si="348"/>
        <v>9120</v>
      </c>
      <c r="AF546" s="17" t="s">
        <v>53</v>
      </c>
      <c r="AG546" s="17" t="s">
        <v>909</v>
      </c>
      <c r="AH546" s="17" t="s">
        <v>906</v>
      </c>
      <c r="AI546" s="17" t="s">
        <v>343</v>
      </c>
      <c r="AJ546" s="29" t="s">
        <v>345</v>
      </c>
      <c r="AK546" s="29">
        <v>45657</v>
      </c>
      <c r="AL546" s="29" t="s">
        <v>345</v>
      </c>
      <c r="AM546" s="25" t="s">
        <v>47</v>
      </c>
      <c r="AN546" s="25">
        <v>46752</v>
      </c>
      <c r="AO546" s="12"/>
    </row>
    <row r="547" spans="1:41" ht="20" customHeight="1">
      <c r="A547" s="12">
        <v>8</v>
      </c>
      <c r="B547" s="12" t="s">
        <v>2642</v>
      </c>
      <c r="C547" s="28" t="s">
        <v>2643</v>
      </c>
      <c r="D547" s="12" t="s">
        <v>2644</v>
      </c>
      <c r="E547" s="12" t="s">
        <v>2642</v>
      </c>
      <c r="F547" s="12" t="s">
        <v>2644</v>
      </c>
      <c r="G547" s="12" t="s">
        <v>2685</v>
      </c>
      <c r="H547" s="12" t="s">
        <v>2654</v>
      </c>
      <c r="I547" s="1"/>
      <c r="J547" s="12"/>
      <c r="K547" s="12" t="s">
        <v>2665</v>
      </c>
      <c r="L547" s="12" t="s">
        <v>2654</v>
      </c>
      <c r="M547" s="27" t="s">
        <v>2717</v>
      </c>
      <c r="N547" s="12"/>
      <c r="O547" s="8" t="s">
        <v>3315</v>
      </c>
      <c r="P547" s="8" t="s">
        <v>48</v>
      </c>
      <c r="Q547" s="12"/>
      <c r="R547" s="12">
        <v>36</v>
      </c>
      <c r="S547" s="13">
        <v>1188</v>
      </c>
      <c r="T547" s="23"/>
      <c r="U547" s="13"/>
      <c r="V547" s="14">
        <f t="shared" si="339"/>
        <v>1188</v>
      </c>
      <c r="W547" s="15">
        <f t="shared" si="340"/>
        <v>1188</v>
      </c>
      <c r="X547" s="15">
        <f t="shared" si="341"/>
        <v>0</v>
      </c>
      <c r="Y547" s="15">
        <f t="shared" si="342"/>
        <v>0</v>
      </c>
      <c r="Z547" s="14">
        <f t="shared" si="343"/>
        <v>1188</v>
      </c>
      <c r="AA547" s="15">
        <f t="shared" si="344"/>
        <v>1188</v>
      </c>
      <c r="AB547" s="15">
        <f t="shared" si="345"/>
        <v>0</v>
      </c>
      <c r="AC547" s="15">
        <f t="shared" si="346"/>
        <v>0</v>
      </c>
      <c r="AD547" s="14">
        <f t="shared" si="347"/>
        <v>1188</v>
      </c>
      <c r="AE547" s="14">
        <f t="shared" si="348"/>
        <v>3564</v>
      </c>
      <c r="AF547" s="17" t="s">
        <v>53</v>
      </c>
      <c r="AG547" s="17" t="s">
        <v>909</v>
      </c>
      <c r="AH547" s="17" t="s">
        <v>906</v>
      </c>
      <c r="AI547" s="17" t="s">
        <v>343</v>
      </c>
      <c r="AJ547" s="29" t="s">
        <v>345</v>
      </c>
      <c r="AK547" s="29">
        <v>45657</v>
      </c>
      <c r="AL547" s="29" t="s">
        <v>345</v>
      </c>
      <c r="AM547" s="25" t="s">
        <v>47</v>
      </c>
      <c r="AN547" s="25">
        <v>46752</v>
      </c>
      <c r="AO547" s="12"/>
    </row>
    <row r="548" spans="1:41" ht="20" customHeight="1">
      <c r="A548" s="12">
        <v>9</v>
      </c>
      <c r="B548" s="12" t="s">
        <v>2642</v>
      </c>
      <c r="C548" s="28" t="s">
        <v>2643</v>
      </c>
      <c r="D548" s="12" t="s">
        <v>2644</v>
      </c>
      <c r="E548" s="12" t="s">
        <v>2642</v>
      </c>
      <c r="F548" s="12" t="s">
        <v>2644</v>
      </c>
      <c r="G548" s="12" t="s">
        <v>2642</v>
      </c>
      <c r="H548" s="12" t="s">
        <v>2647</v>
      </c>
      <c r="I548" s="1" t="s">
        <v>2269</v>
      </c>
      <c r="J548" s="12">
        <v>1</v>
      </c>
      <c r="K548" s="12" t="s">
        <v>2665</v>
      </c>
      <c r="L548" s="12" t="s">
        <v>2647</v>
      </c>
      <c r="M548" s="27" t="s">
        <v>2718</v>
      </c>
      <c r="N548" s="12"/>
      <c r="O548" s="8" t="s">
        <v>3316</v>
      </c>
      <c r="P548" s="8" t="s">
        <v>48</v>
      </c>
      <c r="Q548" s="12"/>
      <c r="R548" s="12">
        <v>36</v>
      </c>
      <c r="S548" s="13">
        <v>20934</v>
      </c>
      <c r="T548" s="23"/>
      <c r="U548" s="13"/>
      <c r="V548" s="14">
        <f t="shared" si="339"/>
        <v>20934</v>
      </c>
      <c r="W548" s="15">
        <f t="shared" si="340"/>
        <v>20934</v>
      </c>
      <c r="X548" s="15">
        <f t="shared" si="341"/>
        <v>0</v>
      </c>
      <c r="Y548" s="15">
        <f t="shared" si="342"/>
        <v>0</v>
      </c>
      <c r="Z548" s="14">
        <f t="shared" si="343"/>
        <v>20934</v>
      </c>
      <c r="AA548" s="15">
        <f t="shared" si="344"/>
        <v>20934</v>
      </c>
      <c r="AB548" s="15">
        <f t="shared" si="345"/>
        <v>0</v>
      </c>
      <c r="AC548" s="15">
        <f t="shared" si="346"/>
        <v>0</v>
      </c>
      <c r="AD548" s="14">
        <f t="shared" si="347"/>
        <v>20934</v>
      </c>
      <c r="AE548" s="14">
        <f t="shared" si="348"/>
        <v>62802</v>
      </c>
      <c r="AF548" s="17" t="s">
        <v>53</v>
      </c>
      <c r="AG548" s="17" t="s">
        <v>909</v>
      </c>
      <c r="AH548" s="17" t="s">
        <v>906</v>
      </c>
      <c r="AI548" s="17" t="s">
        <v>343</v>
      </c>
      <c r="AJ548" s="29" t="s">
        <v>345</v>
      </c>
      <c r="AK548" s="29">
        <v>45657</v>
      </c>
      <c r="AL548" s="29" t="s">
        <v>345</v>
      </c>
      <c r="AM548" s="25" t="s">
        <v>47</v>
      </c>
      <c r="AN548" s="25">
        <v>46752</v>
      </c>
      <c r="AO548" s="12"/>
    </row>
    <row r="549" spans="1:41" ht="20" customHeight="1">
      <c r="A549" s="12">
        <v>10</v>
      </c>
      <c r="B549" s="12" t="s">
        <v>2642</v>
      </c>
      <c r="C549" s="28" t="s">
        <v>2643</v>
      </c>
      <c r="D549" s="12" t="s">
        <v>2644</v>
      </c>
      <c r="E549" s="12" t="s">
        <v>2642</v>
      </c>
      <c r="F549" s="12" t="s">
        <v>2644</v>
      </c>
      <c r="G549" s="12" t="s">
        <v>2686</v>
      </c>
      <c r="H549" s="12" t="s">
        <v>2652</v>
      </c>
      <c r="I549" s="1"/>
      <c r="J549" s="12"/>
      <c r="K549" s="12" t="s">
        <v>2665</v>
      </c>
      <c r="L549" s="12" t="s">
        <v>2652</v>
      </c>
      <c r="M549" s="27" t="s">
        <v>2719</v>
      </c>
      <c r="N549" s="12"/>
      <c r="O549" s="8" t="s">
        <v>3317</v>
      </c>
      <c r="P549" s="8" t="s">
        <v>48</v>
      </c>
      <c r="Q549" s="12"/>
      <c r="R549" s="12">
        <v>36</v>
      </c>
      <c r="S549" s="13">
        <v>195</v>
      </c>
      <c r="T549" s="23"/>
      <c r="U549" s="13"/>
      <c r="V549" s="14">
        <f t="shared" si="339"/>
        <v>195</v>
      </c>
      <c r="W549" s="15">
        <f t="shared" si="340"/>
        <v>195</v>
      </c>
      <c r="X549" s="15">
        <f t="shared" si="341"/>
        <v>0</v>
      </c>
      <c r="Y549" s="15">
        <f t="shared" si="342"/>
        <v>0</v>
      </c>
      <c r="Z549" s="14">
        <f t="shared" si="343"/>
        <v>195</v>
      </c>
      <c r="AA549" s="15">
        <f t="shared" si="344"/>
        <v>195</v>
      </c>
      <c r="AB549" s="15">
        <f t="shared" si="345"/>
        <v>0</v>
      </c>
      <c r="AC549" s="15">
        <f t="shared" si="346"/>
        <v>0</v>
      </c>
      <c r="AD549" s="14">
        <f t="shared" si="347"/>
        <v>195</v>
      </c>
      <c r="AE549" s="14">
        <f t="shared" si="348"/>
        <v>585</v>
      </c>
      <c r="AF549" s="17" t="s">
        <v>53</v>
      </c>
      <c r="AG549" s="17" t="s">
        <v>909</v>
      </c>
      <c r="AH549" s="17" t="s">
        <v>906</v>
      </c>
      <c r="AI549" s="17" t="s">
        <v>343</v>
      </c>
      <c r="AJ549" s="29" t="s">
        <v>345</v>
      </c>
      <c r="AK549" s="29">
        <v>45657</v>
      </c>
      <c r="AL549" s="29" t="s">
        <v>345</v>
      </c>
      <c r="AM549" s="25" t="s">
        <v>47</v>
      </c>
      <c r="AN549" s="25">
        <v>46752</v>
      </c>
      <c r="AO549" s="12"/>
    </row>
    <row r="550" spans="1:41" ht="20" customHeight="1">
      <c r="A550" s="12">
        <v>11</v>
      </c>
      <c r="B550" s="12" t="s">
        <v>2642</v>
      </c>
      <c r="C550" s="28" t="s">
        <v>2643</v>
      </c>
      <c r="D550" s="12" t="s">
        <v>2644</v>
      </c>
      <c r="E550" s="12" t="s">
        <v>2642</v>
      </c>
      <c r="F550" s="12" t="s">
        <v>2644</v>
      </c>
      <c r="G550" s="12" t="s">
        <v>2687</v>
      </c>
      <c r="H550" s="12" t="s">
        <v>2647</v>
      </c>
      <c r="I550" s="1" t="s">
        <v>2666</v>
      </c>
      <c r="J550" s="12" t="s">
        <v>2667</v>
      </c>
      <c r="K550" s="12" t="s">
        <v>2665</v>
      </c>
      <c r="L550" s="12" t="s">
        <v>2647</v>
      </c>
      <c r="M550" s="27" t="s">
        <v>2720</v>
      </c>
      <c r="N550" s="12"/>
      <c r="O550" s="8" t="s">
        <v>3318</v>
      </c>
      <c r="P550" s="8" t="s">
        <v>48</v>
      </c>
      <c r="Q550" s="12"/>
      <c r="R550" s="12">
        <v>36</v>
      </c>
      <c r="S550" s="13">
        <v>665</v>
      </c>
      <c r="T550" s="23"/>
      <c r="U550" s="13"/>
      <c r="V550" s="14">
        <f t="shared" si="339"/>
        <v>665</v>
      </c>
      <c r="W550" s="15">
        <f t="shared" si="340"/>
        <v>665</v>
      </c>
      <c r="X550" s="15">
        <f t="shared" si="341"/>
        <v>0</v>
      </c>
      <c r="Y550" s="15">
        <f t="shared" si="342"/>
        <v>0</v>
      </c>
      <c r="Z550" s="14">
        <f t="shared" si="343"/>
        <v>665</v>
      </c>
      <c r="AA550" s="15">
        <f t="shared" si="344"/>
        <v>665</v>
      </c>
      <c r="AB550" s="15">
        <f t="shared" si="345"/>
        <v>0</v>
      </c>
      <c r="AC550" s="15">
        <f t="shared" si="346"/>
        <v>0</v>
      </c>
      <c r="AD550" s="14">
        <f t="shared" si="347"/>
        <v>665</v>
      </c>
      <c r="AE550" s="14">
        <f t="shared" si="348"/>
        <v>1995</v>
      </c>
      <c r="AF550" s="17" t="s">
        <v>53</v>
      </c>
      <c r="AG550" s="17" t="s">
        <v>909</v>
      </c>
      <c r="AH550" s="17" t="s">
        <v>906</v>
      </c>
      <c r="AI550" s="17" t="s">
        <v>343</v>
      </c>
      <c r="AJ550" s="29" t="s">
        <v>345</v>
      </c>
      <c r="AK550" s="29">
        <v>45657</v>
      </c>
      <c r="AL550" s="29" t="s">
        <v>345</v>
      </c>
      <c r="AM550" s="25" t="s">
        <v>47</v>
      </c>
      <c r="AN550" s="25">
        <v>46752</v>
      </c>
      <c r="AO550" s="12"/>
    </row>
    <row r="551" spans="1:41" ht="20" customHeight="1">
      <c r="A551" s="12">
        <v>12</v>
      </c>
      <c r="B551" s="12" t="s">
        <v>2642</v>
      </c>
      <c r="C551" s="28" t="s">
        <v>2643</v>
      </c>
      <c r="D551" s="12" t="s">
        <v>2644</v>
      </c>
      <c r="E551" s="12" t="s">
        <v>2642</v>
      </c>
      <c r="F551" s="12" t="s">
        <v>2644</v>
      </c>
      <c r="G551" s="12" t="s">
        <v>2688</v>
      </c>
      <c r="H551" s="12" t="s">
        <v>2655</v>
      </c>
      <c r="I551" s="1"/>
      <c r="J551" s="12"/>
      <c r="K551" s="12" t="s">
        <v>2665</v>
      </c>
      <c r="L551" s="12" t="s">
        <v>2655</v>
      </c>
      <c r="M551" s="27" t="s">
        <v>2721</v>
      </c>
      <c r="N551" s="12"/>
      <c r="O551" s="8" t="s">
        <v>3319</v>
      </c>
      <c r="P551" s="8" t="s">
        <v>48</v>
      </c>
      <c r="Q551" s="12"/>
      <c r="R551" s="12">
        <v>36</v>
      </c>
      <c r="S551" s="13">
        <v>7727</v>
      </c>
      <c r="T551" s="23"/>
      <c r="U551" s="13"/>
      <c r="V551" s="14">
        <f t="shared" si="339"/>
        <v>7727</v>
      </c>
      <c r="W551" s="15">
        <f t="shared" si="340"/>
        <v>7727</v>
      </c>
      <c r="X551" s="15">
        <f t="shared" si="341"/>
        <v>0</v>
      </c>
      <c r="Y551" s="15">
        <f t="shared" si="342"/>
        <v>0</v>
      </c>
      <c r="Z551" s="14">
        <f t="shared" si="343"/>
        <v>7727</v>
      </c>
      <c r="AA551" s="15">
        <f t="shared" si="344"/>
        <v>7727</v>
      </c>
      <c r="AB551" s="15">
        <f t="shared" si="345"/>
        <v>0</v>
      </c>
      <c r="AC551" s="15">
        <f t="shared" si="346"/>
        <v>0</v>
      </c>
      <c r="AD551" s="14">
        <f t="shared" si="347"/>
        <v>7727</v>
      </c>
      <c r="AE551" s="14">
        <f t="shared" si="348"/>
        <v>23181</v>
      </c>
      <c r="AF551" s="17" t="s">
        <v>53</v>
      </c>
      <c r="AG551" s="17" t="s">
        <v>909</v>
      </c>
      <c r="AH551" s="17" t="s">
        <v>906</v>
      </c>
      <c r="AI551" s="17" t="s">
        <v>343</v>
      </c>
      <c r="AJ551" s="29" t="s">
        <v>345</v>
      </c>
      <c r="AK551" s="29">
        <v>45657</v>
      </c>
      <c r="AL551" s="29" t="s">
        <v>345</v>
      </c>
      <c r="AM551" s="25" t="s">
        <v>47</v>
      </c>
      <c r="AN551" s="25">
        <v>46752</v>
      </c>
      <c r="AO551" s="12"/>
    </row>
    <row r="552" spans="1:41" ht="20" customHeight="1">
      <c r="A552" s="12">
        <v>13</v>
      </c>
      <c r="B552" s="12" t="s">
        <v>2642</v>
      </c>
      <c r="C552" s="28" t="s">
        <v>2643</v>
      </c>
      <c r="D552" s="12" t="s">
        <v>2644</v>
      </c>
      <c r="E552" s="12" t="s">
        <v>2642</v>
      </c>
      <c r="F552" s="12" t="s">
        <v>2644</v>
      </c>
      <c r="G552" s="12" t="s">
        <v>2689</v>
      </c>
      <c r="H552" s="12" t="s">
        <v>2656</v>
      </c>
      <c r="I552" s="1"/>
      <c r="J552" s="12">
        <v>0</v>
      </c>
      <c r="K552" s="12" t="s">
        <v>2665</v>
      </c>
      <c r="L552" s="12" t="s">
        <v>2656</v>
      </c>
      <c r="M552" s="27" t="s">
        <v>2722</v>
      </c>
      <c r="N552" s="12"/>
      <c r="O552" s="8" t="s">
        <v>3320</v>
      </c>
      <c r="P552" s="8" t="s">
        <v>48</v>
      </c>
      <c r="Q552" s="12"/>
      <c r="R552" s="12">
        <v>36</v>
      </c>
      <c r="S552" s="13">
        <v>1953</v>
      </c>
      <c r="T552" s="23"/>
      <c r="U552" s="13"/>
      <c r="V552" s="14">
        <f t="shared" si="339"/>
        <v>1953</v>
      </c>
      <c r="W552" s="15">
        <f t="shared" si="340"/>
        <v>1953</v>
      </c>
      <c r="X552" s="15">
        <f t="shared" si="341"/>
        <v>0</v>
      </c>
      <c r="Y552" s="15">
        <f t="shared" si="342"/>
        <v>0</v>
      </c>
      <c r="Z552" s="14">
        <f t="shared" si="343"/>
        <v>1953</v>
      </c>
      <c r="AA552" s="15">
        <f t="shared" si="344"/>
        <v>1953</v>
      </c>
      <c r="AB552" s="15">
        <f t="shared" si="345"/>
        <v>0</v>
      </c>
      <c r="AC552" s="15">
        <f t="shared" si="346"/>
        <v>0</v>
      </c>
      <c r="AD552" s="14">
        <f t="shared" si="347"/>
        <v>1953</v>
      </c>
      <c r="AE552" s="14">
        <f t="shared" si="348"/>
        <v>5859</v>
      </c>
      <c r="AF552" s="17" t="s">
        <v>53</v>
      </c>
      <c r="AG552" s="17" t="s">
        <v>909</v>
      </c>
      <c r="AH552" s="17" t="s">
        <v>906</v>
      </c>
      <c r="AI552" s="17" t="s">
        <v>343</v>
      </c>
      <c r="AJ552" s="29" t="s">
        <v>345</v>
      </c>
      <c r="AK552" s="29">
        <v>45657</v>
      </c>
      <c r="AL552" s="29" t="s">
        <v>345</v>
      </c>
      <c r="AM552" s="25" t="s">
        <v>47</v>
      </c>
      <c r="AN552" s="25">
        <v>46752</v>
      </c>
      <c r="AO552" s="12"/>
    </row>
    <row r="553" spans="1:41" ht="20" customHeight="1">
      <c r="A553" s="12">
        <v>14</v>
      </c>
      <c r="B553" s="12" t="s">
        <v>2642</v>
      </c>
      <c r="C553" s="28" t="s">
        <v>2643</v>
      </c>
      <c r="D553" s="12" t="s">
        <v>2644</v>
      </c>
      <c r="E553" s="12" t="s">
        <v>2642</v>
      </c>
      <c r="F553" s="12" t="s">
        <v>2644</v>
      </c>
      <c r="G553" s="12" t="s">
        <v>2690</v>
      </c>
      <c r="H553" s="12" t="s">
        <v>2657</v>
      </c>
      <c r="I553" s="1"/>
      <c r="J553" s="12">
        <v>0</v>
      </c>
      <c r="K553" s="12" t="s">
        <v>2665</v>
      </c>
      <c r="L553" s="12" t="s">
        <v>2657</v>
      </c>
      <c r="M553" s="27" t="s">
        <v>2723</v>
      </c>
      <c r="N553" s="12"/>
      <c r="O553" s="8" t="s">
        <v>3321</v>
      </c>
      <c r="P553" s="8" t="s">
        <v>48</v>
      </c>
      <c r="Q553" s="12"/>
      <c r="R553" s="12">
        <v>36</v>
      </c>
      <c r="S553" s="13">
        <v>3233</v>
      </c>
      <c r="T553" s="23"/>
      <c r="U553" s="13"/>
      <c r="V553" s="14">
        <f t="shared" si="339"/>
        <v>3233</v>
      </c>
      <c r="W553" s="15">
        <f t="shared" si="340"/>
        <v>3233</v>
      </c>
      <c r="X553" s="15">
        <f t="shared" si="341"/>
        <v>0</v>
      </c>
      <c r="Y553" s="15">
        <f t="shared" si="342"/>
        <v>0</v>
      </c>
      <c r="Z553" s="14">
        <f t="shared" si="343"/>
        <v>3233</v>
      </c>
      <c r="AA553" s="15">
        <f t="shared" si="344"/>
        <v>3233</v>
      </c>
      <c r="AB553" s="15">
        <f t="shared" si="345"/>
        <v>0</v>
      </c>
      <c r="AC553" s="15">
        <f t="shared" si="346"/>
        <v>0</v>
      </c>
      <c r="AD553" s="14">
        <f t="shared" si="347"/>
        <v>3233</v>
      </c>
      <c r="AE553" s="14">
        <f t="shared" si="348"/>
        <v>9699</v>
      </c>
      <c r="AF553" s="17" t="s">
        <v>53</v>
      </c>
      <c r="AG553" s="17" t="s">
        <v>909</v>
      </c>
      <c r="AH553" s="17" t="s">
        <v>906</v>
      </c>
      <c r="AI553" s="17" t="s">
        <v>343</v>
      </c>
      <c r="AJ553" s="29" t="s">
        <v>345</v>
      </c>
      <c r="AK553" s="29">
        <v>45657</v>
      </c>
      <c r="AL553" s="29" t="s">
        <v>345</v>
      </c>
      <c r="AM553" s="25" t="s">
        <v>47</v>
      </c>
      <c r="AN553" s="25">
        <v>46752</v>
      </c>
      <c r="AO553" s="12"/>
    </row>
    <row r="554" spans="1:41" ht="20" customHeight="1">
      <c r="A554" s="12">
        <v>15</v>
      </c>
      <c r="B554" s="12" t="s">
        <v>2642</v>
      </c>
      <c r="C554" s="28" t="s">
        <v>2643</v>
      </c>
      <c r="D554" s="12" t="s">
        <v>2644</v>
      </c>
      <c r="E554" s="12" t="s">
        <v>2642</v>
      </c>
      <c r="F554" s="12" t="s">
        <v>2644</v>
      </c>
      <c r="G554" s="12" t="s">
        <v>2691</v>
      </c>
      <c r="H554" s="12" t="s">
        <v>2658</v>
      </c>
      <c r="I554" s="1"/>
      <c r="J554" s="12"/>
      <c r="K554" s="12" t="s">
        <v>2665</v>
      </c>
      <c r="L554" s="12" t="s">
        <v>2658</v>
      </c>
      <c r="M554" s="27" t="s">
        <v>2724</v>
      </c>
      <c r="N554" s="12"/>
      <c r="O554" s="8" t="s">
        <v>3322</v>
      </c>
      <c r="P554" s="8" t="s">
        <v>48</v>
      </c>
      <c r="Q554" s="12"/>
      <c r="R554" s="12">
        <v>36</v>
      </c>
      <c r="S554" s="13">
        <v>1788</v>
      </c>
      <c r="T554" s="23"/>
      <c r="U554" s="13"/>
      <c r="V554" s="14">
        <f t="shared" si="339"/>
        <v>1788</v>
      </c>
      <c r="W554" s="15">
        <f t="shared" si="340"/>
        <v>1788</v>
      </c>
      <c r="X554" s="15">
        <f t="shared" si="341"/>
        <v>0</v>
      </c>
      <c r="Y554" s="15">
        <f t="shared" si="342"/>
        <v>0</v>
      </c>
      <c r="Z554" s="14">
        <f t="shared" si="343"/>
        <v>1788</v>
      </c>
      <c r="AA554" s="15">
        <f t="shared" si="344"/>
        <v>1788</v>
      </c>
      <c r="AB554" s="15">
        <f t="shared" si="345"/>
        <v>0</v>
      </c>
      <c r="AC554" s="15">
        <f t="shared" si="346"/>
        <v>0</v>
      </c>
      <c r="AD554" s="14">
        <f t="shared" si="347"/>
        <v>1788</v>
      </c>
      <c r="AE554" s="14">
        <f t="shared" si="348"/>
        <v>5364</v>
      </c>
      <c r="AF554" s="17" t="s">
        <v>53</v>
      </c>
      <c r="AG554" s="17" t="s">
        <v>909</v>
      </c>
      <c r="AH554" s="17" t="s">
        <v>906</v>
      </c>
      <c r="AI554" s="17" t="s">
        <v>343</v>
      </c>
      <c r="AJ554" s="29" t="s">
        <v>345</v>
      </c>
      <c r="AK554" s="29">
        <v>45657</v>
      </c>
      <c r="AL554" s="29" t="s">
        <v>345</v>
      </c>
      <c r="AM554" s="25" t="s">
        <v>47</v>
      </c>
      <c r="AN554" s="25">
        <v>46752</v>
      </c>
      <c r="AO554" s="12"/>
    </row>
    <row r="555" spans="1:41" ht="20" customHeight="1">
      <c r="A555" s="12">
        <v>16</v>
      </c>
      <c r="B555" s="12" t="s">
        <v>2642</v>
      </c>
      <c r="C555" s="28" t="s">
        <v>2643</v>
      </c>
      <c r="D555" s="12" t="s">
        <v>2644</v>
      </c>
      <c r="E555" s="12" t="s">
        <v>2642</v>
      </c>
      <c r="F555" s="12" t="s">
        <v>2644</v>
      </c>
      <c r="G555" s="12" t="s">
        <v>2692</v>
      </c>
      <c r="H555" s="12" t="s">
        <v>2659</v>
      </c>
      <c r="I555" s="1"/>
      <c r="J555" s="12">
        <v>7</v>
      </c>
      <c r="K555" s="12" t="s">
        <v>2665</v>
      </c>
      <c r="L555" s="12" t="s">
        <v>2659</v>
      </c>
      <c r="M555" s="27" t="s">
        <v>2725</v>
      </c>
      <c r="N555" s="12"/>
      <c r="O555" s="8" t="s">
        <v>3323</v>
      </c>
      <c r="P555" s="8" t="s">
        <v>48</v>
      </c>
      <c r="Q555" s="12"/>
      <c r="R555" s="12">
        <v>36</v>
      </c>
      <c r="S555" s="13">
        <v>0</v>
      </c>
      <c r="T555" s="23"/>
      <c r="U555" s="13"/>
      <c r="V555" s="14">
        <f t="shared" si="339"/>
        <v>0</v>
      </c>
      <c r="W555" s="15">
        <f t="shared" si="340"/>
        <v>0</v>
      </c>
      <c r="X555" s="15">
        <f t="shared" si="341"/>
        <v>0</v>
      </c>
      <c r="Y555" s="15">
        <f t="shared" si="342"/>
        <v>0</v>
      </c>
      <c r="Z555" s="14">
        <f t="shared" si="343"/>
        <v>0</v>
      </c>
      <c r="AA555" s="15">
        <f t="shared" si="344"/>
        <v>0</v>
      </c>
      <c r="AB555" s="15">
        <f t="shared" si="345"/>
        <v>0</v>
      </c>
      <c r="AC555" s="15">
        <f t="shared" si="346"/>
        <v>0</v>
      </c>
      <c r="AD555" s="14">
        <f t="shared" si="347"/>
        <v>0</v>
      </c>
      <c r="AE555" s="14">
        <f t="shared" si="348"/>
        <v>0</v>
      </c>
      <c r="AF555" s="17" t="s">
        <v>53</v>
      </c>
      <c r="AG555" s="17" t="s">
        <v>909</v>
      </c>
      <c r="AH555" s="17" t="s">
        <v>906</v>
      </c>
      <c r="AI555" s="17" t="s">
        <v>343</v>
      </c>
      <c r="AJ555" s="29" t="s">
        <v>345</v>
      </c>
      <c r="AK555" s="29">
        <v>45657</v>
      </c>
      <c r="AL555" s="29" t="s">
        <v>345</v>
      </c>
      <c r="AM555" s="25" t="s">
        <v>47</v>
      </c>
      <c r="AN555" s="25">
        <v>46752</v>
      </c>
      <c r="AO555" s="12"/>
    </row>
    <row r="556" spans="1:41" ht="20" customHeight="1">
      <c r="A556" s="12">
        <v>17</v>
      </c>
      <c r="B556" s="12" t="s">
        <v>2642</v>
      </c>
      <c r="C556" s="28" t="s">
        <v>2643</v>
      </c>
      <c r="D556" s="12" t="s">
        <v>2644</v>
      </c>
      <c r="E556" s="12" t="s">
        <v>2642</v>
      </c>
      <c r="F556" s="12" t="s">
        <v>2644</v>
      </c>
      <c r="G556" s="12" t="s">
        <v>2693</v>
      </c>
      <c r="H556" s="12" t="s">
        <v>2647</v>
      </c>
      <c r="I556" s="1" t="s">
        <v>2668</v>
      </c>
      <c r="J556" s="12"/>
      <c r="K556" s="12" t="s">
        <v>2665</v>
      </c>
      <c r="L556" s="12" t="s">
        <v>2647</v>
      </c>
      <c r="M556" s="27" t="s">
        <v>2726</v>
      </c>
      <c r="N556" s="12"/>
      <c r="O556" s="8" t="s">
        <v>3324</v>
      </c>
      <c r="P556" s="8" t="s">
        <v>48</v>
      </c>
      <c r="Q556" s="12"/>
      <c r="R556" s="12">
        <v>36</v>
      </c>
      <c r="S556" s="13">
        <v>876</v>
      </c>
      <c r="T556" s="23"/>
      <c r="U556" s="13"/>
      <c r="V556" s="14">
        <f t="shared" si="339"/>
        <v>876</v>
      </c>
      <c r="W556" s="15">
        <f t="shared" si="340"/>
        <v>876</v>
      </c>
      <c r="X556" s="15">
        <f t="shared" si="341"/>
        <v>0</v>
      </c>
      <c r="Y556" s="15">
        <f t="shared" si="342"/>
        <v>0</v>
      </c>
      <c r="Z556" s="14">
        <f t="shared" si="343"/>
        <v>876</v>
      </c>
      <c r="AA556" s="15">
        <f t="shared" si="344"/>
        <v>876</v>
      </c>
      <c r="AB556" s="15">
        <f t="shared" si="345"/>
        <v>0</v>
      </c>
      <c r="AC556" s="15">
        <f t="shared" si="346"/>
        <v>0</v>
      </c>
      <c r="AD556" s="14">
        <f t="shared" si="347"/>
        <v>876</v>
      </c>
      <c r="AE556" s="14">
        <f t="shared" si="348"/>
        <v>2628</v>
      </c>
      <c r="AF556" s="17" t="s">
        <v>53</v>
      </c>
      <c r="AG556" s="17" t="s">
        <v>909</v>
      </c>
      <c r="AH556" s="17" t="s">
        <v>906</v>
      </c>
      <c r="AI556" s="17" t="s">
        <v>343</v>
      </c>
      <c r="AJ556" s="29" t="s">
        <v>345</v>
      </c>
      <c r="AK556" s="29">
        <v>45657</v>
      </c>
      <c r="AL556" s="29" t="s">
        <v>345</v>
      </c>
      <c r="AM556" s="25" t="s">
        <v>47</v>
      </c>
      <c r="AN556" s="25">
        <v>46752</v>
      </c>
      <c r="AO556" s="12"/>
    </row>
    <row r="557" spans="1:41" ht="20" customHeight="1">
      <c r="A557" s="12">
        <v>18</v>
      </c>
      <c r="B557" s="12" t="s">
        <v>2642</v>
      </c>
      <c r="C557" s="28" t="s">
        <v>2643</v>
      </c>
      <c r="D557" s="12" t="s">
        <v>2644</v>
      </c>
      <c r="E557" s="12" t="s">
        <v>2642</v>
      </c>
      <c r="F557" s="12" t="s">
        <v>2644</v>
      </c>
      <c r="G557" s="12" t="s">
        <v>2694</v>
      </c>
      <c r="H557" s="12" t="s">
        <v>2660</v>
      </c>
      <c r="I557" s="1"/>
      <c r="J557" s="12"/>
      <c r="K557" s="12" t="s">
        <v>2665</v>
      </c>
      <c r="L557" s="12" t="s">
        <v>2660</v>
      </c>
      <c r="M557" s="27" t="s">
        <v>2727</v>
      </c>
      <c r="N557" s="12"/>
      <c r="O557" s="8" t="s">
        <v>3325</v>
      </c>
      <c r="P557" s="8" t="s">
        <v>48</v>
      </c>
      <c r="Q557" s="12"/>
      <c r="R557" s="12">
        <v>36</v>
      </c>
      <c r="S557" s="13">
        <v>698</v>
      </c>
      <c r="T557" s="23"/>
      <c r="U557" s="13"/>
      <c r="V557" s="14">
        <f t="shared" si="339"/>
        <v>698</v>
      </c>
      <c r="W557" s="15">
        <f t="shared" si="340"/>
        <v>698</v>
      </c>
      <c r="X557" s="15">
        <f t="shared" si="341"/>
        <v>0</v>
      </c>
      <c r="Y557" s="15">
        <f t="shared" si="342"/>
        <v>0</v>
      </c>
      <c r="Z557" s="14">
        <f t="shared" si="343"/>
        <v>698</v>
      </c>
      <c r="AA557" s="15">
        <f t="shared" si="344"/>
        <v>698</v>
      </c>
      <c r="AB557" s="15">
        <f t="shared" si="345"/>
        <v>0</v>
      </c>
      <c r="AC557" s="15">
        <f t="shared" si="346"/>
        <v>0</v>
      </c>
      <c r="AD557" s="14">
        <f t="shared" si="347"/>
        <v>698</v>
      </c>
      <c r="AE557" s="14">
        <f t="shared" si="348"/>
        <v>2094</v>
      </c>
      <c r="AF557" s="17" t="s">
        <v>53</v>
      </c>
      <c r="AG557" s="17" t="s">
        <v>909</v>
      </c>
      <c r="AH557" s="17" t="s">
        <v>906</v>
      </c>
      <c r="AI557" s="17" t="s">
        <v>343</v>
      </c>
      <c r="AJ557" s="29" t="s">
        <v>345</v>
      </c>
      <c r="AK557" s="29">
        <v>45657</v>
      </c>
      <c r="AL557" s="29" t="s">
        <v>345</v>
      </c>
      <c r="AM557" s="25" t="s">
        <v>47</v>
      </c>
      <c r="AN557" s="25">
        <v>46752</v>
      </c>
      <c r="AO557" s="12"/>
    </row>
    <row r="558" spans="1:41" ht="20" customHeight="1">
      <c r="A558" s="12">
        <v>19</v>
      </c>
      <c r="B558" s="12" t="s">
        <v>2642</v>
      </c>
      <c r="C558" s="28" t="s">
        <v>2643</v>
      </c>
      <c r="D558" s="12" t="s">
        <v>2644</v>
      </c>
      <c r="E558" s="12" t="s">
        <v>2642</v>
      </c>
      <c r="F558" s="12" t="s">
        <v>2644</v>
      </c>
      <c r="G558" s="12" t="s">
        <v>2695</v>
      </c>
      <c r="H558" s="12" t="s">
        <v>2647</v>
      </c>
      <c r="I558" s="1" t="s">
        <v>2669</v>
      </c>
      <c r="J558" s="12" t="s">
        <v>2670</v>
      </c>
      <c r="K558" s="12" t="s">
        <v>2665</v>
      </c>
      <c r="L558" s="12" t="s">
        <v>2647</v>
      </c>
      <c r="M558" s="27" t="s">
        <v>2728</v>
      </c>
      <c r="N558" s="12"/>
      <c r="O558" s="8" t="s">
        <v>3326</v>
      </c>
      <c r="P558" s="8" t="s">
        <v>48</v>
      </c>
      <c r="Q558" s="12"/>
      <c r="R558" s="12">
        <v>36</v>
      </c>
      <c r="S558" s="13">
        <v>4079</v>
      </c>
      <c r="T558" s="23"/>
      <c r="U558" s="13"/>
      <c r="V558" s="14">
        <f t="shared" si="339"/>
        <v>4079</v>
      </c>
      <c r="W558" s="15">
        <f t="shared" si="340"/>
        <v>4079</v>
      </c>
      <c r="X558" s="15">
        <f t="shared" si="341"/>
        <v>0</v>
      </c>
      <c r="Y558" s="15">
        <f t="shared" si="342"/>
        <v>0</v>
      </c>
      <c r="Z558" s="14">
        <f t="shared" si="343"/>
        <v>4079</v>
      </c>
      <c r="AA558" s="15">
        <f t="shared" si="344"/>
        <v>4079</v>
      </c>
      <c r="AB558" s="15">
        <f t="shared" si="345"/>
        <v>0</v>
      </c>
      <c r="AC558" s="15">
        <f t="shared" si="346"/>
        <v>0</v>
      </c>
      <c r="AD558" s="14">
        <f t="shared" si="347"/>
        <v>4079</v>
      </c>
      <c r="AE558" s="14">
        <f t="shared" si="348"/>
        <v>12237</v>
      </c>
      <c r="AF558" s="17" t="s">
        <v>53</v>
      </c>
      <c r="AG558" s="17" t="s">
        <v>909</v>
      </c>
      <c r="AH558" s="17" t="s">
        <v>906</v>
      </c>
      <c r="AI558" s="17" t="s">
        <v>343</v>
      </c>
      <c r="AJ558" s="29" t="s">
        <v>345</v>
      </c>
      <c r="AK558" s="29">
        <v>45657</v>
      </c>
      <c r="AL558" s="29" t="s">
        <v>345</v>
      </c>
      <c r="AM558" s="25" t="s">
        <v>47</v>
      </c>
      <c r="AN558" s="25">
        <v>46752</v>
      </c>
      <c r="AO558" s="12"/>
    </row>
    <row r="559" spans="1:41" ht="20" customHeight="1">
      <c r="A559" s="12">
        <v>20</v>
      </c>
      <c r="B559" s="12" t="s">
        <v>2642</v>
      </c>
      <c r="C559" s="28" t="s">
        <v>2643</v>
      </c>
      <c r="D559" s="12" t="s">
        <v>2644</v>
      </c>
      <c r="E559" s="12" t="s">
        <v>2642</v>
      </c>
      <c r="F559" s="12" t="s">
        <v>2644</v>
      </c>
      <c r="G559" s="12" t="s">
        <v>2696</v>
      </c>
      <c r="H559" s="12" t="s">
        <v>2647</v>
      </c>
      <c r="I559" s="1"/>
      <c r="J559" s="12" t="s">
        <v>2671</v>
      </c>
      <c r="K559" s="12" t="s">
        <v>2665</v>
      </c>
      <c r="L559" s="12" t="s">
        <v>2647</v>
      </c>
      <c r="M559" s="27" t="s">
        <v>2729</v>
      </c>
      <c r="N559" s="12"/>
      <c r="O559" s="8" t="s">
        <v>3327</v>
      </c>
      <c r="P559" s="8" t="s">
        <v>48</v>
      </c>
      <c r="Q559" s="12"/>
      <c r="R559" s="12">
        <v>36</v>
      </c>
      <c r="S559" s="13">
        <v>7024</v>
      </c>
      <c r="T559" s="23"/>
      <c r="U559" s="13"/>
      <c r="V559" s="14">
        <f t="shared" si="339"/>
        <v>7024</v>
      </c>
      <c r="W559" s="15">
        <f t="shared" si="340"/>
        <v>7024</v>
      </c>
      <c r="X559" s="15">
        <f t="shared" si="341"/>
        <v>0</v>
      </c>
      <c r="Y559" s="15">
        <f t="shared" si="342"/>
        <v>0</v>
      </c>
      <c r="Z559" s="14">
        <f t="shared" si="343"/>
        <v>7024</v>
      </c>
      <c r="AA559" s="15">
        <f t="shared" si="344"/>
        <v>7024</v>
      </c>
      <c r="AB559" s="15">
        <f t="shared" si="345"/>
        <v>0</v>
      </c>
      <c r="AC559" s="15">
        <f t="shared" si="346"/>
        <v>0</v>
      </c>
      <c r="AD559" s="14">
        <f t="shared" si="347"/>
        <v>7024</v>
      </c>
      <c r="AE559" s="14">
        <f t="shared" si="348"/>
        <v>21072</v>
      </c>
      <c r="AF559" s="17" t="s">
        <v>53</v>
      </c>
      <c r="AG559" s="17" t="s">
        <v>909</v>
      </c>
      <c r="AH559" s="17" t="s">
        <v>906</v>
      </c>
      <c r="AI559" s="17" t="s">
        <v>343</v>
      </c>
      <c r="AJ559" s="29" t="s">
        <v>345</v>
      </c>
      <c r="AK559" s="29">
        <v>45657</v>
      </c>
      <c r="AL559" s="29" t="s">
        <v>345</v>
      </c>
      <c r="AM559" s="25" t="s">
        <v>47</v>
      </c>
      <c r="AN559" s="25">
        <v>46752</v>
      </c>
      <c r="AO559" s="12"/>
    </row>
    <row r="560" spans="1:41" ht="20" customHeight="1">
      <c r="A560" s="12">
        <v>21</v>
      </c>
      <c r="B560" s="12" t="s">
        <v>2642</v>
      </c>
      <c r="C560" s="28" t="s">
        <v>2643</v>
      </c>
      <c r="D560" s="12" t="s">
        <v>2644</v>
      </c>
      <c r="E560" s="12" t="s">
        <v>2642</v>
      </c>
      <c r="F560" s="12" t="s">
        <v>2644</v>
      </c>
      <c r="G560" s="12" t="s">
        <v>2697</v>
      </c>
      <c r="H560" s="12" t="s">
        <v>2661</v>
      </c>
      <c r="I560" s="1"/>
      <c r="J560" s="12"/>
      <c r="K560" s="12" t="s">
        <v>2665</v>
      </c>
      <c r="L560" s="12" t="s">
        <v>2661</v>
      </c>
      <c r="M560" s="27" t="s">
        <v>2730</v>
      </c>
      <c r="N560" s="12"/>
      <c r="O560" s="8" t="s">
        <v>3328</v>
      </c>
      <c r="P560" s="8" t="s">
        <v>48</v>
      </c>
      <c r="Q560" s="12"/>
      <c r="R560" s="12">
        <v>36</v>
      </c>
      <c r="S560" s="13">
        <v>236</v>
      </c>
      <c r="T560" s="23"/>
      <c r="U560" s="13"/>
      <c r="V560" s="14">
        <f t="shared" si="339"/>
        <v>236</v>
      </c>
      <c r="W560" s="15">
        <f t="shared" si="340"/>
        <v>236</v>
      </c>
      <c r="X560" s="15">
        <f t="shared" si="341"/>
        <v>0</v>
      </c>
      <c r="Y560" s="15">
        <f t="shared" si="342"/>
        <v>0</v>
      </c>
      <c r="Z560" s="14">
        <f t="shared" si="343"/>
        <v>236</v>
      </c>
      <c r="AA560" s="15">
        <f t="shared" si="344"/>
        <v>236</v>
      </c>
      <c r="AB560" s="15">
        <f t="shared" si="345"/>
        <v>0</v>
      </c>
      <c r="AC560" s="15">
        <f t="shared" si="346"/>
        <v>0</v>
      </c>
      <c r="AD560" s="14">
        <f t="shared" si="347"/>
        <v>236</v>
      </c>
      <c r="AE560" s="14">
        <f t="shared" si="348"/>
        <v>708</v>
      </c>
      <c r="AF560" s="17" t="s">
        <v>53</v>
      </c>
      <c r="AG560" s="17" t="s">
        <v>909</v>
      </c>
      <c r="AH560" s="17" t="s">
        <v>906</v>
      </c>
      <c r="AI560" s="17" t="s">
        <v>343</v>
      </c>
      <c r="AJ560" s="29" t="s">
        <v>345</v>
      </c>
      <c r="AK560" s="29">
        <v>45657</v>
      </c>
      <c r="AL560" s="29" t="s">
        <v>345</v>
      </c>
      <c r="AM560" s="25" t="s">
        <v>47</v>
      </c>
      <c r="AN560" s="25">
        <v>46752</v>
      </c>
      <c r="AO560" s="12"/>
    </row>
    <row r="561" spans="1:41" ht="20" customHeight="1">
      <c r="A561" s="12">
        <v>22</v>
      </c>
      <c r="B561" s="12" t="s">
        <v>2642</v>
      </c>
      <c r="C561" s="28" t="s">
        <v>2643</v>
      </c>
      <c r="D561" s="12" t="s">
        <v>2644</v>
      </c>
      <c r="E561" s="12" t="s">
        <v>2642</v>
      </c>
      <c r="F561" s="12" t="s">
        <v>2644</v>
      </c>
      <c r="G561" s="12" t="s">
        <v>2642</v>
      </c>
      <c r="H561" s="12" t="s">
        <v>2651</v>
      </c>
      <c r="I561" s="1"/>
      <c r="J561" s="12"/>
      <c r="K561" s="12" t="s">
        <v>2665</v>
      </c>
      <c r="L561" s="12" t="s">
        <v>2651</v>
      </c>
      <c r="M561" s="27" t="s">
        <v>2731</v>
      </c>
      <c r="N561" s="12"/>
      <c r="O561" s="8" t="s">
        <v>3329</v>
      </c>
      <c r="P561" s="8" t="s">
        <v>48</v>
      </c>
      <c r="Q561" s="12"/>
      <c r="R561" s="12">
        <v>36</v>
      </c>
      <c r="S561" s="13">
        <v>1540</v>
      </c>
      <c r="T561" s="23"/>
      <c r="U561" s="13"/>
      <c r="V561" s="14">
        <f t="shared" si="339"/>
        <v>1540</v>
      </c>
      <c r="W561" s="15">
        <f t="shared" si="340"/>
        <v>1540</v>
      </c>
      <c r="X561" s="15">
        <f t="shared" si="341"/>
        <v>0</v>
      </c>
      <c r="Y561" s="15">
        <f t="shared" si="342"/>
        <v>0</v>
      </c>
      <c r="Z561" s="14">
        <f t="shared" si="343"/>
        <v>1540</v>
      </c>
      <c r="AA561" s="15">
        <f t="shared" si="344"/>
        <v>1540</v>
      </c>
      <c r="AB561" s="15">
        <f t="shared" si="345"/>
        <v>0</v>
      </c>
      <c r="AC561" s="15">
        <f t="shared" si="346"/>
        <v>0</v>
      </c>
      <c r="AD561" s="14">
        <f t="shared" si="347"/>
        <v>1540</v>
      </c>
      <c r="AE561" s="14">
        <f t="shared" si="348"/>
        <v>4620</v>
      </c>
      <c r="AF561" s="17" t="s">
        <v>53</v>
      </c>
      <c r="AG561" s="17" t="s">
        <v>909</v>
      </c>
      <c r="AH561" s="17" t="s">
        <v>906</v>
      </c>
      <c r="AI561" s="17" t="s">
        <v>343</v>
      </c>
      <c r="AJ561" s="29" t="s">
        <v>345</v>
      </c>
      <c r="AK561" s="29">
        <v>45657</v>
      </c>
      <c r="AL561" s="29" t="s">
        <v>345</v>
      </c>
      <c r="AM561" s="25" t="s">
        <v>47</v>
      </c>
      <c r="AN561" s="25">
        <v>46752</v>
      </c>
      <c r="AO561" s="12"/>
    </row>
    <row r="562" spans="1:41" ht="20" customHeight="1">
      <c r="A562" s="12">
        <v>23</v>
      </c>
      <c r="B562" s="12" t="s">
        <v>2642</v>
      </c>
      <c r="C562" s="28" t="s">
        <v>2643</v>
      </c>
      <c r="D562" s="12" t="s">
        <v>2644</v>
      </c>
      <c r="E562" s="12" t="s">
        <v>2642</v>
      </c>
      <c r="F562" s="12" t="s">
        <v>2644</v>
      </c>
      <c r="G562" s="12" t="s">
        <v>2698</v>
      </c>
      <c r="H562" s="12" t="s">
        <v>2659</v>
      </c>
      <c r="I562" s="1"/>
      <c r="J562" s="12">
        <v>7</v>
      </c>
      <c r="K562" s="12" t="s">
        <v>2665</v>
      </c>
      <c r="L562" s="12" t="s">
        <v>2659</v>
      </c>
      <c r="M562" s="27" t="s">
        <v>2732</v>
      </c>
      <c r="N562" s="12"/>
      <c r="O562" s="8" t="s">
        <v>3330</v>
      </c>
      <c r="P562" s="8" t="s">
        <v>48</v>
      </c>
      <c r="Q562" s="12"/>
      <c r="R562" s="12">
        <v>36</v>
      </c>
      <c r="S562" s="13">
        <v>700</v>
      </c>
      <c r="T562" s="23"/>
      <c r="U562" s="13"/>
      <c r="V562" s="14">
        <f t="shared" si="339"/>
        <v>700</v>
      </c>
      <c r="W562" s="15">
        <f t="shared" si="340"/>
        <v>700</v>
      </c>
      <c r="X562" s="15">
        <f t="shared" si="341"/>
        <v>0</v>
      </c>
      <c r="Y562" s="15">
        <f t="shared" si="342"/>
        <v>0</v>
      </c>
      <c r="Z562" s="14">
        <f t="shared" si="343"/>
        <v>700</v>
      </c>
      <c r="AA562" s="15">
        <f t="shared" si="344"/>
        <v>700</v>
      </c>
      <c r="AB562" s="15">
        <f t="shared" si="345"/>
        <v>0</v>
      </c>
      <c r="AC562" s="15">
        <f t="shared" si="346"/>
        <v>0</v>
      </c>
      <c r="AD562" s="14">
        <f t="shared" si="347"/>
        <v>700</v>
      </c>
      <c r="AE562" s="14">
        <f t="shared" si="348"/>
        <v>2100</v>
      </c>
      <c r="AF562" s="17" t="s">
        <v>53</v>
      </c>
      <c r="AG562" s="17" t="s">
        <v>909</v>
      </c>
      <c r="AH562" s="17" t="s">
        <v>906</v>
      </c>
      <c r="AI562" s="17" t="s">
        <v>343</v>
      </c>
      <c r="AJ562" s="29" t="s">
        <v>345</v>
      </c>
      <c r="AK562" s="29">
        <v>45657</v>
      </c>
      <c r="AL562" s="29" t="s">
        <v>345</v>
      </c>
      <c r="AM562" s="25" t="s">
        <v>47</v>
      </c>
      <c r="AN562" s="25">
        <v>46752</v>
      </c>
      <c r="AO562" s="12"/>
    </row>
    <row r="563" spans="1:41" ht="20" customHeight="1">
      <c r="A563" s="12">
        <v>24</v>
      </c>
      <c r="B563" s="12" t="s">
        <v>2642</v>
      </c>
      <c r="C563" s="28" t="s">
        <v>2643</v>
      </c>
      <c r="D563" s="12" t="s">
        <v>2644</v>
      </c>
      <c r="E563" s="12" t="s">
        <v>2642</v>
      </c>
      <c r="F563" s="12" t="s">
        <v>2644</v>
      </c>
      <c r="G563" s="12" t="s">
        <v>2699</v>
      </c>
      <c r="H563" s="12" t="s">
        <v>2662</v>
      </c>
      <c r="I563" s="1"/>
      <c r="J563" s="12"/>
      <c r="K563" s="12" t="s">
        <v>2665</v>
      </c>
      <c r="L563" s="12" t="s">
        <v>2662</v>
      </c>
      <c r="M563" s="27" t="s">
        <v>2733</v>
      </c>
      <c r="N563" s="12"/>
      <c r="O563" s="8" t="s">
        <v>3331</v>
      </c>
      <c r="P563" s="8" t="s">
        <v>48</v>
      </c>
      <c r="Q563" s="12"/>
      <c r="R563" s="12">
        <v>36</v>
      </c>
      <c r="S563" s="13">
        <v>1302</v>
      </c>
      <c r="T563" s="23"/>
      <c r="U563" s="13"/>
      <c r="V563" s="14">
        <f t="shared" si="339"/>
        <v>1302</v>
      </c>
      <c r="W563" s="15">
        <f t="shared" si="340"/>
        <v>1302</v>
      </c>
      <c r="X563" s="15">
        <f t="shared" si="341"/>
        <v>0</v>
      </c>
      <c r="Y563" s="15">
        <f t="shared" si="342"/>
        <v>0</v>
      </c>
      <c r="Z563" s="14">
        <f t="shared" si="343"/>
        <v>1302</v>
      </c>
      <c r="AA563" s="15">
        <f t="shared" si="344"/>
        <v>1302</v>
      </c>
      <c r="AB563" s="15">
        <f t="shared" si="345"/>
        <v>0</v>
      </c>
      <c r="AC563" s="15">
        <f t="shared" si="346"/>
        <v>0</v>
      </c>
      <c r="AD563" s="14">
        <f t="shared" si="347"/>
        <v>1302</v>
      </c>
      <c r="AE563" s="14">
        <f t="shared" si="348"/>
        <v>3906</v>
      </c>
      <c r="AF563" s="17" t="s">
        <v>53</v>
      </c>
      <c r="AG563" s="17" t="s">
        <v>909</v>
      </c>
      <c r="AH563" s="17" t="s">
        <v>906</v>
      </c>
      <c r="AI563" s="17" t="s">
        <v>343</v>
      </c>
      <c r="AJ563" s="29" t="s">
        <v>345</v>
      </c>
      <c r="AK563" s="29">
        <v>45657</v>
      </c>
      <c r="AL563" s="29" t="s">
        <v>345</v>
      </c>
      <c r="AM563" s="25" t="s">
        <v>47</v>
      </c>
      <c r="AN563" s="25">
        <v>46752</v>
      </c>
      <c r="AO563" s="12"/>
    </row>
    <row r="564" spans="1:41" ht="20" customHeight="1">
      <c r="A564" s="12">
        <v>25</v>
      </c>
      <c r="B564" s="12" t="s">
        <v>2642</v>
      </c>
      <c r="C564" s="28" t="s">
        <v>2643</v>
      </c>
      <c r="D564" s="12" t="s">
        <v>2644</v>
      </c>
      <c r="E564" s="12" t="s">
        <v>2642</v>
      </c>
      <c r="F564" s="12" t="s">
        <v>2644</v>
      </c>
      <c r="G564" s="12" t="s">
        <v>2700</v>
      </c>
      <c r="H564" s="12" t="s">
        <v>2654</v>
      </c>
      <c r="I564" s="1"/>
      <c r="J564" s="12"/>
      <c r="K564" s="12" t="s">
        <v>2665</v>
      </c>
      <c r="L564" s="12" t="s">
        <v>2654</v>
      </c>
      <c r="M564" s="27" t="s">
        <v>2734</v>
      </c>
      <c r="N564" s="12"/>
      <c r="O564" s="8" t="s">
        <v>3332</v>
      </c>
      <c r="P564" s="8" t="s">
        <v>48</v>
      </c>
      <c r="Q564" s="12"/>
      <c r="R564" s="12">
        <v>36</v>
      </c>
      <c r="S564" s="13">
        <v>279</v>
      </c>
      <c r="T564" s="23"/>
      <c r="U564" s="13"/>
      <c r="V564" s="14">
        <f t="shared" si="339"/>
        <v>279</v>
      </c>
      <c r="W564" s="15">
        <f t="shared" si="340"/>
        <v>279</v>
      </c>
      <c r="X564" s="15">
        <f t="shared" si="341"/>
        <v>0</v>
      </c>
      <c r="Y564" s="15">
        <f t="shared" si="342"/>
        <v>0</v>
      </c>
      <c r="Z564" s="14">
        <f t="shared" si="343"/>
        <v>279</v>
      </c>
      <c r="AA564" s="15">
        <f t="shared" si="344"/>
        <v>279</v>
      </c>
      <c r="AB564" s="15">
        <f t="shared" si="345"/>
        <v>0</v>
      </c>
      <c r="AC564" s="15">
        <f t="shared" si="346"/>
        <v>0</v>
      </c>
      <c r="AD564" s="14">
        <f t="shared" si="347"/>
        <v>279</v>
      </c>
      <c r="AE564" s="14">
        <f t="shared" si="348"/>
        <v>837</v>
      </c>
      <c r="AF564" s="17" t="s">
        <v>53</v>
      </c>
      <c r="AG564" s="17" t="s">
        <v>909</v>
      </c>
      <c r="AH564" s="17" t="s">
        <v>906</v>
      </c>
      <c r="AI564" s="17" t="s">
        <v>343</v>
      </c>
      <c r="AJ564" s="29" t="s">
        <v>345</v>
      </c>
      <c r="AK564" s="29">
        <v>45657</v>
      </c>
      <c r="AL564" s="29" t="s">
        <v>345</v>
      </c>
      <c r="AM564" s="25" t="s">
        <v>47</v>
      </c>
      <c r="AN564" s="25">
        <v>46752</v>
      </c>
      <c r="AO564" s="12"/>
    </row>
    <row r="565" spans="1:41" ht="20" customHeight="1">
      <c r="A565" s="12">
        <v>26</v>
      </c>
      <c r="B565" s="12" t="s">
        <v>2642</v>
      </c>
      <c r="C565" s="28" t="s">
        <v>2643</v>
      </c>
      <c r="D565" s="12" t="s">
        <v>2644</v>
      </c>
      <c r="E565" s="12" t="s">
        <v>2642</v>
      </c>
      <c r="F565" s="12" t="s">
        <v>2644</v>
      </c>
      <c r="G565" s="12" t="s">
        <v>2642</v>
      </c>
      <c r="H565" s="12" t="s">
        <v>2653</v>
      </c>
      <c r="I565" s="1"/>
      <c r="J565" s="12">
        <v>31</v>
      </c>
      <c r="K565" s="12" t="s">
        <v>2665</v>
      </c>
      <c r="L565" s="12" t="s">
        <v>2653</v>
      </c>
      <c r="M565" s="27" t="s">
        <v>2735</v>
      </c>
      <c r="N565" s="12"/>
      <c r="O565" s="8" t="s">
        <v>3333</v>
      </c>
      <c r="P565" s="8" t="s">
        <v>48</v>
      </c>
      <c r="Q565" s="12"/>
      <c r="R565" s="12">
        <v>36</v>
      </c>
      <c r="S565" s="13">
        <v>9571</v>
      </c>
      <c r="T565" s="23"/>
      <c r="U565" s="13"/>
      <c r="V565" s="14">
        <f t="shared" si="339"/>
        <v>9571</v>
      </c>
      <c r="W565" s="15">
        <f t="shared" si="340"/>
        <v>9571</v>
      </c>
      <c r="X565" s="15">
        <f t="shared" si="341"/>
        <v>0</v>
      </c>
      <c r="Y565" s="15">
        <f t="shared" si="342"/>
        <v>0</v>
      </c>
      <c r="Z565" s="14">
        <f t="shared" si="343"/>
        <v>9571</v>
      </c>
      <c r="AA565" s="15">
        <f t="shared" si="344"/>
        <v>9571</v>
      </c>
      <c r="AB565" s="15">
        <f t="shared" si="345"/>
        <v>0</v>
      </c>
      <c r="AC565" s="15">
        <f t="shared" si="346"/>
        <v>0</v>
      </c>
      <c r="AD565" s="14">
        <f t="shared" si="347"/>
        <v>9571</v>
      </c>
      <c r="AE565" s="14">
        <f t="shared" si="348"/>
        <v>28713</v>
      </c>
      <c r="AF565" s="17" t="s">
        <v>53</v>
      </c>
      <c r="AG565" s="17" t="s">
        <v>909</v>
      </c>
      <c r="AH565" s="17" t="s">
        <v>906</v>
      </c>
      <c r="AI565" s="17" t="s">
        <v>343</v>
      </c>
      <c r="AJ565" s="29" t="s">
        <v>345</v>
      </c>
      <c r="AK565" s="29">
        <v>45657</v>
      </c>
      <c r="AL565" s="29" t="s">
        <v>345</v>
      </c>
      <c r="AM565" s="25" t="s">
        <v>47</v>
      </c>
      <c r="AN565" s="25">
        <v>46752</v>
      </c>
      <c r="AO565" s="12"/>
    </row>
    <row r="566" spans="1:41" ht="20" customHeight="1">
      <c r="A566" s="12">
        <v>27</v>
      </c>
      <c r="B566" s="12" t="s">
        <v>2642</v>
      </c>
      <c r="C566" s="28" t="s">
        <v>2643</v>
      </c>
      <c r="D566" s="12" t="s">
        <v>2644</v>
      </c>
      <c r="E566" s="12" t="s">
        <v>2642</v>
      </c>
      <c r="F566" s="12" t="s">
        <v>2644</v>
      </c>
      <c r="G566" s="12" t="s">
        <v>2701</v>
      </c>
      <c r="H566" s="12" t="s">
        <v>2652</v>
      </c>
      <c r="I566" s="1" t="s">
        <v>2672</v>
      </c>
      <c r="J566" s="12" t="s">
        <v>2673</v>
      </c>
      <c r="K566" s="12" t="s">
        <v>2665</v>
      </c>
      <c r="L566" s="12" t="s">
        <v>2652</v>
      </c>
      <c r="M566" s="27" t="s">
        <v>2736</v>
      </c>
      <c r="N566" s="12"/>
      <c r="O566" s="8" t="s">
        <v>3334</v>
      </c>
      <c r="P566" s="8" t="s">
        <v>48</v>
      </c>
      <c r="Q566" s="12"/>
      <c r="R566" s="12">
        <v>36</v>
      </c>
      <c r="S566" s="13">
        <v>0</v>
      </c>
      <c r="T566" s="23"/>
      <c r="U566" s="13"/>
      <c r="V566" s="14">
        <f t="shared" si="339"/>
        <v>0</v>
      </c>
      <c r="W566" s="15">
        <f t="shared" si="340"/>
        <v>0</v>
      </c>
      <c r="X566" s="15">
        <f t="shared" si="341"/>
        <v>0</v>
      </c>
      <c r="Y566" s="15">
        <f t="shared" si="342"/>
        <v>0</v>
      </c>
      <c r="Z566" s="14">
        <f t="shared" si="343"/>
        <v>0</v>
      </c>
      <c r="AA566" s="15">
        <f t="shared" si="344"/>
        <v>0</v>
      </c>
      <c r="AB566" s="15">
        <f t="shared" si="345"/>
        <v>0</v>
      </c>
      <c r="AC566" s="15">
        <f t="shared" si="346"/>
        <v>0</v>
      </c>
      <c r="AD566" s="14">
        <f t="shared" si="347"/>
        <v>0</v>
      </c>
      <c r="AE566" s="14">
        <f t="shared" si="348"/>
        <v>0</v>
      </c>
      <c r="AF566" s="17" t="s">
        <v>53</v>
      </c>
      <c r="AG566" s="17" t="s">
        <v>909</v>
      </c>
      <c r="AH566" s="17" t="s">
        <v>906</v>
      </c>
      <c r="AI566" s="17" t="s">
        <v>343</v>
      </c>
      <c r="AJ566" s="29" t="s">
        <v>345</v>
      </c>
      <c r="AK566" s="29">
        <v>45657</v>
      </c>
      <c r="AL566" s="29" t="s">
        <v>345</v>
      </c>
      <c r="AM566" s="25" t="s">
        <v>47</v>
      </c>
      <c r="AN566" s="25">
        <v>46752</v>
      </c>
      <c r="AO566" s="12"/>
    </row>
    <row r="567" spans="1:41" ht="20" customHeight="1">
      <c r="A567" s="12">
        <v>28</v>
      </c>
      <c r="B567" s="12" t="s">
        <v>2642</v>
      </c>
      <c r="C567" s="28" t="s">
        <v>2643</v>
      </c>
      <c r="D567" s="12" t="s">
        <v>2644</v>
      </c>
      <c r="E567" s="12" t="s">
        <v>2642</v>
      </c>
      <c r="F567" s="12" t="s">
        <v>2644</v>
      </c>
      <c r="G567" s="12" t="s">
        <v>2700</v>
      </c>
      <c r="H567" s="12" t="s">
        <v>2652</v>
      </c>
      <c r="I567" s="1"/>
      <c r="J567" s="12" t="s">
        <v>2674</v>
      </c>
      <c r="K567" s="12" t="s">
        <v>2665</v>
      </c>
      <c r="L567" s="12" t="s">
        <v>2652</v>
      </c>
      <c r="M567" s="27" t="s">
        <v>2737</v>
      </c>
      <c r="N567" s="12"/>
      <c r="O567" s="8" t="s">
        <v>3335</v>
      </c>
      <c r="P567" s="8" t="s">
        <v>48</v>
      </c>
      <c r="Q567" s="12"/>
      <c r="R567" s="12">
        <v>36</v>
      </c>
      <c r="S567" s="13">
        <v>8834</v>
      </c>
      <c r="T567" s="23"/>
      <c r="U567" s="13"/>
      <c r="V567" s="14">
        <f t="shared" si="339"/>
        <v>8834</v>
      </c>
      <c r="W567" s="15">
        <f t="shared" si="340"/>
        <v>8834</v>
      </c>
      <c r="X567" s="15">
        <f t="shared" si="341"/>
        <v>0</v>
      </c>
      <c r="Y567" s="15">
        <f t="shared" si="342"/>
        <v>0</v>
      </c>
      <c r="Z567" s="14">
        <f t="shared" si="343"/>
        <v>8834</v>
      </c>
      <c r="AA567" s="15">
        <f t="shared" si="344"/>
        <v>8834</v>
      </c>
      <c r="AB567" s="15">
        <f t="shared" si="345"/>
        <v>0</v>
      </c>
      <c r="AC567" s="15">
        <f t="shared" si="346"/>
        <v>0</v>
      </c>
      <c r="AD567" s="14">
        <f t="shared" si="347"/>
        <v>8834</v>
      </c>
      <c r="AE567" s="14">
        <f t="shared" si="348"/>
        <v>26502</v>
      </c>
      <c r="AF567" s="17" t="s">
        <v>53</v>
      </c>
      <c r="AG567" s="17" t="s">
        <v>909</v>
      </c>
      <c r="AH567" s="17" t="s">
        <v>906</v>
      </c>
      <c r="AI567" s="17" t="s">
        <v>343</v>
      </c>
      <c r="AJ567" s="29" t="s">
        <v>345</v>
      </c>
      <c r="AK567" s="29">
        <v>45657</v>
      </c>
      <c r="AL567" s="29" t="s">
        <v>345</v>
      </c>
      <c r="AM567" s="25" t="s">
        <v>47</v>
      </c>
      <c r="AN567" s="25">
        <v>46752</v>
      </c>
      <c r="AO567" s="12"/>
    </row>
    <row r="568" spans="1:41" ht="20" customHeight="1">
      <c r="A568" s="12">
        <v>29</v>
      </c>
      <c r="B568" s="12" t="s">
        <v>2642</v>
      </c>
      <c r="C568" s="28" t="s">
        <v>2643</v>
      </c>
      <c r="D568" s="12" t="s">
        <v>2644</v>
      </c>
      <c r="E568" s="12" t="s">
        <v>2642</v>
      </c>
      <c r="F568" s="12" t="s">
        <v>2644</v>
      </c>
      <c r="G568" s="12" t="s">
        <v>2700</v>
      </c>
      <c r="H568" s="12" t="s">
        <v>2655</v>
      </c>
      <c r="I568" s="1"/>
      <c r="J568" s="12" t="s">
        <v>2675</v>
      </c>
      <c r="K568" s="12" t="s">
        <v>2665</v>
      </c>
      <c r="L568" s="12" t="s">
        <v>2655</v>
      </c>
      <c r="M568" s="27" t="s">
        <v>2738</v>
      </c>
      <c r="N568" s="12"/>
      <c r="O568" s="8" t="s">
        <v>3336</v>
      </c>
      <c r="P568" s="8" t="s">
        <v>48</v>
      </c>
      <c r="Q568" s="12"/>
      <c r="R568" s="12">
        <v>36</v>
      </c>
      <c r="S568" s="13">
        <v>11173</v>
      </c>
      <c r="T568" s="23"/>
      <c r="U568" s="13"/>
      <c r="V568" s="14">
        <f t="shared" si="339"/>
        <v>11173</v>
      </c>
      <c r="W568" s="15">
        <f t="shared" si="340"/>
        <v>11173</v>
      </c>
      <c r="X568" s="15">
        <f t="shared" si="341"/>
        <v>0</v>
      </c>
      <c r="Y568" s="15">
        <f t="shared" si="342"/>
        <v>0</v>
      </c>
      <c r="Z568" s="14">
        <f t="shared" si="343"/>
        <v>11173</v>
      </c>
      <c r="AA568" s="15">
        <f t="shared" si="344"/>
        <v>11173</v>
      </c>
      <c r="AB568" s="15">
        <f t="shared" si="345"/>
        <v>0</v>
      </c>
      <c r="AC568" s="15">
        <f t="shared" si="346"/>
        <v>0</v>
      </c>
      <c r="AD568" s="14">
        <f t="shared" si="347"/>
        <v>11173</v>
      </c>
      <c r="AE568" s="14">
        <f t="shared" si="348"/>
        <v>33519</v>
      </c>
      <c r="AF568" s="17" t="s">
        <v>53</v>
      </c>
      <c r="AG568" s="17" t="s">
        <v>909</v>
      </c>
      <c r="AH568" s="17" t="s">
        <v>906</v>
      </c>
      <c r="AI568" s="17" t="s">
        <v>343</v>
      </c>
      <c r="AJ568" s="29" t="s">
        <v>345</v>
      </c>
      <c r="AK568" s="29">
        <v>45657</v>
      </c>
      <c r="AL568" s="29" t="s">
        <v>345</v>
      </c>
      <c r="AM568" s="25" t="s">
        <v>47</v>
      </c>
      <c r="AN568" s="25">
        <v>46752</v>
      </c>
      <c r="AO568" s="12"/>
    </row>
    <row r="569" spans="1:41" ht="20" customHeight="1">
      <c r="A569" s="12">
        <v>30</v>
      </c>
      <c r="B569" s="12" t="s">
        <v>2642</v>
      </c>
      <c r="C569" s="28" t="s">
        <v>2643</v>
      </c>
      <c r="D569" s="12" t="s">
        <v>2644</v>
      </c>
      <c r="E569" s="12" t="s">
        <v>2642</v>
      </c>
      <c r="F569" s="12" t="s">
        <v>2644</v>
      </c>
      <c r="G569" s="12" t="s">
        <v>2702</v>
      </c>
      <c r="H569" s="12" t="s">
        <v>2647</v>
      </c>
      <c r="I569" s="1"/>
      <c r="J569" s="12"/>
      <c r="K569" s="12" t="s">
        <v>2665</v>
      </c>
      <c r="L569" s="12" t="s">
        <v>2647</v>
      </c>
      <c r="M569" s="27" t="s">
        <v>2739</v>
      </c>
      <c r="N569" s="12"/>
      <c r="O569" s="8" t="s">
        <v>3337</v>
      </c>
      <c r="P569" s="8" t="s">
        <v>48</v>
      </c>
      <c r="Q569" s="12"/>
      <c r="R569" s="12">
        <v>36</v>
      </c>
      <c r="S569" s="13">
        <v>2593</v>
      </c>
      <c r="T569" s="23"/>
      <c r="U569" s="13"/>
      <c r="V569" s="14">
        <f t="shared" si="339"/>
        <v>2593</v>
      </c>
      <c r="W569" s="15">
        <f t="shared" si="340"/>
        <v>2593</v>
      </c>
      <c r="X569" s="15">
        <f t="shared" si="341"/>
        <v>0</v>
      </c>
      <c r="Y569" s="15">
        <f t="shared" si="342"/>
        <v>0</v>
      </c>
      <c r="Z569" s="14">
        <f t="shared" si="343"/>
        <v>2593</v>
      </c>
      <c r="AA569" s="15">
        <f t="shared" si="344"/>
        <v>2593</v>
      </c>
      <c r="AB569" s="15">
        <f t="shared" si="345"/>
        <v>0</v>
      </c>
      <c r="AC569" s="15">
        <f t="shared" si="346"/>
        <v>0</v>
      </c>
      <c r="AD569" s="14">
        <f t="shared" si="347"/>
        <v>2593</v>
      </c>
      <c r="AE569" s="14">
        <f t="shared" si="348"/>
        <v>7779</v>
      </c>
      <c r="AF569" s="17" t="s">
        <v>53</v>
      </c>
      <c r="AG569" s="17" t="s">
        <v>909</v>
      </c>
      <c r="AH569" s="17" t="s">
        <v>906</v>
      </c>
      <c r="AI569" s="17" t="s">
        <v>343</v>
      </c>
      <c r="AJ569" s="29" t="s">
        <v>345</v>
      </c>
      <c r="AK569" s="29">
        <v>45657</v>
      </c>
      <c r="AL569" s="29" t="s">
        <v>345</v>
      </c>
      <c r="AM569" s="25" t="s">
        <v>47</v>
      </c>
      <c r="AN569" s="25">
        <v>46752</v>
      </c>
      <c r="AO569" s="12"/>
    </row>
    <row r="570" spans="1:41" ht="20" customHeight="1">
      <c r="A570" s="12">
        <v>31</v>
      </c>
      <c r="B570" s="12" t="s">
        <v>2642</v>
      </c>
      <c r="C570" s="28" t="s">
        <v>2643</v>
      </c>
      <c r="D570" s="12" t="s">
        <v>2644</v>
      </c>
      <c r="E570" s="12" t="s">
        <v>2642</v>
      </c>
      <c r="F570" s="12" t="s">
        <v>2644</v>
      </c>
      <c r="G570" s="12" t="s">
        <v>2703</v>
      </c>
      <c r="H570" s="12" t="s">
        <v>2658</v>
      </c>
      <c r="I570" s="1"/>
      <c r="J570" s="12" t="s">
        <v>2676</v>
      </c>
      <c r="K570" s="12" t="s">
        <v>2665</v>
      </c>
      <c r="L570" s="12" t="s">
        <v>2658</v>
      </c>
      <c r="M570" s="27" t="s">
        <v>2740</v>
      </c>
      <c r="N570" s="12"/>
      <c r="O570" s="8" t="s">
        <v>3338</v>
      </c>
      <c r="P570" s="8" t="s">
        <v>48</v>
      </c>
      <c r="Q570" s="12"/>
      <c r="R570" s="12">
        <v>36</v>
      </c>
      <c r="S570" s="13">
        <v>9800</v>
      </c>
      <c r="T570" s="23"/>
      <c r="U570" s="13"/>
      <c r="V570" s="14">
        <f t="shared" si="339"/>
        <v>9800</v>
      </c>
      <c r="W570" s="15">
        <f t="shared" si="340"/>
        <v>9800</v>
      </c>
      <c r="X570" s="15">
        <f t="shared" si="341"/>
        <v>0</v>
      </c>
      <c r="Y570" s="15">
        <f t="shared" si="342"/>
        <v>0</v>
      </c>
      <c r="Z570" s="14">
        <f t="shared" si="343"/>
        <v>9800</v>
      </c>
      <c r="AA570" s="15">
        <f t="shared" si="344"/>
        <v>9800</v>
      </c>
      <c r="AB570" s="15">
        <f t="shared" si="345"/>
        <v>0</v>
      </c>
      <c r="AC570" s="15">
        <f t="shared" si="346"/>
        <v>0</v>
      </c>
      <c r="AD570" s="14">
        <f t="shared" si="347"/>
        <v>9800</v>
      </c>
      <c r="AE570" s="14">
        <f t="shared" si="348"/>
        <v>29400</v>
      </c>
      <c r="AF570" s="17" t="s">
        <v>53</v>
      </c>
      <c r="AG570" s="17" t="s">
        <v>909</v>
      </c>
      <c r="AH570" s="17" t="s">
        <v>906</v>
      </c>
      <c r="AI570" s="17" t="s">
        <v>343</v>
      </c>
      <c r="AJ570" s="29" t="s">
        <v>345</v>
      </c>
      <c r="AK570" s="29">
        <v>45657</v>
      </c>
      <c r="AL570" s="29" t="s">
        <v>345</v>
      </c>
      <c r="AM570" s="25" t="s">
        <v>47</v>
      </c>
      <c r="AN570" s="25">
        <v>46752</v>
      </c>
      <c r="AO570" s="12"/>
    </row>
    <row r="571" spans="1:41" ht="20" customHeight="1">
      <c r="A571" s="12">
        <v>32</v>
      </c>
      <c r="B571" s="12" t="s">
        <v>2642</v>
      </c>
      <c r="C571" s="28" t="s">
        <v>2643</v>
      </c>
      <c r="D571" s="12" t="s">
        <v>2644</v>
      </c>
      <c r="E571" s="12" t="s">
        <v>2642</v>
      </c>
      <c r="F571" s="12" t="s">
        <v>2644</v>
      </c>
      <c r="G571" s="12" t="s">
        <v>2704</v>
      </c>
      <c r="H571" s="12" t="s">
        <v>2658</v>
      </c>
      <c r="I571" s="1" t="s">
        <v>2677</v>
      </c>
      <c r="J571" s="12"/>
      <c r="K571" s="12" t="s">
        <v>2665</v>
      </c>
      <c r="L571" s="12" t="s">
        <v>2658</v>
      </c>
      <c r="M571" s="27" t="s">
        <v>2741</v>
      </c>
      <c r="N571" s="12"/>
      <c r="O571" s="8" t="s">
        <v>3339</v>
      </c>
      <c r="P571" s="8" t="s">
        <v>48</v>
      </c>
      <c r="Q571" s="12"/>
      <c r="R571" s="12">
        <v>36</v>
      </c>
      <c r="S571" s="13">
        <v>691</v>
      </c>
      <c r="T571" s="23"/>
      <c r="U571" s="13"/>
      <c r="V571" s="14">
        <f t="shared" si="339"/>
        <v>691</v>
      </c>
      <c r="W571" s="15">
        <f t="shared" si="340"/>
        <v>691</v>
      </c>
      <c r="X571" s="15">
        <f t="shared" si="341"/>
        <v>0</v>
      </c>
      <c r="Y571" s="15">
        <f t="shared" si="342"/>
        <v>0</v>
      </c>
      <c r="Z571" s="14">
        <f t="shared" si="343"/>
        <v>691</v>
      </c>
      <c r="AA571" s="15">
        <f t="shared" si="344"/>
        <v>691</v>
      </c>
      <c r="AB571" s="15">
        <f t="shared" si="345"/>
        <v>0</v>
      </c>
      <c r="AC571" s="15">
        <f t="shared" si="346"/>
        <v>0</v>
      </c>
      <c r="AD571" s="14">
        <f t="shared" si="347"/>
        <v>691</v>
      </c>
      <c r="AE571" s="14">
        <f t="shared" si="348"/>
        <v>2073</v>
      </c>
      <c r="AF571" s="17" t="s">
        <v>53</v>
      </c>
      <c r="AG571" s="17" t="s">
        <v>909</v>
      </c>
      <c r="AH571" s="17" t="s">
        <v>906</v>
      </c>
      <c r="AI571" s="17" t="s">
        <v>343</v>
      </c>
      <c r="AJ571" s="29" t="s">
        <v>345</v>
      </c>
      <c r="AK571" s="29">
        <v>45657</v>
      </c>
      <c r="AL571" s="29" t="s">
        <v>345</v>
      </c>
      <c r="AM571" s="25" t="s">
        <v>47</v>
      </c>
      <c r="AN571" s="25">
        <v>46752</v>
      </c>
      <c r="AO571" s="12"/>
    </row>
    <row r="572" spans="1:41" ht="20" customHeight="1">
      <c r="A572" s="12">
        <v>33</v>
      </c>
      <c r="B572" s="12" t="s">
        <v>2642</v>
      </c>
      <c r="C572" s="28" t="s">
        <v>2643</v>
      </c>
      <c r="D572" s="12" t="s">
        <v>2644</v>
      </c>
      <c r="E572" s="12" t="s">
        <v>2642</v>
      </c>
      <c r="F572" s="12" t="s">
        <v>2644</v>
      </c>
      <c r="G572" s="12" t="s">
        <v>2705</v>
      </c>
      <c r="H572" s="12" t="s">
        <v>2663</v>
      </c>
      <c r="I572" s="1"/>
      <c r="J572" s="12"/>
      <c r="K572" s="12" t="s">
        <v>2665</v>
      </c>
      <c r="L572" s="12" t="s">
        <v>2663</v>
      </c>
      <c r="M572" s="27" t="s">
        <v>2742</v>
      </c>
      <c r="N572" s="12"/>
      <c r="O572" s="8" t="s">
        <v>3340</v>
      </c>
      <c r="P572" s="8" t="s">
        <v>48</v>
      </c>
      <c r="Q572" s="12"/>
      <c r="R572" s="12">
        <v>36</v>
      </c>
      <c r="S572" s="13">
        <v>83</v>
      </c>
      <c r="T572" s="23"/>
      <c r="U572" s="13"/>
      <c r="V572" s="14">
        <f t="shared" si="339"/>
        <v>83</v>
      </c>
      <c r="W572" s="15">
        <f t="shared" si="340"/>
        <v>83</v>
      </c>
      <c r="X572" s="15">
        <f t="shared" si="341"/>
        <v>0</v>
      </c>
      <c r="Y572" s="15">
        <f t="shared" si="342"/>
        <v>0</v>
      </c>
      <c r="Z572" s="14">
        <f t="shared" si="343"/>
        <v>83</v>
      </c>
      <c r="AA572" s="15">
        <f t="shared" si="344"/>
        <v>83</v>
      </c>
      <c r="AB572" s="15">
        <f t="shared" si="345"/>
        <v>0</v>
      </c>
      <c r="AC572" s="15">
        <f t="shared" si="346"/>
        <v>0</v>
      </c>
      <c r="AD572" s="14">
        <f t="shared" si="347"/>
        <v>83</v>
      </c>
      <c r="AE572" s="14">
        <f t="shared" si="348"/>
        <v>249</v>
      </c>
      <c r="AF572" s="17" t="s">
        <v>53</v>
      </c>
      <c r="AG572" s="17" t="s">
        <v>909</v>
      </c>
      <c r="AH572" s="17" t="s">
        <v>906</v>
      </c>
      <c r="AI572" s="17" t="s">
        <v>343</v>
      </c>
      <c r="AJ572" s="29" t="s">
        <v>345</v>
      </c>
      <c r="AK572" s="29">
        <v>45657</v>
      </c>
      <c r="AL572" s="29" t="s">
        <v>345</v>
      </c>
      <c r="AM572" s="25" t="s">
        <v>47</v>
      </c>
      <c r="AN572" s="25">
        <v>46752</v>
      </c>
      <c r="AO572" s="12"/>
    </row>
    <row r="573" spans="1:41" ht="20" customHeight="1">
      <c r="A573" s="12">
        <v>34</v>
      </c>
      <c r="B573" s="12" t="s">
        <v>2642</v>
      </c>
      <c r="C573" s="28" t="s">
        <v>2643</v>
      </c>
      <c r="D573" s="12" t="s">
        <v>2644</v>
      </c>
      <c r="E573" s="12" t="s">
        <v>2642</v>
      </c>
      <c r="F573" s="12" t="s">
        <v>2644</v>
      </c>
      <c r="G573" s="12" t="s">
        <v>2705</v>
      </c>
      <c r="H573" s="12" t="s">
        <v>2654</v>
      </c>
      <c r="I573" s="1"/>
      <c r="J573" s="12"/>
      <c r="K573" s="12" t="s">
        <v>2665</v>
      </c>
      <c r="L573" s="12" t="s">
        <v>2654</v>
      </c>
      <c r="M573" s="27" t="s">
        <v>2743</v>
      </c>
      <c r="N573" s="12"/>
      <c r="O573" s="8" t="s">
        <v>3341</v>
      </c>
      <c r="P573" s="8" t="s">
        <v>48</v>
      </c>
      <c r="Q573" s="12"/>
      <c r="R573" s="12">
        <v>36</v>
      </c>
      <c r="S573" s="13">
        <v>89</v>
      </c>
      <c r="T573" s="23"/>
      <c r="U573" s="13"/>
      <c r="V573" s="14">
        <f t="shared" si="339"/>
        <v>89</v>
      </c>
      <c r="W573" s="15">
        <f t="shared" si="340"/>
        <v>89</v>
      </c>
      <c r="X573" s="15">
        <f t="shared" si="341"/>
        <v>0</v>
      </c>
      <c r="Y573" s="15">
        <f t="shared" si="342"/>
        <v>0</v>
      </c>
      <c r="Z573" s="14">
        <f t="shared" si="343"/>
        <v>89</v>
      </c>
      <c r="AA573" s="15">
        <f t="shared" si="344"/>
        <v>89</v>
      </c>
      <c r="AB573" s="15">
        <f t="shared" si="345"/>
        <v>0</v>
      </c>
      <c r="AC573" s="15">
        <f t="shared" si="346"/>
        <v>0</v>
      </c>
      <c r="AD573" s="14">
        <f t="shared" si="347"/>
        <v>89</v>
      </c>
      <c r="AE573" s="14">
        <f t="shared" si="348"/>
        <v>267</v>
      </c>
      <c r="AF573" s="17" t="s">
        <v>53</v>
      </c>
      <c r="AG573" s="17" t="s">
        <v>909</v>
      </c>
      <c r="AH573" s="17" t="s">
        <v>906</v>
      </c>
      <c r="AI573" s="17" t="s">
        <v>343</v>
      </c>
      <c r="AJ573" s="29" t="s">
        <v>345</v>
      </c>
      <c r="AK573" s="29">
        <v>45657</v>
      </c>
      <c r="AL573" s="29" t="s">
        <v>345</v>
      </c>
      <c r="AM573" s="25" t="s">
        <v>47</v>
      </c>
      <c r="AN573" s="25">
        <v>46752</v>
      </c>
      <c r="AO573" s="12"/>
    </row>
    <row r="574" spans="1:41" ht="20" customHeight="1">
      <c r="A574" s="12">
        <v>35</v>
      </c>
      <c r="B574" s="12" t="s">
        <v>2642</v>
      </c>
      <c r="C574" s="28" t="s">
        <v>2643</v>
      </c>
      <c r="D574" s="12" t="s">
        <v>2644</v>
      </c>
      <c r="E574" s="12" t="s">
        <v>2642</v>
      </c>
      <c r="F574" s="12" t="s">
        <v>2644</v>
      </c>
      <c r="G574" s="12" t="s">
        <v>2705</v>
      </c>
      <c r="H574" s="12" t="s">
        <v>2651</v>
      </c>
      <c r="I574" s="1"/>
      <c r="J574" s="12" t="s">
        <v>2678</v>
      </c>
      <c r="K574" s="12" t="s">
        <v>2665</v>
      </c>
      <c r="L574" s="12" t="s">
        <v>2651</v>
      </c>
      <c r="M574" s="27" t="s">
        <v>2744</v>
      </c>
      <c r="N574" s="12"/>
      <c r="O574" s="8" t="s">
        <v>3342</v>
      </c>
      <c r="P574" s="8" t="s">
        <v>48</v>
      </c>
      <c r="Q574" s="12"/>
      <c r="R574" s="12">
        <v>36</v>
      </c>
      <c r="S574" s="13">
        <v>183</v>
      </c>
      <c r="T574" s="23"/>
      <c r="U574" s="13"/>
      <c r="V574" s="14">
        <f t="shared" si="339"/>
        <v>183</v>
      </c>
      <c r="W574" s="15">
        <f t="shared" si="340"/>
        <v>183</v>
      </c>
      <c r="X574" s="15">
        <f t="shared" si="341"/>
        <v>0</v>
      </c>
      <c r="Y574" s="15">
        <f t="shared" si="342"/>
        <v>0</v>
      </c>
      <c r="Z574" s="14">
        <f t="shared" si="343"/>
        <v>183</v>
      </c>
      <c r="AA574" s="15">
        <f t="shared" si="344"/>
        <v>183</v>
      </c>
      <c r="AB574" s="15">
        <f t="shared" si="345"/>
        <v>0</v>
      </c>
      <c r="AC574" s="15">
        <f t="shared" si="346"/>
        <v>0</v>
      </c>
      <c r="AD574" s="14">
        <f t="shared" si="347"/>
        <v>183</v>
      </c>
      <c r="AE574" s="14">
        <f t="shared" si="348"/>
        <v>549</v>
      </c>
      <c r="AF574" s="17" t="s">
        <v>53</v>
      </c>
      <c r="AG574" s="17" t="s">
        <v>909</v>
      </c>
      <c r="AH574" s="17" t="s">
        <v>906</v>
      </c>
      <c r="AI574" s="17" t="s">
        <v>343</v>
      </c>
      <c r="AJ574" s="29" t="s">
        <v>345</v>
      </c>
      <c r="AK574" s="29">
        <v>45657</v>
      </c>
      <c r="AL574" s="29" t="s">
        <v>345</v>
      </c>
      <c r="AM574" s="25" t="s">
        <v>47</v>
      </c>
      <c r="AN574" s="25">
        <v>46752</v>
      </c>
      <c r="AO574" s="12"/>
    </row>
    <row r="575" spans="1:41" ht="20" customHeight="1">
      <c r="A575" s="12">
        <v>36</v>
      </c>
      <c r="B575" s="12" t="s">
        <v>2642</v>
      </c>
      <c r="C575" s="28" t="s">
        <v>2643</v>
      </c>
      <c r="D575" s="12" t="s">
        <v>2644</v>
      </c>
      <c r="E575" s="12" t="s">
        <v>2642</v>
      </c>
      <c r="F575" s="12" t="s">
        <v>2644</v>
      </c>
      <c r="G575" s="12" t="s">
        <v>2705</v>
      </c>
      <c r="H575" s="12" t="s">
        <v>2664</v>
      </c>
      <c r="I575" s="1"/>
      <c r="J575" s="12" t="s">
        <v>2679</v>
      </c>
      <c r="K575" s="12" t="s">
        <v>2665</v>
      </c>
      <c r="L575" s="12" t="s">
        <v>2664</v>
      </c>
      <c r="M575" s="27" t="s">
        <v>2745</v>
      </c>
      <c r="N575" s="12"/>
      <c r="O575" s="8" t="s">
        <v>3343</v>
      </c>
      <c r="P575" s="8" t="s">
        <v>48</v>
      </c>
      <c r="Q575" s="12"/>
      <c r="R575" s="12">
        <v>36</v>
      </c>
      <c r="S575" s="13">
        <v>72</v>
      </c>
      <c r="T575" s="23"/>
      <c r="U575" s="13"/>
      <c r="V575" s="14">
        <f t="shared" si="339"/>
        <v>72</v>
      </c>
      <c r="W575" s="15">
        <f t="shared" si="340"/>
        <v>72</v>
      </c>
      <c r="X575" s="15">
        <f t="shared" si="341"/>
        <v>0</v>
      </c>
      <c r="Y575" s="15">
        <f t="shared" si="342"/>
        <v>0</v>
      </c>
      <c r="Z575" s="14">
        <f t="shared" si="343"/>
        <v>72</v>
      </c>
      <c r="AA575" s="15">
        <f t="shared" si="344"/>
        <v>72</v>
      </c>
      <c r="AB575" s="15">
        <f t="shared" si="345"/>
        <v>0</v>
      </c>
      <c r="AC575" s="15">
        <f t="shared" si="346"/>
        <v>0</v>
      </c>
      <c r="AD575" s="14">
        <f t="shared" si="347"/>
        <v>72</v>
      </c>
      <c r="AE575" s="14">
        <f t="shared" si="348"/>
        <v>216</v>
      </c>
      <c r="AF575" s="17" t="s">
        <v>53</v>
      </c>
      <c r="AG575" s="17" t="s">
        <v>909</v>
      </c>
      <c r="AH575" s="17" t="s">
        <v>906</v>
      </c>
      <c r="AI575" s="17" t="s">
        <v>343</v>
      </c>
      <c r="AJ575" s="29" t="s">
        <v>345</v>
      </c>
      <c r="AK575" s="29">
        <v>45657</v>
      </c>
      <c r="AL575" s="29" t="s">
        <v>345</v>
      </c>
      <c r="AM575" s="25" t="s">
        <v>47</v>
      </c>
      <c r="AN575" s="25">
        <v>46752</v>
      </c>
      <c r="AO575" s="12"/>
    </row>
    <row r="576" spans="1:41" ht="20" customHeight="1">
      <c r="A576" s="12">
        <v>37</v>
      </c>
      <c r="B576" s="12" t="s">
        <v>2642</v>
      </c>
      <c r="C576" s="28" t="s">
        <v>2643</v>
      </c>
      <c r="D576" s="12" t="s">
        <v>2644</v>
      </c>
      <c r="E576" s="12" t="s">
        <v>2642</v>
      </c>
      <c r="F576" s="12" t="s">
        <v>2644</v>
      </c>
      <c r="G576" s="12" t="s">
        <v>2706</v>
      </c>
      <c r="H576" s="12" t="s">
        <v>2653</v>
      </c>
      <c r="I576" s="1"/>
      <c r="J576" s="12" t="s">
        <v>2156</v>
      </c>
      <c r="K576" s="12" t="s">
        <v>2665</v>
      </c>
      <c r="L576" s="12" t="s">
        <v>2653</v>
      </c>
      <c r="M576" s="27" t="s">
        <v>2746</v>
      </c>
      <c r="N576" s="12"/>
      <c r="O576" s="8" t="s">
        <v>3344</v>
      </c>
      <c r="P576" s="8" t="s">
        <v>48</v>
      </c>
      <c r="Q576" s="12"/>
      <c r="R576" s="12">
        <v>36</v>
      </c>
      <c r="S576" s="23">
        <v>3836</v>
      </c>
      <c r="T576" s="23"/>
      <c r="U576" s="13"/>
      <c r="V576" s="14">
        <f t="shared" si="339"/>
        <v>3836</v>
      </c>
      <c r="W576" s="15">
        <f t="shared" si="340"/>
        <v>3836</v>
      </c>
      <c r="X576" s="15">
        <f t="shared" si="341"/>
        <v>0</v>
      </c>
      <c r="Y576" s="15">
        <f t="shared" si="342"/>
        <v>0</v>
      </c>
      <c r="Z576" s="14">
        <f t="shared" si="343"/>
        <v>3836</v>
      </c>
      <c r="AA576" s="15">
        <f t="shared" si="344"/>
        <v>3836</v>
      </c>
      <c r="AB576" s="15">
        <f t="shared" si="345"/>
        <v>0</v>
      </c>
      <c r="AC576" s="15">
        <f t="shared" si="346"/>
        <v>0</v>
      </c>
      <c r="AD576" s="14">
        <f t="shared" si="347"/>
        <v>3836</v>
      </c>
      <c r="AE576" s="14">
        <f t="shared" si="348"/>
        <v>11508</v>
      </c>
      <c r="AF576" s="17" t="s">
        <v>53</v>
      </c>
      <c r="AG576" s="17" t="s">
        <v>909</v>
      </c>
      <c r="AH576" s="17" t="s">
        <v>906</v>
      </c>
      <c r="AI576" s="17" t="s">
        <v>343</v>
      </c>
      <c r="AJ576" s="29" t="s">
        <v>345</v>
      </c>
      <c r="AK576" s="29">
        <v>45657</v>
      </c>
      <c r="AL576" s="29" t="s">
        <v>345</v>
      </c>
      <c r="AM576" s="25" t="s">
        <v>47</v>
      </c>
      <c r="AN576" s="25">
        <v>46752</v>
      </c>
      <c r="AO576" s="12"/>
    </row>
    <row r="577" spans="1:41" ht="20" customHeight="1">
      <c r="A577" s="12">
        <v>38</v>
      </c>
      <c r="B577" s="12" t="s">
        <v>2642</v>
      </c>
      <c r="C577" s="28" t="s">
        <v>2643</v>
      </c>
      <c r="D577" s="12" t="s">
        <v>2644</v>
      </c>
      <c r="E577" s="12" t="s">
        <v>2642</v>
      </c>
      <c r="F577" s="12" t="s">
        <v>2644</v>
      </c>
      <c r="G577" s="12" t="s">
        <v>2707</v>
      </c>
      <c r="H577" s="12" t="s">
        <v>2647</v>
      </c>
      <c r="I577" s="1" t="s">
        <v>920</v>
      </c>
      <c r="J577" s="12" t="s">
        <v>2680</v>
      </c>
      <c r="K577" s="12" t="s">
        <v>2665</v>
      </c>
      <c r="L577" s="12" t="s">
        <v>2647</v>
      </c>
      <c r="M577" s="27" t="s">
        <v>2747</v>
      </c>
      <c r="N577" s="12"/>
      <c r="O577" s="8" t="s">
        <v>3345</v>
      </c>
      <c r="P577" s="8" t="s">
        <v>48</v>
      </c>
      <c r="Q577" s="12"/>
      <c r="R577" s="12">
        <v>36</v>
      </c>
      <c r="S577" s="23">
        <v>3350</v>
      </c>
      <c r="T577" s="23"/>
      <c r="U577" s="13"/>
      <c r="V577" s="14">
        <f t="shared" si="339"/>
        <v>3350</v>
      </c>
      <c r="W577" s="15">
        <f t="shared" si="340"/>
        <v>3350</v>
      </c>
      <c r="X577" s="15">
        <f t="shared" si="341"/>
        <v>0</v>
      </c>
      <c r="Y577" s="15">
        <f t="shared" si="342"/>
        <v>0</v>
      </c>
      <c r="Z577" s="14">
        <f t="shared" si="343"/>
        <v>3350</v>
      </c>
      <c r="AA577" s="15">
        <f t="shared" si="344"/>
        <v>3350</v>
      </c>
      <c r="AB577" s="15">
        <f t="shared" si="345"/>
        <v>0</v>
      </c>
      <c r="AC577" s="15">
        <f t="shared" si="346"/>
        <v>0</v>
      </c>
      <c r="AD577" s="14">
        <f t="shared" si="347"/>
        <v>3350</v>
      </c>
      <c r="AE577" s="14">
        <f t="shared" si="348"/>
        <v>10050</v>
      </c>
      <c r="AF577" s="17" t="s">
        <v>53</v>
      </c>
      <c r="AG577" s="17" t="s">
        <v>909</v>
      </c>
      <c r="AH577" s="17" t="s">
        <v>906</v>
      </c>
      <c r="AI577" s="17" t="s">
        <v>343</v>
      </c>
      <c r="AJ577" s="29" t="s">
        <v>345</v>
      </c>
      <c r="AK577" s="29">
        <v>45657</v>
      </c>
      <c r="AL577" s="29" t="s">
        <v>345</v>
      </c>
      <c r="AM577" s="25" t="s">
        <v>47</v>
      </c>
      <c r="AN577" s="25">
        <v>46752</v>
      </c>
      <c r="AO577" s="12"/>
    </row>
    <row r="578" spans="1:41" ht="20" customHeight="1">
      <c r="A578" s="12">
        <v>39</v>
      </c>
      <c r="B578" s="12" t="s">
        <v>2642</v>
      </c>
      <c r="C578" s="28" t="s">
        <v>2643</v>
      </c>
      <c r="D578" s="12" t="s">
        <v>2644</v>
      </c>
      <c r="E578" s="12" t="s">
        <v>2642</v>
      </c>
      <c r="F578" s="12" t="s">
        <v>2644</v>
      </c>
      <c r="G578" s="12" t="s">
        <v>2708</v>
      </c>
      <c r="H578" s="12" t="s">
        <v>2647</v>
      </c>
      <c r="I578" s="1" t="s">
        <v>920</v>
      </c>
      <c r="J578" s="12" t="s">
        <v>2680</v>
      </c>
      <c r="K578" s="12" t="s">
        <v>2665</v>
      </c>
      <c r="L578" s="12" t="s">
        <v>2647</v>
      </c>
      <c r="M578" s="27" t="s">
        <v>2748</v>
      </c>
      <c r="N578" s="12"/>
      <c r="O578" s="8" t="s">
        <v>3346</v>
      </c>
      <c r="P578" s="8" t="s">
        <v>48</v>
      </c>
      <c r="Q578" s="12"/>
      <c r="R578" s="12">
        <v>36</v>
      </c>
      <c r="S578" s="23">
        <v>29140</v>
      </c>
      <c r="T578" s="23"/>
      <c r="U578" s="13"/>
      <c r="V578" s="14">
        <f t="shared" si="339"/>
        <v>29140</v>
      </c>
      <c r="W578" s="15">
        <f t="shared" si="340"/>
        <v>29140</v>
      </c>
      <c r="X578" s="15">
        <f t="shared" si="341"/>
        <v>0</v>
      </c>
      <c r="Y578" s="15">
        <f t="shared" si="342"/>
        <v>0</v>
      </c>
      <c r="Z578" s="14">
        <f t="shared" si="343"/>
        <v>29140</v>
      </c>
      <c r="AA578" s="15">
        <f t="shared" si="344"/>
        <v>29140</v>
      </c>
      <c r="AB578" s="15">
        <f t="shared" si="345"/>
        <v>0</v>
      </c>
      <c r="AC578" s="15">
        <f t="shared" si="346"/>
        <v>0</v>
      </c>
      <c r="AD578" s="14">
        <f t="shared" si="347"/>
        <v>29140</v>
      </c>
      <c r="AE578" s="14">
        <f t="shared" si="348"/>
        <v>87420</v>
      </c>
      <c r="AF578" s="17" t="s">
        <v>53</v>
      </c>
      <c r="AG578" s="17" t="s">
        <v>909</v>
      </c>
      <c r="AH578" s="17" t="s">
        <v>906</v>
      </c>
      <c r="AI578" s="17" t="s">
        <v>343</v>
      </c>
      <c r="AJ578" s="29" t="s">
        <v>345</v>
      </c>
      <c r="AK578" s="29">
        <v>45657</v>
      </c>
      <c r="AL578" s="29" t="s">
        <v>345</v>
      </c>
      <c r="AM578" s="25" t="s">
        <v>47</v>
      </c>
      <c r="AN578" s="25">
        <v>46752</v>
      </c>
      <c r="AO578" s="12"/>
    </row>
    <row r="579" spans="1:41" ht="20" customHeight="1">
      <c r="A579" s="12">
        <v>40</v>
      </c>
      <c r="B579" s="12" t="s">
        <v>2642</v>
      </c>
      <c r="C579" s="28" t="s">
        <v>2643</v>
      </c>
      <c r="D579" s="12" t="s">
        <v>2644</v>
      </c>
      <c r="E579" s="12" t="s">
        <v>2642</v>
      </c>
      <c r="F579" s="12" t="s">
        <v>2644</v>
      </c>
      <c r="G579" s="12" t="s">
        <v>2709</v>
      </c>
      <c r="H579" s="12" t="s">
        <v>2661</v>
      </c>
      <c r="I579" s="1"/>
      <c r="J579" s="12"/>
      <c r="K579" s="12" t="s">
        <v>2665</v>
      </c>
      <c r="L579" s="12" t="s">
        <v>2661</v>
      </c>
      <c r="M579" s="27" t="s">
        <v>2749</v>
      </c>
      <c r="N579" s="12"/>
      <c r="O579" s="8" t="s">
        <v>3347</v>
      </c>
      <c r="P579" s="8" t="s">
        <v>48</v>
      </c>
      <c r="Q579" s="12"/>
      <c r="R579" s="12">
        <v>36</v>
      </c>
      <c r="S579" s="23">
        <v>7</v>
      </c>
      <c r="T579" s="23"/>
      <c r="U579" s="13"/>
      <c r="V579" s="14">
        <f t="shared" si="339"/>
        <v>7</v>
      </c>
      <c r="W579" s="15">
        <f t="shared" si="340"/>
        <v>7</v>
      </c>
      <c r="X579" s="15">
        <f t="shared" si="341"/>
        <v>0</v>
      </c>
      <c r="Y579" s="15">
        <f t="shared" si="342"/>
        <v>0</v>
      </c>
      <c r="Z579" s="14">
        <f t="shared" si="343"/>
        <v>7</v>
      </c>
      <c r="AA579" s="15">
        <f t="shared" si="344"/>
        <v>7</v>
      </c>
      <c r="AB579" s="15">
        <f t="shared" si="345"/>
        <v>0</v>
      </c>
      <c r="AC579" s="15">
        <f t="shared" si="346"/>
        <v>0</v>
      </c>
      <c r="AD579" s="14">
        <f t="shared" si="347"/>
        <v>7</v>
      </c>
      <c r="AE579" s="14">
        <f t="shared" si="348"/>
        <v>21</v>
      </c>
      <c r="AF579" s="17" t="s">
        <v>53</v>
      </c>
      <c r="AG579" s="17" t="s">
        <v>909</v>
      </c>
      <c r="AH579" s="17" t="s">
        <v>906</v>
      </c>
      <c r="AI579" s="17" t="s">
        <v>343</v>
      </c>
      <c r="AJ579" s="29" t="s">
        <v>345</v>
      </c>
      <c r="AK579" s="29">
        <v>45657</v>
      </c>
      <c r="AL579" s="29" t="s">
        <v>345</v>
      </c>
      <c r="AM579" s="25" t="s">
        <v>47</v>
      </c>
      <c r="AN579" s="25">
        <v>46752</v>
      </c>
      <c r="AO579" s="12"/>
    </row>
    <row r="580" spans="1:41" ht="20" customHeight="1">
      <c r="A580" s="12">
        <v>41</v>
      </c>
      <c r="B580" s="12" t="s">
        <v>2642</v>
      </c>
      <c r="C580" s="28" t="s">
        <v>2643</v>
      </c>
      <c r="D580" s="12" t="s">
        <v>2644</v>
      </c>
      <c r="E580" s="12" t="s">
        <v>2642</v>
      </c>
      <c r="F580" s="12" t="s">
        <v>2644</v>
      </c>
      <c r="G580" s="12" t="s">
        <v>2710</v>
      </c>
      <c r="H580" s="12" t="s">
        <v>2647</v>
      </c>
      <c r="I580" s="1" t="s">
        <v>920</v>
      </c>
      <c r="J580" s="12"/>
      <c r="K580" s="12" t="s">
        <v>2665</v>
      </c>
      <c r="L580" s="12" t="s">
        <v>2647</v>
      </c>
      <c r="M580" s="27" t="s">
        <v>2750</v>
      </c>
      <c r="N580" s="12"/>
      <c r="O580" s="8" t="s">
        <v>3348</v>
      </c>
      <c r="P580" s="8" t="s">
        <v>48</v>
      </c>
      <c r="Q580" s="12"/>
      <c r="R580" s="12">
        <v>36</v>
      </c>
      <c r="S580" s="23">
        <v>22040</v>
      </c>
      <c r="T580" s="23"/>
      <c r="U580" s="13"/>
      <c r="V580" s="14">
        <f t="shared" si="339"/>
        <v>22040</v>
      </c>
      <c r="W580" s="15">
        <f t="shared" si="340"/>
        <v>22040</v>
      </c>
      <c r="X580" s="15">
        <f t="shared" si="341"/>
        <v>0</v>
      </c>
      <c r="Y580" s="15">
        <f t="shared" si="342"/>
        <v>0</v>
      </c>
      <c r="Z580" s="14">
        <f t="shared" si="343"/>
        <v>22040</v>
      </c>
      <c r="AA580" s="15">
        <f t="shared" si="344"/>
        <v>22040</v>
      </c>
      <c r="AB580" s="15">
        <f t="shared" si="345"/>
        <v>0</v>
      </c>
      <c r="AC580" s="15">
        <f t="shared" si="346"/>
        <v>0</v>
      </c>
      <c r="AD580" s="14">
        <f t="shared" si="347"/>
        <v>22040</v>
      </c>
      <c r="AE580" s="14">
        <f t="shared" si="348"/>
        <v>66120</v>
      </c>
      <c r="AF580" s="17" t="s">
        <v>53</v>
      </c>
      <c r="AG580" s="17" t="s">
        <v>909</v>
      </c>
      <c r="AH580" s="17" t="s">
        <v>906</v>
      </c>
      <c r="AI580" s="17" t="s">
        <v>343</v>
      </c>
      <c r="AJ580" s="29" t="s">
        <v>345</v>
      </c>
      <c r="AK580" s="29">
        <v>45657</v>
      </c>
      <c r="AL580" s="29" t="s">
        <v>345</v>
      </c>
      <c r="AM580" s="25" t="s">
        <v>47</v>
      </c>
      <c r="AN580" s="25">
        <v>46752</v>
      </c>
      <c r="AO580" s="12"/>
    </row>
    <row r="581" spans="1:41" ht="20" customHeight="1">
      <c r="A581" s="20"/>
      <c r="B581" s="21" t="s">
        <v>2642</v>
      </c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2">
        <f t="shared" ref="S581:AE581" si="349">SUM(S540:S580)</f>
        <v>173284</v>
      </c>
      <c r="T581" s="22">
        <f t="shared" si="349"/>
        <v>0</v>
      </c>
      <c r="U581" s="22">
        <f t="shared" si="349"/>
        <v>0</v>
      </c>
      <c r="V581" s="22">
        <f t="shared" si="349"/>
        <v>173284</v>
      </c>
      <c r="W581" s="22">
        <f t="shared" si="349"/>
        <v>173284</v>
      </c>
      <c r="X581" s="22">
        <f t="shared" si="349"/>
        <v>0</v>
      </c>
      <c r="Y581" s="22">
        <f t="shared" si="349"/>
        <v>0</v>
      </c>
      <c r="Z581" s="22">
        <f t="shared" si="349"/>
        <v>173284</v>
      </c>
      <c r="AA581" s="22">
        <f t="shared" si="349"/>
        <v>173284</v>
      </c>
      <c r="AB581" s="22">
        <f t="shared" si="349"/>
        <v>0</v>
      </c>
      <c r="AC581" s="22">
        <f t="shared" si="349"/>
        <v>0</v>
      </c>
      <c r="AD581" s="22">
        <f t="shared" si="349"/>
        <v>173284</v>
      </c>
      <c r="AE581" s="22">
        <f t="shared" si="349"/>
        <v>519852</v>
      </c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ht="20" customHeight="1">
      <c r="A582" s="12">
        <v>40</v>
      </c>
      <c r="B582" s="12" t="s">
        <v>2942</v>
      </c>
      <c r="C582" s="28" t="s">
        <v>2943</v>
      </c>
      <c r="D582" s="12" t="s">
        <v>2944</v>
      </c>
      <c r="E582" s="12" t="s">
        <v>2942</v>
      </c>
      <c r="F582" s="12" t="s">
        <v>2944</v>
      </c>
      <c r="G582" s="12" t="s">
        <v>2942</v>
      </c>
      <c r="H582" s="12" t="s">
        <v>2945</v>
      </c>
      <c r="I582" s="1" t="s">
        <v>2946</v>
      </c>
      <c r="J582" s="12"/>
      <c r="K582" s="12" t="s">
        <v>2304</v>
      </c>
      <c r="L582" s="12" t="s">
        <v>2945</v>
      </c>
      <c r="M582" s="27" t="s">
        <v>2457</v>
      </c>
      <c r="N582" s="12">
        <v>30041250</v>
      </c>
      <c r="O582" s="8">
        <v>56364953</v>
      </c>
      <c r="P582" s="8" t="s">
        <v>48</v>
      </c>
      <c r="Q582" s="8">
        <v>35</v>
      </c>
      <c r="R582" s="12">
        <v>24</v>
      </c>
      <c r="S582" s="42" t="s">
        <v>284</v>
      </c>
      <c r="T582" s="42" t="s">
        <v>284</v>
      </c>
      <c r="U582" s="42" t="s">
        <v>284</v>
      </c>
      <c r="V582" s="14">
        <f t="shared" ref="V582:V583" si="350">SUM(S582:U582)</f>
        <v>0</v>
      </c>
      <c r="W582" s="15">
        <v>29255</v>
      </c>
      <c r="X582" s="15"/>
      <c r="Y582" s="15"/>
      <c r="Z582" s="14">
        <f t="shared" ref="Z582:Z583" si="351">SUM(W582:Y582)</f>
        <v>29255</v>
      </c>
      <c r="AA582" s="15">
        <f>W582</f>
        <v>29255</v>
      </c>
      <c r="AB582" s="15">
        <f t="shared" ref="AB582:AC583" si="352">X582</f>
        <v>0</v>
      </c>
      <c r="AC582" s="15">
        <f t="shared" si="352"/>
        <v>0</v>
      </c>
      <c r="AD582" s="14">
        <f t="shared" ref="AD582:AD583" si="353">SUM(AA582:AC582)</f>
        <v>29255</v>
      </c>
      <c r="AE582" s="14">
        <f t="shared" ref="AE582:AE583" si="354">V582+Z582+AD582</f>
        <v>58510</v>
      </c>
      <c r="AF582" s="17" t="s">
        <v>53</v>
      </c>
      <c r="AG582" s="17" t="s">
        <v>3231</v>
      </c>
      <c r="AH582" s="17" t="s">
        <v>357</v>
      </c>
      <c r="AI582" s="17" t="s">
        <v>1182</v>
      </c>
      <c r="AJ582" s="29" t="s">
        <v>344</v>
      </c>
      <c r="AK582" s="29">
        <v>46022</v>
      </c>
      <c r="AL582" s="29" t="s">
        <v>345</v>
      </c>
      <c r="AM582" s="25">
        <v>46023</v>
      </c>
      <c r="AN582" s="25">
        <v>46752</v>
      </c>
      <c r="AO582" s="12"/>
    </row>
    <row r="583" spans="1:41" ht="20" customHeight="1">
      <c r="A583" s="12">
        <v>41</v>
      </c>
      <c r="B583" s="12" t="s">
        <v>2942</v>
      </c>
      <c r="C583" s="28" t="s">
        <v>2943</v>
      </c>
      <c r="D583" s="12" t="s">
        <v>2944</v>
      </c>
      <c r="E583" s="12" t="s">
        <v>2942</v>
      </c>
      <c r="F583" s="12" t="s">
        <v>2944</v>
      </c>
      <c r="G583" s="12" t="s">
        <v>2948</v>
      </c>
      <c r="H583" s="12" t="s">
        <v>2945</v>
      </c>
      <c r="I583" s="1" t="s">
        <v>2947</v>
      </c>
      <c r="J583" s="12"/>
      <c r="K583" s="12" t="s">
        <v>2304</v>
      </c>
      <c r="L583" s="12" t="s">
        <v>2945</v>
      </c>
      <c r="M583" s="27" t="s">
        <v>2949</v>
      </c>
      <c r="N583" s="12">
        <v>30015183</v>
      </c>
      <c r="O583" s="8">
        <v>30086643</v>
      </c>
      <c r="P583" s="8" t="s">
        <v>48</v>
      </c>
      <c r="Q583" s="8">
        <v>1</v>
      </c>
      <c r="R583" s="12">
        <v>24</v>
      </c>
      <c r="S583" s="42" t="s">
        <v>284</v>
      </c>
      <c r="T583" s="42" t="s">
        <v>284</v>
      </c>
      <c r="U583" s="42" t="s">
        <v>284</v>
      </c>
      <c r="V583" s="14">
        <f t="shared" si="350"/>
        <v>0</v>
      </c>
      <c r="W583" s="15">
        <v>1</v>
      </c>
      <c r="X583" s="15"/>
      <c r="Y583" s="15"/>
      <c r="Z583" s="14">
        <f t="shared" si="351"/>
        <v>1</v>
      </c>
      <c r="AA583" s="15">
        <f>W583</f>
        <v>1</v>
      </c>
      <c r="AB583" s="15">
        <f t="shared" si="352"/>
        <v>0</v>
      </c>
      <c r="AC583" s="15">
        <f t="shared" si="352"/>
        <v>0</v>
      </c>
      <c r="AD583" s="14">
        <f t="shared" si="353"/>
        <v>1</v>
      </c>
      <c r="AE583" s="14">
        <f t="shared" si="354"/>
        <v>2</v>
      </c>
      <c r="AF583" s="17" t="s">
        <v>53</v>
      </c>
      <c r="AG583" s="17" t="s">
        <v>3231</v>
      </c>
      <c r="AH583" s="17" t="s">
        <v>357</v>
      </c>
      <c r="AI583" s="17" t="s">
        <v>1182</v>
      </c>
      <c r="AJ583" s="29" t="s">
        <v>344</v>
      </c>
      <c r="AK583" s="29">
        <v>46022</v>
      </c>
      <c r="AL583" s="29" t="s">
        <v>345</v>
      </c>
      <c r="AM583" s="25">
        <v>46023</v>
      </c>
      <c r="AN583" s="25">
        <v>46752</v>
      </c>
      <c r="AO583" s="12"/>
    </row>
    <row r="584" spans="1:41" ht="20" customHeight="1">
      <c r="A584" s="20"/>
      <c r="B584" s="21" t="s">
        <v>2942</v>
      </c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2">
        <f>SUM(S582:S583)</f>
        <v>0</v>
      </c>
      <c r="T584" s="22">
        <f t="shared" ref="T584:AE584" si="355">SUM(T582:T583)</f>
        <v>0</v>
      </c>
      <c r="U584" s="22">
        <f t="shared" si="355"/>
        <v>0</v>
      </c>
      <c r="V584" s="22">
        <f t="shared" si="355"/>
        <v>0</v>
      </c>
      <c r="W584" s="22">
        <f t="shared" si="355"/>
        <v>29256</v>
      </c>
      <c r="X584" s="22">
        <f t="shared" si="355"/>
        <v>0</v>
      </c>
      <c r="Y584" s="22">
        <f t="shared" si="355"/>
        <v>0</v>
      </c>
      <c r="Z584" s="22">
        <f t="shared" si="355"/>
        <v>29256</v>
      </c>
      <c r="AA584" s="22">
        <f t="shared" si="355"/>
        <v>29256</v>
      </c>
      <c r="AB584" s="22">
        <f t="shared" si="355"/>
        <v>0</v>
      </c>
      <c r="AC584" s="22">
        <f t="shared" si="355"/>
        <v>0</v>
      </c>
      <c r="AD584" s="22">
        <f t="shared" si="355"/>
        <v>29256</v>
      </c>
      <c r="AE584" s="22">
        <f t="shared" si="355"/>
        <v>58512</v>
      </c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ht="20" customHeight="1">
      <c r="A585" s="12">
        <v>1</v>
      </c>
      <c r="B585" s="12" t="s">
        <v>2950</v>
      </c>
      <c r="C585" s="28" t="s">
        <v>3222</v>
      </c>
      <c r="D585" s="12" t="s">
        <v>2951</v>
      </c>
      <c r="E585" s="12" t="s">
        <v>2950</v>
      </c>
      <c r="F585" s="12" t="s">
        <v>2951</v>
      </c>
      <c r="G585" s="12" t="s">
        <v>2952</v>
      </c>
      <c r="H585" s="12" t="s">
        <v>3191</v>
      </c>
      <c r="I585" s="1" t="s">
        <v>3081</v>
      </c>
      <c r="J585" s="12"/>
      <c r="K585" s="12" t="s">
        <v>2959</v>
      </c>
      <c r="L585" s="12" t="s">
        <v>2957</v>
      </c>
      <c r="M585" s="27" t="s">
        <v>2953</v>
      </c>
      <c r="N585" s="12"/>
      <c r="O585" s="8">
        <v>13939696</v>
      </c>
      <c r="P585" s="8" t="s">
        <v>48</v>
      </c>
      <c r="Q585" s="8">
        <v>3</v>
      </c>
      <c r="R585" s="12">
        <v>36</v>
      </c>
      <c r="S585" s="23">
        <v>1017</v>
      </c>
      <c r="T585" s="23"/>
      <c r="U585" s="13"/>
      <c r="V585" s="14">
        <f t="shared" ref="V585:V624" si="356">SUM(S585:U585)</f>
        <v>1017</v>
      </c>
      <c r="W585" s="15">
        <f>S585</f>
        <v>1017</v>
      </c>
      <c r="X585" s="15">
        <f t="shared" ref="X585:Y624" si="357">T585</f>
        <v>0</v>
      </c>
      <c r="Y585" s="15">
        <f t="shared" si="357"/>
        <v>0</v>
      </c>
      <c r="Z585" s="14">
        <f t="shared" ref="Z585:Z624" si="358">SUM(W585:Y585)</f>
        <v>1017</v>
      </c>
      <c r="AA585" s="15">
        <f>S585</f>
        <v>1017</v>
      </c>
      <c r="AB585" s="15">
        <f t="shared" ref="AB585:AC624" si="359">T585</f>
        <v>0</v>
      </c>
      <c r="AC585" s="15">
        <f t="shared" si="359"/>
        <v>0</v>
      </c>
      <c r="AD585" s="14">
        <f t="shared" ref="AD585:AD624" si="360">SUM(AA585:AC585)</f>
        <v>1017</v>
      </c>
      <c r="AE585" s="14">
        <f t="shared" ref="AE585:AE624" si="361">V585+Z585+AD585</f>
        <v>3051</v>
      </c>
      <c r="AF585" s="17" t="s">
        <v>53</v>
      </c>
      <c r="AG585" s="17" t="s">
        <v>909</v>
      </c>
      <c r="AH585" s="17" t="s">
        <v>2281</v>
      </c>
      <c r="AI585" s="17" t="s">
        <v>343</v>
      </c>
      <c r="AJ585" s="29" t="s">
        <v>345</v>
      </c>
      <c r="AK585" s="29">
        <v>45657</v>
      </c>
      <c r="AL585" s="29" t="s">
        <v>345</v>
      </c>
      <c r="AM585" s="25" t="s">
        <v>47</v>
      </c>
      <c r="AN585" s="25">
        <v>46752</v>
      </c>
      <c r="AO585" s="12"/>
    </row>
    <row r="586" spans="1:41" ht="20" customHeight="1">
      <c r="A586" s="12">
        <v>2</v>
      </c>
      <c r="B586" s="12" t="s">
        <v>2950</v>
      </c>
      <c r="C586" s="28" t="s">
        <v>3222</v>
      </c>
      <c r="D586" s="12" t="s">
        <v>2951</v>
      </c>
      <c r="E586" s="12" t="s">
        <v>2950</v>
      </c>
      <c r="F586" s="12" t="s">
        <v>2951</v>
      </c>
      <c r="G586" s="12" t="s">
        <v>2954</v>
      </c>
      <c r="H586" s="12" t="s">
        <v>2965</v>
      </c>
      <c r="I586" s="1"/>
      <c r="J586" s="12"/>
      <c r="K586" s="12" t="s">
        <v>2959</v>
      </c>
      <c r="L586" s="12" t="s">
        <v>2957</v>
      </c>
      <c r="M586" s="27" t="s">
        <v>2955</v>
      </c>
      <c r="N586" s="12"/>
      <c r="O586" s="8">
        <v>13963715</v>
      </c>
      <c r="P586" s="8" t="s">
        <v>48</v>
      </c>
      <c r="Q586" s="8">
        <v>7</v>
      </c>
      <c r="R586" s="12">
        <v>36</v>
      </c>
      <c r="S586" s="23">
        <v>8253</v>
      </c>
      <c r="T586" s="23"/>
      <c r="U586" s="13"/>
      <c r="V586" s="14">
        <f t="shared" ref="V586:V610" si="362">SUM(S586:U586)</f>
        <v>8253</v>
      </c>
      <c r="W586" s="15">
        <f t="shared" ref="W586:W609" si="363">S586</f>
        <v>8253</v>
      </c>
      <c r="X586" s="15">
        <f t="shared" ref="X586:X610" si="364">T586</f>
        <v>0</v>
      </c>
      <c r="Y586" s="15">
        <f t="shared" ref="Y586:Y610" si="365">U586</f>
        <v>0</v>
      </c>
      <c r="Z586" s="14">
        <f t="shared" ref="Z586:Z610" si="366">SUM(W586:Y586)</f>
        <v>8253</v>
      </c>
      <c r="AA586" s="15">
        <f t="shared" ref="AA586:AA609" si="367">S586</f>
        <v>8253</v>
      </c>
      <c r="AB586" s="15">
        <f t="shared" ref="AB586:AB610" si="368">T586</f>
        <v>0</v>
      </c>
      <c r="AC586" s="15">
        <f t="shared" ref="AC586:AC610" si="369">U586</f>
        <v>0</v>
      </c>
      <c r="AD586" s="14">
        <f t="shared" ref="AD586:AD610" si="370">SUM(AA586:AC586)</f>
        <v>8253</v>
      </c>
      <c r="AE586" s="14">
        <f t="shared" ref="AE586:AE610" si="371">V586+Z586+AD586</f>
        <v>24759</v>
      </c>
      <c r="AF586" s="17" t="s">
        <v>53</v>
      </c>
      <c r="AG586" s="17" t="s">
        <v>909</v>
      </c>
      <c r="AH586" s="17" t="s">
        <v>2281</v>
      </c>
      <c r="AI586" s="17" t="s">
        <v>343</v>
      </c>
      <c r="AJ586" s="29" t="s">
        <v>345</v>
      </c>
      <c r="AK586" s="29">
        <v>45657</v>
      </c>
      <c r="AL586" s="29" t="s">
        <v>345</v>
      </c>
      <c r="AM586" s="25" t="s">
        <v>47</v>
      </c>
      <c r="AN586" s="25">
        <v>46752</v>
      </c>
      <c r="AO586" s="12"/>
    </row>
    <row r="587" spans="1:41" ht="20" customHeight="1">
      <c r="A587" s="12">
        <v>3</v>
      </c>
      <c r="B587" s="12" t="s">
        <v>2950</v>
      </c>
      <c r="C587" s="28" t="s">
        <v>3222</v>
      </c>
      <c r="D587" s="12" t="s">
        <v>2951</v>
      </c>
      <c r="E587" s="12" t="s">
        <v>2950</v>
      </c>
      <c r="F587" s="12" t="s">
        <v>2951</v>
      </c>
      <c r="G587" s="12" t="s">
        <v>3080</v>
      </c>
      <c r="H587" s="12" t="s">
        <v>2978</v>
      </c>
      <c r="I587" s="1" t="s">
        <v>3081</v>
      </c>
      <c r="J587" s="12">
        <v>4</v>
      </c>
      <c r="K587" s="12" t="s">
        <v>3082</v>
      </c>
      <c r="L587" s="12" t="s">
        <v>2957</v>
      </c>
      <c r="M587" s="27" t="s">
        <v>3083</v>
      </c>
      <c r="N587" s="12"/>
      <c r="O587" s="8">
        <v>56298424</v>
      </c>
      <c r="P587" s="8" t="s">
        <v>48</v>
      </c>
      <c r="Q587" s="8">
        <v>40</v>
      </c>
      <c r="R587" s="12">
        <v>36</v>
      </c>
      <c r="S587" s="23">
        <v>17942</v>
      </c>
      <c r="T587" s="23"/>
      <c r="U587" s="13"/>
      <c r="V587" s="14">
        <f t="shared" si="362"/>
        <v>17942</v>
      </c>
      <c r="W587" s="15">
        <f t="shared" si="363"/>
        <v>17942</v>
      </c>
      <c r="X587" s="15">
        <f t="shared" si="364"/>
        <v>0</v>
      </c>
      <c r="Y587" s="15">
        <f t="shared" si="365"/>
        <v>0</v>
      </c>
      <c r="Z587" s="14">
        <f t="shared" si="366"/>
        <v>17942</v>
      </c>
      <c r="AA587" s="15">
        <f t="shared" si="367"/>
        <v>17942</v>
      </c>
      <c r="AB587" s="15">
        <f t="shared" si="368"/>
        <v>0</v>
      </c>
      <c r="AC587" s="15">
        <f t="shared" si="369"/>
        <v>0</v>
      </c>
      <c r="AD587" s="14">
        <f t="shared" si="370"/>
        <v>17942</v>
      </c>
      <c r="AE587" s="14">
        <f t="shared" si="371"/>
        <v>53826</v>
      </c>
      <c r="AF587" s="17" t="s">
        <v>53</v>
      </c>
      <c r="AG587" s="17" t="s">
        <v>909</v>
      </c>
      <c r="AH587" s="17" t="s">
        <v>2281</v>
      </c>
      <c r="AI587" s="17" t="s">
        <v>343</v>
      </c>
      <c r="AJ587" s="29" t="s">
        <v>345</v>
      </c>
      <c r="AK587" s="29">
        <v>45657</v>
      </c>
      <c r="AL587" s="29" t="s">
        <v>345</v>
      </c>
      <c r="AM587" s="25" t="s">
        <v>47</v>
      </c>
      <c r="AN587" s="25">
        <v>46752</v>
      </c>
      <c r="AO587" s="12"/>
    </row>
    <row r="588" spans="1:41" ht="20" customHeight="1">
      <c r="A588" s="12">
        <v>4</v>
      </c>
      <c r="B588" s="12" t="s">
        <v>2950</v>
      </c>
      <c r="C588" s="28" t="s">
        <v>3222</v>
      </c>
      <c r="D588" s="12" t="s">
        <v>2951</v>
      </c>
      <c r="E588" s="12" t="s">
        <v>2950</v>
      </c>
      <c r="F588" s="12" t="s">
        <v>2951</v>
      </c>
      <c r="G588" s="12" t="s">
        <v>3084</v>
      </c>
      <c r="H588" s="12" t="s">
        <v>3085</v>
      </c>
      <c r="I588" s="1"/>
      <c r="J588" s="12">
        <v>118</v>
      </c>
      <c r="K588" s="12" t="s">
        <v>2959</v>
      </c>
      <c r="L588" s="12" t="s">
        <v>2957</v>
      </c>
      <c r="M588" s="27" t="s">
        <v>3086</v>
      </c>
      <c r="N588" s="12"/>
      <c r="O588" s="8">
        <v>30207141</v>
      </c>
      <c r="P588" s="8" t="s">
        <v>48</v>
      </c>
      <c r="Q588" s="8">
        <v>14</v>
      </c>
      <c r="R588" s="12">
        <v>36</v>
      </c>
      <c r="S588" s="23">
        <v>5641</v>
      </c>
      <c r="T588" s="23"/>
      <c r="U588" s="13"/>
      <c r="V588" s="14">
        <f t="shared" si="362"/>
        <v>5641</v>
      </c>
      <c r="W588" s="15">
        <f t="shared" si="363"/>
        <v>5641</v>
      </c>
      <c r="X588" s="15">
        <f t="shared" si="364"/>
        <v>0</v>
      </c>
      <c r="Y588" s="15">
        <f t="shared" si="365"/>
        <v>0</v>
      </c>
      <c r="Z588" s="14">
        <f t="shared" si="366"/>
        <v>5641</v>
      </c>
      <c r="AA588" s="15">
        <f t="shared" si="367"/>
        <v>5641</v>
      </c>
      <c r="AB588" s="15">
        <f t="shared" si="368"/>
        <v>0</v>
      </c>
      <c r="AC588" s="15">
        <f t="shared" si="369"/>
        <v>0</v>
      </c>
      <c r="AD588" s="14">
        <f t="shared" si="370"/>
        <v>5641</v>
      </c>
      <c r="AE588" s="14">
        <f t="shared" si="371"/>
        <v>16923</v>
      </c>
      <c r="AF588" s="17" t="s">
        <v>53</v>
      </c>
      <c r="AG588" s="17" t="s">
        <v>909</v>
      </c>
      <c r="AH588" s="17" t="s">
        <v>2281</v>
      </c>
      <c r="AI588" s="17" t="s">
        <v>343</v>
      </c>
      <c r="AJ588" s="29" t="s">
        <v>345</v>
      </c>
      <c r="AK588" s="29">
        <v>45657</v>
      </c>
      <c r="AL588" s="29" t="s">
        <v>345</v>
      </c>
      <c r="AM588" s="25" t="s">
        <v>47</v>
      </c>
      <c r="AN588" s="25">
        <v>46752</v>
      </c>
      <c r="AO588" s="12"/>
    </row>
    <row r="589" spans="1:41" ht="20" customHeight="1">
      <c r="A589" s="12">
        <v>5</v>
      </c>
      <c r="B589" s="12" t="s">
        <v>2950</v>
      </c>
      <c r="C589" s="28" t="s">
        <v>3222</v>
      </c>
      <c r="D589" s="12" t="s">
        <v>2951</v>
      </c>
      <c r="E589" s="12" t="s">
        <v>2950</v>
      </c>
      <c r="F589" s="12" t="s">
        <v>2951</v>
      </c>
      <c r="G589" s="12" t="s">
        <v>3087</v>
      </c>
      <c r="H589" s="12" t="s">
        <v>2962</v>
      </c>
      <c r="I589" s="1"/>
      <c r="J589" s="12">
        <v>35</v>
      </c>
      <c r="K589" s="12" t="s">
        <v>2959</v>
      </c>
      <c r="L589" s="12" t="s">
        <v>2957</v>
      </c>
      <c r="M589" s="27" t="s">
        <v>3088</v>
      </c>
      <c r="N589" s="12"/>
      <c r="O589" s="8">
        <v>56331568</v>
      </c>
      <c r="P589" s="8" t="s">
        <v>48</v>
      </c>
      <c r="Q589" s="8">
        <v>22</v>
      </c>
      <c r="R589" s="12">
        <v>36</v>
      </c>
      <c r="S589" s="23">
        <v>5805</v>
      </c>
      <c r="T589" s="23"/>
      <c r="U589" s="13"/>
      <c r="V589" s="14">
        <f t="shared" si="362"/>
        <v>5805</v>
      </c>
      <c r="W589" s="15">
        <f t="shared" si="363"/>
        <v>5805</v>
      </c>
      <c r="X589" s="15">
        <f t="shared" si="364"/>
        <v>0</v>
      </c>
      <c r="Y589" s="15">
        <f t="shared" si="365"/>
        <v>0</v>
      </c>
      <c r="Z589" s="14">
        <f t="shared" si="366"/>
        <v>5805</v>
      </c>
      <c r="AA589" s="15">
        <f t="shared" si="367"/>
        <v>5805</v>
      </c>
      <c r="AB589" s="15">
        <f t="shared" si="368"/>
        <v>0</v>
      </c>
      <c r="AC589" s="15">
        <f t="shared" si="369"/>
        <v>0</v>
      </c>
      <c r="AD589" s="14">
        <f t="shared" si="370"/>
        <v>5805</v>
      </c>
      <c r="AE589" s="14">
        <f t="shared" si="371"/>
        <v>17415</v>
      </c>
      <c r="AF589" s="17" t="s">
        <v>53</v>
      </c>
      <c r="AG589" s="17" t="s">
        <v>909</v>
      </c>
      <c r="AH589" s="17" t="s">
        <v>2281</v>
      </c>
      <c r="AI589" s="17" t="s">
        <v>343</v>
      </c>
      <c r="AJ589" s="29" t="s">
        <v>345</v>
      </c>
      <c r="AK589" s="29">
        <v>45657</v>
      </c>
      <c r="AL589" s="29" t="s">
        <v>345</v>
      </c>
      <c r="AM589" s="25" t="s">
        <v>47</v>
      </c>
      <c r="AN589" s="25">
        <v>46752</v>
      </c>
      <c r="AO589" s="12"/>
    </row>
    <row r="590" spans="1:41" ht="20" customHeight="1">
      <c r="A590" s="12">
        <v>6</v>
      </c>
      <c r="B590" s="12" t="s">
        <v>2950</v>
      </c>
      <c r="C590" s="28" t="s">
        <v>3222</v>
      </c>
      <c r="D590" s="12" t="s">
        <v>2951</v>
      </c>
      <c r="E590" s="12" t="s">
        <v>2950</v>
      </c>
      <c r="F590" s="12" t="s">
        <v>2951</v>
      </c>
      <c r="G590" s="12" t="s">
        <v>3089</v>
      </c>
      <c r="H590" s="12" t="s">
        <v>3060</v>
      </c>
      <c r="I590" s="1"/>
      <c r="J590" s="12">
        <v>44</v>
      </c>
      <c r="K590" s="12" t="s">
        <v>2959</v>
      </c>
      <c r="L590" s="12" t="s">
        <v>2957</v>
      </c>
      <c r="M590" s="27" t="s">
        <v>3090</v>
      </c>
      <c r="N590" s="12"/>
      <c r="O590" s="8">
        <v>30415756</v>
      </c>
      <c r="P590" s="8" t="s">
        <v>48</v>
      </c>
      <c r="Q590" s="8">
        <v>14</v>
      </c>
      <c r="R590" s="12">
        <v>36</v>
      </c>
      <c r="S590" s="23">
        <v>116</v>
      </c>
      <c r="T590" s="23"/>
      <c r="U590" s="13"/>
      <c r="V590" s="14">
        <f t="shared" si="362"/>
        <v>116</v>
      </c>
      <c r="W590" s="15">
        <f t="shared" si="363"/>
        <v>116</v>
      </c>
      <c r="X590" s="15">
        <f t="shared" si="364"/>
        <v>0</v>
      </c>
      <c r="Y590" s="15">
        <f t="shared" si="365"/>
        <v>0</v>
      </c>
      <c r="Z590" s="14">
        <f t="shared" si="366"/>
        <v>116</v>
      </c>
      <c r="AA590" s="15">
        <f t="shared" si="367"/>
        <v>116</v>
      </c>
      <c r="AB590" s="15">
        <f t="shared" si="368"/>
        <v>0</v>
      </c>
      <c r="AC590" s="15">
        <f t="shared" si="369"/>
        <v>0</v>
      </c>
      <c r="AD590" s="14">
        <f t="shared" si="370"/>
        <v>116</v>
      </c>
      <c r="AE590" s="14">
        <f t="shared" si="371"/>
        <v>348</v>
      </c>
      <c r="AF590" s="17" t="s">
        <v>53</v>
      </c>
      <c r="AG590" s="17" t="s">
        <v>909</v>
      </c>
      <c r="AH590" s="17" t="s">
        <v>2281</v>
      </c>
      <c r="AI590" s="17" t="s">
        <v>343</v>
      </c>
      <c r="AJ590" s="29" t="s">
        <v>345</v>
      </c>
      <c r="AK590" s="29">
        <v>45657</v>
      </c>
      <c r="AL590" s="29" t="s">
        <v>345</v>
      </c>
      <c r="AM590" s="25" t="s">
        <v>47</v>
      </c>
      <c r="AN590" s="25">
        <v>46752</v>
      </c>
      <c r="AO590" s="12"/>
    </row>
    <row r="591" spans="1:41" ht="20" customHeight="1">
      <c r="A591" s="12">
        <v>7</v>
      </c>
      <c r="B591" s="12" t="s">
        <v>2950</v>
      </c>
      <c r="C591" s="28" t="s">
        <v>3222</v>
      </c>
      <c r="D591" s="12" t="s">
        <v>2951</v>
      </c>
      <c r="E591" s="12" t="s">
        <v>2950</v>
      </c>
      <c r="F591" s="12" t="s">
        <v>2951</v>
      </c>
      <c r="G591" s="12" t="s">
        <v>3091</v>
      </c>
      <c r="H591" s="12" t="s">
        <v>1362</v>
      </c>
      <c r="I591" s="1"/>
      <c r="J591" s="12">
        <v>137</v>
      </c>
      <c r="K591" s="12" t="s">
        <v>2959</v>
      </c>
      <c r="L591" s="12" t="s">
        <v>2957</v>
      </c>
      <c r="M591" s="27" t="s">
        <v>3092</v>
      </c>
      <c r="N591" s="12"/>
      <c r="O591" s="8">
        <v>30415758</v>
      </c>
      <c r="P591" s="8" t="s">
        <v>48</v>
      </c>
      <c r="Q591" s="8">
        <v>14</v>
      </c>
      <c r="R591" s="12">
        <v>36</v>
      </c>
      <c r="S591" s="23">
        <v>2609</v>
      </c>
      <c r="T591" s="23"/>
      <c r="U591" s="13"/>
      <c r="V591" s="14">
        <f t="shared" si="362"/>
        <v>2609</v>
      </c>
      <c r="W591" s="15">
        <f t="shared" si="363"/>
        <v>2609</v>
      </c>
      <c r="X591" s="15">
        <f t="shared" si="364"/>
        <v>0</v>
      </c>
      <c r="Y591" s="15">
        <f t="shared" si="365"/>
        <v>0</v>
      </c>
      <c r="Z591" s="14">
        <f t="shared" si="366"/>
        <v>2609</v>
      </c>
      <c r="AA591" s="15">
        <f t="shared" si="367"/>
        <v>2609</v>
      </c>
      <c r="AB591" s="15">
        <f t="shared" si="368"/>
        <v>0</v>
      </c>
      <c r="AC591" s="15">
        <f t="shared" si="369"/>
        <v>0</v>
      </c>
      <c r="AD591" s="14">
        <f t="shared" si="370"/>
        <v>2609</v>
      </c>
      <c r="AE591" s="14">
        <f t="shared" si="371"/>
        <v>7827</v>
      </c>
      <c r="AF591" s="17" t="s">
        <v>53</v>
      </c>
      <c r="AG591" s="17" t="s">
        <v>909</v>
      </c>
      <c r="AH591" s="17" t="s">
        <v>2281</v>
      </c>
      <c r="AI591" s="17" t="s">
        <v>343</v>
      </c>
      <c r="AJ591" s="29" t="s">
        <v>345</v>
      </c>
      <c r="AK591" s="29">
        <v>45657</v>
      </c>
      <c r="AL591" s="29" t="s">
        <v>345</v>
      </c>
      <c r="AM591" s="25" t="s">
        <v>47</v>
      </c>
      <c r="AN591" s="25">
        <v>46752</v>
      </c>
      <c r="AO591" s="12"/>
    </row>
    <row r="592" spans="1:41" ht="20" customHeight="1">
      <c r="A592" s="12">
        <v>8</v>
      </c>
      <c r="B592" s="12" t="s">
        <v>2950</v>
      </c>
      <c r="C592" s="28" t="s">
        <v>3222</v>
      </c>
      <c r="D592" s="12" t="s">
        <v>2951</v>
      </c>
      <c r="E592" s="12" t="s">
        <v>2950</v>
      </c>
      <c r="F592" s="12" t="s">
        <v>2951</v>
      </c>
      <c r="G592" s="12" t="s">
        <v>3093</v>
      </c>
      <c r="H592" s="12" t="s">
        <v>3069</v>
      </c>
      <c r="I592" s="1"/>
      <c r="J592" s="12" t="s">
        <v>3094</v>
      </c>
      <c r="K592" s="12" t="s">
        <v>2959</v>
      </c>
      <c r="L592" s="12" t="s">
        <v>2957</v>
      </c>
      <c r="M592" s="27" t="s">
        <v>3095</v>
      </c>
      <c r="N592" s="12"/>
      <c r="O592" s="8">
        <v>30207142</v>
      </c>
      <c r="P592" s="8" t="s">
        <v>48</v>
      </c>
      <c r="Q592" s="8">
        <v>14</v>
      </c>
      <c r="R592" s="12">
        <v>36</v>
      </c>
      <c r="S592" s="23">
        <v>2612</v>
      </c>
      <c r="T592" s="23"/>
      <c r="U592" s="13"/>
      <c r="V592" s="14">
        <f t="shared" si="362"/>
        <v>2612</v>
      </c>
      <c r="W592" s="15">
        <f t="shared" si="363"/>
        <v>2612</v>
      </c>
      <c r="X592" s="15">
        <f t="shared" si="364"/>
        <v>0</v>
      </c>
      <c r="Y592" s="15">
        <f t="shared" si="365"/>
        <v>0</v>
      </c>
      <c r="Z592" s="14">
        <f t="shared" si="366"/>
        <v>2612</v>
      </c>
      <c r="AA592" s="15">
        <f t="shared" si="367"/>
        <v>2612</v>
      </c>
      <c r="AB592" s="15">
        <f t="shared" si="368"/>
        <v>0</v>
      </c>
      <c r="AC592" s="15">
        <f t="shared" si="369"/>
        <v>0</v>
      </c>
      <c r="AD592" s="14">
        <f t="shared" si="370"/>
        <v>2612</v>
      </c>
      <c r="AE592" s="14">
        <f t="shared" si="371"/>
        <v>7836</v>
      </c>
      <c r="AF592" s="17" t="s">
        <v>53</v>
      </c>
      <c r="AG592" s="17" t="s">
        <v>909</v>
      </c>
      <c r="AH592" s="17" t="s">
        <v>2281</v>
      </c>
      <c r="AI592" s="17" t="s">
        <v>343</v>
      </c>
      <c r="AJ592" s="29" t="s">
        <v>345</v>
      </c>
      <c r="AK592" s="29">
        <v>45657</v>
      </c>
      <c r="AL592" s="29" t="s">
        <v>345</v>
      </c>
      <c r="AM592" s="25" t="s">
        <v>47</v>
      </c>
      <c r="AN592" s="25">
        <v>46752</v>
      </c>
      <c r="AO592" s="12"/>
    </row>
    <row r="593" spans="1:41" ht="20" customHeight="1">
      <c r="A593" s="12">
        <v>9</v>
      </c>
      <c r="B593" s="12" t="s">
        <v>2950</v>
      </c>
      <c r="C593" s="28" t="s">
        <v>3222</v>
      </c>
      <c r="D593" s="12" t="s">
        <v>2951</v>
      </c>
      <c r="E593" s="12" t="s">
        <v>2950</v>
      </c>
      <c r="F593" s="12" t="s">
        <v>2951</v>
      </c>
      <c r="G593" s="12" t="s">
        <v>3096</v>
      </c>
      <c r="H593" s="12" t="s">
        <v>3054</v>
      </c>
      <c r="I593" s="1"/>
      <c r="J593" s="12">
        <v>83</v>
      </c>
      <c r="K593" s="12" t="s">
        <v>2959</v>
      </c>
      <c r="L593" s="12" t="s">
        <v>2957</v>
      </c>
      <c r="M593" s="27" t="s">
        <v>3097</v>
      </c>
      <c r="N593" s="12"/>
      <c r="O593" s="8">
        <v>56502566</v>
      </c>
      <c r="P593" s="8" t="s">
        <v>48</v>
      </c>
      <c r="Q593" s="8">
        <v>14</v>
      </c>
      <c r="R593" s="12">
        <v>36</v>
      </c>
      <c r="S593" s="23">
        <v>4891</v>
      </c>
      <c r="T593" s="23"/>
      <c r="U593" s="13"/>
      <c r="V593" s="14">
        <f t="shared" si="362"/>
        <v>4891</v>
      </c>
      <c r="W593" s="15">
        <f t="shared" si="363"/>
        <v>4891</v>
      </c>
      <c r="X593" s="15">
        <f t="shared" si="364"/>
        <v>0</v>
      </c>
      <c r="Y593" s="15">
        <f t="shared" si="365"/>
        <v>0</v>
      </c>
      <c r="Z593" s="14">
        <f t="shared" si="366"/>
        <v>4891</v>
      </c>
      <c r="AA593" s="15">
        <f t="shared" si="367"/>
        <v>4891</v>
      </c>
      <c r="AB593" s="15">
        <f t="shared" si="368"/>
        <v>0</v>
      </c>
      <c r="AC593" s="15">
        <f t="shared" si="369"/>
        <v>0</v>
      </c>
      <c r="AD593" s="14">
        <f t="shared" si="370"/>
        <v>4891</v>
      </c>
      <c r="AE593" s="14">
        <f t="shared" si="371"/>
        <v>14673</v>
      </c>
      <c r="AF593" s="17" t="s">
        <v>53</v>
      </c>
      <c r="AG593" s="17" t="s">
        <v>909</v>
      </c>
      <c r="AH593" s="17" t="s">
        <v>2281</v>
      </c>
      <c r="AI593" s="17" t="s">
        <v>343</v>
      </c>
      <c r="AJ593" s="29" t="s">
        <v>345</v>
      </c>
      <c r="AK593" s="29">
        <v>45657</v>
      </c>
      <c r="AL593" s="29" t="s">
        <v>345</v>
      </c>
      <c r="AM593" s="25" t="s">
        <v>47</v>
      </c>
      <c r="AN593" s="25">
        <v>46752</v>
      </c>
      <c r="AO593" s="12"/>
    </row>
    <row r="594" spans="1:41" ht="20" customHeight="1">
      <c r="A594" s="12">
        <v>10</v>
      </c>
      <c r="B594" s="12" t="s">
        <v>2950</v>
      </c>
      <c r="C594" s="28" t="s">
        <v>3222</v>
      </c>
      <c r="D594" s="12" t="s">
        <v>2951</v>
      </c>
      <c r="E594" s="12" t="s">
        <v>2950</v>
      </c>
      <c r="F594" s="12" t="s">
        <v>2951</v>
      </c>
      <c r="G594" s="12" t="s">
        <v>3098</v>
      </c>
      <c r="H594" s="12" t="s">
        <v>3001</v>
      </c>
      <c r="I594" s="1" t="s">
        <v>3099</v>
      </c>
      <c r="J594" s="12">
        <v>6</v>
      </c>
      <c r="K594" s="12" t="s">
        <v>2959</v>
      </c>
      <c r="L594" s="12" t="s">
        <v>2957</v>
      </c>
      <c r="M594" s="27" t="s">
        <v>3100</v>
      </c>
      <c r="N594" s="12"/>
      <c r="O594" s="8">
        <v>30415757</v>
      </c>
      <c r="P594" s="8" t="s">
        <v>48</v>
      </c>
      <c r="Q594" s="8">
        <v>11</v>
      </c>
      <c r="R594" s="12">
        <v>36</v>
      </c>
      <c r="S594" s="23">
        <v>3226</v>
      </c>
      <c r="T594" s="23"/>
      <c r="U594" s="13"/>
      <c r="V594" s="14">
        <f t="shared" si="362"/>
        <v>3226</v>
      </c>
      <c r="W594" s="15">
        <f t="shared" si="363"/>
        <v>3226</v>
      </c>
      <c r="X594" s="15">
        <f t="shared" si="364"/>
        <v>0</v>
      </c>
      <c r="Y594" s="15">
        <f t="shared" si="365"/>
        <v>0</v>
      </c>
      <c r="Z594" s="14">
        <f t="shared" si="366"/>
        <v>3226</v>
      </c>
      <c r="AA594" s="15">
        <f t="shared" si="367"/>
        <v>3226</v>
      </c>
      <c r="AB594" s="15">
        <f t="shared" si="368"/>
        <v>0</v>
      </c>
      <c r="AC594" s="15">
        <f t="shared" si="369"/>
        <v>0</v>
      </c>
      <c r="AD594" s="14">
        <f t="shared" si="370"/>
        <v>3226</v>
      </c>
      <c r="AE594" s="14">
        <f t="shared" si="371"/>
        <v>9678</v>
      </c>
      <c r="AF594" s="17" t="s">
        <v>53</v>
      </c>
      <c r="AG594" s="17" t="s">
        <v>909</v>
      </c>
      <c r="AH594" s="17" t="s">
        <v>2281</v>
      </c>
      <c r="AI594" s="17" t="s">
        <v>343</v>
      </c>
      <c r="AJ594" s="29" t="s">
        <v>345</v>
      </c>
      <c r="AK594" s="29">
        <v>45657</v>
      </c>
      <c r="AL594" s="29" t="s">
        <v>345</v>
      </c>
      <c r="AM594" s="25" t="s">
        <v>47</v>
      </c>
      <c r="AN594" s="25">
        <v>46752</v>
      </c>
      <c r="AO594" s="12"/>
    </row>
    <row r="595" spans="1:41" ht="20" customHeight="1">
      <c r="A595" s="12">
        <v>11</v>
      </c>
      <c r="B595" s="12" t="s">
        <v>2950</v>
      </c>
      <c r="C595" s="28" t="s">
        <v>3222</v>
      </c>
      <c r="D595" s="12" t="s">
        <v>2951</v>
      </c>
      <c r="E595" s="12" t="s">
        <v>2950</v>
      </c>
      <c r="F595" s="12" t="s">
        <v>2951</v>
      </c>
      <c r="G595" s="12" t="s">
        <v>3101</v>
      </c>
      <c r="H595" s="12" t="s">
        <v>2994</v>
      </c>
      <c r="I595" s="1"/>
      <c r="J595" s="12">
        <v>43</v>
      </c>
      <c r="K595" s="12" t="s">
        <v>2959</v>
      </c>
      <c r="L595" s="12" t="s">
        <v>2957</v>
      </c>
      <c r="M595" s="27" t="s">
        <v>3102</v>
      </c>
      <c r="N595" s="12"/>
      <c r="O595" s="8">
        <v>30231799</v>
      </c>
      <c r="P595" s="8" t="s">
        <v>48</v>
      </c>
      <c r="Q595" s="8">
        <v>14</v>
      </c>
      <c r="R595" s="12">
        <v>36</v>
      </c>
      <c r="S595" s="23">
        <v>4980</v>
      </c>
      <c r="T595" s="23"/>
      <c r="U595" s="13"/>
      <c r="V595" s="14">
        <f t="shared" si="362"/>
        <v>4980</v>
      </c>
      <c r="W595" s="15">
        <f t="shared" si="363"/>
        <v>4980</v>
      </c>
      <c r="X595" s="15">
        <f t="shared" si="364"/>
        <v>0</v>
      </c>
      <c r="Y595" s="15">
        <f t="shared" si="365"/>
        <v>0</v>
      </c>
      <c r="Z595" s="14">
        <f t="shared" si="366"/>
        <v>4980</v>
      </c>
      <c r="AA595" s="15">
        <f t="shared" si="367"/>
        <v>4980</v>
      </c>
      <c r="AB595" s="15">
        <f t="shared" si="368"/>
        <v>0</v>
      </c>
      <c r="AC595" s="15">
        <f t="shared" si="369"/>
        <v>0</v>
      </c>
      <c r="AD595" s="14">
        <f t="shared" si="370"/>
        <v>4980</v>
      </c>
      <c r="AE595" s="14">
        <f t="shared" si="371"/>
        <v>14940</v>
      </c>
      <c r="AF595" s="17" t="s">
        <v>53</v>
      </c>
      <c r="AG595" s="17" t="s">
        <v>909</v>
      </c>
      <c r="AH595" s="17" t="s">
        <v>2281</v>
      </c>
      <c r="AI595" s="17" t="s">
        <v>343</v>
      </c>
      <c r="AJ595" s="29" t="s">
        <v>345</v>
      </c>
      <c r="AK595" s="29">
        <v>45657</v>
      </c>
      <c r="AL595" s="29" t="s">
        <v>345</v>
      </c>
      <c r="AM595" s="25" t="s">
        <v>47</v>
      </c>
      <c r="AN595" s="25">
        <v>46752</v>
      </c>
      <c r="AO595" s="12"/>
    </row>
    <row r="596" spans="1:41" ht="20" customHeight="1">
      <c r="A596" s="12">
        <v>12</v>
      </c>
      <c r="B596" s="12" t="s">
        <v>2950</v>
      </c>
      <c r="C596" s="28" t="s">
        <v>3222</v>
      </c>
      <c r="D596" s="12" t="s">
        <v>2951</v>
      </c>
      <c r="E596" s="12" t="s">
        <v>2950</v>
      </c>
      <c r="F596" s="12" t="s">
        <v>2951</v>
      </c>
      <c r="G596" s="12" t="s">
        <v>3103</v>
      </c>
      <c r="H596" s="12" t="s">
        <v>2957</v>
      </c>
      <c r="I596" s="1"/>
      <c r="J596" s="12"/>
      <c r="K596" s="12" t="s">
        <v>2959</v>
      </c>
      <c r="L596" s="12" t="s">
        <v>2957</v>
      </c>
      <c r="M596" s="27" t="s">
        <v>3104</v>
      </c>
      <c r="N596" s="12"/>
      <c r="O596" s="8">
        <v>56428766</v>
      </c>
      <c r="P596" s="8" t="s">
        <v>48</v>
      </c>
      <c r="Q596" s="8">
        <v>28</v>
      </c>
      <c r="R596" s="12">
        <v>36</v>
      </c>
      <c r="S596" s="23">
        <v>8823</v>
      </c>
      <c r="T596" s="23"/>
      <c r="U596" s="13"/>
      <c r="V596" s="14">
        <f t="shared" si="362"/>
        <v>8823</v>
      </c>
      <c r="W596" s="15">
        <f t="shared" si="363"/>
        <v>8823</v>
      </c>
      <c r="X596" s="15">
        <f t="shared" si="364"/>
        <v>0</v>
      </c>
      <c r="Y596" s="15">
        <f t="shared" si="365"/>
        <v>0</v>
      </c>
      <c r="Z596" s="14">
        <f t="shared" si="366"/>
        <v>8823</v>
      </c>
      <c r="AA596" s="15">
        <f t="shared" si="367"/>
        <v>8823</v>
      </c>
      <c r="AB596" s="15">
        <f t="shared" si="368"/>
        <v>0</v>
      </c>
      <c r="AC596" s="15">
        <f t="shared" si="369"/>
        <v>0</v>
      </c>
      <c r="AD596" s="14">
        <f t="shared" si="370"/>
        <v>8823</v>
      </c>
      <c r="AE596" s="14">
        <f t="shared" si="371"/>
        <v>26469</v>
      </c>
      <c r="AF596" s="17" t="s">
        <v>53</v>
      </c>
      <c r="AG596" s="17" t="s">
        <v>909</v>
      </c>
      <c r="AH596" s="17" t="s">
        <v>2281</v>
      </c>
      <c r="AI596" s="17" t="s">
        <v>343</v>
      </c>
      <c r="AJ596" s="29" t="s">
        <v>345</v>
      </c>
      <c r="AK596" s="29">
        <v>45657</v>
      </c>
      <c r="AL596" s="29" t="s">
        <v>345</v>
      </c>
      <c r="AM596" s="25" t="s">
        <v>47</v>
      </c>
      <c r="AN596" s="25">
        <v>46752</v>
      </c>
      <c r="AO596" s="12"/>
    </row>
    <row r="597" spans="1:41" ht="20" customHeight="1">
      <c r="A597" s="12">
        <v>13</v>
      </c>
      <c r="B597" s="12" t="s">
        <v>2950</v>
      </c>
      <c r="C597" s="28" t="s">
        <v>3222</v>
      </c>
      <c r="D597" s="12" t="s">
        <v>2951</v>
      </c>
      <c r="E597" s="12" t="s">
        <v>2950</v>
      </c>
      <c r="F597" s="12" t="s">
        <v>2951</v>
      </c>
      <c r="G597" s="12" t="s">
        <v>3105</v>
      </c>
      <c r="H597" s="12" t="s">
        <v>2957</v>
      </c>
      <c r="I597" s="1"/>
      <c r="J597" s="12"/>
      <c r="K597" s="12" t="s">
        <v>2959</v>
      </c>
      <c r="L597" s="12" t="s">
        <v>2957</v>
      </c>
      <c r="M597" s="27" t="s">
        <v>3106</v>
      </c>
      <c r="N597" s="12"/>
      <c r="O597" s="8">
        <v>13936191</v>
      </c>
      <c r="P597" s="8" t="s">
        <v>48</v>
      </c>
      <c r="Q597" s="8">
        <v>3</v>
      </c>
      <c r="R597" s="12">
        <v>36</v>
      </c>
      <c r="S597" s="23">
        <v>472</v>
      </c>
      <c r="T597" s="23"/>
      <c r="U597" s="13"/>
      <c r="V597" s="14">
        <f t="shared" si="362"/>
        <v>472</v>
      </c>
      <c r="W597" s="15">
        <f t="shared" si="363"/>
        <v>472</v>
      </c>
      <c r="X597" s="15">
        <f t="shared" si="364"/>
        <v>0</v>
      </c>
      <c r="Y597" s="15">
        <f t="shared" si="365"/>
        <v>0</v>
      </c>
      <c r="Z597" s="14">
        <f t="shared" si="366"/>
        <v>472</v>
      </c>
      <c r="AA597" s="15">
        <f t="shared" si="367"/>
        <v>472</v>
      </c>
      <c r="AB597" s="15">
        <f t="shared" si="368"/>
        <v>0</v>
      </c>
      <c r="AC597" s="15">
        <f t="shared" si="369"/>
        <v>0</v>
      </c>
      <c r="AD597" s="14">
        <f t="shared" si="370"/>
        <v>472</v>
      </c>
      <c r="AE597" s="14">
        <f t="shared" si="371"/>
        <v>1416</v>
      </c>
      <c r="AF597" s="17" t="s">
        <v>53</v>
      </c>
      <c r="AG597" s="17" t="s">
        <v>909</v>
      </c>
      <c r="AH597" s="17" t="s">
        <v>2281</v>
      </c>
      <c r="AI597" s="17" t="s">
        <v>343</v>
      </c>
      <c r="AJ597" s="29" t="s">
        <v>345</v>
      </c>
      <c r="AK597" s="29">
        <v>45657</v>
      </c>
      <c r="AL597" s="29" t="s">
        <v>345</v>
      </c>
      <c r="AM597" s="25" t="s">
        <v>47</v>
      </c>
      <c r="AN597" s="25">
        <v>46752</v>
      </c>
      <c r="AO597" s="12"/>
    </row>
    <row r="598" spans="1:41" ht="20" customHeight="1">
      <c r="A598" s="12">
        <v>14</v>
      </c>
      <c r="B598" s="12" t="s">
        <v>2950</v>
      </c>
      <c r="C598" s="28" t="s">
        <v>3222</v>
      </c>
      <c r="D598" s="12" t="s">
        <v>2951</v>
      </c>
      <c r="E598" s="12" t="s">
        <v>2950</v>
      </c>
      <c r="F598" s="12" t="s">
        <v>2951</v>
      </c>
      <c r="G598" s="12" t="s">
        <v>3107</v>
      </c>
      <c r="H598" s="12" t="s">
        <v>3054</v>
      </c>
      <c r="I598" s="1"/>
      <c r="J598" s="12"/>
      <c r="K598" s="12" t="s">
        <v>2959</v>
      </c>
      <c r="L598" s="12" t="s">
        <v>2957</v>
      </c>
      <c r="M598" s="27" t="s">
        <v>3108</v>
      </c>
      <c r="N598" s="12"/>
      <c r="O598" s="8">
        <v>56402357</v>
      </c>
      <c r="P598" s="8" t="s">
        <v>48</v>
      </c>
      <c r="Q598" s="8">
        <v>22</v>
      </c>
      <c r="R598" s="12">
        <v>36</v>
      </c>
      <c r="S598" s="23">
        <v>2188</v>
      </c>
      <c r="T598" s="23"/>
      <c r="U598" s="13"/>
      <c r="V598" s="14">
        <f t="shared" si="362"/>
        <v>2188</v>
      </c>
      <c r="W598" s="15">
        <f t="shared" si="363"/>
        <v>2188</v>
      </c>
      <c r="X598" s="15">
        <f t="shared" si="364"/>
        <v>0</v>
      </c>
      <c r="Y598" s="15">
        <f t="shared" si="365"/>
        <v>0</v>
      </c>
      <c r="Z598" s="14">
        <f t="shared" si="366"/>
        <v>2188</v>
      </c>
      <c r="AA598" s="15">
        <f t="shared" si="367"/>
        <v>2188</v>
      </c>
      <c r="AB598" s="15">
        <f t="shared" si="368"/>
        <v>0</v>
      </c>
      <c r="AC598" s="15">
        <f t="shared" si="369"/>
        <v>0</v>
      </c>
      <c r="AD598" s="14">
        <f t="shared" si="370"/>
        <v>2188</v>
      </c>
      <c r="AE598" s="14">
        <f t="shared" si="371"/>
        <v>6564</v>
      </c>
      <c r="AF598" s="17" t="s">
        <v>53</v>
      </c>
      <c r="AG598" s="17" t="s">
        <v>909</v>
      </c>
      <c r="AH598" s="17" t="s">
        <v>2281</v>
      </c>
      <c r="AI598" s="17" t="s">
        <v>343</v>
      </c>
      <c r="AJ598" s="29" t="s">
        <v>345</v>
      </c>
      <c r="AK598" s="29">
        <v>45657</v>
      </c>
      <c r="AL598" s="29" t="s">
        <v>345</v>
      </c>
      <c r="AM598" s="25" t="s">
        <v>47</v>
      </c>
      <c r="AN598" s="25">
        <v>46752</v>
      </c>
      <c r="AO598" s="12"/>
    </row>
    <row r="599" spans="1:41" ht="20" customHeight="1">
      <c r="A599" s="12">
        <v>15</v>
      </c>
      <c r="B599" s="12" t="s">
        <v>2950</v>
      </c>
      <c r="C599" s="28" t="s">
        <v>3222</v>
      </c>
      <c r="D599" s="12" t="s">
        <v>2951</v>
      </c>
      <c r="E599" s="12" t="s">
        <v>2950</v>
      </c>
      <c r="F599" s="12" t="s">
        <v>2951</v>
      </c>
      <c r="G599" s="12" t="s">
        <v>3109</v>
      </c>
      <c r="H599" s="12" t="s">
        <v>3039</v>
      </c>
      <c r="I599" s="1"/>
      <c r="J599" s="12"/>
      <c r="K599" s="12" t="s">
        <v>2959</v>
      </c>
      <c r="L599" s="12" t="s">
        <v>2957</v>
      </c>
      <c r="M599" s="27" t="s">
        <v>3110</v>
      </c>
      <c r="N599" s="12"/>
      <c r="O599" s="8">
        <v>30415763</v>
      </c>
      <c r="P599" s="8" t="s">
        <v>48</v>
      </c>
      <c r="Q599" s="8">
        <v>14</v>
      </c>
      <c r="R599" s="12">
        <v>36</v>
      </c>
      <c r="S599" s="23">
        <v>25</v>
      </c>
      <c r="T599" s="23"/>
      <c r="U599" s="13"/>
      <c r="V599" s="14">
        <f t="shared" si="362"/>
        <v>25</v>
      </c>
      <c r="W599" s="15">
        <f t="shared" si="363"/>
        <v>25</v>
      </c>
      <c r="X599" s="15">
        <f t="shared" si="364"/>
        <v>0</v>
      </c>
      <c r="Y599" s="15">
        <f t="shared" si="365"/>
        <v>0</v>
      </c>
      <c r="Z599" s="14">
        <f t="shared" si="366"/>
        <v>25</v>
      </c>
      <c r="AA599" s="15">
        <f t="shared" si="367"/>
        <v>25</v>
      </c>
      <c r="AB599" s="15">
        <f t="shared" si="368"/>
        <v>0</v>
      </c>
      <c r="AC599" s="15">
        <f t="shared" si="369"/>
        <v>0</v>
      </c>
      <c r="AD599" s="14">
        <f t="shared" si="370"/>
        <v>25</v>
      </c>
      <c r="AE599" s="14">
        <f t="shared" si="371"/>
        <v>75</v>
      </c>
      <c r="AF599" s="17" t="s">
        <v>53</v>
      </c>
      <c r="AG599" s="17" t="s">
        <v>909</v>
      </c>
      <c r="AH599" s="17" t="s">
        <v>2281</v>
      </c>
      <c r="AI599" s="17" t="s">
        <v>343</v>
      </c>
      <c r="AJ599" s="29" t="s">
        <v>345</v>
      </c>
      <c r="AK599" s="29">
        <v>45657</v>
      </c>
      <c r="AL599" s="29" t="s">
        <v>345</v>
      </c>
      <c r="AM599" s="25" t="s">
        <v>47</v>
      </c>
      <c r="AN599" s="25">
        <v>46752</v>
      </c>
      <c r="AO599" s="12"/>
    </row>
    <row r="600" spans="1:41" ht="20" customHeight="1">
      <c r="A600" s="12">
        <v>16</v>
      </c>
      <c r="B600" s="12" t="s">
        <v>2950</v>
      </c>
      <c r="C600" s="28" t="s">
        <v>3222</v>
      </c>
      <c r="D600" s="12" t="s">
        <v>2951</v>
      </c>
      <c r="E600" s="12" t="s">
        <v>2950</v>
      </c>
      <c r="F600" s="12" t="s">
        <v>2951</v>
      </c>
      <c r="G600" s="12" t="s">
        <v>3111</v>
      </c>
      <c r="H600" s="12" t="s">
        <v>2957</v>
      </c>
      <c r="I600" s="1" t="s">
        <v>1639</v>
      </c>
      <c r="J600" s="12">
        <v>10</v>
      </c>
      <c r="K600" s="12" t="s">
        <v>2959</v>
      </c>
      <c r="L600" s="12" t="s">
        <v>2957</v>
      </c>
      <c r="M600" s="27" t="s">
        <v>3112</v>
      </c>
      <c r="N600" s="12"/>
      <c r="O600" s="8">
        <v>30291033</v>
      </c>
      <c r="P600" s="8" t="s">
        <v>50</v>
      </c>
      <c r="Q600" s="8">
        <v>14</v>
      </c>
      <c r="R600" s="12">
        <v>36</v>
      </c>
      <c r="S600" s="23">
        <v>798</v>
      </c>
      <c r="T600" s="23">
        <v>1531</v>
      </c>
      <c r="U600" s="13"/>
      <c r="V600" s="14">
        <f t="shared" si="362"/>
        <v>2329</v>
      </c>
      <c r="W600" s="15">
        <f t="shared" si="363"/>
        <v>798</v>
      </c>
      <c r="X600" s="15">
        <f t="shared" si="364"/>
        <v>1531</v>
      </c>
      <c r="Y600" s="15">
        <f t="shared" si="365"/>
        <v>0</v>
      </c>
      <c r="Z600" s="14">
        <f t="shared" si="366"/>
        <v>2329</v>
      </c>
      <c r="AA600" s="15">
        <f t="shared" si="367"/>
        <v>798</v>
      </c>
      <c r="AB600" s="15">
        <f t="shared" si="368"/>
        <v>1531</v>
      </c>
      <c r="AC600" s="15">
        <f t="shared" si="369"/>
        <v>0</v>
      </c>
      <c r="AD600" s="14">
        <f t="shared" si="370"/>
        <v>2329</v>
      </c>
      <c r="AE600" s="14">
        <f t="shared" si="371"/>
        <v>6987</v>
      </c>
      <c r="AF600" s="17" t="s">
        <v>53</v>
      </c>
      <c r="AG600" s="17" t="s">
        <v>909</v>
      </c>
      <c r="AH600" s="17" t="s">
        <v>2281</v>
      </c>
      <c r="AI600" s="17" t="s">
        <v>343</v>
      </c>
      <c r="AJ600" s="29" t="s">
        <v>345</v>
      </c>
      <c r="AK600" s="29">
        <v>45657</v>
      </c>
      <c r="AL600" s="29" t="s">
        <v>345</v>
      </c>
      <c r="AM600" s="25" t="s">
        <v>47</v>
      </c>
      <c r="AN600" s="25">
        <v>46752</v>
      </c>
      <c r="AO600" s="12"/>
    </row>
    <row r="601" spans="1:41" ht="20" customHeight="1">
      <c r="A601" s="12">
        <v>17</v>
      </c>
      <c r="B601" s="12" t="s">
        <v>2950</v>
      </c>
      <c r="C601" s="28" t="s">
        <v>3222</v>
      </c>
      <c r="D601" s="12" t="s">
        <v>2951</v>
      </c>
      <c r="E601" s="12" t="s">
        <v>2950</v>
      </c>
      <c r="F601" s="12" t="s">
        <v>2951</v>
      </c>
      <c r="G601" s="12" t="s">
        <v>3113</v>
      </c>
      <c r="H601" s="12" t="s">
        <v>2957</v>
      </c>
      <c r="I601" s="1" t="s">
        <v>1639</v>
      </c>
      <c r="J601" s="12">
        <v>7</v>
      </c>
      <c r="K601" s="12" t="s">
        <v>2959</v>
      </c>
      <c r="L601" s="12" t="s">
        <v>2957</v>
      </c>
      <c r="M601" s="27" t="s">
        <v>3114</v>
      </c>
      <c r="N601" s="12"/>
      <c r="O601" s="8">
        <v>55190858</v>
      </c>
      <c r="P601" s="8" t="s">
        <v>50</v>
      </c>
      <c r="Q601" s="8">
        <v>5</v>
      </c>
      <c r="R601" s="12">
        <v>36</v>
      </c>
      <c r="S601" s="23">
        <v>739</v>
      </c>
      <c r="T601" s="23">
        <v>1931</v>
      </c>
      <c r="U601" s="13"/>
      <c r="V601" s="14">
        <f t="shared" si="362"/>
        <v>2670</v>
      </c>
      <c r="W601" s="15">
        <f t="shared" si="363"/>
        <v>739</v>
      </c>
      <c r="X601" s="15">
        <f t="shared" si="364"/>
        <v>1931</v>
      </c>
      <c r="Y601" s="15">
        <f t="shared" si="365"/>
        <v>0</v>
      </c>
      <c r="Z601" s="14">
        <f t="shared" si="366"/>
        <v>2670</v>
      </c>
      <c r="AA601" s="15">
        <f t="shared" si="367"/>
        <v>739</v>
      </c>
      <c r="AB601" s="15">
        <f t="shared" si="368"/>
        <v>1931</v>
      </c>
      <c r="AC601" s="15">
        <f t="shared" si="369"/>
        <v>0</v>
      </c>
      <c r="AD601" s="14">
        <f t="shared" si="370"/>
        <v>2670</v>
      </c>
      <c r="AE601" s="14">
        <f t="shared" si="371"/>
        <v>8010</v>
      </c>
      <c r="AF601" s="17" t="s">
        <v>53</v>
      </c>
      <c r="AG601" s="17" t="s">
        <v>909</v>
      </c>
      <c r="AH601" s="17" t="s">
        <v>2281</v>
      </c>
      <c r="AI601" s="17" t="s">
        <v>343</v>
      </c>
      <c r="AJ601" s="29" t="s">
        <v>345</v>
      </c>
      <c r="AK601" s="29">
        <v>45657</v>
      </c>
      <c r="AL601" s="29" t="s">
        <v>345</v>
      </c>
      <c r="AM601" s="25" t="s">
        <v>47</v>
      </c>
      <c r="AN601" s="25">
        <v>46752</v>
      </c>
      <c r="AO601" s="12"/>
    </row>
    <row r="602" spans="1:41" ht="20" customHeight="1">
      <c r="A602" s="12">
        <v>18</v>
      </c>
      <c r="B602" s="12" t="s">
        <v>2950</v>
      </c>
      <c r="C602" s="28" t="s">
        <v>3222</v>
      </c>
      <c r="D602" s="12" t="s">
        <v>2951</v>
      </c>
      <c r="E602" s="12" t="s">
        <v>2950</v>
      </c>
      <c r="F602" s="12" t="s">
        <v>2951</v>
      </c>
      <c r="G602" s="12" t="s">
        <v>3115</v>
      </c>
      <c r="H602" s="12" t="s">
        <v>2957</v>
      </c>
      <c r="I602" s="1" t="s">
        <v>3116</v>
      </c>
      <c r="J602" s="12">
        <v>42</v>
      </c>
      <c r="K602" s="12" t="s">
        <v>2959</v>
      </c>
      <c r="L602" s="12" t="s">
        <v>2957</v>
      </c>
      <c r="M602" s="27" t="s">
        <v>3117</v>
      </c>
      <c r="N602" s="12"/>
      <c r="O602" s="8">
        <v>30461701</v>
      </c>
      <c r="P602" s="8" t="s">
        <v>50</v>
      </c>
      <c r="Q602" s="8">
        <v>18</v>
      </c>
      <c r="R602" s="12">
        <v>36</v>
      </c>
      <c r="S602" s="23">
        <v>6660</v>
      </c>
      <c r="T602" s="23">
        <v>14328</v>
      </c>
      <c r="U602" s="13"/>
      <c r="V602" s="14">
        <f t="shared" si="362"/>
        <v>20988</v>
      </c>
      <c r="W602" s="15">
        <f t="shared" si="363"/>
        <v>6660</v>
      </c>
      <c r="X602" s="15">
        <f t="shared" si="364"/>
        <v>14328</v>
      </c>
      <c r="Y602" s="15">
        <f t="shared" si="365"/>
        <v>0</v>
      </c>
      <c r="Z602" s="14">
        <f t="shared" si="366"/>
        <v>20988</v>
      </c>
      <c r="AA602" s="15">
        <f t="shared" si="367"/>
        <v>6660</v>
      </c>
      <c r="AB602" s="15">
        <f t="shared" si="368"/>
        <v>14328</v>
      </c>
      <c r="AC602" s="15">
        <f t="shared" si="369"/>
        <v>0</v>
      </c>
      <c r="AD602" s="14">
        <f t="shared" si="370"/>
        <v>20988</v>
      </c>
      <c r="AE602" s="14">
        <f t="shared" si="371"/>
        <v>62964</v>
      </c>
      <c r="AF602" s="17" t="s">
        <v>53</v>
      </c>
      <c r="AG602" s="17" t="s">
        <v>909</v>
      </c>
      <c r="AH602" s="17" t="s">
        <v>2281</v>
      </c>
      <c r="AI602" s="17" t="s">
        <v>343</v>
      </c>
      <c r="AJ602" s="29" t="s">
        <v>345</v>
      </c>
      <c r="AK602" s="29">
        <v>45657</v>
      </c>
      <c r="AL602" s="29" t="s">
        <v>345</v>
      </c>
      <c r="AM602" s="25" t="s">
        <v>47</v>
      </c>
      <c r="AN602" s="25">
        <v>46752</v>
      </c>
      <c r="AO602" s="12"/>
    </row>
    <row r="603" spans="1:41" ht="20" customHeight="1">
      <c r="A603" s="12">
        <v>19</v>
      </c>
      <c r="B603" s="12" t="s">
        <v>2950</v>
      </c>
      <c r="C603" s="28" t="s">
        <v>3222</v>
      </c>
      <c r="D603" s="12" t="s">
        <v>2951</v>
      </c>
      <c r="E603" s="12" t="s">
        <v>2950</v>
      </c>
      <c r="F603" s="12" t="s">
        <v>2951</v>
      </c>
      <c r="G603" s="12" t="s">
        <v>3118</v>
      </c>
      <c r="H603" s="12" t="s">
        <v>3119</v>
      </c>
      <c r="I603" s="1" t="s">
        <v>3116</v>
      </c>
      <c r="J603" s="12">
        <v>2</v>
      </c>
      <c r="K603" s="12" t="s">
        <v>2959</v>
      </c>
      <c r="L603" s="12" t="s">
        <v>2957</v>
      </c>
      <c r="M603" s="27" t="s">
        <v>3120</v>
      </c>
      <c r="N603" s="12"/>
      <c r="O603" s="8">
        <v>56298396</v>
      </c>
      <c r="P603" s="8" t="s">
        <v>50</v>
      </c>
      <c r="Q603" s="8">
        <v>35</v>
      </c>
      <c r="R603" s="12">
        <v>36</v>
      </c>
      <c r="S603" s="23">
        <v>12724</v>
      </c>
      <c r="T603" s="23">
        <v>32367</v>
      </c>
      <c r="U603" s="13"/>
      <c r="V603" s="14">
        <f t="shared" si="362"/>
        <v>45091</v>
      </c>
      <c r="W603" s="15">
        <f t="shared" si="363"/>
        <v>12724</v>
      </c>
      <c r="X603" s="15">
        <f t="shared" si="364"/>
        <v>32367</v>
      </c>
      <c r="Y603" s="15">
        <f t="shared" si="365"/>
        <v>0</v>
      </c>
      <c r="Z603" s="14">
        <f t="shared" si="366"/>
        <v>45091</v>
      </c>
      <c r="AA603" s="15">
        <f t="shared" si="367"/>
        <v>12724</v>
      </c>
      <c r="AB603" s="15">
        <f t="shared" si="368"/>
        <v>32367</v>
      </c>
      <c r="AC603" s="15">
        <f t="shared" si="369"/>
        <v>0</v>
      </c>
      <c r="AD603" s="14">
        <f t="shared" si="370"/>
        <v>45091</v>
      </c>
      <c r="AE603" s="14">
        <f t="shared" si="371"/>
        <v>135273</v>
      </c>
      <c r="AF603" s="17" t="s">
        <v>53</v>
      </c>
      <c r="AG603" s="17" t="s">
        <v>909</v>
      </c>
      <c r="AH603" s="17" t="s">
        <v>2281</v>
      </c>
      <c r="AI603" s="17" t="s">
        <v>343</v>
      </c>
      <c r="AJ603" s="29" t="s">
        <v>345</v>
      </c>
      <c r="AK603" s="29">
        <v>45657</v>
      </c>
      <c r="AL603" s="29" t="s">
        <v>345</v>
      </c>
      <c r="AM603" s="25" t="s">
        <v>47</v>
      </c>
      <c r="AN603" s="25">
        <v>46752</v>
      </c>
      <c r="AO603" s="12"/>
    </row>
    <row r="604" spans="1:41" ht="20" customHeight="1">
      <c r="A604" s="12">
        <v>20</v>
      </c>
      <c r="B604" s="12" t="s">
        <v>2950</v>
      </c>
      <c r="C604" s="28" t="s">
        <v>3222</v>
      </c>
      <c r="D604" s="12" t="s">
        <v>2951</v>
      </c>
      <c r="E604" s="12" t="s">
        <v>2950</v>
      </c>
      <c r="F604" s="12" t="s">
        <v>2951</v>
      </c>
      <c r="G604" s="12" t="s">
        <v>3121</v>
      </c>
      <c r="H604" s="12" t="s">
        <v>2957</v>
      </c>
      <c r="I604" s="1" t="s">
        <v>3116</v>
      </c>
      <c r="J604" s="12">
        <v>42</v>
      </c>
      <c r="K604" s="12" t="s">
        <v>2959</v>
      </c>
      <c r="L604" s="12" t="s">
        <v>2957</v>
      </c>
      <c r="M604" s="27" t="s">
        <v>3122</v>
      </c>
      <c r="N604" s="12"/>
      <c r="O604" s="8">
        <v>30406674</v>
      </c>
      <c r="P604" s="8" t="s">
        <v>50</v>
      </c>
      <c r="Q604" s="8">
        <v>14</v>
      </c>
      <c r="R604" s="12">
        <v>36</v>
      </c>
      <c r="S604" s="23">
        <v>924</v>
      </c>
      <c r="T604" s="23">
        <v>2319</v>
      </c>
      <c r="U604" s="13"/>
      <c r="V604" s="14">
        <f t="shared" si="362"/>
        <v>3243</v>
      </c>
      <c r="W604" s="15">
        <f t="shared" si="363"/>
        <v>924</v>
      </c>
      <c r="X604" s="15">
        <f t="shared" si="364"/>
        <v>2319</v>
      </c>
      <c r="Y604" s="15">
        <f t="shared" si="365"/>
        <v>0</v>
      </c>
      <c r="Z604" s="14">
        <f t="shared" si="366"/>
        <v>3243</v>
      </c>
      <c r="AA604" s="15">
        <f t="shared" si="367"/>
        <v>924</v>
      </c>
      <c r="AB604" s="15">
        <f t="shared" si="368"/>
        <v>2319</v>
      </c>
      <c r="AC604" s="15">
        <f t="shared" si="369"/>
        <v>0</v>
      </c>
      <c r="AD604" s="14">
        <f t="shared" si="370"/>
        <v>3243</v>
      </c>
      <c r="AE604" s="14">
        <f t="shared" si="371"/>
        <v>9729</v>
      </c>
      <c r="AF604" s="17" t="s">
        <v>53</v>
      </c>
      <c r="AG604" s="17" t="s">
        <v>909</v>
      </c>
      <c r="AH604" s="17" t="s">
        <v>2281</v>
      </c>
      <c r="AI604" s="17" t="s">
        <v>343</v>
      </c>
      <c r="AJ604" s="29" t="s">
        <v>345</v>
      </c>
      <c r="AK604" s="29">
        <v>45657</v>
      </c>
      <c r="AL604" s="29" t="s">
        <v>345</v>
      </c>
      <c r="AM604" s="25" t="s">
        <v>47</v>
      </c>
      <c r="AN604" s="25">
        <v>46752</v>
      </c>
      <c r="AO604" s="12"/>
    </row>
    <row r="605" spans="1:41" ht="20" customHeight="1">
      <c r="A605" s="12">
        <v>21</v>
      </c>
      <c r="B605" s="12" t="s">
        <v>2950</v>
      </c>
      <c r="C605" s="28" t="s">
        <v>3222</v>
      </c>
      <c r="D605" s="12" t="s">
        <v>2951</v>
      </c>
      <c r="E605" s="12" t="s">
        <v>2950</v>
      </c>
      <c r="F605" s="12" t="s">
        <v>2951</v>
      </c>
      <c r="G605" s="12" t="s">
        <v>3123</v>
      </c>
      <c r="H605" s="12" t="s">
        <v>2957</v>
      </c>
      <c r="I605" s="1" t="s">
        <v>1639</v>
      </c>
      <c r="J605" s="12">
        <v>29</v>
      </c>
      <c r="K605" s="12" t="s">
        <v>2959</v>
      </c>
      <c r="L605" s="12" t="s">
        <v>2957</v>
      </c>
      <c r="M605" s="27" t="s">
        <v>3124</v>
      </c>
      <c r="N605" s="12"/>
      <c r="O605" s="8">
        <v>30405892</v>
      </c>
      <c r="P605" s="8" t="s">
        <v>50</v>
      </c>
      <c r="Q605" s="8">
        <v>14</v>
      </c>
      <c r="R605" s="12">
        <v>36</v>
      </c>
      <c r="S605" s="23">
        <v>5014</v>
      </c>
      <c r="T605" s="23">
        <v>12265</v>
      </c>
      <c r="U605" s="13"/>
      <c r="V605" s="14">
        <f t="shared" si="362"/>
        <v>17279</v>
      </c>
      <c r="W605" s="15">
        <f t="shared" si="363"/>
        <v>5014</v>
      </c>
      <c r="X605" s="15">
        <f t="shared" si="364"/>
        <v>12265</v>
      </c>
      <c r="Y605" s="15">
        <f t="shared" si="365"/>
        <v>0</v>
      </c>
      <c r="Z605" s="14">
        <f t="shared" si="366"/>
        <v>17279</v>
      </c>
      <c r="AA605" s="15">
        <f t="shared" si="367"/>
        <v>5014</v>
      </c>
      <c r="AB605" s="15">
        <f t="shared" si="368"/>
        <v>12265</v>
      </c>
      <c r="AC605" s="15">
        <f t="shared" si="369"/>
        <v>0</v>
      </c>
      <c r="AD605" s="14">
        <f t="shared" si="370"/>
        <v>17279</v>
      </c>
      <c r="AE605" s="14">
        <f t="shared" si="371"/>
        <v>51837</v>
      </c>
      <c r="AF605" s="17" t="s">
        <v>53</v>
      </c>
      <c r="AG605" s="17" t="s">
        <v>909</v>
      </c>
      <c r="AH605" s="17" t="s">
        <v>2281</v>
      </c>
      <c r="AI605" s="17" t="s">
        <v>343</v>
      </c>
      <c r="AJ605" s="29" t="s">
        <v>345</v>
      </c>
      <c r="AK605" s="29">
        <v>45657</v>
      </c>
      <c r="AL605" s="29" t="s">
        <v>345</v>
      </c>
      <c r="AM605" s="25" t="s">
        <v>47</v>
      </c>
      <c r="AN605" s="25">
        <v>46752</v>
      </c>
      <c r="AO605" s="12"/>
    </row>
    <row r="606" spans="1:41" ht="20" customHeight="1">
      <c r="A606" s="12">
        <v>22</v>
      </c>
      <c r="B606" s="12" t="s">
        <v>2950</v>
      </c>
      <c r="C606" s="28" t="s">
        <v>3222</v>
      </c>
      <c r="D606" s="12" t="s">
        <v>2951</v>
      </c>
      <c r="E606" s="12" t="s">
        <v>2950</v>
      </c>
      <c r="F606" s="12" t="s">
        <v>2951</v>
      </c>
      <c r="G606" s="12" t="s">
        <v>2956</v>
      </c>
      <c r="H606" s="12" t="s">
        <v>2957</v>
      </c>
      <c r="I606" s="1" t="s">
        <v>2958</v>
      </c>
      <c r="J606" s="12">
        <v>19</v>
      </c>
      <c r="K606" s="12" t="s">
        <v>2959</v>
      </c>
      <c r="L606" s="12" t="s">
        <v>2957</v>
      </c>
      <c r="M606" s="27" t="s">
        <v>2960</v>
      </c>
      <c r="N606" s="12"/>
      <c r="O606" s="8">
        <v>56298397</v>
      </c>
      <c r="P606" s="8" t="s">
        <v>50</v>
      </c>
      <c r="Q606" s="8">
        <v>35</v>
      </c>
      <c r="R606" s="12">
        <v>36</v>
      </c>
      <c r="S606" s="23">
        <v>134</v>
      </c>
      <c r="T606" s="23">
        <v>336</v>
      </c>
      <c r="U606" s="13"/>
      <c r="V606" s="14">
        <f t="shared" si="362"/>
        <v>470</v>
      </c>
      <c r="W606" s="15">
        <f t="shared" si="363"/>
        <v>134</v>
      </c>
      <c r="X606" s="15">
        <f t="shared" si="364"/>
        <v>336</v>
      </c>
      <c r="Y606" s="15">
        <f t="shared" si="365"/>
        <v>0</v>
      </c>
      <c r="Z606" s="14">
        <f t="shared" si="366"/>
        <v>470</v>
      </c>
      <c r="AA606" s="15">
        <f t="shared" si="367"/>
        <v>134</v>
      </c>
      <c r="AB606" s="15">
        <f t="shared" si="368"/>
        <v>336</v>
      </c>
      <c r="AC606" s="15">
        <f t="shared" si="369"/>
        <v>0</v>
      </c>
      <c r="AD606" s="14">
        <f t="shared" si="370"/>
        <v>470</v>
      </c>
      <c r="AE606" s="14">
        <f t="shared" si="371"/>
        <v>1410</v>
      </c>
      <c r="AF606" s="17" t="s">
        <v>53</v>
      </c>
      <c r="AG606" s="17" t="s">
        <v>909</v>
      </c>
      <c r="AH606" s="17" t="s">
        <v>2281</v>
      </c>
      <c r="AI606" s="17" t="s">
        <v>343</v>
      </c>
      <c r="AJ606" s="29" t="s">
        <v>345</v>
      </c>
      <c r="AK606" s="29">
        <v>45657</v>
      </c>
      <c r="AL606" s="29" t="s">
        <v>345</v>
      </c>
      <c r="AM606" s="25" t="s">
        <v>47</v>
      </c>
      <c r="AN606" s="25">
        <v>46752</v>
      </c>
      <c r="AO606" s="12"/>
    </row>
    <row r="607" spans="1:41" ht="20" customHeight="1">
      <c r="A607" s="12">
        <v>23</v>
      </c>
      <c r="B607" s="12" t="s">
        <v>2950</v>
      </c>
      <c r="C607" s="28" t="s">
        <v>3222</v>
      </c>
      <c r="D607" s="12" t="s">
        <v>2951</v>
      </c>
      <c r="E607" s="12" t="s">
        <v>2950</v>
      </c>
      <c r="F607" s="12" t="s">
        <v>2951</v>
      </c>
      <c r="G607" s="12" t="s">
        <v>2961</v>
      </c>
      <c r="H607" s="12" t="s">
        <v>2962</v>
      </c>
      <c r="I607" s="1"/>
      <c r="J607" s="12">
        <v>65</v>
      </c>
      <c r="K607" s="12" t="s">
        <v>2959</v>
      </c>
      <c r="L607" s="12" t="s">
        <v>2957</v>
      </c>
      <c r="M607" s="27" t="s">
        <v>2963</v>
      </c>
      <c r="N607" s="12"/>
      <c r="O607" s="8">
        <v>56298437</v>
      </c>
      <c r="P607" s="8" t="s">
        <v>50</v>
      </c>
      <c r="Q607" s="8">
        <v>20</v>
      </c>
      <c r="R607" s="12">
        <v>36</v>
      </c>
      <c r="S607" s="23">
        <v>4925</v>
      </c>
      <c r="T607" s="23">
        <v>10296</v>
      </c>
      <c r="U607" s="13"/>
      <c r="V607" s="14">
        <f t="shared" si="362"/>
        <v>15221</v>
      </c>
      <c r="W607" s="15">
        <f t="shared" si="363"/>
        <v>4925</v>
      </c>
      <c r="X607" s="15">
        <f t="shared" si="364"/>
        <v>10296</v>
      </c>
      <c r="Y607" s="15">
        <f t="shared" si="365"/>
        <v>0</v>
      </c>
      <c r="Z607" s="14">
        <f t="shared" si="366"/>
        <v>15221</v>
      </c>
      <c r="AA607" s="15">
        <f t="shared" si="367"/>
        <v>4925</v>
      </c>
      <c r="AB607" s="15">
        <f t="shared" si="368"/>
        <v>10296</v>
      </c>
      <c r="AC607" s="15">
        <f t="shared" si="369"/>
        <v>0</v>
      </c>
      <c r="AD607" s="14">
        <f t="shared" si="370"/>
        <v>15221</v>
      </c>
      <c r="AE607" s="14">
        <f t="shared" si="371"/>
        <v>45663</v>
      </c>
      <c r="AF607" s="17" t="s">
        <v>53</v>
      </c>
      <c r="AG607" s="17" t="s">
        <v>909</v>
      </c>
      <c r="AH607" s="17" t="s">
        <v>2281</v>
      </c>
      <c r="AI607" s="17" t="s">
        <v>343</v>
      </c>
      <c r="AJ607" s="29" t="s">
        <v>345</v>
      </c>
      <c r="AK607" s="29">
        <v>45657</v>
      </c>
      <c r="AL607" s="29" t="s">
        <v>345</v>
      </c>
      <c r="AM607" s="25" t="s">
        <v>47</v>
      </c>
      <c r="AN607" s="25">
        <v>46752</v>
      </c>
      <c r="AO607" s="12"/>
    </row>
    <row r="608" spans="1:41" ht="20" customHeight="1">
      <c r="A608" s="12">
        <v>24</v>
      </c>
      <c r="B608" s="12" t="s">
        <v>2950</v>
      </c>
      <c r="C608" s="28" t="s">
        <v>3222</v>
      </c>
      <c r="D608" s="12" t="s">
        <v>2951</v>
      </c>
      <c r="E608" s="12" t="s">
        <v>2950</v>
      </c>
      <c r="F608" s="12" t="s">
        <v>2951</v>
      </c>
      <c r="G608" s="12" t="s">
        <v>2964</v>
      </c>
      <c r="H608" s="12" t="s">
        <v>2965</v>
      </c>
      <c r="I608" s="1"/>
      <c r="J608" s="12"/>
      <c r="K608" s="12" t="s">
        <v>2959</v>
      </c>
      <c r="L608" s="12" t="s">
        <v>2957</v>
      </c>
      <c r="M608" s="27" t="s">
        <v>2966</v>
      </c>
      <c r="N608" s="12"/>
      <c r="O608" s="8">
        <v>56333386</v>
      </c>
      <c r="P608" s="8" t="s">
        <v>50</v>
      </c>
      <c r="Q608" s="8">
        <v>35</v>
      </c>
      <c r="R608" s="12">
        <v>36</v>
      </c>
      <c r="S608" s="23">
        <v>14459</v>
      </c>
      <c r="T608" s="23">
        <v>32515</v>
      </c>
      <c r="U608" s="13"/>
      <c r="V608" s="14">
        <f t="shared" si="362"/>
        <v>46974</v>
      </c>
      <c r="W608" s="15">
        <f t="shared" si="363"/>
        <v>14459</v>
      </c>
      <c r="X608" s="15">
        <f t="shared" si="364"/>
        <v>32515</v>
      </c>
      <c r="Y608" s="15">
        <f t="shared" si="365"/>
        <v>0</v>
      </c>
      <c r="Z608" s="14">
        <f t="shared" si="366"/>
        <v>46974</v>
      </c>
      <c r="AA608" s="15">
        <f t="shared" si="367"/>
        <v>14459</v>
      </c>
      <c r="AB608" s="15">
        <f t="shared" si="368"/>
        <v>32515</v>
      </c>
      <c r="AC608" s="15">
        <f t="shared" si="369"/>
        <v>0</v>
      </c>
      <c r="AD608" s="14">
        <f t="shared" si="370"/>
        <v>46974</v>
      </c>
      <c r="AE608" s="14">
        <f t="shared" si="371"/>
        <v>140922</v>
      </c>
      <c r="AF608" s="17" t="s">
        <v>53</v>
      </c>
      <c r="AG608" s="17" t="s">
        <v>909</v>
      </c>
      <c r="AH608" s="17" t="s">
        <v>2281</v>
      </c>
      <c r="AI608" s="17" t="s">
        <v>343</v>
      </c>
      <c r="AJ608" s="29" t="s">
        <v>345</v>
      </c>
      <c r="AK608" s="29">
        <v>45657</v>
      </c>
      <c r="AL608" s="29" t="s">
        <v>345</v>
      </c>
      <c r="AM608" s="25" t="s">
        <v>47</v>
      </c>
      <c r="AN608" s="25">
        <v>46752</v>
      </c>
      <c r="AO608" s="12"/>
    </row>
    <row r="609" spans="1:41" ht="20" customHeight="1">
      <c r="A609" s="12">
        <v>25</v>
      </c>
      <c r="B609" s="12" t="s">
        <v>2950</v>
      </c>
      <c r="C609" s="28" t="s">
        <v>3222</v>
      </c>
      <c r="D609" s="12" t="s">
        <v>2951</v>
      </c>
      <c r="E609" s="12" t="s">
        <v>2950</v>
      </c>
      <c r="F609" s="12" t="s">
        <v>2951</v>
      </c>
      <c r="G609" s="12" t="s">
        <v>3125</v>
      </c>
      <c r="H609" s="12" t="s">
        <v>2962</v>
      </c>
      <c r="I609" s="1"/>
      <c r="J609" s="12">
        <v>68</v>
      </c>
      <c r="K609" s="12" t="s">
        <v>2959</v>
      </c>
      <c r="L609" s="12" t="s">
        <v>2957</v>
      </c>
      <c r="M609" s="27" t="s">
        <v>3126</v>
      </c>
      <c r="N609" s="12"/>
      <c r="O609" s="8">
        <v>30273164</v>
      </c>
      <c r="P609" s="8" t="s">
        <v>713</v>
      </c>
      <c r="Q609" s="8">
        <v>14</v>
      </c>
      <c r="R609" s="12">
        <v>36</v>
      </c>
      <c r="S609" s="23">
        <v>3635</v>
      </c>
      <c r="T609" s="23">
        <v>4472</v>
      </c>
      <c r="U609" s="13"/>
      <c r="V609" s="14">
        <f t="shared" si="362"/>
        <v>8107</v>
      </c>
      <c r="W609" s="15">
        <f t="shared" si="363"/>
        <v>3635</v>
      </c>
      <c r="X609" s="15">
        <f t="shared" si="364"/>
        <v>4472</v>
      </c>
      <c r="Y609" s="15">
        <f t="shared" si="365"/>
        <v>0</v>
      </c>
      <c r="Z609" s="14">
        <f t="shared" si="366"/>
        <v>8107</v>
      </c>
      <c r="AA609" s="15">
        <f t="shared" si="367"/>
        <v>3635</v>
      </c>
      <c r="AB609" s="15">
        <f t="shared" si="368"/>
        <v>4472</v>
      </c>
      <c r="AC609" s="15">
        <f t="shared" si="369"/>
        <v>0</v>
      </c>
      <c r="AD609" s="14">
        <f t="shared" si="370"/>
        <v>8107</v>
      </c>
      <c r="AE609" s="14">
        <f t="shared" si="371"/>
        <v>24321</v>
      </c>
      <c r="AF609" s="17" t="s">
        <v>53</v>
      </c>
      <c r="AG609" s="17" t="s">
        <v>909</v>
      </c>
      <c r="AH609" s="17" t="s">
        <v>2281</v>
      </c>
      <c r="AI609" s="17" t="s">
        <v>343</v>
      </c>
      <c r="AJ609" s="29" t="s">
        <v>345</v>
      </c>
      <c r="AK609" s="29">
        <v>45657</v>
      </c>
      <c r="AL609" s="29" t="s">
        <v>345</v>
      </c>
      <c r="AM609" s="25" t="s">
        <v>47</v>
      </c>
      <c r="AN609" s="25">
        <v>46752</v>
      </c>
      <c r="AO609" s="12"/>
    </row>
    <row r="610" spans="1:41" ht="20" customHeight="1">
      <c r="A610" s="12">
        <v>26</v>
      </c>
      <c r="B610" s="12" t="s">
        <v>2950</v>
      </c>
      <c r="C610" s="28" t="s">
        <v>3222</v>
      </c>
      <c r="D610" s="12" t="s">
        <v>2951</v>
      </c>
      <c r="E610" s="12" t="s">
        <v>2950</v>
      </c>
      <c r="F610" s="12" t="s">
        <v>2951</v>
      </c>
      <c r="G610" s="12" t="s">
        <v>3127</v>
      </c>
      <c r="H610" s="12" t="s">
        <v>2974</v>
      </c>
      <c r="I610" s="1"/>
      <c r="J610" s="12">
        <v>53</v>
      </c>
      <c r="K610" s="12" t="s">
        <v>2959</v>
      </c>
      <c r="L610" s="12" t="s">
        <v>2957</v>
      </c>
      <c r="M610" s="27" t="s">
        <v>3128</v>
      </c>
      <c r="N610" s="12"/>
      <c r="O610" s="8">
        <v>56402189</v>
      </c>
      <c r="P610" s="8" t="s">
        <v>713</v>
      </c>
      <c r="Q610" s="8">
        <v>35</v>
      </c>
      <c r="R610" s="12">
        <v>36</v>
      </c>
      <c r="S610" s="23">
        <v>12531</v>
      </c>
      <c r="T610" s="23">
        <v>18279</v>
      </c>
      <c r="U610" s="13"/>
      <c r="V610" s="14">
        <f t="shared" si="362"/>
        <v>30810</v>
      </c>
      <c r="W610" s="15">
        <f>S610</f>
        <v>12531</v>
      </c>
      <c r="X610" s="15">
        <f t="shared" si="364"/>
        <v>18279</v>
      </c>
      <c r="Y610" s="15">
        <f t="shared" si="365"/>
        <v>0</v>
      </c>
      <c r="Z610" s="14">
        <f t="shared" si="366"/>
        <v>30810</v>
      </c>
      <c r="AA610" s="15">
        <f>S610</f>
        <v>12531</v>
      </c>
      <c r="AB610" s="15">
        <f t="shared" si="368"/>
        <v>18279</v>
      </c>
      <c r="AC610" s="15">
        <f t="shared" si="369"/>
        <v>0</v>
      </c>
      <c r="AD610" s="14">
        <f t="shared" si="370"/>
        <v>30810</v>
      </c>
      <c r="AE610" s="14">
        <f t="shared" si="371"/>
        <v>92430</v>
      </c>
      <c r="AF610" s="17" t="s">
        <v>53</v>
      </c>
      <c r="AG610" s="17" t="s">
        <v>909</v>
      </c>
      <c r="AH610" s="17" t="s">
        <v>2281</v>
      </c>
      <c r="AI610" s="17" t="s">
        <v>343</v>
      </c>
      <c r="AJ610" s="29" t="s">
        <v>345</v>
      </c>
      <c r="AK610" s="29">
        <v>45657</v>
      </c>
      <c r="AL610" s="29" t="s">
        <v>345</v>
      </c>
      <c r="AM610" s="25" t="s">
        <v>47</v>
      </c>
      <c r="AN610" s="25">
        <v>46752</v>
      </c>
      <c r="AO610" s="12"/>
    </row>
    <row r="611" spans="1:41" ht="20" customHeight="1">
      <c r="A611" s="12">
        <v>27</v>
      </c>
      <c r="B611" s="12" t="s">
        <v>2950</v>
      </c>
      <c r="C611" s="28" t="s">
        <v>3222</v>
      </c>
      <c r="D611" s="12" t="s">
        <v>2951</v>
      </c>
      <c r="E611" s="12" t="s">
        <v>2950</v>
      </c>
      <c r="F611" s="12" t="s">
        <v>2951</v>
      </c>
      <c r="G611" s="12" t="s">
        <v>3129</v>
      </c>
      <c r="H611" s="12" t="s">
        <v>3001</v>
      </c>
      <c r="I611" s="1" t="s">
        <v>3099</v>
      </c>
      <c r="J611" s="12">
        <v>4</v>
      </c>
      <c r="K611" s="12" t="s">
        <v>2959</v>
      </c>
      <c r="L611" s="12" t="s">
        <v>2957</v>
      </c>
      <c r="M611" s="27" t="s">
        <v>3130</v>
      </c>
      <c r="N611" s="12"/>
      <c r="O611" s="8">
        <v>30405838</v>
      </c>
      <c r="P611" s="8" t="s">
        <v>713</v>
      </c>
      <c r="Q611" s="8">
        <v>14</v>
      </c>
      <c r="R611" s="12">
        <v>36</v>
      </c>
      <c r="S611" s="23">
        <v>28778</v>
      </c>
      <c r="T611" s="23">
        <v>38097</v>
      </c>
      <c r="U611" s="13"/>
      <c r="V611" s="14">
        <f t="shared" ref="V611:V617" si="372">SUM(S611:U611)</f>
        <v>66875</v>
      </c>
      <c r="W611" s="15">
        <f t="shared" ref="W611:W617" si="373">S611</f>
        <v>28778</v>
      </c>
      <c r="X611" s="15">
        <f t="shared" ref="X611:X617" si="374">T611</f>
        <v>38097</v>
      </c>
      <c r="Y611" s="15">
        <f t="shared" ref="Y611:Y617" si="375">U611</f>
        <v>0</v>
      </c>
      <c r="Z611" s="14">
        <f t="shared" ref="Z611:Z617" si="376">SUM(W611:Y611)</f>
        <v>66875</v>
      </c>
      <c r="AA611" s="15">
        <f t="shared" ref="AA611:AA617" si="377">S611</f>
        <v>28778</v>
      </c>
      <c r="AB611" s="15">
        <f t="shared" ref="AB611:AB617" si="378">T611</f>
        <v>38097</v>
      </c>
      <c r="AC611" s="15">
        <f t="shared" ref="AC611:AC617" si="379">U611</f>
        <v>0</v>
      </c>
      <c r="AD611" s="14">
        <f t="shared" ref="AD611:AD617" si="380">SUM(AA611:AC611)</f>
        <v>66875</v>
      </c>
      <c r="AE611" s="14">
        <f t="shared" ref="AE611:AE617" si="381">V611+Z611+AD611</f>
        <v>200625</v>
      </c>
      <c r="AF611" s="17" t="s">
        <v>53</v>
      </c>
      <c r="AG611" s="17" t="s">
        <v>909</v>
      </c>
      <c r="AH611" s="17" t="s">
        <v>2281</v>
      </c>
      <c r="AI611" s="17" t="s">
        <v>343</v>
      </c>
      <c r="AJ611" s="29" t="s">
        <v>345</v>
      </c>
      <c r="AK611" s="29">
        <v>45657</v>
      </c>
      <c r="AL611" s="29" t="s">
        <v>345</v>
      </c>
      <c r="AM611" s="25" t="s">
        <v>47</v>
      </c>
      <c r="AN611" s="25">
        <v>46752</v>
      </c>
      <c r="AO611" s="12"/>
    </row>
    <row r="612" spans="1:41" ht="20" customHeight="1">
      <c r="A612" s="12">
        <v>28</v>
      </c>
      <c r="B612" s="12" t="s">
        <v>2950</v>
      </c>
      <c r="C612" s="28" t="s">
        <v>3222</v>
      </c>
      <c r="D612" s="12" t="s">
        <v>2951</v>
      </c>
      <c r="E612" s="12" t="s">
        <v>2950</v>
      </c>
      <c r="F612" s="12" t="s">
        <v>2951</v>
      </c>
      <c r="G612" s="12" t="s">
        <v>3131</v>
      </c>
      <c r="H612" s="12" t="s">
        <v>3132</v>
      </c>
      <c r="I612" s="1" t="s">
        <v>3133</v>
      </c>
      <c r="J612" s="12">
        <v>23</v>
      </c>
      <c r="K612" s="12" t="s">
        <v>2959</v>
      </c>
      <c r="L612" s="12" t="s">
        <v>2957</v>
      </c>
      <c r="M612" s="27" t="s">
        <v>3134</v>
      </c>
      <c r="N612" s="12"/>
      <c r="O612" s="8">
        <v>56428759</v>
      </c>
      <c r="P612" s="8" t="s">
        <v>713</v>
      </c>
      <c r="Q612" s="8">
        <v>18</v>
      </c>
      <c r="R612" s="12">
        <v>36</v>
      </c>
      <c r="S612" s="23">
        <v>22602</v>
      </c>
      <c r="T612" s="23">
        <v>25235</v>
      </c>
      <c r="U612" s="13"/>
      <c r="V612" s="14">
        <f t="shared" si="372"/>
        <v>47837</v>
      </c>
      <c r="W612" s="15">
        <f t="shared" si="373"/>
        <v>22602</v>
      </c>
      <c r="X612" s="15">
        <f t="shared" si="374"/>
        <v>25235</v>
      </c>
      <c r="Y612" s="15">
        <f t="shared" si="375"/>
        <v>0</v>
      </c>
      <c r="Z612" s="14">
        <f t="shared" si="376"/>
        <v>47837</v>
      </c>
      <c r="AA612" s="15">
        <f t="shared" si="377"/>
        <v>22602</v>
      </c>
      <c r="AB612" s="15">
        <f t="shared" si="378"/>
        <v>25235</v>
      </c>
      <c r="AC612" s="15">
        <f t="shared" si="379"/>
        <v>0</v>
      </c>
      <c r="AD612" s="14">
        <f t="shared" si="380"/>
        <v>47837</v>
      </c>
      <c r="AE612" s="14">
        <f t="shared" si="381"/>
        <v>143511</v>
      </c>
      <c r="AF612" s="17" t="s">
        <v>53</v>
      </c>
      <c r="AG612" s="17" t="s">
        <v>909</v>
      </c>
      <c r="AH612" s="17" t="s">
        <v>2281</v>
      </c>
      <c r="AI612" s="17" t="s">
        <v>343</v>
      </c>
      <c r="AJ612" s="29" t="s">
        <v>345</v>
      </c>
      <c r="AK612" s="29">
        <v>45657</v>
      </c>
      <c r="AL612" s="29" t="s">
        <v>345</v>
      </c>
      <c r="AM612" s="25" t="s">
        <v>47</v>
      </c>
      <c r="AN612" s="25">
        <v>46752</v>
      </c>
      <c r="AO612" s="12"/>
    </row>
    <row r="613" spans="1:41" ht="20" customHeight="1">
      <c r="A613" s="12">
        <v>29</v>
      </c>
      <c r="B613" s="12" t="s">
        <v>2950</v>
      </c>
      <c r="C613" s="28" t="s">
        <v>3222</v>
      </c>
      <c r="D613" s="12" t="s">
        <v>2951</v>
      </c>
      <c r="E613" s="12" t="s">
        <v>2950</v>
      </c>
      <c r="F613" s="12" t="s">
        <v>2951</v>
      </c>
      <c r="G613" s="12" t="s">
        <v>3135</v>
      </c>
      <c r="H613" s="12" t="s">
        <v>2968</v>
      </c>
      <c r="I613" s="1" t="s">
        <v>3081</v>
      </c>
      <c r="J613" s="12">
        <v>47</v>
      </c>
      <c r="K613" s="12" t="s">
        <v>2959</v>
      </c>
      <c r="L613" s="12" t="s">
        <v>2957</v>
      </c>
      <c r="M613" s="27" t="s">
        <v>3136</v>
      </c>
      <c r="N613" s="12"/>
      <c r="O613" s="8">
        <v>55196692</v>
      </c>
      <c r="P613" s="8" t="s">
        <v>52</v>
      </c>
      <c r="Q613" s="8">
        <v>4</v>
      </c>
      <c r="R613" s="12">
        <v>36</v>
      </c>
      <c r="S613" s="23">
        <v>1392</v>
      </c>
      <c r="T613" s="23"/>
      <c r="U613" s="13"/>
      <c r="V613" s="14">
        <f t="shared" si="372"/>
        <v>1392</v>
      </c>
      <c r="W613" s="15">
        <f t="shared" si="373"/>
        <v>1392</v>
      </c>
      <c r="X613" s="15">
        <f t="shared" si="374"/>
        <v>0</v>
      </c>
      <c r="Y613" s="15">
        <f t="shared" si="375"/>
        <v>0</v>
      </c>
      <c r="Z613" s="14">
        <f t="shared" si="376"/>
        <v>1392</v>
      </c>
      <c r="AA613" s="15">
        <f t="shared" si="377"/>
        <v>1392</v>
      </c>
      <c r="AB613" s="15">
        <f t="shared" si="378"/>
        <v>0</v>
      </c>
      <c r="AC613" s="15">
        <f t="shared" si="379"/>
        <v>0</v>
      </c>
      <c r="AD613" s="14">
        <f t="shared" si="380"/>
        <v>1392</v>
      </c>
      <c r="AE613" s="14">
        <f t="shared" si="381"/>
        <v>4176</v>
      </c>
      <c r="AF613" s="17" t="s">
        <v>53</v>
      </c>
      <c r="AG613" s="17" t="s">
        <v>909</v>
      </c>
      <c r="AH613" s="17" t="s">
        <v>2281</v>
      </c>
      <c r="AI613" s="17" t="s">
        <v>343</v>
      </c>
      <c r="AJ613" s="29" t="s">
        <v>345</v>
      </c>
      <c r="AK613" s="29">
        <v>45657</v>
      </c>
      <c r="AL613" s="29" t="s">
        <v>345</v>
      </c>
      <c r="AM613" s="25" t="s">
        <v>47</v>
      </c>
      <c r="AN613" s="25">
        <v>46752</v>
      </c>
      <c r="AO613" s="12"/>
    </row>
    <row r="614" spans="1:41" ht="20" customHeight="1">
      <c r="A614" s="12">
        <v>30</v>
      </c>
      <c r="B614" s="12" t="s">
        <v>2950</v>
      </c>
      <c r="C614" s="28" t="s">
        <v>3222</v>
      </c>
      <c r="D614" s="12" t="s">
        <v>2951</v>
      </c>
      <c r="E614" s="12" t="s">
        <v>2950</v>
      </c>
      <c r="F614" s="12" t="s">
        <v>2951</v>
      </c>
      <c r="G614" s="12" t="s">
        <v>3137</v>
      </c>
      <c r="H614" s="12" t="s">
        <v>2957</v>
      </c>
      <c r="I614" s="1" t="s">
        <v>3138</v>
      </c>
      <c r="J614" s="12">
        <v>42</v>
      </c>
      <c r="K614" s="12" t="s">
        <v>2959</v>
      </c>
      <c r="L614" s="12" t="s">
        <v>2957</v>
      </c>
      <c r="M614" s="27" t="s">
        <v>3139</v>
      </c>
      <c r="N614" s="12"/>
      <c r="O614" s="8">
        <v>55196665</v>
      </c>
      <c r="P614" s="8" t="s">
        <v>52</v>
      </c>
      <c r="Q614" s="8">
        <v>5</v>
      </c>
      <c r="R614" s="12">
        <v>36</v>
      </c>
      <c r="S614" s="23">
        <v>100</v>
      </c>
      <c r="T614" s="23"/>
      <c r="U614" s="13"/>
      <c r="V614" s="14">
        <f t="shared" si="372"/>
        <v>100</v>
      </c>
      <c r="W614" s="15">
        <f t="shared" si="373"/>
        <v>100</v>
      </c>
      <c r="X614" s="15">
        <f t="shared" si="374"/>
        <v>0</v>
      </c>
      <c r="Y614" s="15">
        <f t="shared" si="375"/>
        <v>0</v>
      </c>
      <c r="Z614" s="14">
        <f t="shared" si="376"/>
        <v>100</v>
      </c>
      <c r="AA614" s="15">
        <f t="shared" si="377"/>
        <v>100</v>
      </c>
      <c r="AB614" s="15">
        <f t="shared" si="378"/>
        <v>0</v>
      </c>
      <c r="AC614" s="15">
        <f t="shared" si="379"/>
        <v>0</v>
      </c>
      <c r="AD614" s="14">
        <f t="shared" si="380"/>
        <v>100</v>
      </c>
      <c r="AE614" s="14">
        <f t="shared" si="381"/>
        <v>300</v>
      </c>
      <c r="AF614" s="17" t="s">
        <v>53</v>
      </c>
      <c r="AG614" s="17" t="s">
        <v>909</v>
      </c>
      <c r="AH614" s="17" t="s">
        <v>2281</v>
      </c>
      <c r="AI614" s="17" t="s">
        <v>343</v>
      </c>
      <c r="AJ614" s="29" t="s">
        <v>345</v>
      </c>
      <c r="AK614" s="29">
        <v>45657</v>
      </c>
      <c r="AL614" s="29" t="s">
        <v>345</v>
      </c>
      <c r="AM614" s="25" t="s">
        <v>47</v>
      </c>
      <c r="AN614" s="25">
        <v>46752</v>
      </c>
      <c r="AO614" s="12"/>
    </row>
    <row r="615" spans="1:41" ht="20" customHeight="1">
      <c r="A615" s="12">
        <v>31</v>
      </c>
      <c r="B615" s="12" t="s">
        <v>2950</v>
      </c>
      <c r="C615" s="28" t="s">
        <v>3222</v>
      </c>
      <c r="D615" s="12" t="s">
        <v>2951</v>
      </c>
      <c r="E615" s="12" t="s">
        <v>3140</v>
      </c>
      <c r="F615" s="12" t="s">
        <v>3141</v>
      </c>
      <c r="G615" s="12" t="s">
        <v>3140</v>
      </c>
      <c r="H615" s="12" t="s">
        <v>2957</v>
      </c>
      <c r="I615" s="1" t="s">
        <v>3138</v>
      </c>
      <c r="J615" s="12">
        <v>19</v>
      </c>
      <c r="K615" s="12" t="s">
        <v>2959</v>
      </c>
      <c r="L615" s="12" t="s">
        <v>2957</v>
      </c>
      <c r="M615" s="27" t="s">
        <v>3142</v>
      </c>
      <c r="N615" s="12"/>
      <c r="O615" s="8">
        <v>30353718</v>
      </c>
      <c r="P615" s="8" t="s">
        <v>50</v>
      </c>
      <c r="Q615" s="8">
        <v>14</v>
      </c>
      <c r="R615" s="12">
        <v>36</v>
      </c>
      <c r="S615" s="23">
        <v>15476</v>
      </c>
      <c r="T615" s="23"/>
      <c r="U615" s="13"/>
      <c r="V615" s="14">
        <f t="shared" si="372"/>
        <v>15476</v>
      </c>
      <c r="W615" s="15">
        <f t="shared" si="373"/>
        <v>15476</v>
      </c>
      <c r="X615" s="15">
        <f t="shared" si="374"/>
        <v>0</v>
      </c>
      <c r="Y615" s="15">
        <f t="shared" si="375"/>
        <v>0</v>
      </c>
      <c r="Z615" s="14">
        <f t="shared" si="376"/>
        <v>15476</v>
      </c>
      <c r="AA615" s="15">
        <f t="shared" si="377"/>
        <v>15476</v>
      </c>
      <c r="AB615" s="15">
        <f t="shared" si="378"/>
        <v>0</v>
      </c>
      <c r="AC615" s="15">
        <f t="shared" si="379"/>
        <v>0</v>
      </c>
      <c r="AD615" s="14">
        <f t="shared" si="380"/>
        <v>15476</v>
      </c>
      <c r="AE615" s="14">
        <f t="shared" si="381"/>
        <v>46428</v>
      </c>
      <c r="AF615" s="17" t="s">
        <v>53</v>
      </c>
      <c r="AG615" s="17" t="s">
        <v>909</v>
      </c>
      <c r="AH615" s="17" t="s">
        <v>2281</v>
      </c>
      <c r="AI615" s="17" t="s">
        <v>343</v>
      </c>
      <c r="AJ615" s="29" t="s">
        <v>345</v>
      </c>
      <c r="AK615" s="29">
        <v>45657</v>
      </c>
      <c r="AL615" s="29" t="s">
        <v>345</v>
      </c>
      <c r="AM615" s="25" t="s">
        <v>47</v>
      </c>
      <c r="AN615" s="25">
        <v>46752</v>
      </c>
      <c r="AO615" s="12"/>
    </row>
    <row r="616" spans="1:41" ht="20" customHeight="1">
      <c r="A616" s="12">
        <v>32</v>
      </c>
      <c r="B616" s="12" t="s">
        <v>2950</v>
      </c>
      <c r="C616" s="28" t="s">
        <v>3222</v>
      </c>
      <c r="D616" s="12" t="s">
        <v>2951</v>
      </c>
      <c r="E616" s="12" t="s">
        <v>3140</v>
      </c>
      <c r="F616" s="12" t="s">
        <v>3141</v>
      </c>
      <c r="G616" s="12" t="s">
        <v>3143</v>
      </c>
      <c r="H616" s="12" t="s">
        <v>2957</v>
      </c>
      <c r="I616" s="1" t="s">
        <v>3116</v>
      </c>
      <c r="J616" s="12">
        <v>19</v>
      </c>
      <c r="K616" s="12" t="s">
        <v>2959</v>
      </c>
      <c r="L616" s="12" t="s">
        <v>2957</v>
      </c>
      <c r="M616" s="27" t="s">
        <v>3144</v>
      </c>
      <c r="N616" s="12"/>
      <c r="O616" s="8">
        <v>56298433</v>
      </c>
      <c r="P616" s="8" t="s">
        <v>50</v>
      </c>
      <c r="Q616" s="8">
        <v>22</v>
      </c>
      <c r="R616" s="12">
        <v>36</v>
      </c>
      <c r="S616" s="23">
        <v>90648</v>
      </c>
      <c r="T616" s="23"/>
      <c r="U616" s="13"/>
      <c r="V616" s="14">
        <f t="shared" si="372"/>
        <v>90648</v>
      </c>
      <c r="W616" s="15">
        <f t="shared" si="373"/>
        <v>90648</v>
      </c>
      <c r="X616" s="15">
        <f t="shared" si="374"/>
        <v>0</v>
      </c>
      <c r="Y616" s="15">
        <f t="shared" si="375"/>
        <v>0</v>
      </c>
      <c r="Z616" s="14">
        <f t="shared" si="376"/>
        <v>90648</v>
      </c>
      <c r="AA616" s="15">
        <f t="shared" si="377"/>
        <v>90648</v>
      </c>
      <c r="AB616" s="15">
        <f t="shared" si="378"/>
        <v>0</v>
      </c>
      <c r="AC616" s="15">
        <f t="shared" si="379"/>
        <v>0</v>
      </c>
      <c r="AD616" s="14">
        <f t="shared" si="380"/>
        <v>90648</v>
      </c>
      <c r="AE616" s="14">
        <f t="shared" si="381"/>
        <v>271944</v>
      </c>
      <c r="AF616" s="17" t="s">
        <v>53</v>
      </c>
      <c r="AG616" s="17" t="s">
        <v>909</v>
      </c>
      <c r="AH616" s="17" t="s">
        <v>2281</v>
      </c>
      <c r="AI616" s="17" t="s">
        <v>343</v>
      </c>
      <c r="AJ616" s="29" t="s">
        <v>345</v>
      </c>
      <c r="AK616" s="29">
        <v>45657</v>
      </c>
      <c r="AL616" s="29" t="s">
        <v>345</v>
      </c>
      <c r="AM616" s="25" t="s">
        <v>47</v>
      </c>
      <c r="AN616" s="25">
        <v>46752</v>
      </c>
      <c r="AO616" s="12"/>
    </row>
    <row r="617" spans="1:41" ht="20" customHeight="1">
      <c r="A617" s="12">
        <v>33</v>
      </c>
      <c r="B617" s="12" t="s">
        <v>2950</v>
      </c>
      <c r="C617" s="28" t="s">
        <v>3222</v>
      </c>
      <c r="D617" s="12" t="s">
        <v>2951</v>
      </c>
      <c r="E617" s="12" t="s">
        <v>3140</v>
      </c>
      <c r="F617" s="12" t="s">
        <v>3141</v>
      </c>
      <c r="G617" s="12" t="s">
        <v>3145</v>
      </c>
      <c r="H617" s="12" t="s">
        <v>2957</v>
      </c>
      <c r="I617" s="1" t="s">
        <v>3138</v>
      </c>
      <c r="J617" s="12">
        <v>19</v>
      </c>
      <c r="K617" s="12" t="s">
        <v>2959</v>
      </c>
      <c r="L617" s="12" t="s">
        <v>2957</v>
      </c>
      <c r="M617" s="27" t="s">
        <v>3146</v>
      </c>
      <c r="N617" s="12"/>
      <c r="O617" s="8">
        <v>56298398</v>
      </c>
      <c r="P617" s="8" t="s">
        <v>50</v>
      </c>
      <c r="Q617" s="8">
        <v>18</v>
      </c>
      <c r="R617" s="12">
        <v>36</v>
      </c>
      <c r="S617" s="23">
        <v>4422</v>
      </c>
      <c r="T617" s="23"/>
      <c r="U617" s="13"/>
      <c r="V617" s="14">
        <f t="shared" si="372"/>
        <v>4422</v>
      </c>
      <c r="W617" s="15">
        <f t="shared" si="373"/>
        <v>4422</v>
      </c>
      <c r="X617" s="15">
        <f t="shared" si="374"/>
        <v>0</v>
      </c>
      <c r="Y617" s="15">
        <f t="shared" si="375"/>
        <v>0</v>
      </c>
      <c r="Z617" s="14">
        <f t="shared" si="376"/>
        <v>4422</v>
      </c>
      <c r="AA617" s="15">
        <f t="shared" si="377"/>
        <v>4422</v>
      </c>
      <c r="AB617" s="15">
        <f t="shared" si="378"/>
        <v>0</v>
      </c>
      <c r="AC617" s="15">
        <f t="shared" si="379"/>
        <v>0</v>
      </c>
      <c r="AD617" s="14">
        <f t="shared" si="380"/>
        <v>4422</v>
      </c>
      <c r="AE617" s="14">
        <f t="shared" si="381"/>
        <v>13266</v>
      </c>
      <c r="AF617" s="17" t="s">
        <v>53</v>
      </c>
      <c r="AG617" s="17" t="s">
        <v>909</v>
      </c>
      <c r="AH617" s="17" t="s">
        <v>2281</v>
      </c>
      <c r="AI617" s="17" t="s">
        <v>343</v>
      </c>
      <c r="AJ617" s="29" t="s">
        <v>345</v>
      </c>
      <c r="AK617" s="29">
        <v>45657</v>
      </c>
      <c r="AL617" s="29" t="s">
        <v>345</v>
      </c>
      <c r="AM617" s="25" t="s">
        <v>47</v>
      </c>
      <c r="AN617" s="25">
        <v>46752</v>
      </c>
      <c r="AO617" s="12"/>
    </row>
    <row r="618" spans="1:41" ht="20" customHeight="1">
      <c r="A618" s="12">
        <v>34</v>
      </c>
      <c r="B618" s="12" t="s">
        <v>2950</v>
      </c>
      <c r="C618" s="28" t="s">
        <v>3222</v>
      </c>
      <c r="D618" s="12" t="s">
        <v>2951</v>
      </c>
      <c r="E618" s="12" t="s">
        <v>3147</v>
      </c>
      <c r="F618" s="12" t="s">
        <v>3148</v>
      </c>
      <c r="G618" s="12" t="s">
        <v>3149</v>
      </c>
      <c r="H618" s="12" t="s">
        <v>3001</v>
      </c>
      <c r="I618" s="1" t="s">
        <v>3150</v>
      </c>
      <c r="J618" s="12">
        <v>1</v>
      </c>
      <c r="K618" s="12" t="s">
        <v>2959</v>
      </c>
      <c r="L618" s="12" t="s">
        <v>2957</v>
      </c>
      <c r="M618" s="27" t="s">
        <v>3151</v>
      </c>
      <c r="N618" s="12"/>
      <c r="O618" s="8">
        <v>56298141</v>
      </c>
      <c r="P618" s="8" t="s">
        <v>50</v>
      </c>
      <c r="Q618" s="8">
        <v>22</v>
      </c>
      <c r="R618" s="12">
        <v>36</v>
      </c>
      <c r="S618" s="23">
        <v>30258</v>
      </c>
      <c r="T618" s="23"/>
      <c r="U618" s="13"/>
      <c r="V618" s="14">
        <f t="shared" si="356"/>
        <v>30258</v>
      </c>
      <c r="W618" s="15">
        <f t="shared" ref="W618:W624" si="382">S618</f>
        <v>30258</v>
      </c>
      <c r="X618" s="15">
        <f t="shared" si="357"/>
        <v>0</v>
      </c>
      <c r="Y618" s="15">
        <f t="shared" si="357"/>
        <v>0</v>
      </c>
      <c r="Z618" s="14">
        <f t="shared" si="358"/>
        <v>30258</v>
      </c>
      <c r="AA618" s="15">
        <f t="shared" ref="AA618:AA624" si="383">S618</f>
        <v>30258</v>
      </c>
      <c r="AB618" s="15">
        <f t="shared" si="359"/>
        <v>0</v>
      </c>
      <c r="AC618" s="15">
        <f t="shared" si="359"/>
        <v>0</v>
      </c>
      <c r="AD618" s="14">
        <f t="shared" si="360"/>
        <v>30258</v>
      </c>
      <c r="AE618" s="14">
        <f t="shared" si="361"/>
        <v>90774</v>
      </c>
      <c r="AF618" s="17" t="s">
        <v>53</v>
      </c>
      <c r="AG618" s="17" t="s">
        <v>909</v>
      </c>
      <c r="AH618" s="17" t="s">
        <v>2281</v>
      </c>
      <c r="AI618" s="17" t="s">
        <v>343</v>
      </c>
      <c r="AJ618" s="29" t="s">
        <v>345</v>
      </c>
      <c r="AK618" s="29">
        <v>45657</v>
      </c>
      <c r="AL618" s="29" t="s">
        <v>345</v>
      </c>
      <c r="AM618" s="25" t="s">
        <v>47</v>
      </c>
      <c r="AN618" s="25">
        <v>46752</v>
      </c>
      <c r="AO618" s="12"/>
    </row>
    <row r="619" spans="1:41" ht="20" customHeight="1">
      <c r="A619" s="12">
        <v>35</v>
      </c>
      <c r="B619" s="12" t="s">
        <v>2950</v>
      </c>
      <c r="C619" s="28" t="s">
        <v>3222</v>
      </c>
      <c r="D619" s="12" t="s">
        <v>2951</v>
      </c>
      <c r="E619" s="12" t="s">
        <v>3152</v>
      </c>
      <c r="F619" s="12" t="s">
        <v>3153</v>
      </c>
      <c r="G619" s="12" t="s">
        <v>3154</v>
      </c>
      <c r="H619" s="12" t="s">
        <v>3054</v>
      </c>
      <c r="I619" s="1"/>
      <c r="J619" s="12">
        <v>78</v>
      </c>
      <c r="K619" s="12" t="s">
        <v>2959</v>
      </c>
      <c r="L619" s="12" t="s">
        <v>2957</v>
      </c>
      <c r="M619" s="27" t="s">
        <v>3155</v>
      </c>
      <c r="N619" s="12"/>
      <c r="O619" s="8">
        <v>1662651</v>
      </c>
      <c r="P619" s="8" t="s">
        <v>50</v>
      </c>
      <c r="Q619" s="8">
        <v>35</v>
      </c>
      <c r="R619" s="12">
        <v>36</v>
      </c>
      <c r="S619" s="23">
        <v>14404</v>
      </c>
      <c r="T619" s="23"/>
      <c r="U619" s="13"/>
      <c r="V619" s="14">
        <f t="shared" si="356"/>
        <v>14404</v>
      </c>
      <c r="W619" s="15">
        <f t="shared" si="382"/>
        <v>14404</v>
      </c>
      <c r="X619" s="15">
        <f t="shared" si="357"/>
        <v>0</v>
      </c>
      <c r="Y619" s="15">
        <f t="shared" si="357"/>
        <v>0</v>
      </c>
      <c r="Z619" s="14">
        <f t="shared" si="358"/>
        <v>14404</v>
      </c>
      <c r="AA619" s="15">
        <f t="shared" si="383"/>
        <v>14404</v>
      </c>
      <c r="AB619" s="15">
        <f t="shared" si="359"/>
        <v>0</v>
      </c>
      <c r="AC619" s="15">
        <f t="shared" si="359"/>
        <v>0</v>
      </c>
      <c r="AD619" s="14">
        <f t="shared" si="360"/>
        <v>14404</v>
      </c>
      <c r="AE619" s="14">
        <f t="shared" si="361"/>
        <v>43212</v>
      </c>
      <c r="AF619" s="17" t="s">
        <v>53</v>
      </c>
      <c r="AG619" s="17" t="s">
        <v>909</v>
      </c>
      <c r="AH619" s="17" t="s">
        <v>2281</v>
      </c>
      <c r="AI619" s="17" t="s">
        <v>343</v>
      </c>
      <c r="AJ619" s="29" t="s">
        <v>345</v>
      </c>
      <c r="AK619" s="29">
        <v>45657</v>
      </c>
      <c r="AL619" s="29" t="s">
        <v>345</v>
      </c>
      <c r="AM619" s="25" t="s">
        <v>47</v>
      </c>
      <c r="AN619" s="25">
        <v>46752</v>
      </c>
      <c r="AO619" s="12"/>
    </row>
    <row r="620" spans="1:41" ht="20" customHeight="1">
      <c r="A620" s="12">
        <v>36</v>
      </c>
      <c r="B620" s="12" t="s">
        <v>2950</v>
      </c>
      <c r="C620" s="28" t="s">
        <v>3222</v>
      </c>
      <c r="D620" s="12" t="s">
        <v>2951</v>
      </c>
      <c r="E620" s="12" t="s">
        <v>3156</v>
      </c>
      <c r="F620" s="12" t="s">
        <v>3157</v>
      </c>
      <c r="G620" s="12" t="s">
        <v>3158</v>
      </c>
      <c r="H620" s="12" t="s">
        <v>2978</v>
      </c>
      <c r="I620" s="1" t="s">
        <v>3081</v>
      </c>
      <c r="J620" s="12">
        <v>3</v>
      </c>
      <c r="K620" s="12" t="s">
        <v>2959</v>
      </c>
      <c r="L620" s="12" t="s">
        <v>2957</v>
      </c>
      <c r="M620" s="11" t="s">
        <v>3226</v>
      </c>
      <c r="N620" s="8"/>
      <c r="O620" s="8">
        <v>56298143</v>
      </c>
      <c r="P620" s="8" t="s">
        <v>50</v>
      </c>
      <c r="Q620" s="8">
        <v>20</v>
      </c>
      <c r="R620" s="12">
        <v>36</v>
      </c>
      <c r="S620" s="23">
        <v>5168</v>
      </c>
      <c r="T620" s="23"/>
      <c r="U620" s="13"/>
      <c r="V620" s="14">
        <f t="shared" si="356"/>
        <v>5168</v>
      </c>
      <c r="W620" s="15">
        <f t="shared" si="382"/>
        <v>5168</v>
      </c>
      <c r="X620" s="15">
        <f t="shared" si="357"/>
        <v>0</v>
      </c>
      <c r="Y620" s="15">
        <f t="shared" si="357"/>
        <v>0</v>
      </c>
      <c r="Z620" s="14">
        <f t="shared" si="358"/>
        <v>5168</v>
      </c>
      <c r="AA620" s="15">
        <f t="shared" si="383"/>
        <v>5168</v>
      </c>
      <c r="AB620" s="15">
        <f t="shared" si="359"/>
        <v>0</v>
      </c>
      <c r="AC620" s="15">
        <f t="shared" si="359"/>
        <v>0</v>
      </c>
      <c r="AD620" s="14">
        <f t="shared" si="360"/>
        <v>5168</v>
      </c>
      <c r="AE620" s="14">
        <f t="shared" si="361"/>
        <v>15504</v>
      </c>
      <c r="AF620" s="17" t="s">
        <v>53</v>
      </c>
      <c r="AG620" s="17" t="s">
        <v>909</v>
      </c>
      <c r="AH620" s="17" t="s">
        <v>2281</v>
      </c>
      <c r="AI620" s="17" t="s">
        <v>343</v>
      </c>
      <c r="AJ620" s="29" t="s">
        <v>345</v>
      </c>
      <c r="AK620" s="29">
        <v>45657</v>
      </c>
      <c r="AL620" s="29" t="s">
        <v>345</v>
      </c>
      <c r="AM620" s="25" t="s">
        <v>47</v>
      </c>
      <c r="AN620" s="25">
        <v>46752</v>
      </c>
      <c r="AO620" s="12"/>
    </row>
    <row r="621" spans="1:41" ht="20" customHeight="1">
      <c r="A621" s="12">
        <v>37</v>
      </c>
      <c r="B621" s="12" t="s">
        <v>2950</v>
      </c>
      <c r="C621" s="28" t="s">
        <v>3222</v>
      </c>
      <c r="D621" s="12" t="s">
        <v>2951</v>
      </c>
      <c r="E621" s="12" t="s">
        <v>3159</v>
      </c>
      <c r="F621" s="12" t="s">
        <v>3160</v>
      </c>
      <c r="G621" s="12" t="s">
        <v>3159</v>
      </c>
      <c r="H621" s="12" t="s">
        <v>3085</v>
      </c>
      <c r="I621" s="1"/>
      <c r="J621" s="12">
        <v>116</v>
      </c>
      <c r="K621" s="12" t="s">
        <v>2959</v>
      </c>
      <c r="L621" s="12" t="s">
        <v>2957</v>
      </c>
      <c r="M621" s="27" t="s">
        <v>3161</v>
      </c>
      <c r="N621" s="12"/>
      <c r="O621" s="8">
        <v>2802757</v>
      </c>
      <c r="P621" s="8" t="s">
        <v>50</v>
      </c>
      <c r="Q621" s="8">
        <v>11</v>
      </c>
      <c r="R621" s="12">
        <v>36</v>
      </c>
      <c r="S621" s="23">
        <v>8814</v>
      </c>
      <c r="T621" s="23"/>
      <c r="U621" s="13"/>
      <c r="V621" s="14">
        <f t="shared" si="356"/>
        <v>8814</v>
      </c>
      <c r="W621" s="15">
        <f t="shared" si="382"/>
        <v>8814</v>
      </c>
      <c r="X621" s="15">
        <f t="shared" si="357"/>
        <v>0</v>
      </c>
      <c r="Y621" s="15">
        <f t="shared" si="357"/>
        <v>0</v>
      </c>
      <c r="Z621" s="14">
        <f t="shared" si="358"/>
        <v>8814</v>
      </c>
      <c r="AA621" s="15">
        <f t="shared" si="383"/>
        <v>8814</v>
      </c>
      <c r="AB621" s="15">
        <f t="shared" si="359"/>
        <v>0</v>
      </c>
      <c r="AC621" s="15">
        <f t="shared" si="359"/>
        <v>0</v>
      </c>
      <c r="AD621" s="14">
        <f t="shared" si="360"/>
        <v>8814</v>
      </c>
      <c r="AE621" s="14">
        <f t="shared" si="361"/>
        <v>26442</v>
      </c>
      <c r="AF621" s="17" t="s">
        <v>53</v>
      </c>
      <c r="AG621" s="17" t="s">
        <v>909</v>
      </c>
      <c r="AH621" s="17" t="s">
        <v>2281</v>
      </c>
      <c r="AI621" s="17" t="s">
        <v>343</v>
      </c>
      <c r="AJ621" s="29" t="s">
        <v>345</v>
      </c>
      <c r="AK621" s="29">
        <v>45657</v>
      </c>
      <c r="AL621" s="29" t="s">
        <v>345</v>
      </c>
      <c r="AM621" s="25" t="s">
        <v>47</v>
      </c>
      <c r="AN621" s="25">
        <v>46752</v>
      </c>
      <c r="AO621" s="12"/>
    </row>
    <row r="622" spans="1:41" ht="20" customHeight="1">
      <c r="A622" s="20"/>
      <c r="B622" s="21" t="s">
        <v>2950</v>
      </c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2">
        <f t="shared" ref="S622:AE622" si="384">SUM(S585:S621)</f>
        <v>353205</v>
      </c>
      <c r="T622" s="22">
        <f t="shared" si="384"/>
        <v>193971</v>
      </c>
      <c r="U622" s="22">
        <f t="shared" si="384"/>
        <v>0</v>
      </c>
      <c r="V622" s="22">
        <f t="shared" si="384"/>
        <v>547176</v>
      </c>
      <c r="W622" s="22">
        <f t="shared" si="384"/>
        <v>353205</v>
      </c>
      <c r="X622" s="22">
        <f t="shared" si="384"/>
        <v>193971</v>
      </c>
      <c r="Y622" s="22">
        <f t="shared" si="384"/>
        <v>0</v>
      </c>
      <c r="Z622" s="22">
        <f t="shared" si="384"/>
        <v>547176</v>
      </c>
      <c r="AA622" s="22">
        <f t="shared" si="384"/>
        <v>353205</v>
      </c>
      <c r="AB622" s="22">
        <f t="shared" si="384"/>
        <v>193971</v>
      </c>
      <c r="AC622" s="22">
        <f t="shared" si="384"/>
        <v>0</v>
      </c>
      <c r="AD622" s="22">
        <f t="shared" si="384"/>
        <v>547176</v>
      </c>
      <c r="AE622" s="22">
        <f t="shared" si="384"/>
        <v>1641528</v>
      </c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ht="20" customHeight="1">
      <c r="A623" s="12">
        <v>1</v>
      </c>
      <c r="B623" s="12" t="s">
        <v>3162</v>
      </c>
      <c r="C623" s="28" t="s">
        <v>3227</v>
      </c>
      <c r="D623" s="12" t="s">
        <v>3163</v>
      </c>
      <c r="E623" s="12" t="s">
        <v>3162</v>
      </c>
      <c r="F623" s="12" t="s">
        <v>3163</v>
      </c>
      <c r="G623" s="1" t="s">
        <v>3162</v>
      </c>
      <c r="H623" s="12" t="s">
        <v>2965</v>
      </c>
      <c r="I623" s="1"/>
      <c r="J623" s="12">
        <v>22</v>
      </c>
      <c r="K623" s="12" t="s">
        <v>2959</v>
      </c>
      <c r="L623" s="12" t="s">
        <v>2957</v>
      </c>
      <c r="M623" s="27" t="s">
        <v>3164</v>
      </c>
      <c r="N623" s="12"/>
      <c r="O623" s="8">
        <v>56298101</v>
      </c>
      <c r="P623" s="8" t="s">
        <v>50</v>
      </c>
      <c r="Q623" s="8">
        <v>20</v>
      </c>
      <c r="R623" s="12">
        <v>36</v>
      </c>
      <c r="S623" s="23">
        <v>3240</v>
      </c>
      <c r="T623" s="23"/>
      <c r="U623" s="13"/>
      <c r="V623" s="14">
        <f t="shared" si="356"/>
        <v>3240</v>
      </c>
      <c r="W623" s="15">
        <f t="shared" si="382"/>
        <v>3240</v>
      </c>
      <c r="X623" s="15">
        <f t="shared" si="357"/>
        <v>0</v>
      </c>
      <c r="Y623" s="15">
        <f t="shared" si="357"/>
        <v>0</v>
      </c>
      <c r="Z623" s="14">
        <f t="shared" si="358"/>
        <v>3240</v>
      </c>
      <c r="AA623" s="15">
        <f t="shared" si="383"/>
        <v>3240</v>
      </c>
      <c r="AB623" s="15">
        <f t="shared" si="359"/>
        <v>0</v>
      </c>
      <c r="AC623" s="15">
        <f t="shared" si="359"/>
        <v>0</v>
      </c>
      <c r="AD623" s="14">
        <f t="shared" si="360"/>
        <v>3240</v>
      </c>
      <c r="AE623" s="14">
        <f t="shared" si="361"/>
        <v>9720</v>
      </c>
      <c r="AF623" s="17" t="s">
        <v>53</v>
      </c>
      <c r="AG623" s="17" t="s">
        <v>909</v>
      </c>
      <c r="AH623" s="17" t="s">
        <v>2281</v>
      </c>
      <c r="AI623" s="17" t="s">
        <v>343</v>
      </c>
      <c r="AJ623" s="29" t="s">
        <v>345</v>
      </c>
      <c r="AK623" s="29">
        <v>45657</v>
      </c>
      <c r="AL623" s="29" t="s">
        <v>345</v>
      </c>
      <c r="AM623" s="25" t="s">
        <v>47</v>
      </c>
      <c r="AN623" s="25">
        <v>46752</v>
      </c>
      <c r="AO623" s="12"/>
    </row>
    <row r="624" spans="1:41" ht="20" customHeight="1">
      <c r="A624" s="12">
        <v>2</v>
      </c>
      <c r="B624" s="12" t="s">
        <v>3162</v>
      </c>
      <c r="C624" s="28" t="s">
        <v>3227</v>
      </c>
      <c r="D624" s="12" t="s">
        <v>3163</v>
      </c>
      <c r="E624" s="12" t="s">
        <v>3162</v>
      </c>
      <c r="F624" s="12" t="s">
        <v>3163</v>
      </c>
      <c r="G624" s="12" t="s">
        <v>3162</v>
      </c>
      <c r="H624" s="12" t="s">
        <v>2965</v>
      </c>
      <c r="I624" s="1"/>
      <c r="J624" s="12">
        <v>22</v>
      </c>
      <c r="K624" s="12" t="s">
        <v>2959</v>
      </c>
      <c r="L624" s="12" t="s">
        <v>2957</v>
      </c>
      <c r="M624" s="27" t="s">
        <v>3165</v>
      </c>
      <c r="N624" s="12"/>
      <c r="O624" s="8">
        <v>55196704</v>
      </c>
      <c r="P624" s="8" t="s">
        <v>52</v>
      </c>
      <c r="Q624" s="8">
        <v>5</v>
      </c>
      <c r="R624" s="12">
        <v>36</v>
      </c>
      <c r="S624" s="23">
        <v>10</v>
      </c>
      <c r="T624" s="23"/>
      <c r="U624" s="13"/>
      <c r="V624" s="14">
        <f t="shared" si="356"/>
        <v>10</v>
      </c>
      <c r="W624" s="15">
        <f t="shared" si="382"/>
        <v>10</v>
      </c>
      <c r="X624" s="15">
        <f t="shared" si="357"/>
        <v>0</v>
      </c>
      <c r="Y624" s="15">
        <f t="shared" si="357"/>
        <v>0</v>
      </c>
      <c r="Z624" s="14">
        <f t="shared" si="358"/>
        <v>10</v>
      </c>
      <c r="AA624" s="15">
        <f t="shared" si="383"/>
        <v>10</v>
      </c>
      <c r="AB624" s="15">
        <f t="shared" si="359"/>
        <v>0</v>
      </c>
      <c r="AC624" s="15">
        <f t="shared" si="359"/>
        <v>0</v>
      </c>
      <c r="AD624" s="14">
        <f t="shared" si="360"/>
        <v>10</v>
      </c>
      <c r="AE624" s="14">
        <f t="shared" si="361"/>
        <v>30</v>
      </c>
      <c r="AF624" s="17" t="s">
        <v>53</v>
      </c>
      <c r="AG624" s="17" t="s">
        <v>909</v>
      </c>
      <c r="AH624" s="17" t="s">
        <v>2281</v>
      </c>
      <c r="AI624" s="17" t="s">
        <v>343</v>
      </c>
      <c r="AJ624" s="29" t="s">
        <v>345</v>
      </c>
      <c r="AK624" s="29">
        <v>45657</v>
      </c>
      <c r="AL624" s="29" t="s">
        <v>345</v>
      </c>
      <c r="AM624" s="25" t="s">
        <v>47</v>
      </c>
      <c r="AN624" s="25">
        <v>46752</v>
      </c>
      <c r="AO624" s="12"/>
    </row>
    <row r="625" spans="1:41" ht="20" customHeight="1">
      <c r="A625" s="20"/>
      <c r="B625" s="21" t="s">
        <v>3162</v>
      </c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2">
        <f t="shared" ref="S625:AD625" si="385">SUM(S623:S624)</f>
        <v>3250</v>
      </c>
      <c r="T625" s="22">
        <f t="shared" si="385"/>
        <v>0</v>
      </c>
      <c r="U625" s="22">
        <f t="shared" si="385"/>
        <v>0</v>
      </c>
      <c r="V625" s="22">
        <f t="shared" si="385"/>
        <v>3250</v>
      </c>
      <c r="W625" s="22">
        <f t="shared" si="385"/>
        <v>3250</v>
      </c>
      <c r="X625" s="22">
        <f t="shared" si="385"/>
        <v>0</v>
      </c>
      <c r="Y625" s="22">
        <f t="shared" si="385"/>
        <v>0</v>
      </c>
      <c r="Z625" s="22">
        <f t="shared" si="385"/>
        <v>3250</v>
      </c>
      <c r="AA625" s="22">
        <f t="shared" si="385"/>
        <v>3250</v>
      </c>
      <c r="AB625" s="22">
        <f t="shared" si="385"/>
        <v>0</v>
      </c>
      <c r="AC625" s="22">
        <f t="shared" si="385"/>
        <v>0</v>
      </c>
      <c r="AD625" s="22">
        <f t="shared" si="385"/>
        <v>3250</v>
      </c>
      <c r="AE625" s="22">
        <f>SUM(AE623:AE624)</f>
        <v>9750</v>
      </c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8" spans="1:41" s="48" customFormat="1" ht="30" customHeight="1">
      <c r="B628" s="53" t="s">
        <v>3349</v>
      </c>
      <c r="C628" s="53"/>
      <c r="D628" s="53"/>
      <c r="E628" s="53"/>
      <c r="F628" s="49">
        <f>V41+V43+V45+V48+V50+V52+V54+V56+V125+V127+V159+V201+V204+V254+V258+V283+V285+V326+V386+V399+V401+V438+V440+V442+V444+V446+V448+V455+V467+V520+V529+V539+V581+V584+V622+V625</f>
        <v>6817054.2000000002</v>
      </c>
    </row>
    <row r="629" spans="1:41" s="48" customFormat="1" ht="30" customHeight="1">
      <c r="B629" s="45"/>
      <c r="C629" s="45"/>
      <c r="D629" s="45"/>
      <c r="E629" s="45"/>
      <c r="F629" s="47"/>
    </row>
    <row r="630" spans="1:41" s="48" customFormat="1" ht="30" customHeight="1">
      <c r="B630" s="53" t="s">
        <v>3350</v>
      </c>
      <c r="C630" s="53"/>
      <c r="D630" s="53"/>
      <c r="E630" s="53"/>
      <c r="F630" s="49">
        <f>Z41+Z43+Z45+Z48+Z50+Z52+Z54+Z56+Z125+Z127+Z159+Z201+Z204+Z254+Z258+Z283+Z285+Z326+Z386+Z399+Z401+Z438+Z440+Z442+Z444+Z446+Z448+Z455+Z467+Z520+Z529+Z539+Z581+Z584+Z622+Z625</f>
        <v>6103820.6999999993</v>
      </c>
    </row>
    <row r="631" spans="1:41" s="48" customFormat="1" ht="30" customHeight="1">
      <c r="B631" s="45"/>
      <c r="C631" s="45"/>
      <c r="D631" s="45"/>
      <c r="E631" s="45"/>
      <c r="F631" s="47"/>
    </row>
    <row r="632" spans="1:41" s="48" customFormat="1" ht="30" customHeight="1">
      <c r="B632" s="50" t="s">
        <v>3351</v>
      </c>
      <c r="C632" s="50"/>
      <c r="D632" s="50"/>
      <c r="E632" s="50"/>
      <c r="F632" s="49">
        <f>AD41+AD43+AD45+AD48+AD50+AD52+AD54+AD56+AD125+AD127+AD159+AD201+AD204+AD254+AD258+AD283+AD285+AD326+AD386+AD399+AD401+AD438+AD440+AD442+AD444+AD446+AD448+AD455+AD467+AD520+AD529+AD539+AD581+AD584+AD622+AD625</f>
        <v>5113986</v>
      </c>
    </row>
    <row r="633" spans="1:41" s="48" customFormat="1" ht="30" customHeight="1">
      <c r="B633" s="45"/>
      <c r="C633" s="45"/>
      <c r="D633" s="45"/>
      <c r="E633" s="45"/>
      <c r="F633" s="47"/>
    </row>
    <row r="634" spans="1:41" s="48" customFormat="1" ht="30" customHeight="1">
      <c r="B634" s="51" t="s">
        <v>49</v>
      </c>
      <c r="C634" s="51"/>
      <c r="D634" s="51"/>
      <c r="E634" s="51"/>
      <c r="F634" s="49">
        <f>AE41+AE43+AE45+AE48+AE50+AE52+AE54+AE56+AE125+AE127+AE159+AE201+AE204+AE254+AE258+AE283+AE285+AE326+AE386+AE399+AE401+AE438+AE440+AE442+AE444+AE446+AE448+AE455+AE467+AE520+AE529+AE539+AE581+AE584+AE622+AE625</f>
        <v>17876095.700000003</v>
      </c>
    </row>
    <row r="638" spans="1:41">
      <c r="F638" s="43"/>
    </row>
  </sheetData>
  <mergeCells count="8">
    <mergeCell ref="B632:E632"/>
    <mergeCell ref="B634:E634"/>
    <mergeCell ref="S2:V2"/>
    <mergeCell ref="W2:Z2"/>
    <mergeCell ref="AA2:AD2"/>
    <mergeCell ref="B628:E628"/>
    <mergeCell ref="B630:E630"/>
    <mergeCell ref="B2:C3"/>
  </mergeCells>
  <phoneticPr fontId="26" type="noConversion"/>
  <pageMargins left="0.7" right="0.7" top="0.75" bottom="0.75" header="0.511811023622047" footer="0.511811023622047"/>
  <pageSetup paperSize="9"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43"/>
  <sheetViews>
    <sheetView tabSelected="1" topLeftCell="AE4" zoomScale="70" zoomScaleNormal="70" workbookViewId="0">
      <selection activeCell="D33" sqref="D33"/>
    </sheetView>
  </sheetViews>
  <sheetFormatPr baseColWidth="10" defaultColWidth="15" defaultRowHeight="14"/>
  <cols>
    <col min="1" max="1" width="4.5" style="7" bestFit="1" customWidth="1"/>
    <col min="2" max="2" width="94" style="7" bestFit="1" customWidth="1"/>
    <col min="3" max="3" width="13.1640625" style="7" bestFit="1" customWidth="1"/>
    <col min="4" max="4" width="32.5" style="7" bestFit="1" customWidth="1"/>
    <col min="5" max="5" width="59.6640625" style="7" customWidth="1"/>
    <col min="6" max="6" width="32.5" style="7" bestFit="1" customWidth="1"/>
    <col min="7" max="7" width="31.6640625" style="7" bestFit="1" customWidth="1"/>
    <col min="8" max="8" width="12.83203125" style="7" bestFit="1" customWidth="1"/>
    <col min="9" max="9" width="23" style="7" bestFit="1" customWidth="1"/>
    <col min="10" max="10" width="3.33203125" style="7" bestFit="1" customWidth="1"/>
    <col min="11" max="11" width="6.83203125" style="7" bestFit="1" customWidth="1"/>
    <col min="12" max="12" width="9.5" style="7" bestFit="1" customWidth="1"/>
    <col min="13" max="13" width="19.33203125" style="7" bestFit="1" customWidth="1"/>
    <col min="14" max="14" width="23.33203125" style="7" bestFit="1" customWidth="1"/>
    <col min="15" max="15" width="14.1640625" style="7" bestFit="1" customWidth="1"/>
    <col min="16" max="16" width="14" style="7" bestFit="1" customWidth="1"/>
    <col min="17" max="17" width="13" style="7" bestFit="1" customWidth="1"/>
    <col min="18" max="18" width="30.6640625" style="7" bestFit="1" customWidth="1"/>
    <col min="19" max="19" width="19" style="7" bestFit="1" customWidth="1"/>
    <col min="20" max="20" width="16.6640625" style="7" bestFit="1" customWidth="1"/>
    <col min="21" max="21" width="17.5" style="7" bestFit="1" customWidth="1"/>
    <col min="22" max="22" width="17.33203125" style="7" bestFit="1" customWidth="1"/>
    <col min="23" max="23" width="19" style="7" bestFit="1" customWidth="1"/>
    <col min="24" max="24" width="16.6640625" style="7" bestFit="1" customWidth="1"/>
    <col min="25" max="25" width="17.5" style="7" bestFit="1" customWidth="1"/>
    <col min="26" max="26" width="17.33203125" style="7" bestFit="1" customWidth="1"/>
    <col min="27" max="27" width="19" style="7" bestFit="1" customWidth="1"/>
    <col min="28" max="28" width="16.6640625" style="7" bestFit="1" customWidth="1"/>
    <col min="29" max="29" width="17.5" style="7" bestFit="1" customWidth="1"/>
    <col min="30" max="30" width="17.33203125" style="7" bestFit="1" customWidth="1"/>
    <col min="31" max="31" width="22" style="7" bestFit="1" customWidth="1"/>
    <col min="32" max="32" width="21.5" style="7" bestFit="1" customWidth="1"/>
    <col min="33" max="33" width="17.6640625" style="7" bestFit="1" customWidth="1"/>
    <col min="34" max="34" width="24.6640625" style="7" bestFit="1" customWidth="1"/>
    <col min="35" max="35" width="13.33203125" style="7" bestFit="1" customWidth="1"/>
    <col min="36" max="36" width="13.5" style="7" bestFit="1" customWidth="1"/>
    <col min="37" max="37" width="14.1640625" style="7" bestFit="1" customWidth="1"/>
    <col min="38" max="38" width="13.5" style="7" bestFit="1" customWidth="1"/>
    <col min="39" max="40" width="12" style="7" bestFit="1" customWidth="1"/>
    <col min="41" max="41" width="46.6640625" style="7" bestFit="1" customWidth="1"/>
    <col min="42" max="1016" width="15" style="7"/>
    <col min="1017" max="1020" width="11.5" style="7" customWidth="1"/>
    <col min="1021" max="1024" width="9.1640625" style="7" customWidth="1"/>
    <col min="1025" max="16380" width="15" style="7"/>
    <col min="16381" max="16384" width="11.5" style="7" customWidth="1"/>
  </cols>
  <sheetData>
    <row r="2" spans="1:41" ht="15" customHeight="1">
      <c r="B2" s="54" t="s">
        <v>3354</v>
      </c>
      <c r="C2" s="54"/>
      <c r="S2" s="52" t="s">
        <v>0</v>
      </c>
      <c r="T2" s="52"/>
      <c r="U2" s="52"/>
      <c r="V2" s="52"/>
      <c r="W2" s="52" t="s">
        <v>0</v>
      </c>
      <c r="X2" s="52"/>
      <c r="Y2" s="52"/>
      <c r="Z2" s="52"/>
      <c r="AA2" s="52"/>
      <c r="AB2" s="52"/>
      <c r="AC2" s="52"/>
      <c r="AD2" s="5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55"/>
      <c r="C3" s="55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 ht="20" customHeight="1">
      <c r="A5" s="12">
        <v>1</v>
      </c>
      <c r="B5" s="12" t="s">
        <v>64</v>
      </c>
      <c r="C5" s="26" t="s">
        <v>62</v>
      </c>
      <c r="D5" s="12" t="s">
        <v>65</v>
      </c>
      <c r="E5" s="12" t="s">
        <v>64</v>
      </c>
      <c r="F5" s="12" t="s">
        <v>65</v>
      </c>
      <c r="G5" s="12" t="s">
        <v>267</v>
      </c>
      <c r="H5" s="12" t="s">
        <v>213</v>
      </c>
      <c r="I5" s="12" t="s">
        <v>268</v>
      </c>
      <c r="J5" s="12"/>
      <c r="K5" s="12" t="s">
        <v>210</v>
      </c>
      <c r="L5" s="12" t="s">
        <v>213</v>
      </c>
      <c r="M5" s="27" t="s">
        <v>269</v>
      </c>
      <c r="N5" s="12"/>
      <c r="O5" s="8">
        <v>50653686</v>
      </c>
      <c r="P5" s="12" t="s">
        <v>270</v>
      </c>
      <c r="Q5" s="8">
        <v>24</v>
      </c>
      <c r="R5" s="12">
        <v>36</v>
      </c>
      <c r="S5" s="13">
        <v>52000</v>
      </c>
      <c r="T5" s="13"/>
      <c r="U5" s="13"/>
      <c r="V5" s="14">
        <f>S5+T5+U5</f>
        <v>52000</v>
      </c>
      <c r="W5" s="13">
        <f t="shared" ref="W5:Y5" si="0">S5</f>
        <v>52000</v>
      </c>
      <c r="X5" s="13">
        <f t="shared" si="0"/>
        <v>0</v>
      </c>
      <c r="Y5" s="13">
        <f t="shared" si="0"/>
        <v>0</v>
      </c>
      <c r="Z5" s="14">
        <f>SUM(W5:Y5)</f>
        <v>52000</v>
      </c>
      <c r="AA5" s="15">
        <f>S5</f>
        <v>52000</v>
      </c>
      <c r="AB5" s="15">
        <f t="shared" ref="AB5:AC5" si="1">T5</f>
        <v>0</v>
      </c>
      <c r="AC5" s="15">
        <f t="shared" si="1"/>
        <v>0</v>
      </c>
      <c r="AD5" s="14">
        <f>SUM(AA5:AC5)</f>
        <v>52000</v>
      </c>
      <c r="AE5" s="14">
        <f>V5+Z5+AD5</f>
        <v>156000</v>
      </c>
      <c r="AF5" s="16" t="s">
        <v>53</v>
      </c>
      <c r="AG5" s="17" t="s">
        <v>287</v>
      </c>
      <c r="AH5" s="17" t="s">
        <v>357</v>
      </c>
      <c r="AI5" s="17" t="s">
        <v>288</v>
      </c>
      <c r="AJ5" s="17" t="s">
        <v>344</v>
      </c>
      <c r="AK5" s="8" t="s">
        <v>290</v>
      </c>
      <c r="AL5" s="8" t="s">
        <v>2898</v>
      </c>
      <c r="AM5" s="18" t="s">
        <v>47</v>
      </c>
      <c r="AN5" s="18">
        <v>46752</v>
      </c>
      <c r="AO5" s="12"/>
    </row>
    <row r="6" spans="1:41" ht="20" customHeight="1">
      <c r="A6" s="20"/>
      <c r="B6" s="21" t="s">
        <v>64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2">
        <f t="shared" ref="S6:AE6" si="2">SUM(S5:S5)</f>
        <v>52000</v>
      </c>
      <c r="T6" s="22">
        <f t="shared" si="2"/>
        <v>0</v>
      </c>
      <c r="U6" s="22">
        <f t="shared" si="2"/>
        <v>0</v>
      </c>
      <c r="V6" s="22">
        <f t="shared" si="2"/>
        <v>52000</v>
      </c>
      <c r="W6" s="22">
        <f t="shared" si="2"/>
        <v>52000</v>
      </c>
      <c r="X6" s="22">
        <f t="shared" si="2"/>
        <v>0</v>
      </c>
      <c r="Y6" s="22">
        <f t="shared" si="2"/>
        <v>0</v>
      </c>
      <c r="Z6" s="22">
        <f t="shared" si="2"/>
        <v>52000</v>
      </c>
      <c r="AA6" s="22">
        <f t="shared" si="2"/>
        <v>52000</v>
      </c>
      <c r="AB6" s="22">
        <f t="shared" si="2"/>
        <v>0</v>
      </c>
      <c r="AC6" s="22">
        <f t="shared" si="2"/>
        <v>0</v>
      </c>
      <c r="AD6" s="22">
        <f t="shared" si="2"/>
        <v>52000</v>
      </c>
      <c r="AE6" s="22">
        <f t="shared" si="2"/>
        <v>156000</v>
      </c>
      <c r="AF6" s="20"/>
      <c r="AG6" s="20"/>
      <c r="AH6" s="20"/>
      <c r="AI6" s="20"/>
      <c r="AJ6" s="20"/>
      <c r="AK6" s="20"/>
      <c r="AL6" s="20"/>
      <c r="AM6" s="44"/>
      <c r="AN6" s="44"/>
      <c r="AO6" s="20"/>
    </row>
    <row r="7" spans="1:41" ht="20" customHeight="1">
      <c r="A7" s="12">
        <v>1</v>
      </c>
      <c r="B7" s="12" t="s">
        <v>786</v>
      </c>
      <c r="C7" s="26" t="s">
        <v>787</v>
      </c>
      <c r="D7" s="12" t="s">
        <v>788</v>
      </c>
      <c r="E7" s="12" t="s">
        <v>789</v>
      </c>
      <c r="F7" s="12" t="s">
        <v>790</v>
      </c>
      <c r="G7" s="12" t="s">
        <v>1021</v>
      </c>
      <c r="H7" s="12" t="s">
        <v>793</v>
      </c>
      <c r="I7" s="12" t="s">
        <v>793</v>
      </c>
      <c r="J7" s="12"/>
      <c r="K7" s="12" t="s">
        <v>792</v>
      </c>
      <c r="L7" s="12" t="s">
        <v>793</v>
      </c>
      <c r="M7" s="27" t="s">
        <v>1022</v>
      </c>
      <c r="N7" s="12"/>
      <c r="O7" s="8">
        <v>82948756</v>
      </c>
      <c r="P7" s="12" t="s">
        <v>1024</v>
      </c>
      <c r="Q7" s="8" t="s">
        <v>1023</v>
      </c>
      <c r="R7" s="12">
        <v>24</v>
      </c>
      <c r="S7" s="13">
        <v>100000</v>
      </c>
      <c r="T7" s="13">
        <v>60000</v>
      </c>
      <c r="U7" s="13">
        <v>9000</v>
      </c>
      <c r="V7" s="14">
        <f>S7+T7+U7</f>
        <v>169000</v>
      </c>
      <c r="W7" s="13">
        <f t="shared" ref="W7" si="3">S7</f>
        <v>100000</v>
      </c>
      <c r="X7" s="13">
        <f t="shared" ref="X7" si="4">T7</f>
        <v>60000</v>
      </c>
      <c r="Y7" s="13">
        <f t="shared" ref="Y7" si="5">U7</f>
        <v>9000</v>
      </c>
      <c r="Z7" s="14">
        <f>SUM(W7:Y7)</f>
        <v>169000</v>
      </c>
      <c r="AA7" s="24" t="s">
        <v>284</v>
      </c>
      <c r="AB7" s="24" t="s">
        <v>284</v>
      </c>
      <c r="AC7" s="24" t="s">
        <v>284</v>
      </c>
      <c r="AD7" s="14">
        <f>SUM(AA7:AC7)</f>
        <v>0</v>
      </c>
      <c r="AE7" s="14">
        <f>V7+Z7+AD7</f>
        <v>338000</v>
      </c>
      <c r="AF7" s="17" t="s">
        <v>905</v>
      </c>
      <c r="AG7" s="17" t="s">
        <v>909</v>
      </c>
      <c r="AH7" s="17" t="s">
        <v>906</v>
      </c>
      <c r="AI7" s="17" t="s">
        <v>907</v>
      </c>
      <c r="AJ7" s="17" t="s">
        <v>908</v>
      </c>
      <c r="AK7" s="8" t="s">
        <v>290</v>
      </c>
      <c r="AL7" s="8" t="s">
        <v>291</v>
      </c>
      <c r="AM7" s="8" t="s">
        <v>47</v>
      </c>
      <c r="AN7" s="25">
        <v>46387</v>
      </c>
      <c r="AO7" s="12"/>
    </row>
    <row r="8" spans="1:41" ht="20" customHeight="1">
      <c r="A8" s="20"/>
      <c r="B8" s="21" t="s">
        <v>786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2">
        <f t="shared" ref="S8:AE8" si="6">SUM(S7:S7)</f>
        <v>100000</v>
      </c>
      <c r="T8" s="22">
        <f t="shared" si="6"/>
        <v>60000</v>
      </c>
      <c r="U8" s="22">
        <f t="shared" si="6"/>
        <v>9000</v>
      </c>
      <c r="V8" s="22">
        <f t="shared" si="6"/>
        <v>169000</v>
      </c>
      <c r="W8" s="22">
        <f t="shared" si="6"/>
        <v>100000</v>
      </c>
      <c r="X8" s="22">
        <f t="shared" si="6"/>
        <v>60000</v>
      </c>
      <c r="Y8" s="22">
        <f t="shared" si="6"/>
        <v>9000</v>
      </c>
      <c r="Z8" s="22">
        <f t="shared" si="6"/>
        <v>169000</v>
      </c>
      <c r="AA8" s="22">
        <f t="shared" si="6"/>
        <v>0</v>
      </c>
      <c r="AB8" s="22">
        <f t="shared" si="6"/>
        <v>0</v>
      </c>
      <c r="AC8" s="22">
        <f t="shared" si="6"/>
        <v>0</v>
      </c>
      <c r="AD8" s="22">
        <f t="shared" si="6"/>
        <v>0</v>
      </c>
      <c r="AE8" s="22">
        <f t="shared" si="6"/>
        <v>338000</v>
      </c>
      <c r="AF8" s="20"/>
      <c r="AG8" s="20"/>
      <c r="AH8" s="20"/>
      <c r="AI8" s="20"/>
      <c r="AJ8" s="20"/>
      <c r="AK8" s="20"/>
      <c r="AL8" s="20"/>
      <c r="AM8" s="44"/>
      <c r="AN8" s="44"/>
      <c r="AO8" s="20"/>
    </row>
    <row r="9" spans="1:41" ht="20" customHeight="1">
      <c r="A9" s="12">
        <v>1</v>
      </c>
      <c r="B9" s="12" t="s">
        <v>2061</v>
      </c>
      <c r="C9" s="26" t="s">
        <v>2062</v>
      </c>
      <c r="D9" s="12" t="s">
        <v>2063</v>
      </c>
      <c r="E9" s="12" t="s">
        <v>2061</v>
      </c>
      <c r="F9" s="12" t="s">
        <v>2063</v>
      </c>
      <c r="G9" s="12" t="s">
        <v>2175</v>
      </c>
      <c r="H9" s="12" t="s">
        <v>2064</v>
      </c>
      <c r="I9" s="12"/>
      <c r="J9" s="12"/>
      <c r="K9" s="12">
        <v>98346</v>
      </c>
      <c r="L9" s="12" t="s">
        <v>2064</v>
      </c>
      <c r="M9" s="27" t="s">
        <v>2176</v>
      </c>
      <c r="N9" s="12"/>
      <c r="O9" s="8">
        <v>1862370</v>
      </c>
      <c r="P9" s="12" t="s">
        <v>270</v>
      </c>
      <c r="Q9" s="8">
        <v>7</v>
      </c>
      <c r="R9" s="12">
        <v>12</v>
      </c>
      <c r="S9" s="13">
        <v>3171</v>
      </c>
      <c r="T9" s="13"/>
      <c r="U9" s="13"/>
      <c r="V9" s="14">
        <f>S9+T9+U9</f>
        <v>3171</v>
      </c>
      <c r="W9" s="13">
        <f>S9*0.1</f>
        <v>317.10000000000002</v>
      </c>
      <c r="X9" s="13">
        <f t="shared" ref="X9:Y9" si="7">T9*0.1</f>
        <v>0</v>
      </c>
      <c r="Y9" s="13">
        <f t="shared" si="7"/>
        <v>0</v>
      </c>
      <c r="Z9" s="14">
        <f>SUM(W9:Y9)</f>
        <v>317.10000000000002</v>
      </c>
      <c r="AA9" s="24" t="s">
        <v>284</v>
      </c>
      <c r="AB9" s="24" t="s">
        <v>284</v>
      </c>
      <c r="AC9" s="24" t="s">
        <v>284</v>
      </c>
      <c r="AD9" s="14">
        <f>SUM(AA9:AC9)</f>
        <v>0</v>
      </c>
      <c r="AE9" s="14">
        <f>V9+Z9+AD9</f>
        <v>3488.1</v>
      </c>
      <c r="AF9" s="16" t="s">
        <v>53</v>
      </c>
      <c r="AG9" s="17" t="s">
        <v>342</v>
      </c>
      <c r="AH9" s="17" t="s">
        <v>906</v>
      </c>
      <c r="AI9" s="17" t="s">
        <v>343</v>
      </c>
      <c r="AJ9" s="29" t="s">
        <v>345</v>
      </c>
      <c r="AK9" s="29">
        <v>45688</v>
      </c>
      <c r="AL9" s="29" t="s">
        <v>345</v>
      </c>
      <c r="AM9" s="18">
        <v>45689</v>
      </c>
      <c r="AN9" s="18">
        <v>46053</v>
      </c>
      <c r="AO9" s="12" t="s">
        <v>3234</v>
      </c>
    </row>
    <row r="10" spans="1:41" ht="20" customHeight="1">
      <c r="A10" s="20"/>
      <c r="B10" s="21" t="s">
        <v>2061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2">
        <f t="shared" ref="S10:AE10" si="8">SUM(S9:S9)</f>
        <v>3171</v>
      </c>
      <c r="T10" s="22">
        <f t="shared" si="8"/>
        <v>0</v>
      </c>
      <c r="U10" s="22">
        <f t="shared" si="8"/>
        <v>0</v>
      </c>
      <c r="V10" s="22">
        <f t="shared" si="8"/>
        <v>3171</v>
      </c>
      <c r="W10" s="22">
        <f t="shared" si="8"/>
        <v>317.10000000000002</v>
      </c>
      <c r="X10" s="22">
        <f t="shared" si="8"/>
        <v>0</v>
      </c>
      <c r="Y10" s="22">
        <f t="shared" si="8"/>
        <v>0</v>
      </c>
      <c r="Z10" s="22">
        <f t="shared" si="8"/>
        <v>317.10000000000002</v>
      </c>
      <c r="AA10" s="22">
        <f t="shared" si="8"/>
        <v>0</v>
      </c>
      <c r="AB10" s="22">
        <f t="shared" si="8"/>
        <v>0</v>
      </c>
      <c r="AC10" s="22">
        <f t="shared" si="8"/>
        <v>0</v>
      </c>
      <c r="AD10" s="22">
        <f t="shared" si="8"/>
        <v>0</v>
      </c>
      <c r="AE10" s="22">
        <f t="shared" si="8"/>
        <v>3488.1</v>
      </c>
      <c r="AF10" s="20"/>
      <c r="AG10" s="20"/>
      <c r="AH10" s="20"/>
      <c r="AI10" s="20"/>
      <c r="AJ10" s="20"/>
      <c r="AK10" s="20"/>
      <c r="AL10" s="20"/>
      <c r="AM10" s="44"/>
      <c r="AN10" s="44"/>
      <c r="AO10" s="20"/>
    </row>
    <row r="11" spans="1:41" ht="20" customHeight="1">
      <c r="A11" s="12">
        <v>1</v>
      </c>
      <c r="B11" s="12" t="s">
        <v>2282</v>
      </c>
      <c r="C11" s="26" t="s">
        <v>2293</v>
      </c>
      <c r="D11" s="12" t="s">
        <v>2283</v>
      </c>
      <c r="E11" s="12" t="s">
        <v>2282</v>
      </c>
      <c r="F11" s="12" t="s">
        <v>2283</v>
      </c>
      <c r="G11" s="12" t="s">
        <v>2284</v>
      </c>
      <c r="H11" s="12" t="s">
        <v>1285</v>
      </c>
      <c r="I11" s="12" t="s">
        <v>2285</v>
      </c>
      <c r="J11" s="12" t="s">
        <v>1004</v>
      </c>
      <c r="K11" s="12" t="s">
        <v>1287</v>
      </c>
      <c r="L11" s="12" t="s">
        <v>1285</v>
      </c>
      <c r="M11" s="27" t="s">
        <v>2286</v>
      </c>
      <c r="N11" s="12" t="s">
        <v>2287</v>
      </c>
      <c r="O11" s="8" t="s">
        <v>2288</v>
      </c>
      <c r="P11" s="12" t="s">
        <v>1024</v>
      </c>
      <c r="Q11" s="8" t="s">
        <v>2289</v>
      </c>
      <c r="R11" s="12">
        <v>36</v>
      </c>
      <c r="S11" s="13">
        <v>400000</v>
      </c>
      <c r="T11" s="13">
        <v>130033</v>
      </c>
      <c r="U11" s="13">
        <v>300000</v>
      </c>
      <c r="V11" s="14">
        <f>S11+T11+U11</f>
        <v>830033</v>
      </c>
      <c r="W11" s="13">
        <f>S11</f>
        <v>400000</v>
      </c>
      <c r="X11" s="13">
        <f t="shared" ref="X11:Y12" si="9">T11</f>
        <v>130033</v>
      </c>
      <c r="Y11" s="13">
        <f t="shared" si="9"/>
        <v>300000</v>
      </c>
      <c r="Z11" s="14">
        <f>SUM(W11:Y11)</f>
        <v>830033</v>
      </c>
      <c r="AA11" s="15">
        <f>S11</f>
        <v>400000</v>
      </c>
      <c r="AB11" s="15">
        <f t="shared" ref="AB11:AC12" si="10">T11</f>
        <v>130033</v>
      </c>
      <c r="AC11" s="15">
        <f t="shared" si="10"/>
        <v>300000</v>
      </c>
      <c r="AD11" s="14">
        <f>SUM(AA11:AC11)</f>
        <v>830033</v>
      </c>
      <c r="AE11" s="14">
        <f>V11+Z11+AD11</f>
        <v>2490099</v>
      </c>
      <c r="AF11" s="16" t="s">
        <v>53</v>
      </c>
      <c r="AG11" s="17" t="s">
        <v>287</v>
      </c>
      <c r="AH11" s="17" t="s">
        <v>357</v>
      </c>
      <c r="AI11" s="17" t="s">
        <v>1182</v>
      </c>
      <c r="AJ11" s="29" t="s">
        <v>372</v>
      </c>
      <c r="AK11" s="29" t="s">
        <v>290</v>
      </c>
      <c r="AL11" s="29" t="s">
        <v>291</v>
      </c>
      <c r="AM11" s="18" t="s">
        <v>47</v>
      </c>
      <c r="AN11" s="18">
        <v>46752</v>
      </c>
      <c r="AO11" s="12"/>
    </row>
    <row r="12" spans="1:41" ht="20" customHeight="1">
      <c r="A12" s="12">
        <v>2</v>
      </c>
      <c r="B12" s="12" t="s">
        <v>2282</v>
      </c>
      <c r="C12" s="26" t="s">
        <v>2293</v>
      </c>
      <c r="D12" s="12" t="s">
        <v>2283</v>
      </c>
      <c r="E12" s="12" t="s">
        <v>2282</v>
      </c>
      <c r="F12" s="12" t="s">
        <v>2283</v>
      </c>
      <c r="G12" s="12" t="s">
        <v>2290</v>
      </c>
      <c r="H12" s="12" t="s">
        <v>1285</v>
      </c>
      <c r="I12" s="12" t="s">
        <v>2285</v>
      </c>
      <c r="J12" s="12" t="s">
        <v>1004</v>
      </c>
      <c r="K12" s="12" t="s">
        <v>1287</v>
      </c>
      <c r="L12" s="12" t="s">
        <v>1285</v>
      </c>
      <c r="M12" s="27" t="s">
        <v>2291</v>
      </c>
      <c r="N12" s="12"/>
      <c r="O12" s="8" t="s">
        <v>2292</v>
      </c>
      <c r="P12" s="12" t="s">
        <v>1024</v>
      </c>
      <c r="Q12" s="8" t="s">
        <v>2289</v>
      </c>
      <c r="R12" s="12">
        <v>36</v>
      </c>
      <c r="S12" s="13">
        <v>300000</v>
      </c>
      <c r="T12" s="13">
        <v>100000</v>
      </c>
      <c r="U12" s="13">
        <v>233748</v>
      </c>
      <c r="V12" s="14">
        <f>S12+T12+U12</f>
        <v>633748</v>
      </c>
      <c r="W12" s="13">
        <f>S12</f>
        <v>300000</v>
      </c>
      <c r="X12" s="13">
        <f t="shared" si="9"/>
        <v>100000</v>
      </c>
      <c r="Y12" s="13">
        <f t="shared" si="9"/>
        <v>233748</v>
      </c>
      <c r="Z12" s="14">
        <f>SUM(W12:Y12)</f>
        <v>633748</v>
      </c>
      <c r="AA12" s="15">
        <f>S12</f>
        <v>300000</v>
      </c>
      <c r="AB12" s="15">
        <f t="shared" si="10"/>
        <v>100000</v>
      </c>
      <c r="AC12" s="15">
        <f t="shared" si="10"/>
        <v>233748</v>
      </c>
      <c r="AD12" s="14">
        <f>SUM(AA12:AC12)</f>
        <v>633748</v>
      </c>
      <c r="AE12" s="14">
        <f>V12+Z12+AD12</f>
        <v>1901244</v>
      </c>
      <c r="AF12" s="16" t="s">
        <v>53</v>
      </c>
      <c r="AG12" s="17" t="s">
        <v>287</v>
      </c>
      <c r="AH12" s="17" t="s">
        <v>357</v>
      </c>
      <c r="AI12" s="17" t="s">
        <v>1182</v>
      </c>
      <c r="AJ12" s="29" t="s">
        <v>372</v>
      </c>
      <c r="AK12" s="29" t="s">
        <v>290</v>
      </c>
      <c r="AL12" s="29" t="s">
        <v>291</v>
      </c>
      <c r="AM12" s="18" t="s">
        <v>47</v>
      </c>
      <c r="AN12" s="18">
        <v>46752</v>
      </c>
      <c r="AO12" s="12"/>
    </row>
    <row r="13" spans="1:41" ht="20" customHeight="1">
      <c r="A13" s="20"/>
      <c r="B13" s="21" t="s">
        <v>2282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2">
        <f t="shared" ref="S13:AD13" si="11">SUM(S11:S12)</f>
        <v>700000</v>
      </c>
      <c r="T13" s="22">
        <f t="shared" si="11"/>
        <v>230033</v>
      </c>
      <c r="U13" s="22">
        <f t="shared" si="11"/>
        <v>533748</v>
      </c>
      <c r="V13" s="22">
        <f t="shared" si="11"/>
        <v>1463781</v>
      </c>
      <c r="W13" s="22">
        <f t="shared" si="11"/>
        <v>700000</v>
      </c>
      <c r="X13" s="22">
        <f t="shared" si="11"/>
        <v>230033</v>
      </c>
      <c r="Y13" s="22">
        <f t="shared" si="11"/>
        <v>533748</v>
      </c>
      <c r="Z13" s="22">
        <f t="shared" si="11"/>
        <v>1463781</v>
      </c>
      <c r="AA13" s="22">
        <f t="shared" si="11"/>
        <v>700000</v>
      </c>
      <c r="AB13" s="22">
        <f t="shared" si="11"/>
        <v>230033</v>
      </c>
      <c r="AC13" s="22">
        <f t="shared" si="11"/>
        <v>533748</v>
      </c>
      <c r="AD13" s="22">
        <f t="shared" si="11"/>
        <v>1463781</v>
      </c>
      <c r="AE13" s="22">
        <f>SUM(AE11:AE12)</f>
        <v>4391343</v>
      </c>
      <c r="AF13" s="20"/>
      <c r="AG13" s="20"/>
      <c r="AH13" s="20"/>
      <c r="AI13" s="20"/>
      <c r="AJ13" s="20"/>
      <c r="AK13" s="20"/>
      <c r="AL13" s="20"/>
      <c r="AM13" s="44"/>
      <c r="AN13" s="44"/>
      <c r="AO13" s="20"/>
    </row>
    <row r="14" spans="1:41" ht="20" customHeight="1">
      <c r="A14" s="12">
        <v>1</v>
      </c>
      <c r="B14" s="12" t="s">
        <v>2642</v>
      </c>
      <c r="C14" s="26" t="s">
        <v>2643</v>
      </c>
      <c r="D14" s="12" t="s">
        <v>2644</v>
      </c>
      <c r="E14" s="12" t="s">
        <v>2642</v>
      </c>
      <c r="F14" s="12" t="s">
        <v>2644</v>
      </c>
      <c r="G14" s="12" t="s">
        <v>2645</v>
      </c>
      <c r="H14" s="12" t="s">
        <v>2647</v>
      </c>
      <c r="I14" s="12" t="s">
        <v>2269</v>
      </c>
      <c r="J14" s="12">
        <v>1</v>
      </c>
      <c r="K14" s="12" t="s">
        <v>1287</v>
      </c>
      <c r="L14" s="12" t="s">
        <v>2647</v>
      </c>
      <c r="M14" s="27" t="s">
        <v>2648</v>
      </c>
      <c r="N14" s="12"/>
      <c r="O14" s="12"/>
      <c r="P14" s="12" t="s">
        <v>2650</v>
      </c>
      <c r="Q14" s="12"/>
      <c r="R14" s="12">
        <v>36</v>
      </c>
      <c r="S14" s="13">
        <v>1081</v>
      </c>
      <c r="T14" s="13"/>
      <c r="U14" s="13"/>
      <c r="V14" s="14">
        <f>S14+T14+U14</f>
        <v>1081</v>
      </c>
      <c r="W14" s="13">
        <f>S14</f>
        <v>1081</v>
      </c>
      <c r="X14" s="13">
        <f t="shared" ref="X14:X15" si="12">T14</f>
        <v>0</v>
      </c>
      <c r="Y14" s="13">
        <f t="shared" ref="Y14:Y15" si="13">U14</f>
        <v>0</v>
      </c>
      <c r="Z14" s="14">
        <f>SUM(W14:Y14)</f>
        <v>1081</v>
      </c>
      <c r="AA14" s="15">
        <f>S14</f>
        <v>1081</v>
      </c>
      <c r="AB14" s="15">
        <f t="shared" ref="AB14:AB15" si="14">T14</f>
        <v>0</v>
      </c>
      <c r="AC14" s="15">
        <f t="shared" ref="AC14:AC15" si="15">U14</f>
        <v>0</v>
      </c>
      <c r="AD14" s="14">
        <f>SUM(AA14:AC14)</f>
        <v>1081</v>
      </c>
      <c r="AE14" s="14">
        <f>V14+Z14+AD14</f>
        <v>3243</v>
      </c>
      <c r="AF14" s="16" t="s">
        <v>53</v>
      </c>
      <c r="AG14" s="17" t="s">
        <v>909</v>
      </c>
      <c r="AH14" s="17" t="s">
        <v>1853</v>
      </c>
      <c r="AI14" s="17" t="s">
        <v>343</v>
      </c>
      <c r="AJ14" s="29" t="s">
        <v>345</v>
      </c>
      <c r="AK14" s="29">
        <v>45322</v>
      </c>
      <c r="AL14" s="29" t="s">
        <v>345</v>
      </c>
      <c r="AM14" s="18" t="s">
        <v>47</v>
      </c>
      <c r="AN14" s="18">
        <v>46752</v>
      </c>
      <c r="AO14" s="12"/>
    </row>
    <row r="15" spans="1:41" ht="20" customHeight="1">
      <c r="A15" s="12">
        <v>2</v>
      </c>
      <c r="B15" s="12" t="s">
        <v>2642</v>
      </c>
      <c r="C15" s="26" t="s">
        <v>2643</v>
      </c>
      <c r="D15" s="12" t="s">
        <v>2644</v>
      </c>
      <c r="E15" s="12" t="s">
        <v>2642</v>
      </c>
      <c r="F15" s="12" t="s">
        <v>2644</v>
      </c>
      <c r="G15" s="12" t="s">
        <v>2646</v>
      </c>
      <c r="H15" s="12" t="s">
        <v>2647</v>
      </c>
      <c r="I15" s="12"/>
      <c r="J15" s="12"/>
      <c r="K15" s="12" t="s">
        <v>1287</v>
      </c>
      <c r="L15" s="12" t="s">
        <v>2647</v>
      </c>
      <c r="M15" s="27" t="s">
        <v>2649</v>
      </c>
      <c r="N15" s="12"/>
      <c r="O15" s="12"/>
      <c r="P15" s="12" t="s">
        <v>2650</v>
      </c>
      <c r="Q15" s="12"/>
      <c r="R15" s="12">
        <v>36</v>
      </c>
      <c r="S15" s="13">
        <v>9916</v>
      </c>
      <c r="T15" s="13"/>
      <c r="U15" s="13"/>
      <c r="V15" s="14">
        <f>S15+T15+U15</f>
        <v>9916</v>
      </c>
      <c r="W15" s="13">
        <f>S15</f>
        <v>9916</v>
      </c>
      <c r="X15" s="13">
        <f t="shared" si="12"/>
        <v>0</v>
      </c>
      <c r="Y15" s="13">
        <f t="shared" si="13"/>
        <v>0</v>
      </c>
      <c r="Z15" s="14">
        <f>SUM(W15:Y15)</f>
        <v>9916</v>
      </c>
      <c r="AA15" s="15">
        <f>S15</f>
        <v>9916</v>
      </c>
      <c r="AB15" s="15">
        <f t="shared" si="14"/>
        <v>0</v>
      </c>
      <c r="AC15" s="15">
        <f t="shared" si="15"/>
        <v>0</v>
      </c>
      <c r="AD15" s="14">
        <f>SUM(AA15:AC15)</f>
        <v>9916</v>
      </c>
      <c r="AE15" s="14">
        <f>V15+Z15+AD15</f>
        <v>29748</v>
      </c>
      <c r="AF15" s="16" t="s">
        <v>53</v>
      </c>
      <c r="AG15" s="17" t="s">
        <v>909</v>
      </c>
      <c r="AH15" s="17" t="s">
        <v>1853</v>
      </c>
      <c r="AI15" s="17" t="s">
        <v>343</v>
      </c>
      <c r="AJ15" s="29" t="s">
        <v>345</v>
      </c>
      <c r="AK15" s="29">
        <v>45322</v>
      </c>
      <c r="AL15" s="29" t="s">
        <v>345</v>
      </c>
      <c r="AM15" s="18" t="s">
        <v>47</v>
      </c>
      <c r="AN15" s="18">
        <v>46752</v>
      </c>
      <c r="AO15" s="12"/>
    </row>
    <row r="16" spans="1:41" ht="20" customHeight="1">
      <c r="A16" s="20"/>
      <c r="B16" s="21" t="s">
        <v>2642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2">
        <f t="shared" ref="S16" si="16">SUM(S14:S15)</f>
        <v>10997</v>
      </c>
      <c r="T16" s="22">
        <f t="shared" ref="T16" si="17">SUM(T14:T15)</f>
        <v>0</v>
      </c>
      <c r="U16" s="22">
        <f t="shared" ref="U16" si="18">SUM(U14:U15)</f>
        <v>0</v>
      </c>
      <c r="V16" s="22">
        <f t="shared" ref="V16" si="19">SUM(V14:V15)</f>
        <v>10997</v>
      </c>
      <c r="W16" s="22">
        <f t="shared" ref="W16" si="20">SUM(W14:W15)</f>
        <v>10997</v>
      </c>
      <c r="X16" s="22">
        <f t="shared" ref="X16" si="21">SUM(X14:X15)</f>
        <v>0</v>
      </c>
      <c r="Y16" s="22">
        <f t="shared" ref="Y16" si="22">SUM(Y14:Y15)</f>
        <v>0</v>
      </c>
      <c r="Z16" s="22">
        <f t="shared" ref="Z16" si="23">SUM(Z14:Z15)</f>
        <v>10997</v>
      </c>
      <c r="AA16" s="22">
        <f t="shared" ref="AA16" si="24">SUM(AA14:AA15)</f>
        <v>10997</v>
      </c>
      <c r="AB16" s="22">
        <f t="shared" ref="AB16" si="25">SUM(AB14:AB15)</f>
        <v>0</v>
      </c>
      <c r="AC16" s="22">
        <f t="shared" ref="AC16" si="26">SUM(AC14:AC15)</f>
        <v>0</v>
      </c>
      <c r="AD16" s="22">
        <f t="shared" ref="AD16" si="27">SUM(AD14:AD15)</f>
        <v>10997</v>
      </c>
      <c r="AE16" s="22">
        <f>SUM(AE14:AE15)</f>
        <v>32991</v>
      </c>
      <c r="AF16" s="20"/>
      <c r="AG16" s="20"/>
      <c r="AH16" s="20"/>
      <c r="AI16" s="20"/>
      <c r="AJ16" s="20"/>
      <c r="AK16" s="20"/>
      <c r="AL16" s="20"/>
      <c r="AM16" s="44"/>
      <c r="AN16" s="44"/>
      <c r="AO16" s="20"/>
    </row>
    <row r="20" spans="2:6" s="48" customFormat="1" ht="30" customHeight="1">
      <c r="B20" s="53" t="s">
        <v>3349</v>
      </c>
      <c r="C20" s="53"/>
      <c r="D20" s="53"/>
      <c r="E20" s="53"/>
      <c r="F20" s="49">
        <f>V6+V8+V10+V13+V16</f>
        <v>1698949</v>
      </c>
    </row>
    <row r="21" spans="2:6" s="48" customFormat="1" ht="30" customHeight="1">
      <c r="B21" s="45"/>
      <c r="C21" s="45"/>
      <c r="D21" s="45"/>
      <c r="E21" s="45"/>
      <c r="F21" s="47"/>
    </row>
    <row r="22" spans="2:6" s="48" customFormat="1" ht="30" customHeight="1">
      <c r="B22" s="53" t="s">
        <v>3350</v>
      </c>
      <c r="C22" s="53"/>
      <c r="D22" s="53"/>
      <c r="E22" s="53"/>
      <c r="F22" s="49">
        <f>Z6+Z8+Z10+Z13+Z16</f>
        <v>1696095.1</v>
      </c>
    </row>
    <row r="23" spans="2:6" s="48" customFormat="1" ht="30" customHeight="1">
      <c r="B23" s="45"/>
      <c r="C23" s="45"/>
      <c r="D23" s="45"/>
      <c r="E23" s="45"/>
      <c r="F23" s="47"/>
    </row>
    <row r="24" spans="2:6" s="48" customFormat="1" ht="30" customHeight="1">
      <c r="B24" s="50" t="s">
        <v>3351</v>
      </c>
      <c r="C24" s="50"/>
      <c r="D24" s="50"/>
      <c r="E24" s="50"/>
      <c r="F24" s="49">
        <f>AD6+AD8+AD10+AD13+AD16</f>
        <v>1526778</v>
      </c>
    </row>
    <row r="25" spans="2:6" s="48" customFormat="1" ht="30" customHeight="1">
      <c r="B25" s="45"/>
      <c r="C25" s="45"/>
      <c r="D25" s="45"/>
      <c r="E25" s="45"/>
      <c r="F25" s="47"/>
    </row>
    <row r="26" spans="2:6" s="48" customFormat="1" ht="30" customHeight="1">
      <c r="B26" s="51" t="s">
        <v>49</v>
      </c>
      <c r="C26" s="51"/>
      <c r="D26" s="51"/>
      <c r="E26" s="51"/>
      <c r="F26" s="49">
        <f>AE6+AE8+AE10+AE13+AE16</f>
        <v>4921822.0999999996</v>
      </c>
    </row>
    <row r="27" spans="2:6" ht="13.5" customHeight="1"/>
    <row r="28" spans="2:6" ht="13.5" customHeight="1"/>
    <row r="29" spans="2:6" ht="13.5" customHeight="1"/>
    <row r="30" spans="2:6" ht="13.5" customHeight="1">
      <c r="F30" s="43"/>
    </row>
    <row r="31" spans="2:6" ht="13.5" customHeight="1"/>
    <row r="32" spans="2:6" ht="13.5" customHeight="1"/>
    <row r="33" s="7" customFormat="1" ht="13.5" customHeight="1"/>
    <row r="34" s="7" customFormat="1" ht="13.5" customHeight="1"/>
    <row r="35" s="7" customFormat="1" ht="13.5" customHeight="1"/>
    <row r="36" s="7" customFormat="1" ht="13.5" customHeight="1"/>
    <row r="37" s="7" customFormat="1" ht="13.5" customHeight="1"/>
    <row r="38" s="7" customFormat="1" ht="13.5" customHeight="1"/>
    <row r="39" s="7" customFormat="1" ht="13.5" customHeight="1"/>
    <row r="40" s="7" customFormat="1" ht="13.5" customHeight="1"/>
    <row r="41" s="7" customFormat="1" ht="13.5" customHeight="1"/>
    <row r="42" s="7" customFormat="1" ht="13.5" customHeight="1"/>
    <row r="43" s="7" customFormat="1" ht="13.5" customHeight="1"/>
  </sheetData>
  <mergeCells count="8">
    <mergeCell ref="B24:E24"/>
    <mergeCell ref="B26:E26"/>
    <mergeCell ref="S2:V2"/>
    <mergeCell ref="W2:Z2"/>
    <mergeCell ref="AA2:AD2"/>
    <mergeCell ref="B20:E20"/>
    <mergeCell ref="B22:E22"/>
    <mergeCell ref="B2:C3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35423</TotalTime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Taryfa Cxx (Oświetlenie Ul.)</vt:lpstr>
      <vt:lpstr>Taryfa Cxx, Gx i R</vt:lpstr>
      <vt:lpstr>Taryfa Bxx</vt:lpstr>
      <vt:lpstr>'Taryfa Cxx, Gx i R'!Kryteria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5617</cp:revision>
  <dcterms:created xsi:type="dcterms:W3CDTF">2021-03-29T11:42:03Z</dcterms:created>
  <dcterms:modified xsi:type="dcterms:W3CDTF">2024-10-25T13:46:29Z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