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ępowania\2022\Usługi pralnicze\"/>
    </mc:Choice>
  </mc:AlternateContent>
  <bookViews>
    <workbookView xWindow="0" yWindow="0" windowWidth="19200" windowHeight="122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Arkusz1!$A$1:$J$37</definedName>
  </definedNames>
  <calcPr calcId="162913"/>
</workbook>
</file>

<file path=xl/calcChain.xml><?xml version="1.0" encoding="utf-8"?>
<calcChain xmlns="http://schemas.openxmlformats.org/spreadsheetml/2006/main">
  <c r="H28" i="1" l="1"/>
  <c r="J28" i="1"/>
  <c r="F28" i="1"/>
  <c r="H16" i="1" l="1"/>
  <c r="F16" i="1"/>
  <c r="F5" i="1"/>
  <c r="J16" i="1" l="1"/>
  <c r="F15" i="1"/>
  <c r="H15" i="1"/>
  <c r="J15" i="1" s="1"/>
  <c r="H27" i="1" l="1"/>
  <c r="J27" i="1" s="1"/>
  <c r="H26" i="1"/>
  <c r="J26" i="1" s="1"/>
  <c r="H22" i="1"/>
  <c r="J22" i="1" s="1"/>
  <c r="H21" i="1"/>
  <c r="J21" i="1" s="1"/>
  <c r="H11" i="1"/>
  <c r="H12" i="1"/>
  <c r="J12" i="1" s="1"/>
  <c r="H13" i="1"/>
  <c r="J13" i="1" s="1"/>
  <c r="H14" i="1"/>
  <c r="J14" i="1" s="1"/>
  <c r="H10" i="1"/>
  <c r="H5" i="1"/>
  <c r="J5" i="1" s="1"/>
  <c r="J11" i="1" l="1"/>
  <c r="H17" i="1"/>
  <c r="H29" i="1"/>
  <c r="J29" i="1"/>
  <c r="J10" i="1"/>
  <c r="F22" i="1"/>
  <c r="F21" i="1"/>
  <c r="F27" i="1"/>
  <c r="F26" i="1"/>
  <c r="F14" i="1"/>
  <c r="F13" i="1"/>
  <c r="F12" i="1"/>
  <c r="F11" i="1"/>
  <c r="F10" i="1"/>
  <c r="J17" i="1" l="1"/>
  <c r="H23" i="1"/>
  <c r="H31" i="1" s="1"/>
  <c r="I31" i="1" s="1"/>
  <c r="J23" i="1"/>
  <c r="J31" i="1" s="1"/>
  <c r="K31" i="1" s="1"/>
</calcChain>
</file>

<file path=xl/sharedStrings.xml><?xml version="1.0" encoding="utf-8"?>
<sst xmlns="http://schemas.openxmlformats.org/spreadsheetml/2006/main" count="80" uniqueCount="39">
  <si>
    <t>Tabela1: Usługa prania z dostawą oraz świadczeniem serwisu bieliźniarskiego bielizny Zamawiającego</t>
  </si>
  <si>
    <t>Lp.</t>
  </si>
  <si>
    <t>Asortyment - opis</t>
  </si>
  <si>
    <t>Jedn. miary</t>
  </si>
  <si>
    <t>Ilość/m-c</t>
  </si>
  <si>
    <t>Cena jedn.        netto</t>
  </si>
  <si>
    <t>Wartość netto/m-c</t>
  </si>
  <si>
    <t>Stawka Vat</t>
  </si>
  <si>
    <t>Wartość brutto</t>
  </si>
  <si>
    <t>Pranie</t>
  </si>
  <si>
    <t>kg</t>
  </si>
  <si>
    <t>Pozycja w załączniku</t>
  </si>
  <si>
    <t>Bielizna pościelowa</t>
  </si>
  <si>
    <t>Powłoka biała 210x160cm</t>
  </si>
  <si>
    <t>Prześcieradło białe 160x280cm</t>
  </si>
  <si>
    <t>Powłoczka biała 70x80cm</t>
  </si>
  <si>
    <t>Podkład biały 140x90cm</t>
  </si>
  <si>
    <t>szt.</t>
  </si>
  <si>
    <t>Koc</t>
  </si>
  <si>
    <t>Tabela 3: Dostawa gotowych jałowych pakietów startowych dla noworodków</t>
  </si>
  <si>
    <t>Jałowy jednorazowy  pakiet noworodkowy</t>
  </si>
  <si>
    <t>Zestaw:                                                                                   serweta włókninowa 80x60cm - 4 szt,                                podkład chłonny 90x60cm wykonany z nieprzepuszczalnej folii antyposlizgowej, pulpy celulozowej i miękkiej włókniny - 1 szt</t>
  </si>
  <si>
    <t>Wartość netto:</t>
  </si>
  <si>
    <t>Wartość brutto:</t>
  </si>
  <si>
    <t>Ilość na okres 36 m-cy</t>
  </si>
  <si>
    <t>Ilość na okres 36m-cy</t>
  </si>
  <si>
    <t>Kołdra</t>
  </si>
  <si>
    <t xml:space="preserve">Kołdra  135x200 cm </t>
  </si>
  <si>
    <t>Tabela 4: Dzierżawa kołder</t>
  </si>
  <si>
    <t>Fartuchy</t>
  </si>
  <si>
    <t>Tabela2: Wynajem bielizny, fartuchów i pakietów sterylnych od Wykonawcy wraz z praniem, dostawą do magazynu, dystrybucją na oddziały szpitala oraz świadczeniem serwisu</t>
  </si>
  <si>
    <t>Fartuchy operacyjne barierowy standardowy</t>
  </si>
  <si>
    <t>Fartuchy operacyjne barierowy wzmocniony</t>
  </si>
  <si>
    <t>Poduszka 70x80</t>
  </si>
  <si>
    <t>Poduszka</t>
  </si>
  <si>
    <t>Kocyk niemowlęcy 75x90 cm</t>
  </si>
  <si>
    <t>Zestaw:                                                                                          czapeczka bawełniana 10x12cm - 1 szt,                                         kocyk flanelowy z nadrukiem dziecięcym 160x75cm - 1 szt,                       serweta włókninowa 80x60cm - 2 szt,                                podkład chłonny 60x60cm wykonany z nieprzepuszczalnej folii antyposlizgowej, pulpy celulozowej i miękkiej włókniny - 1 szt</t>
  </si>
  <si>
    <t xml:space="preserve">Kołdra 160x210 cm 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</si>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</sst>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/>
    <xf numFmtId="43" fontId="0" fillId="0" borderId="0" xfId="0" applyNumberFormat="1" applyBorder="1"/>
    <xf numFmtId="41" fontId="0" fillId="0" borderId="1" xfId="0" applyNumberFormat="1" applyBorder="1"/>
    <xf numFmtId="43" fontId="0" fillId="2" borderId="1" xfId="0" applyNumberFormat="1" applyFill="1" applyBorder="1"/>
    <xf numFmtId="43" fontId="0" fillId="2" borderId="0" xfId="0" applyNumberFormat="1" applyFill="1"/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43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3" fontId="1" fillId="0" borderId="0" xfId="0" applyNumberFormat="1" applyFont="1"/>
    <xf numFmtId="0" fontId="2" fillId="0" borderId="0" xfId="0" applyFont="1" applyAlignment="1">
      <alignment horizontal="center"/>
    </xf>
    <xf numFmtId="41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0" fillId="0" borderId="1" xfId="0" applyBorder="1" applyAlignment="1">
      <alignment horizontal="center" vertical="center"/>
    </xf>
    <xf numFmtId="43" fontId="0" fillId="2" borderId="4" xfId="0" applyNumberForma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1" fontId="4" fillId="0" borderId="1" xfId="0" applyNumberFormat="1" applyFont="1" applyBorder="1" applyAlignment="1">
      <alignment vertical="center"/>
    </xf>
    <xf numFmtId="43" fontId="0" fillId="2" borderId="0" xfId="0" applyNumberFormat="1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 applyAlignment="1">
      <alignment horizontal="center"/>
    </xf>
    <xf numFmtId="41" fontId="5" fillId="0" borderId="0" xfId="0" applyNumberFormat="1" applyFont="1" applyBorder="1"/>
    <xf numFmtId="9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4" fontId="1" fillId="0" borderId="0" xfId="1" applyFont="1"/>
    <xf numFmtId="0" fontId="0" fillId="0" borderId="1" xfId="0" applyBorder="1" applyAlignment="1">
      <alignment horizontal="center" vertical="center"/>
    </xf>
    <xf numFmtId="43" fontId="0" fillId="0" borderId="4" xfId="0" applyNumberFormat="1" applyBorder="1"/>
    <xf numFmtId="43" fontId="4" fillId="0" borderId="1" xfId="0" applyNumberFormat="1" applyFont="1" applyBorder="1"/>
    <xf numFmtId="9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A10" zoomScale="82" zoomScaleNormal="82" zoomScaleSheetLayoutView="82" workbookViewId="0">
      <selection activeCell="F22" sqref="F22"/>
    </sheetView>
  </sheetViews>
  <sheetFormatPr defaultRowHeight="15" x14ac:dyDescent="0.25"/>
  <cols>
    <col min="1" max="1" width="6" customWidth="1"/>
    <col min="2" max="2" width="18.85546875" customWidth="1"/>
    <col min="3" max="3" width="42.140625" customWidth="1"/>
    <col min="5" max="5" width="18.7109375" customWidth="1"/>
    <col min="6" max="6" width="17.85546875" customWidth="1"/>
    <col min="7" max="7" width="9.28515625" bestFit="1" customWidth="1"/>
    <col min="8" max="8" width="13.42578125" bestFit="1" customWidth="1"/>
    <col min="9" max="9" width="16.42578125" customWidth="1"/>
    <col min="10" max="10" width="16.85546875" customWidth="1"/>
    <col min="11" max="11" width="19" customWidth="1"/>
  </cols>
  <sheetData>
    <row r="1" spans="1:10" x14ac:dyDescent="0.25">
      <c r="A1" s="12"/>
      <c r="C1" t="s">
        <v>38</v>
      </c>
    </row>
    <row r="3" spans="1:10" x14ac:dyDescent="0.25">
      <c r="A3" s="13" t="s">
        <v>0</v>
      </c>
    </row>
    <row r="4" spans="1:10" ht="45" x14ac:dyDescent="0.25">
      <c r="A4" s="1" t="s">
        <v>1</v>
      </c>
      <c r="B4" s="52" t="s">
        <v>2</v>
      </c>
      <c r="C4" s="53"/>
      <c r="D4" s="10" t="s">
        <v>3</v>
      </c>
      <c r="E4" s="2" t="s">
        <v>4</v>
      </c>
      <c r="F4" s="2" t="s">
        <v>24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x14ac:dyDescent="0.25">
      <c r="A5" s="15">
        <v>1</v>
      </c>
      <c r="B5" s="52" t="s">
        <v>9</v>
      </c>
      <c r="C5" s="53"/>
      <c r="D5" s="4" t="s">
        <v>10</v>
      </c>
      <c r="E5" s="21">
        <v>4100</v>
      </c>
      <c r="F5" s="7">
        <f>SUM(E5*36)</f>
        <v>147600</v>
      </c>
      <c r="G5" s="3"/>
      <c r="H5" s="3">
        <f>SUM(E5*G5)</f>
        <v>0</v>
      </c>
      <c r="I5" s="11"/>
      <c r="J5" s="3">
        <f>SUM(H5*123/100)</f>
        <v>0</v>
      </c>
    </row>
    <row r="6" spans="1:10" x14ac:dyDescent="0.25">
      <c r="E6" s="22"/>
      <c r="H6" s="8"/>
      <c r="J6" s="8"/>
    </row>
    <row r="7" spans="1:10" x14ac:dyDescent="0.25">
      <c r="E7" s="22"/>
    </row>
    <row r="8" spans="1:10" x14ac:dyDescent="0.25">
      <c r="A8" s="13" t="s">
        <v>30</v>
      </c>
      <c r="E8" s="22"/>
    </row>
    <row r="9" spans="1:10" ht="45" x14ac:dyDescent="0.25">
      <c r="A9" s="1" t="s">
        <v>1</v>
      </c>
      <c r="B9" s="27" t="s">
        <v>2</v>
      </c>
      <c r="C9" s="27" t="s">
        <v>11</v>
      </c>
      <c r="D9" s="23" t="s">
        <v>3</v>
      </c>
      <c r="E9" s="23" t="s">
        <v>4</v>
      </c>
      <c r="F9" s="23" t="s">
        <v>25</v>
      </c>
      <c r="G9" s="2" t="s">
        <v>5</v>
      </c>
      <c r="H9" s="2" t="s">
        <v>6</v>
      </c>
      <c r="I9" s="2" t="s">
        <v>7</v>
      </c>
      <c r="J9" s="2" t="s">
        <v>8</v>
      </c>
    </row>
    <row r="10" spans="1:10" x14ac:dyDescent="0.25">
      <c r="A10" s="49">
        <v>1</v>
      </c>
      <c r="B10" s="46" t="s">
        <v>12</v>
      </c>
      <c r="C10" s="27" t="s">
        <v>13</v>
      </c>
      <c r="D10" s="28" t="s">
        <v>17</v>
      </c>
      <c r="E10" s="21">
        <v>3500</v>
      </c>
      <c r="F10" s="21">
        <f t="shared" ref="F10:F16" si="0">E10*36</f>
        <v>126000</v>
      </c>
      <c r="G10" s="3"/>
      <c r="H10" s="3">
        <f>SUM(E10*G10)</f>
        <v>0</v>
      </c>
      <c r="I10" s="11"/>
      <c r="J10" s="3">
        <f>SUM(H10*123/100)</f>
        <v>0</v>
      </c>
    </row>
    <row r="11" spans="1:10" x14ac:dyDescent="0.25">
      <c r="A11" s="50"/>
      <c r="B11" s="47"/>
      <c r="C11" s="27" t="s">
        <v>14</v>
      </c>
      <c r="D11" s="28" t="s">
        <v>17</v>
      </c>
      <c r="E11" s="21">
        <v>4000</v>
      </c>
      <c r="F11" s="21">
        <f t="shared" si="0"/>
        <v>144000</v>
      </c>
      <c r="G11" s="3"/>
      <c r="H11" s="3">
        <f t="shared" ref="H11:H16" si="1">SUM(E11*G11)</f>
        <v>0</v>
      </c>
      <c r="I11" s="11"/>
      <c r="J11" s="3">
        <f t="shared" ref="J11:J16" si="2">SUM(H11*123/100)</f>
        <v>0</v>
      </c>
    </row>
    <row r="12" spans="1:10" x14ac:dyDescent="0.25">
      <c r="A12" s="50"/>
      <c r="B12" s="47"/>
      <c r="C12" s="27" t="s">
        <v>15</v>
      </c>
      <c r="D12" s="28" t="s">
        <v>17</v>
      </c>
      <c r="E12" s="21">
        <v>3100</v>
      </c>
      <c r="F12" s="21">
        <f t="shared" si="0"/>
        <v>111600</v>
      </c>
      <c r="G12" s="3"/>
      <c r="H12" s="3">
        <f t="shared" si="1"/>
        <v>0</v>
      </c>
      <c r="I12" s="11"/>
      <c r="J12" s="3">
        <f t="shared" si="2"/>
        <v>0</v>
      </c>
    </row>
    <row r="13" spans="1:10" x14ac:dyDescent="0.25">
      <c r="A13" s="51"/>
      <c r="B13" s="48"/>
      <c r="C13" s="27" t="s">
        <v>16</v>
      </c>
      <c r="D13" s="28" t="s">
        <v>17</v>
      </c>
      <c r="E13" s="21">
        <v>300</v>
      </c>
      <c r="F13" s="21">
        <f t="shared" si="0"/>
        <v>10800</v>
      </c>
      <c r="G13" s="3"/>
      <c r="H13" s="3">
        <f t="shared" si="1"/>
        <v>0</v>
      </c>
      <c r="I13" s="11"/>
      <c r="J13" s="3">
        <f t="shared" si="2"/>
        <v>0</v>
      </c>
    </row>
    <row r="14" spans="1:10" x14ac:dyDescent="0.25">
      <c r="A14" s="37">
        <v>2</v>
      </c>
      <c r="B14" s="28" t="s">
        <v>18</v>
      </c>
      <c r="C14" s="27" t="s">
        <v>35</v>
      </c>
      <c r="D14" s="28" t="s">
        <v>17</v>
      </c>
      <c r="E14" s="21">
        <v>160</v>
      </c>
      <c r="F14" s="21">
        <f t="shared" si="0"/>
        <v>5760</v>
      </c>
      <c r="G14" s="41"/>
      <c r="H14" s="41">
        <f t="shared" si="1"/>
        <v>0</v>
      </c>
      <c r="I14" s="42"/>
      <c r="J14" s="41">
        <f t="shared" si="2"/>
        <v>0</v>
      </c>
    </row>
    <row r="15" spans="1:10" x14ac:dyDescent="0.25">
      <c r="A15" s="37">
        <v>3</v>
      </c>
      <c r="B15" s="37" t="s">
        <v>29</v>
      </c>
      <c r="C15" s="23" t="s">
        <v>31</v>
      </c>
      <c r="D15" s="28" t="s">
        <v>17</v>
      </c>
      <c r="E15" s="21">
        <v>100</v>
      </c>
      <c r="F15" s="21">
        <f t="shared" si="0"/>
        <v>3600</v>
      </c>
      <c r="G15" s="41"/>
      <c r="H15" s="41">
        <f t="shared" si="1"/>
        <v>0</v>
      </c>
      <c r="I15" s="42"/>
      <c r="J15" s="41">
        <f t="shared" si="2"/>
        <v>0</v>
      </c>
    </row>
    <row r="16" spans="1:10" x14ac:dyDescent="0.25">
      <c r="A16" s="37">
        <v>4</v>
      </c>
      <c r="B16" s="37" t="s">
        <v>29</v>
      </c>
      <c r="C16" s="23" t="s">
        <v>32</v>
      </c>
      <c r="D16" s="28" t="s">
        <v>17</v>
      </c>
      <c r="E16" s="21">
        <v>160</v>
      </c>
      <c r="F16" s="21">
        <f t="shared" si="0"/>
        <v>5760</v>
      </c>
      <c r="G16" s="41"/>
      <c r="H16" s="41">
        <f t="shared" si="1"/>
        <v>0</v>
      </c>
      <c r="I16" s="42"/>
      <c r="J16" s="41">
        <f t="shared" si="2"/>
        <v>0</v>
      </c>
    </row>
    <row r="17" spans="1:11" x14ac:dyDescent="0.25">
      <c r="A17" s="5"/>
      <c r="B17" s="5"/>
      <c r="C17" s="5"/>
      <c r="D17" s="5"/>
      <c r="E17" s="24"/>
      <c r="F17" s="5"/>
      <c r="G17" s="5"/>
      <c r="H17" s="26">
        <f>SUM(H10:H16)</f>
        <v>0</v>
      </c>
      <c r="I17" s="6"/>
      <c r="J17" s="26">
        <f>SUM(J10:J16)</f>
        <v>0</v>
      </c>
    </row>
    <row r="18" spans="1:11" x14ac:dyDescent="0.25">
      <c r="A18" s="5"/>
      <c r="B18" s="5"/>
      <c r="C18" s="5"/>
      <c r="D18" s="5"/>
      <c r="E18" s="24"/>
      <c r="F18" s="5"/>
      <c r="G18" s="5"/>
      <c r="H18" s="5"/>
      <c r="I18" s="5"/>
      <c r="J18" s="5"/>
    </row>
    <row r="19" spans="1:11" x14ac:dyDescent="0.25">
      <c r="A19" s="14" t="s">
        <v>19</v>
      </c>
      <c r="B19" s="5"/>
      <c r="C19" s="5"/>
      <c r="D19" s="5"/>
      <c r="E19" s="24"/>
      <c r="F19" s="5"/>
      <c r="G19" s="5"/>
      <c r="H19" s="5"/>
      <c r="I19" s="5"/>
      <c r="J19" s="5"/>
    </row>
    <row r="20" spans="1:11" ht="45" x14ac:dyDescent="0.25">
      <c r="A20" s="1" t="s">
        <v>1</v>
      </c>
      <c r="B20" s="1" t="s">
        <v>2</v>
      </c>
      <c r="C20" s="1" t="s">
        <v>11</v>
      </c>
      <c r="D20" s="2" t="s">
        <v>3</v>
      </c>
      <c r="E20" s="23" t="s">
        <v>4</v>
      </c>
      <c r="F20" s="2" t="s">
        <v>24</v>
      </c>
      <c r="G20" s="2" t="s">
        <v>5</v>
      </c>
      <c r="H20" s="2" t="s">
        <v>6</v>
      </c>
      <c r="I20" s="2" t="s">
        <v>7</v>
      </c>
      <c r="J20" s="2" t="s">
        <v>8</v>
      </c>
    </row>
    <row r="21" spans="1:11" ht="120" x14ac:dyDescent="0.25">
      <c r="A21" s="43">
        <v>1</v>
      </c>
      <c r="B21" s="44" t="s">
        <v>20</v>
      </c>
      <c r="C21" s="2" t="s">
        <v>36</v>
      </c>
      <c r="D21" s="15" t="s">
        <v>17</v>
      </c>
      <c r="E21" s="29">
        <v>80</v>
      </c>
      <c r="F21" s="16">
        <f>E21*36</f>
        <v>2880</v>
      </c>
      <c r="G21" s="17"/>
      <c r="H21" s="17">
        <f>SUM(E21*G21)</f>
        <v>0</v>
      </c>
      <c r="I21" s="18"/>
      <c r="J21" s="17">
        <f>SUM(H21*108/100)</f>
        <v>0</v>
      </c>
    </row>
    <row r="22" spans="1:11" ht="75" x14ac:dyDescent="0.25">
      <c r="A22" s="43"/>
      <c r="B22" s="45"/>
      <c r="C22" s="2" t="s">
        <v>21</v>
      </c>
      <c r="D22" s="15" t="s">
        <v>17</v>
      </c>
      <c r="E22" s="29">
        <v>80</v>
      </c>
      <c r="F22" s="16">
        <f>E22*36</f>
        <v>2880</v>
      </c>
      <c r="G22" s="17"/>
      <c r="H22" s="17">
        <f>SUM(E22*G22)</f>
        <v>0</v>
      </c>
      <c r="I22" s="18"/>
      <c r="J22" s="17">
        <f>SUM(H22*108/100)</f>
        <v>0</v>
      </c>
    </row>
    <row r="23" spans="1:11" x14ac:dyDescent="0.25">
      <c r="H23" s="8">
        <f>SUM(H21:H22)</f>
        <v>0</v>
      </c>
      <c r="J23" s="8">
        <f>SUM(J21:J22)</f>
        <v>0</v>
      </c>
    </row>
    <row r="24" spans="1:11" x14ac:dyDescent="0.25">
      <c r="A24" s="14" t="s">
        <v>28</v>
      </c>
      <c r="B24" s="5"/>
      <c r="C24" s="5"/>
      <c r="H24" s="30"/>
      <c r="J24" s="30"/>
    </row>
    <row r="25" spans="1:11" ht="45" x14ac:dyDescent="0.25">
      <c r="A25" s="1" t="s">
        <v>1</v>
      </c>
      <c r="B25" s="27" t="s">
        <v>2</v>
      </c>
      <c r="C25" s="27" t="s">
        <v>11</v>
      </c>
      <c r="D25" s="23" t="s">
        <v>3</v>
      </c>
      <c r="E25" s="23" t="s">
        <v>4</v>
      </c>
      <c r="F25" s="23" t="s">
        <v>25</v>
      </c>
      <c r="G25" s="2" t="s">
        <v>5</v>
      </c>
      <c r="H25" s="2" t="s">
        <v>6</v>
      </c>
      <c r="I25" s="2" t="s">
        <v>7</v>
      </c>
      <c r="J25" s="2" t="s">
        <v>8</v>
      </c>
    </row>
    <row r="26" spans="1:11" x14ac:dyDescent="0.25">
      <c r="A26" s="25">
        <v>1</v>
      </c>
      <c r="B26" s="37" t="s">
        <v>26</v>
      </c>
      <c r="C26" s="27" t="s">
        <v>27</v>
      </c>
      <c r="D26" s="28" t="s">
        <v>17</v>
      </c>
      <c r="E26" s="21">
        <v>20</v>
      </c>
      <c r="F26" s="21">
        <f>E26*36</f>
        <v>720</v>
      </c>
      <c r="G26" s="3"/>
      <c r="H26" s="3">
        <f>SUM(E26*G26)</f>
        <v>0</v>
      </c>
      <c r="I26" s="11"/>
      <c r="J26" s="3">
        <f>SUM(H26*123/100)</f>
        <v>0</v>
      </c>
    </row>
    <row r="27" spans="1:11" x14ac:dyDescent="0.25">
      <c r="A27" s="25">
        <v>2</v>
      </c>
      <c r="B27" s="37" t="s">
        <v>26</v>
      </c>
      <c r="C27" s="27" t="s">
        <v>37</v>
      </c>
      <c r="D27" s="28" t="s">
        <v>17</v>
      </c>
      <c r="E27" s="21">
        <v>380</v>
      </c>
      <c r="F27" s="21">
        <f>E27*36</f>
        <v>13680</v>
      </c>
      <c r="G27" s="3"/>
      <c r="H27" s="3">
        <f>SUM(E27*G27)</f>
        <v>0</v>
      </c>
      <c r="I27" s="11"/>
      <c r="J27" s="3">
        <f>SUM(H27*123/100)</f>
        <v>0</v>
      </c>
    </row>
    <row r="28" spans="1:11" x14ac:dyDescent="0.25">
      <c r="A28" s="39">
        <v>3</v>
      </c>
      <c r="B28" s="37" t="s">
        <v>34</v>
      </c>
      <c r="C28" s="27" t="s">
        <v>33</v>
      </c>
      <c r="D28" s="28" t="s">
        <v>17</v>
      </c>
      <c r="E28" s="21">
        <v>50</v>
      </c>
      <c r="F28" s="21">
        <f>E28*36</f>
        <v>1800</v>
      </c>
      <c r="G28" s="3"/>
      <c r="H28" s="3">
        <f>SUM(E28*G28)</f>
        <v>0</v>
      </c>
      <c r="I28" s="11"/>
      <c r="J28" s="3">
        <f>SUM(H28*123/100)</f>
        <v>0</v>
      </c>
    </row>
    <row r="29" spans="1:11" x14ac:dyDescent="0.25">
      <c r="A29" s="31"/>
      <c r="B29" s="32"/>
      <c r="C29" s="33"/>
      <c r="D29" s="34"/>
      <c r="E29" s="35"/>
      <c r="F29" s="35"/>
      <c r="G29" s="6"/>
      <c r="H29" s="40">
        <f>SUM(H26:H27)</f>
        <v>0</v>
      </c>
      <c r="I29" s="36"/>
      <c r="J29" s="40">
        <f>SUM(J26:J27)</f>
        <v>0</v>
      </c>
    </row>
    <row r="31" spans="1:11" x14ac:dyDescent="0.25">
      <c r="C31" t="s">
        <v>22</v>
      </c>
      <c r="H31" s="9">
        <f>H6+H17+H23+H29</f>
        <v>0</v>
      </c>
      <c r="I31" s="19">
        <f>H31*36</f>
        <v>0</v>
      </c>
      <c r="J31" s="9">
        <f>J6+J17+J23+J29</f>
        <v>0</v>
      </c>
      <c r="K31" s="19">
        <f>J31*36</f>
        <v>0</v>
      </c>
    </row>
    <row r="32" spans="1:11" x14ac:dyDescent="0.25">
      <c r="I32" s="20"/>
      <c r="K32" s="20"/>
    </row>
    <row r="33" spans="3:9" x14ac:dyDescent="0.25">
      <c r="C33" t="s">
        <v>23</v>
      </c>
      <c r="I33" s="38"/>
    </row>
  </sheetData>
  <mergeCells count="6">
    <mergeCell ref="A21:A22"/>
    <mergeCell ref="B21:B22"/>
    <mergeCell ref="B10:B13"/>
    <mergeCell ref="A10:A13"/>
    <mergeCell ref="B4:C4"/>
    <mergeCell ref="B5:C5"/>
  </mergeCells>
  <pageMargins left="0.7" right="0.7" top="0.75" bottom="0.75" header="0.3" footer="0.3"/>
  <pageSetup paperSize="9" scale="73" orientation="landscape" r:id="rId1"/>
  <rowBreaks count="1" manualBreakCount="1">
    <brk id="2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user</cp:lastModifiedBy>
  <cp:lastPrinted>2019-07-15T04:40:19Z</cp:lastPrinted>
  <dcterms:created xsi:type="dcterms:W3CDTF">2016-03-03T06:37:40Z</dcterms:created>
  <dcterms:modified xsi:type="dcterms:W3CDTF">2022-03-30T09:25:03Z</dcterms:modified>
</cp:coreProperties>
</file>