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niemczyk\Desktop\"/>
    </mc:Choice>
  </mc:AlternateContent>
  <bookViews>
    <workbookView xWindow="0" yWindow="0" windowWidth="28800" windowHeight="12435"/>
  </bookViews>
  <sheets>
    <sheet name="2024 B" sheetId="2" r:id="rId1"/>
  </sheets>
  <definedNames>
    <definedName name="_xlnm._FilterDatabase" localSheetId="0" hidden="1">'2024 B'!$D$1:$D$254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8" i="2" l="1"/>
  <c r="G58" i="2"/>
  <c r="I175" i="2"/>
  <c r="D201" i="2" l="1"/>
  <c r="E201" i="2"/>
  <c r="C201" i="2"/>
  <c r="G201" i="2" s="1"/>
  <c r="I5" i="2"/>
  <c r="I6" i="2"/>
  <c r="I7" i="2"/>
  <c r="I8" i="2"/>
  <c r="I9" i="2"/>
  <c r="I10" i="2"/>
  <c r="I11" i="2"/>
  <c r="I12" i="2"/>
  <c r="I13" i="2"/>
  <c r="I14" i="2"/>
  <c r="I15" i="2"/>
  <c r="I16" i="2"/>
  <c r="I17" i="2"/>
  <c r="I18" i="2"/>
  <c r="I19" i="2"/>
  <c r="I22" i="2"/>
  <c r="I23" i="2"/>
  <c r="I24" i="2"/>
  <c r="I25" i="2"/>
  <c r="I26" i="2"/>
  <c r="I27" i="2"/>
  <c r="I28" i="2"/>
  <c r="I29" i="2"/>
  <c r="I30" i="2"/>
  <c r="I31" i="2"/>
  <c r="I32" i="2"/>
  <c r="I33" i="2"/>
  <c r="I34" i="2"/>
  <c r="I35" i="2"/>
  <c r="I36" i="2"/>
  <c r="I37" i="2"/>
  <c r="I39" i="2"/>
  <c r="I40" i="2"/>
  <c r="I41" i="2"/>
  <c r="I42" i="2"/>
  <c r="I43" i="2"/>
  <c r="I44" i="2"/>
  <c r="I46" i="2"/>
  <c r="I47" i="2"/>
  <c r="I49" i="2"/>
  <c r="I50" i="2"/>
  <c r="I51" i="2"/>
  <c r="I52" i="2"/>
  <c r="I53" i="2"/>
  <c r="I54" i="2"/>
  <c r="I55" i="2"/>
  <c r="I56" i="2"/>
  <c r="I57" i="2"/>
  <c r="I59" i="2"/>
  <c r="I60" i="2"/>
  <c r="I61" i="2"/>
  <c r="I62" i="2"/>
  <c r="I63" i="2"/>
  <c r="I64" i="2"/>
  <c r="I65" i="2"/>
  <c r="I66" i="2"/>
  <c r="I67" i="2"/>
  <c r="I68"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6" i="2"/>
  <c r="I177" i="2"/>
  <c r="I178" i="2"/>
  <c r="I179" i="2"/>
  <c r="I180" i="2"/>
  <c r="I181" i="2"/>
  <c r="I182" i="2"/>
  <c r="I183" i="2"/>
  <c r="I184" i="2"/>
  <c r="I185" i="2"/>
  <c r="I186" i="2"/>
  <c r="I187" i="2"/>
  <c r="I188" i="2"/>
  <c r="I189" i="2"/>
  <c r="I190" i="2"/>
  <c r="I191" i="2"/>
  <c r="I192" i="2"/>
  <c r="I193" i="2"/>
  <c r="I194" i="2"/>
  <c r="I195" i="2"/>
  <c r="I196" i="2"/>
  <c r="I197" i="2"/>
  <c r="I200" i="2"/>
  <c r="I201" i="2"/>
  <c r="I202" i="2"/>
  <c r="I203" i="2"/>
  <c r="I204" i="2"/>
  <c r="I205" i="2"/>
  <c r="I206" i="2"/>
  <c r="I207" i="2"/>
  <c r="I208" i="2"/>
  <c r="I211" i="2"/>
  <c r="I212" i="2"/>
  <c r="I213" i="2"/>
  <c r="I214" i="2"/>
  <c r="I215" i="2"/>
  <c r="I216" i="2"/>
  <c r="I217" i="2"/>
  <c r="I218" i="2"/>
  <c r="I219" i="2"/>
  <c r="I220" i="2"/>
  <c r="I221" i="2"/>
  <c r="I222" i="2"/>
  <c r="I223" i="2"/>
  <c r="I224" i="2"/>
  <c r="I225" i="2"/>
  <c r="I226" i="2"/>
  <c r="I227" i="2"/>
  <c r="I228" i="2"/>
  <c r="I229" i="2"/>
  <c r="I230" i="2"/>
  <c r="I231" i="2"/>
  <c r="I232" i="2"/>
  <c r="I234" i="2"/>
  <c r="I235" i="2"/>
  <c r="I237" i="2"/>
  <c r="I238" i="2"/>
  <c r="I239" i="2"/>
  <c r="I240" i="2"/>
  <c r="I241" i="2"/>
  <c r="I242" i="2"/>
  <c r="I243" i="2"/>
  <c r="I244" i="2"/>
  <c r="I245" i="2"/>
  <c r="I246" i="2"/>
  <c r="I247" i="2"/>
  <c r="I248"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9" i="2"/>
  <c r="G40" i="2"/>
  <c r="G41" i="2"/>
  <c r="G42" i="2"/>
  <c r="G43" i="2"/>
  <c r="G44" i="2"/>
  <c r="G46" i="2"/>
  <c r="G47" i="2"/>
  <c r="G49" i="2"/>
  <c r="G50" i="2"/>
  <c r="G51" i="2"/>
  <c r="G52" i="2"/>
  <c r="G53" i="2"/>
  <c r="G54" i="2"/>
  <c r="G55" i="2"/>
  <c r="G56" i="2"/>
  <c r="G57" i="2"/>
  <c r="G59" i="2"/>
  <c r="G60" i="2"/>
  <c r="G61" i="2"/>
  <c r="G62" i="2"/>
  <c r="G63" i="2"/>
  <c r="G64" i="2"/>
  <c r="G65" i="2"/>
  <c r="G66" i="2"/>
  <c r="G67" i="2"/>
  <c r="G68" i="2"/>
  <c r="G69" i="2"/>
  <c r="G70" i="2"/>
  <c r="G71" i="2"/>
  <c r="G72" i="2"/>
  <c r="G73" i="2"/>
  <c r="G74" i="2"/>
  <c r="G75" i="2"/>
  <c r="G76" i="2"/>
  <c r="G77" i="2"/>
  <c r="G79" i="2"/>
  <c r="G80" i="2"/>
  <c r="G81" i="2"/>
  <c r="G82" i="2"/>
  <c r="G83" i="2"/>
  <c r="G84" i="2"/>
  <c r="G85" i="2"/>
  <c r="G86" i="2"/>
  <c r="G87" i="2"/>
  <c r="G88" i="2"/>
  <c r="G89" i="2"/>
  <c r="G90" i="2"/>
  <c r="G91" i="2"/>
  <c r="G92" i="2"/>
  <c r="G93" i="2"/>
  <c r="G94" i="2"/>
  <c r="G95" i="2"/>
  <c r="G98" i="2"/>
  <c r="G99" i="2"/>
  <c r="G100" i="2"/>
  <c r="G101" i="2"/>
  <c r="G102" i="2"/>
  <c r="G103" i="2"/>
  <c r="G104" i="2"/>
  <c r="G105" i="2"/>
  <c r="G107" i="2"/>
  <c r="G108" i="2"/>
  <c r="G109" i="2"/>
  <c r="G110" i="2"/>
  <c r="G111" i="2"/>
  <c r="G112" i="2"/>
  <c r="G113" i="2"/>
  <c r="G114" i="2"/>
  <c r="G115" i="2"/>
  <c r="G116" i="2"/>
  <c r="G117" i="2"/>
  <c r="G118" i="2"/>
  <c r="G119" i="2"/>
  <c r="G120" i="2"/>
  <c r="G121" i="2"/>
  <c r="G122" i="2"/>
  <c r="G123" i="2"/>
  <c r="G124" i="2"/>
  <c r="G125" i="2"/>
  <c r="G126"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6" i="2"/>
  <c r="G177" i="2"/>
  <c r="G178" i="2"/>
  <c r="G179" i="2"/>
  <c r="G180" i="2"/>
  <c r="G181" i="2"/>
  <c r="G182" i="2"/>
  <c r="G183" i="2"/>
  <c r="G184" i="2"/>
  <c r="G185" i="2"/>
  <c r="G186" i="2"/>
  <c r="G187" i="2"/>
  <c r="G188" i="2"/>
  <c r="G189" i="2"/>
  <c r="G190" i="2"/>
  <c r="G191" i="2"/>
  <c r="G192" i="2"/>
  <c r="G193" i="2"/>
  <c r="G194" i="2"/>
  <c r="G195" i="2"/>
  <c r="G196" i="2"/>
  <c r="G197" i="2"/>
  <c r="G200" i="2"/>
  <c r="G202" i="2"/>
  <c r="G203" i="2"/>
  <c r="G204" i="2"/>
  <c r="G205" i="2"/>
  <c r="G206" i="2"/>
  <c r="G207"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7" i="2"/>
  <c r="G238" i="2"/>
  <c r="G239" i="2"/>
  <c r="G240" i="2"/>
  <c r="G241" i="2"/>
  <c r="G242" i="2"/>
  <c r="G243" i="2"/>
  <c r="G244" i="2"/>
  <c r="G245" i="2"/>
  <c r="G246" i="2"/>
  <c r="G247" i="2"/>
  <c r="G248" i="2"/>
  <c r="I3" i="2" l="1"/>
  <c r="I4" i="2"/>
  <c r="G4" i="2"/>
  <c r="G5" i="2" l="1"/>
  <c r="E21" i="2" l="1"/>
  <c r="I21" i="2" s="1"/>
  <c r="D210" i="2"/>
  <c r="E210" i="2"/>
  <c r="I210" i="2" s="1"/>
  <c r="D209" i="2"/>
  <c r="E209" i="2"/>
  <c r="I209" i="2" s="1"/>
  <c r="C209" i="2"/>
  <c r="G209" i="2" s="1"/>
  <c r="C210" i="2"/>
  <c r="G210" i="2" s="1"/>
  <c r="D199" i="2"/>
  <c r="E199" i="2"/>
  <c r="I199" i="2" s="1"/>
  <c r="D198" i="2"/>
  <c r="E198" i="2"/>
  <c r="I198" i="2" s="1"/>
  <c r="C199" i="2"/>
  <c r="G199" i="2" s="1"/>
  <c r="C198" i="2"/>
  <c r="G198" i="2" s="1"/>
  <c r="E69" i="2"/>
  <c r="I69" i="2" s="1"/>
  <c r="E20" i="2"/>
  <c r="I20" i="2" s="1"/>
  <c r="C236" i="2" l="1"/>
  <c r="G236" i="2" s="1"/>
  <c r="E233" i="2"/>
  <c r="I233" i="2" s="1"/>
  <c r="D233" i="2"/>
  <c r="D208" i="2"/>
  <c r="C208" i="2"/>
  <c r="G208" i="2" s="1"/>
  <c r="E128" i="2"/>
  <c r="I128" i="2" s="1"/>
  <c r="D128" i="2"/>
  <c r="C128" i="2"/>
  <c r="G128" i="2" s="1"/>
  <c r="E127" i="2"/>
  <c r="I127" i="2" s="1"/>
  <c r="D127" i="2"/>
  <c r="C127" i="2"/>
  <c r="G127" i="2" s="1"/>
  <c r="D106" i="2"/>
  <c r="C106" i="2"/>
  <c r="G106" i="2" s="1"/>
  <c r="D97" i="2"/>
  <c r="C97" i="2"/>
  <c r="G97" i="2" s="1"/>
  <c r="C96" i="2"/>
  <c r="G96" i="2" s="1"/>
  <c r="D78" i="2"/>
  <c r="C78" i="2"/>
  <c r="G78" i="2" s="1"/>
  <c r="E48" i="2"/>
  <c r="I48" i="2" s="1"/>
  <c r="D48" i="2"/>
  <c r="C48" i="2"/>
  <c r="G48" i="2" s="1"/>
  <c r="D45" i="2"/>
  <c r="C45" i="2"/>
  <c r="G45" i="2" s="1"/>
  <c r="E38" i="2"/>
  <c r="I38" i="2" s="1"/>
  <c r="D38" i="2"/>
  <c r="C38" i="2"/>
  <c r="G38" i="2" s="1"/>
  <c r="E45" i="2" l="1"/>
  <c r="I45" i="2" s="1"/>
  <c r="G249" i="2"/>
  <c r="C249" i="2"/>
  <c r="E236" i="2"/>
  <c r="I236" i="2" s="1"/>
  <c r="D236" i="2"/>
  <c r="D249" i="2" s="1"/>
  <c r="I249" i="2" l="1"/>
  <c r="E249" i="2"/>
</calcChain>
</file>

<file path=xl/sharedStrings.xml><?xml version="1.0" encoding="utf-8"?>
<sst xmlns="http://schemas.openxmlformats.org/spreadsheetml/2006/main" count="391" uniqueCount="264">
  <si>
    <t>Katowicka i Pocztowa - deptak</t>
  </si>
  <si>
    <t>21</t>
  </si>
  <si>
    <t>Szkolna przy targowisku + targowisko</t>
  </si>
  <si>
    <t>Kubiny przy targowisku</t>
  </si>
  <si>
    <t>Katowicka od ul. Wojska Polskiego do parkingu – prawa strona</t>
  </si>
  <si>
    <t>Bytomska od granicy miasta  Bytom do OSiR Skałka  - lewa strona</t>
  </si>
  <si>
    <t>Bytomska od skrzyżowania Piaśniki do ul Krasickiego – prawa strona</t>
  </si>
  <si>
    <t>Bytomska od ul. Kubiny do ul. 1go Maja – prawa strona</t>
  </si>
  <si>
    <t>Bytomska 23 a,b,c</t>
  </si>
  <si>
    <t>4</t>
  </si>
  <si>
    <t>Pocztowa 21 teren po wyburzeniach</t>
  </si>
  <si>
    <t>Konstytucji 1997 roku od nr 4c do CHŚPWiK + plac przy CHŚPWiK</t>
  </si>
  <si>
    <t>Wyzwolenia od szkoły (nr 50) do ul. Wodnej</t>
  </si>
  <si>
    <t>Wodna od wjazdu do S.M. do ul. Wyzwolenia</t>
  </si>
  <si>
    <t>Wodna od ul. Polnej – wzdłuż placu zabaw – obie strony</t>
  </si>
  <si>
    <t>Wyzwolenia – tereny po wyburzeniach wraz z chodnikiem przy parkingu na skrzyżowaniu z ul. Szpitalną</t>
  </si>
  <si>
    <t>2</t>
  </si>
  <si>
    <t>Granitowa – schody do tunelu dla pieszych pod Drogową Trasą Średnicową (wraz z przejściem)</t>
  </si>
  <si>
    <t>Szpitalna od ul. Wyzwolenia do Katowickiej obie strony + parking</t>
  </si>
  <si>
    <t>Pocztowa 25-29</t>
  </si>
  <si>
    <t>Polna 21</t>
  </si>
  <si>
    <t>Granitowa od ul. Szkolnej do wjazdu do budynku 12-20</t>
  </si>
  <si>
    <t>Ciąg pieszo-rowerowy RAWA od ul. Bytomskiej do Wodnej</t>
  </si>
  <si>
    <t>Ciąg pieszo-rowerowy RAWA od ul. Wodnej do ul. Wolności w Chorzowie</t>
  </si>
  <si>
    <t>Szpitalna od granicy m. Chorzów do ul. Wyzwolenia – prawa strona</t>
  </si>
  <si>
    <t>Szpitalna od granicy m. Chorzów do zabudowań – lewa strona</t>
  </si>
  <si>
    <t>1</t>
  </si>
  <si>
    <t>Polna od ul. Szpitalnej do początku zabudowań – obie strony + chodnik przy jezdni wzdłuż budynków 38-74</t>
  </si>
  <si>
    <t xml:space="preserve">Polna od ul. Wodnej – wzdłuż placu zabaw – lewa strona </t>
  </si>
  <si>
    <t>Polna tereny po wyburzeniach na odcinku od Szkolnej do Pocztowej</t>
  </si>
  <si>
    <t>Pocztowa teren niezabudowany na przeciw poczty</t>
  </si>
  <si>
    <t>Licealna od ul. Szpitalnej do LO – lewa strona</t>
  </si>
  <si>
    <t>Hutnicza od ul. Metalowców do  małego mostku lewa strona</t>
  </si>
  <si>
    <t>Żołnierska od nr 11 do ul. W. Polaka - prawa strona</t>
  </si>
  <si>
    <t>Górnicza 16a od skrzyżowania z ul. Kościuszki do wjazdu do nr 16 prawa i lewa strona</t>
  </si>
  <si>
    <t>Piechaczka</t>
  </si>
  <si>
    <t>Nastolatków 8 - 6a</t>
  </si>
  <si>
    <t>Nastolatków od parkingu do ul. Żołnierskiej</t>
  </si>
  <si>
    <t>Wodna od ul. Polnej do Wyzwolenia</t>
  </si>
  <si>
    <t>Granitowa 2-10</t>
  </si>
  <si>
    <t>Metalowców od ul. Górniczej do przejścia dla pieszych lewa strona, od ul. Hutniczej do ul. Bankowej prawa strona</t>
  </si>
  <si>
    <t>Wojska Polskiego od ronda do wiaduktu +łącznik ul. Śląskiej -prawa strona wraz ze schodami</t>
  </si>
  <si>
    <t>Wojska Polskiego od końca zabudowań wzdłuż garaży do ul. Krauzego – prawa strona</t>
  </si>
  <si>
    <t>Wojska Polskiego od ul. Ceramicznej do ul. Drzymały – prawa strona wraz ze schodami</t>
  </si>
  <si>
    <t>Wiśniowa od ul. Hajduki do ul. Grunwaldzkiej prawa strona</t>
  </si>
  <si>
    <t>Wiśniowa od ul. Nowej do zakładu kamieniarskiego – lewa strona</t>
  </si>
  <si>
    <t>Bukowa od ul. Wiśniowa do końca parkingu</t>
  </si>
  <si>
    <t>Bukowa za garażami (od przystanku autobusowego) do budynku Bukowa 134</t>
  </si>
  <si>
    <t>Bukowa przy Brzozowej - teren trafo</t>
  </si>
  <si>
    <t>Hajduki od  ul. Wojska Polskiego do ul. Wiśniowa – prawa strona wraz ze schodami</t>
  </si>
  <si>
    <t xml:space="preserve">Ceramiczna od ul. Śląskiej do ul. Wojska Polskiego </t>
  </si>
  <si>
    <t>Śląska od ul. Tunkla do wjazdu na osiedle – prawa strona</t>
  </si>
  <si>
    <t>Kaliny na wysokości stadionu w mieście Chorzowie</t>
  </si>
  <si>
    <t>Wojska Polskiego 6-8 chodnik wzdłuż torowiska</t>
  </si>
  <si>
    <t>Łagiewnicka od ul. Wolności do ul. Kopernika – obie strony</t>
  </si>
  <si>
    <t>Łagiewnicka od granicy m. Bytom do skrzyżowania z ul. Sztygarską - prawa strona</t>
  </si>
  <si>
    <t>Stawowa – od Bytomskiej do Górnej  prawa strona</t>
  </si>
  <si>
    <t>Łagiewnicka od parkingu MPGK do wiaduktu</t>
  </si>
  <si>
    <t>Przejście między ZSO nr 2  a przedszkolem ul. Sudecka</t>
  </si>
  <si>
    <t>Szczytowa- przy parkingu w rejonie nr 1</t>
  </si>
  <si>
    <t>Górna przy parkingu nr 4-6 do ul. Stawowej</t>
  </si>
  <si>
    <t>Górna nr 14</t>
  </si>
  <si>
    <t>Ślężan od ul. Bytomskiej wraz z pierwszym wjazdem za Opolską – lewa strona (ciąg pieszo - rowerowy)</t>
  </si>
  <si>
    <t>Ślęzan od ul. Bytomskiej  prawa strona do hydroforni (ul. Wiślan) - obie strony</t>
  </si>
  <si>
    <t>Kościelna – tereny po wyburzeniach</t>
  </si>
  <si>
    <t>Ciąg pieszy od ul. Jodłowej do przystanku tramwajowego linii 7 i 17 przy ul. Bytomskiej</t>
  </si>
  <si>
    <t>Jodłowa chodnik od ul. Stawowej do pierwszego bloku - prawa strona + parking</t>
  </si>
  <si>
    <t>Jodłowa chodnik od ul. Stawowej do wjazdu na parking - lewa strona</t>
  </si>
  <si>
    <t>Kościelna chodnik  od Łagiewnickiej do kościoła lewa strona</t>
  </si>
  <si>
    <t>Wolnego od nr 8 do ul. Ostatniej w Bytomiu - lewa strona</t>
  </si>
  <si>
    <t>Sztygarska od nr 1 (od końca budynku) do wiaduktu - prawa strona</t>
  </si>
  <si>
    <t>Sztygarska od nr 12 (od końca budynku) do wiaduktu - lewa strona</t>
  </si>
  <si>
    <t>Powstańców Śl.  od ul. Bytomskiej do ul. Zubrzyckiego -  prawa strona</t>
  </si>
  <si>
    <t>Uroczysko – schody i chodnik równoległy do schodów do tunelu dla pieszych pod Drogową Trasą Średnicową</t>
  </si>
  <si>
    <t>Krasickiego od ul. Korfantego do ul. Bytomskiej – lewa i prawa strona + parkingi 2 szt + schody</t>
  </si>
  <si>
    <t>Chorzowska od ul. Bieszczadzkiej do ul. Bukowego – prawa strona</t>
  </si>
  <si>
    <t>Chorzowska od Placu Słowiańskiego do zabudowań  – prawa strona</t>
  </si>
  <si>
    <t>Chorzowska od ul. Bytomskiej do granicy miasta Chorzów lewa strona</t>
  </si>
  <si>
    <t>Korfantego od ul.  Chorzowskiej do Krasickiego - obie strony</t>
  </si>
  <si>
    <t>Zubrzyckiego od ul. Powstańców Śl. wzdłuż parku -prawa strona do ciągu garaży i lewa strona wzdłuż przedszkola</t>
  </si>
  <si>
    <t>Zubrzyckiego od Powstańców Śl. wzdłuż szkoły prawa strona</t>
  </si>
  <si>
    <t>Zubrzyckiego wzdłuż budynków 19-41</t>
  </si>
  <si>
    <t>Zubrzyckiego wzdłuż przychodni rehabilitacyjnej do ul. Chorzowskiej wraz ze schodami</t>
  </si>
  <si>
    <t>Chrobrego od ul. Żelaznej do przedszkola – prawa strona</t>
  </si>
  <si>
    <t>Żelazna od Placu Słowiańskiego do ul. Chrobrego</t>
  </si>
  <si>
    <t>Bukowego teren po wyburzonej szkole</t>
  </si>
  <si>
    <t>Sądowa - chodnik do nr 8</t>
  </si>
  <si>
    <t xml:space="preserve">Plac Słowiański chodnik w terenach niezabudowanych </t>
  </si>
  <si>
    <t>Mickiewicza od ul. Korfantego do ul. Moniuszki – prawa strona</t>
  </si>
  <si>
    <t>Sikorskiego od ul. Bytomskiej do ul. Górniczej – prawa strona</t>
  </si>
  <si>
    <t>Sikorskiego od ZSZ do ul. Górniczej – lewa strona</t>
  </si>
  <si>
    <t>Dworcowa - parking przy dworcu</t>
  </si>
  <si>
    <t>Harcerska od Sikorskiego do przedszkola</t>
  </si>
  <si>
    <t>Harcerska od przedszkola w kierunku Plant Bytomskich</t>
  </si>
  <si>
    <t>RAZEM</t>
  </si>
  <si>
    <t>Załącznik nr 3</t>
  </si>
  <si>
    <t xml:space="preserve">wykaz chodników, parkingów, 
dróg rowerowych  </t>
  </si>
  <si>
    <t>pow. (m2) Całość</t>
  </si>
  <si>
    <t>krotność miesięczna lato</t>
  </si>
  <si>
    <t>miesięczne wykonanie lato</t>
  </si>
  <si>
    <t>Krotność miesieczna zima</t>
  </si>
  <si>
    <t>miesięczne wykonanie zima</t>
  </si>
  <si>
    <t>Barlickiego 30– tereny po wyburzeniach (dz. nr 1069/2)</t>
  </si>
  <si>
    <t>Barlickiego od nr 38 (wzdłuż cmentarza) do początku budynku Barlickiego 48</t>
  </si>
  <si>
    <t>Bieszczadzka – cała, obydwie strony i parkingi</t>
  </si>
  <si>
    <t>Bukowa od nr 1 do nr 50</t>
  </si>
  <si>
    <t>Bukowa przed budynkami 111A -121 do przystanku wraz ze schodami do przystanku</t>
  </si>
  <si>
    <t>Bytomska 25 od ul. Wyzwolenia do ul. Polnej - prawa strona</t>
  </si>
  <si>
    <t>Bytomska 8 (chodnik wokół urzędu)</t>
  </si>
  <si>
    <t>Bytomska od ul. Krasickiego  do ul. Granitowej – lewa strona</t>
  </si>
  <si>
    <t xml:space="preserve">Bytomska od ul. Krasickiego do parkingu przy ul. Bytomskiej 26 – prawa strona  </t>
  </si>
  <si>
    <t>Bytomska od ul. Polnej do ul. Granitowej 2 - prawa strona</t>
  </si>
  <si>
    <t>Chorzowska  prawa strona od placu Słowiańskiegow kierunku m.Ruda  Śląska</t>
  </si>
  <si>
    <t xml:space="preserve">Chorzowska lewa strona od ul. Bytomskiej do ul. Bieszczadzkiej </t>
  </si>
  <si>
    <t>Chorzowska od ul. Korfantego do budynku nr 35 prawa strona oraz chodniki wokół budynku 37 i dojścia do ul. Korfantego wraz ze schodami</t>
  </si>
  <si>
    <t>Chorzowska od ul. Zubrzyckiego do skrzyżowania „Chorzowska/Bytomska” – obydwie strony wraz z ZOZ-em</t>
  </si>
  <si>
    <t>Chrobrego całość chodników</t>
  </si>
  <si>
    <t>Chrobrego ścieżka rowerowa</t>
  </si>
  <si>
    <t>Chrobrego zatoki postojowe</t>
  </si>
  <si>
    <t>Ciąg pieszy - chodnik pomiędzy ul. Krasickiego a ul. Zubrzyckiego - skośny</t>
  </si>
  <si>
    <t>Ciąg pieszy od ul. Bytomskiej (przy przystanku tramwajowym) do ul. Wiślan</t>
  </si>
  <si>
    <t>Cmentarna od ul. Katowickiej do zabudowań ( postój taxi ) – lewa strona</t>
  </si>
  <si>
    <t>DTŚ - dojście od ul. Harcerskiej (od transformatora) do przejścia podziemnego (wraz z przejściem)</t>
  </si>
  <si>
    <t>DTŚ - od Miejskiej PSP (od wjazdu) do przejścia podziemnego pod DTŚ leżącego w ciągu ul. Harcerskiej</t>
  </si>
  <si>
    <t>DTŚ - od ul. Bytomskiej wzdłuż Miejskiej Państwowej Straży Pożarnej - do wjazdu</t>
  </si>
  <si>
    <t>DTŚ - od ul. Bytomskiej wzdłuż stacji benzynowej i przystanku autobusowego do ul. Granitowej</t>
  </si>
  <si>
    <t>DTŚ - wiadukt drogowy nad linią kolejową Katowice - Gliwice - kapy chodnikowe (strona prawa, lewa i pas rozdziału)</t>
  </si>
  <si>
    <t>DTŚ - wiadukt drogowy nad ul. Szkolną - kapy chodnikowe (strona prawa, lewa i pas rozdziału)</t>
  </si>
  <si>
    <t>DTŚ - wiadukt drogowy nad ul. Szpitalną - kapy chodnikowe (strona prawa, lewa i pas rozdziału)</t>
  </si>
  <si>
    <t>DTŚ - wiadukt drogowy nad ul. Żołnierską - kapy chodnikowe (strona prawa, lewa i pas rozdziału)</t>
  </si>
  <si>
    <t>DTŚ- dojście do przystanku autobusowego (870) od ul Bytomskiej</t>
  </si>
  <si>
    <t>Graniczna od ul. Brzozowej do ul. Gagarina nr 39 (do początku zatoki parkingowej)  - lewa strona</t>
  </si>
  <si>
    <t>Graniczna od ul. Bukowej nr 144 do granicy miasta Chorzów (do początku przystanku autobusowego)  - prawa strona</t>
  </si>
  <si>
    <t>Hajduki od  ul. Plebiscytowej do nr 18 (wjazd do posesji) – lewa strona</t>
  </si>
  <si>
    <t xml:space="preserve">Hajduki od ul .Wojska. Polskiego  do zabudowań  – lewa strona.  </t>
  </si>
  <si>
    <t xml:space="preserve">Hajduki przed budynkiem nr 4 - Parking wzdłuż drogi </t>
  </si>
  <si>
    <t>Hajduki Plebiscytowa  dz nr 3854 Parking</t>
  </si>
  <si>
    <t>Harcerska zatoka postojowa naprzeciw PM nr 3 (dz nr 1110/100)</t>
  </si>
  <si>
    <t>Jordanowska zatoki postojowe</t>
  </si>
  <si>
    <t>Kamionki od skrzyżowania z ul. Łagiewnicką do nr 3 (przy terenach zielonych) - lewa strona</t>
  </si>
  <si>
    <t>Katowicka 54 i 53 – tereny wokół Urzędu (parkingi przy nr 53 i 54 + chodniki i jezdnia wzdłuż budynku 54) + Parking przy Straży Miejskiej wraz z chodnikiem</t>
  </si>
  <si>
    <t>Katowicka od ul. Konstytucji 1997 roku do parkingu za wiaduktem kolejowym – prawa strona</t>
  </si>
  <si>
    <t>Katowicka od ul. Szkolnej  do ul. Wojska Polskiego – prawa strona</t>
  </si>
  <si>
    <t>Katowicka od ul. Wojska Polskiego ( przystanek autobusowy ) do nr 45l wraz z przystankiem autobusowym – lewa strona i ul. Cmentarna od zegara do budynku Katowicka 45f</t>
  </si>
  <si>
    <t>Konstytucji 1997 roku - parking za UM</t>
  </si>
  <si>
    <t>Konstytucji 1997 roku od ul. Tunelowej do budynku SM – lewa strona</t>
  </si>
  <si>
    <t>Krasickiego - naprzeciwko ul. Powstańców Śląskich od wjazdu do garaży do końca chodnika</t>
  </si>
  <si>
    <t>Krauzego od ul. Wojska Polskiego do drugiego wjazdu - prawa strona</t>
  </si>
  <si>
    <t>Krzyżańskich schody dz nr 130/20</t>
  </si>
  <si>
    <t>Kubiny - parking wzdłuż ulicy na odcinku od Szpitalnej do Pocztowej</t>
  </si>
  <si>
    <t>Kubiny nr 8</t>
  </si>
  <si>
    <t>8</t>
  </si>
  <si>
    <t>Lazara zatoki postojowe</t>
  </si>
  <si>
    <t>Łagiewnicka 28- 30  (prawa strona jadąc od Bytomia) wzdłuż skweru</t>
  </si>
  <si>
    <t>Łagiewnicka 66-68 od skrzyżowania z ul. Kościelną do wjazdu do "ALDI"</t>
  </si>
  <si>
    <t xml:space="preserve">Łagiewnicka od 15 a do 19 (lewa strona jadąc od Bytomia) wzdłuż skweru i placu zabaw </t>
  </si>
  <si>
    <t xml:space="preserve">Łagiewnicka od nr 38 do ul Bohaterów Westerplatte (prawa str jadąc od Bytomia) </t>
  </si>
  <si>
    <t>Łagiewnicka od nr 62a do 62d</t>
  </si>
  <si>
    <t>Łagiewnicka / Szczytowa  2654/298 Parking</t>
  </si>
  <si>
    <t>Łagiewnicka od ul. Sportowej do nr 5c - lewa strona</t>
  </si>
  <si>
    <t>Marii Dulcissimy Hoffman – tereny po wyburzeniach</t>
  </si>
  <si>
    <t>Matejki chodnik 176m,  i parking 323</t>
  </si>
  <si>
    <t>Matejki parking przed nr 7 Pocztowa 23</t>
  </si>
  <si>
    <t>Metalowców od nr 1b do ronda - kierunek rondo lewa strona</t>
  </si>
  <si>
    <t>Metalowców od wjazdu przy nr 3a do bramy ARCELORMITTAL POLAND S.A. - kierunek rondo prawa strona</t>
  </si>
  <si>
    <t>Metalowców od wjazdu przy nr 3a do nr 1d - kierunek rondo lewa strona</t>
  </si>
  <si>
    <t>Mickiewicza od ul. Moniuszki do końca budynku Mickiewicza 14 – prawa strona</t>
  </si>
  <si>
    <t>Morcinka miejsca postojowe</t>
  </si>
  <si>
    <t>Nastolatków Parking dz nr 2681/25</t>
  </si>
  <si>
    <t>Nowa od ul. Wiśniowa do ul. Grunwaldzkiej - prawa strona</t>
  </si>
  <si>
    <t>Plebiscytowa od ul. Hajduki  do ul. Nowej – prawa strona</t>
  </si>
  <si>
    <t>Plebiscytowa parking</t>
  </si>
  <si>
    <t>Polna parking przy ul. Bytomskiej dz nr 2906/112</t>
  </si>
  <si>
    <t>Polna od Bytomskiej do Solidarności (budynku Polna 19)</t>
  </si>
  <si>
    <t>Polna pomiędzy nr 31-39a wzdłuż skweru</t>
  </si>
  <si>
    <t>Powstańców Śl. chodnik wzdłuż budynku Korfantego nr 2-12 oraz dojście do przystanku autobusowego</t>
  </si>
  <si>
    <t>Sikorskiego od ul. Bytomskiej do ul. Brzozowskiego 5 (do pierwszego budynku) – lewa strona</t>
  </si>
  <si>
    <t>Sikorskiego schody w kierunku ul. Harcerskiej dz nr 1054/130</t>
  </si>
  <si>
    <t>Słoneczna chodnik</t>
  </si>
  <si>
    <t>Sudecka  - cała obie strony oraz chodniki prowadzące do przychodni lekarskiej</t>
  </si>
  <si>
    <t>Szkolna - parking na skrzyżowaniu z ul. Granitową</t>
  </si>
  <si>
    <t xml:space="preserve">Szkolna 21-29 od skrzyżowania z ul. Polną do Granitowej - lewa strona </t>
  </si>
  <si>
    <t>Szkolna od nr 24 do ul. Polnej - prawa strona</t>
  </si>
  <si>
    <t>Szkolna od Polnej do M. Polki</t>
  </si>
  <si>
    <t>Szkolna od ul. Granitowej do wejścia POD "SZAROTKA" - prawa i lewa strona</t>
  </si>
  <si>
    <t>Szkolna przy nr 10 do deptaka na Rawie - prawa strona</t>
  </si>
  <si>
    <t>Szpitalna nowe parkingi za DTŚ</t>
  </si>
  <si>
    <t>Szpitalna Parking - chodnik wzdłuż parkingu</t>
  </si>
  <si>
    <t xml:space="preserve">Szpitalna Parking przy skrzyżowaniu z ul.Polną oraz zatoka postojowa przy budynkach </t>
  </si>
  <si>
    <t>Śląska - Tunkla - rondo</t>
  </si>
  <si>
    <t>Śląska od ul. Ceramicznej do ul. Tunkla – prawa strona</t>
  </si>
  <si>
    <t>Świerczyny od ul. Barlickiego do końca chodnika - prawa strona</t>
  </si>
  <si>
    <t>Tunelowa od ul. Katowickiej do ul. Konstytucji 1997 roku obydwie strony</t>
  </si>
  <si>
    <t>Uroczysko - od schodów wzdłuż DTŚ do przystanku 870 (przy salonie samochodowym) oraz dojście do ul. Krasickiego 19 wraz ze schodami oraz dojście do parkingu przy nr 13 oraz prostopadłe dojście do nr 19 ( 25mb)</t>
  </si>
  <si>
    <t>Węglowa od ul. Sportowej wzdłuż domków jednorodzinnych do nr 15b</t>
  </si>
  <si>
    <t>Wiśniowa  od budynku nr 30 do ul. Bukowej – prawa strona wraz z parkingiem</t>
  </si>
  <si>
    <t>Wiśniowa przy ogródkach dz nr 4262/1 - Parking</t>
  </si>
  <si>
    <t>Wiśniowa przy skrzyżowaniu z Bukową dz. nr 3689, 1225/14- Parking</t>
  </si>
  <si>
    <t>Wodna 40 naprzeciw budynku zatoka posojowa dz. nr 1823/58</t>
  </si>
  <si>
    <t>Wojska Polskiego od ul. Drzymały do przystanku naprzeciw CKŚ - prawa strona wraz zatoką parkingową</t>
  </si>
  <si>
    <t>Wojska Polskiego/Śląska chodniki wokół ronda</t>
  </si>
  <si>
    <t>Wojska Polskiego 24 B przy rondzie JPII dz 222/79, 646/80</t>
  </si>
  <si>
    <t>Wolnego od skrzyżowania z ul. Łagiewnicką do nr 2a oraz od nr 8 do ul. Kamionki 5a - prawa strona</t>
  </si>
  <si>
    <t>Wolnego dojazd do nr 7</t>
  </si>
  <si>
    <t>Wyzwolenia - parking  wzdłuż drogi naprzeciw wyjazdu z ul. Rzecznej od ul. Solidarności w kierunku ul. Bytomskiej</t>
  </si>
  <si>
    <t>Wyzwolenia od ul. Solidarnośi prawa strona w kierunku ul. Bytomskiej.</t>
  </si>
  <si>
    <t>Wyzwolenia od ul. Wodnej (od ogrodzenia Przedszkola Miejskiego Nr 2) do początku budynku Wyzwolenia 57</t>
  </si>
  <si>
    <t>Żelazna zatoka postojowa przy Pl Śłowiańskim</t>
  </si>
  <si>
    <t>Żołnierska od nr 18 do granicy z miastem Chorzów - prawa strona</t>
  </si>
  <si>
    <t>Barlickiego od schodów (przy Biedronce) do Chorzowskiej</t>
  </si>
  <si>
    <t>Wyzwolenia parking przy rondzie Wyzwolenia - Szpitalna - w kierunku SP 5</t>
  </si>
  <si>
    <t>Aleja Parkowa - parkingi</t>
  </si>
  <si>
    <t>pow.                     (m2)                  ZIMA</t>
  </si>
  <si>
    <t>Powstańców Śl. od ul. Korfantego do wjazdu przed nr 21 - lewa strona oraz dojście do klatki nr 3-11 oraz schody przy nr 2</t>
  </si>
  <si>
    <t>Tunelowa od  ul. Konstytucji 1997 roku obydwie strony do Tunelu</t>
  </si>
  <si>
    <t>Zubrzyckiego miedzy budynkiem ul. Powstańców Śl. 10 i płotem przedszkola w kierunku drogi pozarowej wraz ze schodami (przedłuzenie przejścia z parku)</t>
  </si>
  <si>
    <t>Powstańców Śląskich nowe parkingi Kiss and Ride przed szkołą</t>
  </si>
  <si>
    <t xml:space="preserve">Powstańców Śląskich nowe parkingi prawa strona od Wiosennej w kierunku ul. Mickiewicza, Krasickiego. </t>
  </si>
  <si>
    <t>Ślęzan Parkingi lewa strona wzdłuż drogi (przed nr 11-19)</t>
  </si>
  <si>
    <t>Ślęzan Parkingi prawa strona wzdłuż drogi (przed nr 9-27 do 33 )</t>
  </si>
  <si>
    <t xml:space="preserve">Granitowa nowe właśnie robione parkingi. Do końca października powstaną to podam m2 </t>
  </si>
  <si>
    <t>Wiosenna Prawa strona od Korfantego do wjazdu na parking i miedzy wjazdami.</t>
  </si>
  <si>
    <t>Wiosenna lewa strona od Korfantego do Korfantego wraz z chodnikiem wzdłuż Powstańców Ślaskich.</t>
  </si>
  <si>
    <t>Bukowa nowe zatoki postojowe przed nr 133-147</t>
  </si>
  <si>
    <t>Beskidzka parking wzdłuż ogrodzenia budynku Łagiewnickka 47 w kierunku Beskidzka 1 (dz nr 2651/298)</t>
  </si>
  <si>
    <t>1 Maja odcinki pomiędzy budynkami 7-11  i 18 -12 oraz przy jezdni wzdłuż nr 44</t>
  </si>
  <si>
    <t>1 Maja nr 8  - teren po wyburzeniu do Brzozowskiego 1</t>
  </si>
  <si>
    <t>1 Maja od ul. Sikorskiego do parkingu - lewa strona</t>
  </si>
  <si>
    <t>1 Maja od ul. Sikorskiego do początku ogrodzenia warsztatu samochodowego - prawa strona</t>
  </si>
  <si>
    <t>1 Maja od nr 4  - teren po wyburzeniu do budynku Brzozowskiego 2</t>
  </si>
  <si>
    <t>Bukowa 145-154</t>
  </si>
  <si>
    <t>Michalskiego 1-5 chodnik wzdłuż budynku + parking</t>
  </si>
  <si>
    <t xml:space="preserve">Moniuszki 1-7 chodnik chodnik + parking wzdłuż chodnika </t>
  </si>
  <si>
    <t>Pieczki 11 chodnik + parking</t>
  </si>
  <si>
    <t>Lp.</t>
  </si>
  <si>
    <t xml:space="preserve">Tunelowa chodnik wzdłuż nr 4a (działka 3522/110) </t>
  </si>
  <si>
    <t>Tunelowa (fragment dział 3523/110) chodnik od ul. Konstytucji 1997 roku do przejścia podziemnego lewa strona</t>
  </si>
  <si>
    <t>Wojska Polskiego - chodnik na przystanku przed wjazdem na Policję (prawa strona od Mijanki)</t>
  </si>
  <si>
    <t>brak obmiaru</t>
  </si>
  <si>
    <t>Nowa prawa strona od ul. Wojska Polskiego do wjazdu ul. Nowa 8 wraz ze schodami</t>
  </si>
  <si>
    <t>Nowa ( fragment dz. nr 4265) chodnik wzdłuż nieruchomości nr 10 w kierunku nr 12, zgodnie z przesłaną mapką</t>
  </si>
  <si>
    <t>pow. (m2)                  LATO</t>
  </si>
  <si>
    <t>Wojska Polskiego ( dz. nr 4290) parkingi przed budynkami nr 27-29  oraz dojazd z boku budynku nr 29</t>
  </si>
  <si>
    <t>Akacjowa od ul. Topolowej w kierunku ul. Brzozowej prawa strona do nr 1B " - lewa strona do Jaworowej</t>
  </si>
  <si>
    <t>spr</t>
  </si>
  <si>
    <t>Chopina 6-4 - chodnik</t>
  </si>
  <si>
    <t>Chorzowska - przejście przez drogę i torowisko wraz z pochylnią - naprzeciw ZOZ Chorzowska 36</t>
  </si>
  <si>
    <t xml:space="preserve">Dmowskiego - chodnik </t>
  </si>
  <si>
    <t>Dmowskiego - parkingi</t>
  </si>
  <si>
    <t>Przemysłowa - chodniki</t>
  </si>
  <si>
    <t>Przemysłowa - scieżka rowerowa</t>
  </si>
  <si>
    <t xml:space="preserve">Wiśniowa - miejsca postojowe wzdluz ulicy </t>
  </si>
  <si>
    <r>
      <t xml:space="preserve">Rzeczna pas klepiska pomiędzy ul. Rzeczną, a deptakiem na Rawie </t>
    </r>
    <r>
      <rPr>
        <b/>
        <sz val="9"/>
        <rFont val="Arial"/>
        <family val="2"/>
        <charset val="238"/>
      </rPr>
      <t>TYLKO UTRZYMANIE LETNIE</t>
    </r>
  </si>
  <si>
    <t>Zubrzyckiego - parkingi wzdłuz drogi od ul. Krasickiego do Powstańców Śl . lewa strona  (dz nr 618/18)</t>
  </si>
  <si>
    <t>Bukowa od nr 66b (za garażami przy zagrodzie śmietnikowej - do skrzyżowania z ul. Wiśniowa</t>
  </si>
  <si>
    <t>Bytomska parking "mały mostek"</t>
  </si>
  <si>
    <t xml:space="preserve">Chorzowska - parking wzdłuż drogi przed budynkami nr 106-108 </t>
  </si>
  <si>
    <t>Ciągi piesze (3) od ul. Tatrzańskiej do ul. Sudeckiej</t>
  </si>
  <si>
    <t>Dmowskiego - stanowiska postojowe</t>
  </si>
  <si>
    <t>Górna - zatoka postojowa naprzeciw nr 7 wzdłuz drogi (dz nr 2785/341)</t>
  </si>
  <si>
    <t>Górnicza  od skrzyżowania z ul. Metalowców do pierwszych zabudowań prawa strona, od wjazdu do Huty Florian do  Kościuszki lewa strona</t>
  </si>
  <si>
    <t>Świętokrzyska od ul. Sudeckiej(wzdłuż przedszkola do zakrętu przed nr 22)</t>
  </si>
  <si>
    <t>Dmowskiego - chodnik przystanek (od 20 listopada 2024 r.)</t>
  </si>
  <si>
    <t>Stawowa - schody przy auto myjni i pawilonie handlowym</t>
  </si>
</sst>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Calibri"/>
      <family val="2"/>
      <charset val="238"/>
      <scheme val="minor"/>
    </font>
    <font>
      <sz val="11"/>
      <color indexed="8"/>
      <name val="Czcionka tekstu podstawowego"/>
      <family val="2"/>
      <charset val="238"/>
    </font>
    <font>
      <sz val="9"/>
      <color indexed="8"/>
      <name val="Arial"/>
      <family val="2"/>
      <charset val="238"/>
    </font>
    <font>
      <b/>
      <sz val="9"/>
      <color rgb="FFFF0000"/>
      <name val="Arial"/>
      <family val="2"/>
      <charset val="238"/>
    </font>
    <font>
      <sz val="9"/>
      <color rgb="FFFF0000"/>
      <name val="Arial"/>
      <family val="2"/>
      <charset val="238"/>
    </font>
    <font>
      <b/>
      <sz val="10"/>
      <color indexed="8"/>
      <name val="Arial"/>
      <family val="2"/>
      <charset val="238"/>
    </font>
    <font>
      <sz val="11"/>
      <name val="Czcionka tekstu podstawowego"/>
      <family val="2"/>
      <charset val="238"/>
    </font>
    <font>
      <sz val="11"/>
      <color rgb="FFFF0000"/>
      <name val="Czcionka tekstu podstawowego"/>
      <family val="2"/>
      <charset val="238"/>
    </font>
    <font>
      <b/>
      <sz val="11"/>
      <name val="Czcionka tekstu podstawowego"/>
      <charset val="238"/>
    </font>
    <font>
      <sz val="10"/>
      <name val="Arial"/>
      <family val="2"/>
      <charset val="238"/>
    </font>
    <font>
      <b/>
      <sz val="10"/>
      <name val="Arial"/>
      <family val="2"/>
      <charset val="238"/>
    </font>
    <font>
      <b/>
      <sz val="10"/>
      <name val="Czcionka tekstu podstawowego"/>
      <family val="2"/>
      <charset val="238"/>
    </font>
    <font>
      <sz val="8"/>
      <name val="Calibri"/>
      <family val="2"/>
      <charset val="238"/>
      <scheme val="minor"/>
    </font>
    <font>
      <sz val="9"/>
      <name val="Arial"/>
      <family val="2"/>
      <charset val="238"/>
    </font>
    <font>
      <sz val="9"/>
      <color theme="1"/>
      <name val="Arial"/>
      <family val="2"/>
      <charset val="238"/>
    </font>
    <font>
      <b/>
      <sz val="9"/>
      <name val="Arial"/>
      <family val="2"/>
      <charset val="238"/>
    </font>
    <font>
      <sz val="10"/>
      <color rgb="FFFF0000"/>
      <name val="Arial"/>
      <family val="2"/>
      <charset val="238"/>
    </font>
  </fonts>
  <fills count="14">
    <fill>
      <patternFill patternType="none"/>
    </fill>
    <fill>
      <patternFill patternType="gray125"/>
    </fill>
    <fill>
      <patternFill patternType="solid">
        <fgColor rgb="FFFFFF00"/>
        <bgColor indexed="64"/>
      </patternFill>
    </fill>
    <fill>
      <patternFill patternType="solid">
        <fgColor theme="0"/>
        <bgColor indexed="26"/>
      </patternFill>
    </fill>
    <fill>
      <patternFill patternType="solid">
        <fgColor theme="0"/>
        <bgColor indexed="64"/>
      </patternFill>
    </fill>
    <fill>
      <patternFill patternType="solid">
        <fgColor theme="0"/>
        <bgColor indexed="34"/>
      </patternFill>
    </fill>
    <fill>
      <patternFill patternType="solid">
        <fgColor theme="0"/>
        <bgColor indexed="22"/>
      </patternFill>
    </fill>
    <fill>
      <patternFill patternType="solid">
        <fgColor theme="0"/>
        <bgColor indexed="44"/>
      </patternFill>
    </fill>
    <fill>
      <patternFill patternType="solid">
        <fgColor theme="7" tint="0.79998168889431442"/>
        <bgColor indexed="64"/>
      </patternFill>
    </fill>
    <fill>
      <patternFill patternType="solid">
        <fgColor rgb="FFFFFFCC"/>
        <bgColor indexed="22"/>
      </patternFill>
    </fill>
    <fill>
      <patternFill patternType="solid">
        <fgColor rgb="FFFFFFCC"/>
        <bgColor indexed="64"/>
      </patternFill>
    </fill>
    <fill>
      <patternFill patternType="solid">
        <fgColor rgb="FFFFCCFF"/>
        <bgColor indexed="64"/>
      </patternFill>
    </fill>
    <fill>
      <patternFill patternType="solid">
        <fgColor theme="7" tint="0.79998168889431442"/>
        <bgColor indexed="22"/>
      </patternFill>
    </fill>
    <fill>
      <patternFill patternType="solid">
        <fgColor theme="7" tint="0.59999389629810485"/>
        <bgColor indexed="64"/>
      </patternFill>
    </fill>
  </fills>
  <borders count="16">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diagonalDown="1">
      <left style="thin">
        <color indexed="64"/>
      </left>
      <right style="thin">
        <color indexed="64"/>
      </right>
      <top style="thin">
        <color indexed="64"/>
      </top>
      <bottom style="medium">
        <color indexed="64"/>
      </bottom>
      <diagonal style="thin">
        <color indexed="8"/>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81">
    <xf numFmtId="0" fontId="0" fillId="0" borderId="0" xfId="0"/>
    <xf numFmtId="0" fontId="6" fillId="4" borderId="0" xfId="1" applyFont="1" applyFill="1" applyAlignment="1">
      <alignment horizontal="center" vertical="center"/>
    </xf>
    <xf numFmtId="0" fontId="1" fillId="0" borderId="0" xfId="1"/>
    <xf numFmtId="0" fontId="1" fillId="0" borderId="0" xfId="1" applyAlignment="1">
      <alignment horizontal="center"/>
    </xf>
    <xf numFmtId="0" fontId="1" fillId="4" borderId="0" xfId="1" applyFill="1"/>
    <xf numFmtId="0" fontId="7" fillId="4" borderId="0" xfId="1" applyFont="1" applyFill="1"/>
    <xf numFmtId="0" fontId="7" fillId="0" borderId="0" xfId="1" applyFont="1"/>
    <xf numFmtId="0" fontId="1" fillId="0" borderId="0" xfId="1" applyAlignment="1">
      <alignment horizontal="center" vertical="center"/>
    </xf>
    <xf numFmtId="49" fontId="1" fillId="4" borderId="0" xfId="1" applyNumberFormat="1" applyFill="1" applyAlignment="1">
      <alignment horizontal="center"/>
    </xf>
    <xf numFmtId="0" fontId="1" fillId="4" borderId="0" xfId="1" applyFill="1" applyAlignment="1">
      <alignment horizontal="center"/>
    </xf>
    <xf numFmtId="0" fontId="6" fillId="4" borderId="0" xfId="1" applyFont="1" applyFill="1" applyAlignment="1">
      <alignment wrapText="1"/>
    </xf>
    <xf numFmtId="4" fontId="1" fillId="4" borderId="0" xfId="1" applyNumberFormat="1" applyFill="1" applyAlignment="1">
      <alignment horizontal="center"/>
    </xf>
    <xf numFmtId="0" fontId="8" fillId="4" borderId="0" xfId="1" applyFont="1" applyFill="1" applyAlignment="1">
      <alignment horizontal="center" vertical="center" wrapText="1"/>
    </xf>
    <xf numFmtId="0" fontId="11" fillId="4" borderId="0" xfId="1" applyFont="1" applyFill="1" applyAlignment="1">
      <alignment horizontal="right" vertical="center" wrapText="1"/>
    </xf>
    <xf numFmtId="3" fontId="5" fillId="4" borderId="0" xfId="1" applyNumberFormat="1" applyFont="1" applyFill="1" applyAlignment="1">
      <alignment horizontal="center" vertical="center"/>
    </xf>
    <xf numFmtId="0" fontId="9" fillId="4" borderId="8" xfId="1" applyFont="1" applyFill="1" applyBorder="1" applyAlignment="1">
      <alignment horizontal="center" vertical="center" wrapText="1"/>
    </xf>
    <xf numFmtId="3" fontId="8" fillId="6" borderId="13" xfId="1" applyNumberFormat="1" applyFont="1" applyFill="1" applyBorder="1" applyAlignment="1">
      <alignment horizontal="center" vertical="center"/>
    </xf>
    <xf numFmtId="3" fontId="8" fillId="6" borderId="14" xfId="1" applyNumberFormat="1" applyFont="1" applyFill="1" applyBorder="1" applyAlignment="1">
      <alignment horizontal="center" vertical="center"/>
    </xf>
    <xf numFmtId="0" fontId="8" fillId="6" borderId="13" xfId="1" applyFont="1" applyFill="1" applyBorder="1" applyAlignment="1">
      <alignment horizontal="center" vertical="center" wrapText="1"/>
    </xf>
    <xf numFmtId="0" fontId="2" fillId="0" borderId="0" xfId="1" applyFont="1" applyAlignment="1">
      <alignment horizontal="center"/>
    </xf>
    <xf numFmtId="0" fontId="2" fillId="0" borderId="0" xfId="1" applyFont="1"/>
    <xf numFmtId="0" fontId="2" fillId="4" borderId="0" xfId="1" applyFont="1" applyFill="1"/>
    <xf numFmtId="0" fontId="4" fillId="4" borderId="0" xfId="1" applyFont="1" applyFill="1"/>
    <xf numFmtId="0" fontId="4" fillId="0" borderId="0" xfId="1" applyFont="1" applyAlignment="1">
      <alignment vertical="center"/>
    </xf>
    <xf numFmtId="0" fontId="4" fillId="0" borderId="0" xfId="1" applyFont="1"/>
    <xf numFmtId="0" fontId="2" fillId="0" borderId="0" xfId="1" applyFont="1" applyAlignment="1">
      <alignment vertical="center"/>
    </xf>
    <xf numFmtId="0" fontId="3" fillId="4" borderId="0" xfId="1" applyFont="1" applyFill="1" applyAlignment="1">
      <alignment vertical="center"/>
    </xf>
    <xf numFmtId="0" fontId="8" fillId="6" borderId="12" xfId="1" applyFont="1" applyFill="1" applyBorder="1" applyAlignment="1">
      <alignment horizontal="center" vertical="center"/>
    </xf>
    <xf numFmtId="0" fontId="10" fillId="9" borderId="5" xfId="1" applyFont="1" applyFill="1" applyBorder="1" applyAlignment="1">
      <alignment horizontal="center" vertical="center"/>
    </xf>
    <xf numFmtId="3" fontId="8" fillId="12" borderId="13" xfId="1" applyNumberFormat="1" applyFont="1" applyFill="1" applyBorder="1" applyAlignment="1">
      <alignment horizontal="center" vertical="center"/>
    </xf>
    <xf numFmtId="0" fontId="8" fillId="8" borderId="15" xfId="1" applyFont="1" applyFill="1" applyBorder="1" applyAlignment="1">
      <alignment horizontal="center" vertical="center"/>
    </xf>
    <xf numFmtId="49" fontId="2" fillId="7" borderId="1" xfId="1" applyNumberFormat="1" applyFont="1" applyFill="1" applyBorder="1" applyAlignment="1">
      <alignment horizontal="left" vertical="center" wrapText="1"/>
    </xf>
    <xf numFmtId="49" fontId="13" fillId="3" borderId="2" xfId="1" applyNumberFormat="1" applyFont="1" applyFill="1" applyBorder="1" applyAlignment="1">
      <alignment horizontal="left" vertical="center" wrapText="1"/>
    </xf>
    <xf numFmtId="49" fontId="13" fillId="3" borderId="0" xfId="1" applyNumberFormat="1" applyFont="1" applyFill="1" applyAlignment="1">
      <alignment horizontal="left" vertical="center" wrapText="1"/>
    </xf>
    <xf numFmtId="49" fontId="2" fillId="3" borderId="2" xfId="1" applyNumberFormat="1" applyFont="1" applyFill="1" applyBorder="1" applyAlignment="1">
      <alignment horizontal="left" vertical="center" wrapText="1"/>
    </xf>
    <xf numFmtId="1" fontId="13" fillId="4" borderId="9" xfId="1" applyNumberFormat="1" applyFont="1" applyFill="1" applyBorder="1" applyAlignment="1">
      <alignment horizontal="center" vertical="center"/>
    </xf>
    <xf numFmtId="49" fontId="13" fillId="4" borderId="9" xfId="1" applyNumberFormat="1" applyFont="1" applyFill="1" applyBorder="1" applyAlignment="1">
      <alignment horizontal="center" vertical="center"/>
    </xf>
    <xf numFmtId="1" fontId="13" fillId="4" borderId="9" xfId="0" applyNumberFormat="1" applyFont="1" applyFill="1" applyBorder="1" applyAlignment="1">
      <alignment horizontal="center" vertical="center"/>
    </xf>
    <xf numFmtId="0" fontId="13" fillId="11" borderId="9" xfId="1" applyFont="1" applyFill="1" applyBorder="1" applyAlignment="1">
      <alignment horizontal="center" vertical="center"/>
    </xf>
    <xf numFmtId="0" fontId="13" fillId="11" borderId="10" xfId="1" applyFont="1" applyFill="1" applyBorder="1" applyAlignment="1">
      <alignment horizontal="center" vertical="center"/>
    </xf>
    <xf numFmtId="49" fontId="13" fillId="4" borderId="9" xfId="1" applyNumberFormat="1" applyFont="1" applyFill="1" applyBorder="1" applyAlignment="1">
      <alignment horizontal="left" vertical="center" wrapText="1"/>
    </xf>
    <xf numFmtId="0" fontId="13" fillId="4" borderId="9" xfId="1" applyFont="1" applyFill="1" applyBorder="1" applyAlignment="1">
      <alignment horizontal="center" vertical="center"/>
    </xf>
    <xf numFmtId="0" fontId="13" fillId="4" borderId="10" xfId="1" applyFont="1" applyFill="1" applyBorder="1" applyAlignment="1">
      <alignment horizontal="center" vertical="center"/>
    </xf>
    <xf numFmtId="49" fontId="13" fillId="3" borderId="9" xfId="1" applyNumberFormat="1" applyFont="1" applyFill="1" applyBorder="1" applyAlignment="1">
      <alignment horizontal="left" vertical="center" wrapText="1"/>
    </xf>
    <xf numFmtId="49" fontId="13" fillId="7" borderId="2" xfId="1" applyNumberFormat="1" applyFont="1" applyFill="1" applyBorder="1" applyAlignment="1">
      <alignment horizontal="left" vertical="center" wrapText="1"/>
    </xf>
    <xf numFmtId="49" fontId="13" fillId="7" borderId="0" xfId="1" applyNumberFormat="1" applyFont="1" applyFill="1" applyAlignment="1">
      <alignment horizontal="left" vertical="center" wrapText="1"/>
    </xf>
    <xf numFmtId="49" fontId="13" fillId="7" borderId="9" xfId="1" applyNumberFormat="1" applyFont="1" applyFill="1" applyBorder="1" applyAlignment="1">
      <alignment horizontal="left" vertical="center" wrapText="1"/>
    </xf>
    <xf numFmtId="0" fontId="13" fillId="4" borderId="9" xfId="0" applyFont="1" applyFill="1" applyBorder="1" applyAlignment="1">
      <alignment horizontal="left" vertical="center" wrapText="1"/>
    </xf>
    <xf numFmtId="0" fontId="13" fillId="4" borderId="9" xfId="1" applyFont="1" applyFill="1" applyBorder="1" applyAlignment="1">
      <alignment horizontal="left" vertical="center" wrapText="1"/>
    </xf>
    <xf numFmtId="0" fontId="14" fillId="3" borderId="1" xfId="0" applyFont="1" applyFill="1" applyBorder="1" applyAlignment="1">
      <alignment horizontal="center" vertical="center"/>
    </xf>
    <xf numFmtId="49" fontId="4" fillId="2" borderId="9" xfId="1" applyNumberFormat="1" applyFont="1" applyFill="1" applyBorder="1" applyAlignment="1">
      <alignment horizontal="left" vertical="center" wrapText="1"/>
    </xf>
    <xf numFmtId="1" fontId="13" fillId="2" borderId="9" xfId="1" applyNumberFormat="1" applyFont="1" applyFill="1" applyBorder="1" applyAlignment="1">
      <alignment horizontal="center" vertical="center"/>
    </xf>
    <xf numFmtId="49" fontId="13" fillId="2" borderId="9" xfId="1" applyNumberFormat="1" applyFont="1" applyFill="1" applyBorder="1" applyAlignment="1">
      <alignment horizontal="center" vertical="center"/>
    </xf>
    <xf numFmtId="0" fontId="13" fillId="2" borderId="9" xfId="1" applyFont="1" applyFill="1" applyBorder="1" applyAlignment="1">
      <alignment horizontal="center" vertical="center"/>
    </xf>
    <xf numFmtId="0" fontId="13" fillId="7" borderId="1" xfId="0" applyFont="1" applyFill="1" applyBorder="1" applyAlignment="1">
      <alignment horizontal="center" vertical="center"/>
    </xf>
    <xf numFmtId="0" fontId="13" fillId="5" borderId="9" xfId="1" applyFont="1" applyFill="1" applyBorder="1" applyAlignment="1">
      <alignment horizontal="left" vertical="center" wrapText="1"/>
    </xf>
    <xf numFmtId="0" fontId="13" fillId="4" borderId="9" xfId="0" applyFont="1" applyFill="1" applyBorder="1" applyAlignment="1">
      <alignment vertical="center"/>
    </xf>
    <xf numFmtId="0" fontId="13" fillId="4" borderId="0" xfId="0" applyFont="1" applyFill="1" applyAlignment="1">
      <alignment vertical="center" wrapText="1"/>
    </xf>
    <xf numFmtId="49" fontId="13" fillId="4" borderId="4" xfId="1" applyNumberFormat="1" applyFont="1" applyFill="1" applyBorder="1" applyAlignment="1">
      <alignment horizontal="left" vertical="center" wrapText="1"/>
    </xf>
    <xf numFmtId="1" fontId="13" fillId="4" borderId="3" xfId="1" applyNumberFormat="1" applyFont="1" applyFill="1" applyBorder="1" applyAlignment="1">
      <alignment horizontal="center" vertical="center"/>
    </xf>
    <xf numFmtId="0" fontId="13" fillId="4" borderId="4" xfId="0" applyFont="1" applyFill="1" applyBorder="1" applyAlignment="1">
      <alignment horizontal="left" vertical="center" wrapText="1"/>
    </xf>
    <xf numFmtId="1" fontId="13" fillId="4" borderId="11" xfId="1" applyNumberFormat="1" applyFont="1" applyFill="1" applyBorder="1" applyAlignment="1">
      <alignment horizontal="center" vertical="center"/>
    </xf>
    <xf numFmtId="49" fontId="13" fillId="4" borderId="11" xfId="1" applyNumberFormat="1" applyFont="1" applyFill="1" applyBorder="1" applyAlignment="1">
      <alignment horizontal="center" vertical="center"/>
    </xf>
    <xf numFmtId="0" fontId="13" fillId="4" borderId="11" xfId="1" applyFont="1" applyFill="1" applyBorder="1" applyAlignment="1">
      <alignment horizontal="center" vertical="center"/>
    </xf>
    <xf numFmtId="0" fontId="15" fillId="9" borderId="6" xfId="1" applyFont="1" applyFill="1" applyBorder="1" applyAlignment="1">
      <alignment horizontal="center" vertical="center" wrapText="1"/>
    </xf>
    <xf numFmtId="4" fontId="15" fillId="9" borderId="6" xfId="1" applyNumberFormat="1" applyFont="1" applyFill="1" applyBorder="1" applyAlignment="1">
      <alignment horizontal="center" vertical="center" wrapText="1"/>
    </xf>
    <xf numFmtId="0" fontId="15" fillId="10" borderId="6" xfId="1" applyFont="1" applyFill="1" applyBorder="1" applyAlignment="1">
      <alignment horizontal="center" vertical="center" wrapText="1"/>
    </xf>
    <xf numFmtId="0" fontId="15" fillId="9" borderId="7" xfId="1" applyFont="1" applyFill="1" applyBorder="1" applyAlignment="1">
      <alignment horizontal="center" vertical="center" wrapText="1"/>
    </xf>
    <xf numFmtId="1" fontId="13" fillId="13" borderId="9" xfId="1" applyNumberFormat="1" applyFont="1" applyFill="1" applyBorder="1" applyAlignment="1">
      <alignment horizontal="center" vertical="center"/>
    </xf>
    <xf numFmtId="0" fontId="16" fillId="4" borderId="8" xfId="1" applyFont="1" applyFill="1" applyBorder="1" applyAlignment="1">
      <alignment horizontal="center" vertical="center" wrapText="1"/>
    </xf>
    <xf numFmtId="49" fontId="4" fillId="4" borderId="9" xfId="1" applyNumberFormat="1" applyFont="1" applyFill="1" applyBorder="1" applyAlignment="1">
      <alignment horizontal="left" vertical="center" wrapText="1"/>
    </xf>
    <xf numFmtId="1" fontId="4" fillId="4" borderId="9" xfId="1" applyNumberFormat="1" applyFont="1" applyFill="1" applyBorder="1" applyAlignment="1">
      <alignment horizontal="center" vertical="center"/>
    </xf>
    <xf numFmtId="49" fontId="4" fillId="4" borderId="9" xfId="1" applyNumberFormat="1" applyFont="1" applyFill="1" applyBorder="1" applyAlignment="1">
      <alignment horizontal="center" vertical="center"/>
    </xf>
    <xf numFmtId="1" fontId="4" fillId="4" borderId="9" xfId="0" applyNumberFormat="1" applyFont="1" applyFill="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49" fontId="4" fillId="3" borderId="0" xfId="1" applyNumberFormat="1" applyFont="1" applyFill="1" applyBorder="1" applyAlignment="1">
      <alignment horizontal="left" vertical="center" wrapText="1"/>
    </xf>
    <xf numFmtId="0" fontId="4" fillId="3" borderId="0" xfId="0" applyFont="1" applyFill="1" applyBorder="1" applyAlignment="1">
      <alignment horizontal="center" vertical="center"/>
    </xf>
    <xf numFmtId="0" fontId="4" fillId="11" borderId="9" xfId="1" applyFont="1" applyFill="1" applyBorder="1" applyAlignment="1">
      <alignment horizontal="center" vertical="center"/>
    </xf>
    <xf numFmtId="0" fontId="4" fillId="11" borderId="10" xfId="1" applyFont="1" applyFill="1" applyBorder="1" applyAlignment="1">
      <alignment horizontal="center" vertical="center"/>
    </xf>
    <xf numFmtId="0" fontId="10" fillId="4" borderId="0" xfId="1" applyFont="1" applyFill="1" applyAlignment="1">
      <alignment horizontal="right" vertical="center" wrapText="1"/>
    </xf>
  </cellXfs>
  <cellStyles count="2">
    <cellStyle name="Excel Built-in Normal" xfId="1"/>
    <cellStyle name="Normalny" xfId="0" builtinId="0"/>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4"/>
  <sheetViews>
    <sheetView tabSelected="1" topLeftCell="A49" workbookViewId="0">
      <selection activeCell="J61" sqref="J61"/>
    </sheetView>
  </sheetViews>
  <sheetFormatPr defaultColWidth="63.5703125" defaultRowHeight="14.25"/>
  <cols>
    <col min="1" max="1" width="5.140625" style="7" customWidth="1"/>
    <col min="2" max="2" width="91.7109375" style="10" customWidth="1"/>
    <col min="3" max="3" width="10.85546875" style="11" customWidth="1"/>
    <col min="4" max="4" width="9.28515625" style="11" customWidth="1"/>
    <col min="5" max="5" width="10.5703125" style="11" customWidth="1"/>
    <col min="6" max="6" width="11.140625" style="9" customWidth="1"/>
    <col min="7" max="7" width="11.5703125" style="9" customWidth="1"/>
    <col min="8" max="8" width="11.28515625" style="4" customWidth="1"/>
    <col min="9" max="9" width="11.140625" style="4" customWidth="1"/>
    <col min="10" max="10" width="58.42578125" style="2" customWidth="1"/>
    <col min="11" max="256" width="63.5703125" style="2"/>
    <col min="257" max="257" width="5.140625" style="2" customWidth="1"/>
    <col min="258" max="258" width="79.28515625" style="2" customWidth="1"/>
    <col min="259" max="259" width="10.85546875" style="2" customWidth="1"/>
    <col min="260" max="260" width="9.28515625" style="2" customWidth="1"/>
    <col min="261" max="261" width="10.5703125" style="2" customWidth="1"/>
    <col min="262" max="262" width="9.5703125" style="2" customWidth="1"/>
    <col min="263" max="263" width="10.5703125" style="2" customWidth="1"/>
    <col min="264" max="264" width="7.28515625" style="2" customWidth="1"/>
    <col min="265" max="265" width="9.42578125" style="2" customWidth="1"/>
    <col min="266" max="512" width="63.5703125" style="2"/>
    <col min="513" max="513" width="5.140625" style="2" customWidth="1"/>
    <col min="514" max="514" width="79.28515625" style="2" customWidth="1"/>
    <col min="515" max="515" width="10.85546875" style="2" customWidth="1"/>
    <col min="516" max="516" width="9.28515625" style="2" customWidth="1"/>
    <col min="517" max="517" width="10.5703125" style="2" customWidth="1"/>
    <col min="518" max="518" width="9.5703125" style="2" customWidth="1"/>
    <col min="519" max="519" width="10.5703125" style="2" customWidth="1"/>
    <col min="520" max="520" width="7.28515625" style="2" customWidth="1"/>
    <col min="521" max="521" width="9.42578125" style="2" customWidth="1"/>
    <col min="522" max="768" width="63.5703125" style="2"/>
    <col min="769" max="769" width="5.140625" style="2" customWidth="1"/>
    <col min="770" max="770" width="79.28515625" style="2" customWidth="1"/>
    <col min="771" max="771" width="10.85546875" style="2" customWidth="1"/>
    <col min="772" max="772" width="9.28515625" style="2" customWidth="1"/>
    <col min="773" max="773" width="10.5703125" style="2" customWidth="1"/>
    <col min="774" max="774" width="9.5703125" style="2" customWidth="1"/>
    <col min="775" max="775" width="10.5703125" style="2" customWidth="1"/>
    <col min="776" max="776" width="7.28515625" style="2" customWidth="1"/>
    <col min="777" max="777" width="9.42578125" style="2" customWidth="1"/>
    <col min="778" max="1024" width="63.5703125" style="2"/>
    <col min="1025" max="1025" width="5.140625" style="2" customWidth="1"/>
    <col min="1026" max="1026" width="79.28515625" style="2" customWidth="1"/>
    <col min="1027" max="1027" width="10.85546875" style="2" customWidth="1"/>
    <col min="1028" max="1028" width="9.28515625" style="2" customWidth="1"/>
    <col min="1029" max="1029" width="10.5703125" style="2" customWidth="1"/>
    <col min="1030" max="1030" width="9.5703125" style="2" customWidth="1"/>
    <col min="1031" max="1031" width="10.5703125" style="2" customWidth="1"/>
    <col min="1032" max="1032" width="7.28515625" style="2" customWidth="1"/>
    <col min="1033" max="1033" width="9.42578125" style="2" customWidth="1"/>
    <col min="1034" max="1280" width="63.5703125" style="2"/>
    <col min="1281" max="1281" width="5.140625" style="2" customWidth="1"/>
    <col min="1282" max="1282" width="79.28515625" style="2" customWidth="1"/>
    <col min="1283" max="1283" width="10.85546875" style="2" customWidth="1"/>
    <col min="1284" max="1284" width="9.28515625" style="2" customWidth="1"/>
    <col min="1285" max="1285" width="10.5703125" style="2" customWidth="1"/>
    <col min="1286" max="1286" width="9.5703125" style="2" customWidth="1"/>
    <col min="1287" max="1287" width="10.5703125" style="2" customWidth="1"/>
    <col min="1288" max="1288" width="7.28515625" style="2" customWidth="1"/>
    <col min="1289" max="1289" width="9.42578125" style="2" customWidth="1"/>
    <col min="1290" max="1536" width="63.5703125" style="2"/>
    <col min="1537" max="1537" width="5.140625" style="2" customWidth="1"/>
    <col min="1538" max="1538" width="79.28515625" style="2" customWidth="1"/>
    <col min="1539" max="1539" width="10.85546875" style="2" customWidth="1"/>
    <col min="1540" max="1540" width="9.28515625" style="2" customWidth="1"/>
    <col min="1541" max="1541" width="10.5703125" style="2" customWidth="1"/>
    <col min="1542" max="1542" width="9.5703125" style="2" customWidth="1"/>
    <col min="1543" max="1543" width="10.5703125" style="2" customWidth="1"/>
    <col min="1544" max="1544" width="7.28515625" style="2" customWidth="1"/>
    <col min="1545" max="1545" width="9.42578125" style="2" customWidth="1"/>
    <col min="1546" max="1792" width="63.5703125" style="2"/>
    <col min="1793" max="1793" width="5.140625" style="2" customWidth="1"/>
    <col min="1794" max="1794" width="79.28515625" style="2" customWidth="1"/>
    <col min="1795" max="1795" width="10.85546875" style="2" customWidth="1"/>
    <col min="1796" max="1796" width="9.28515625" style="2" customWidth="1"/>
    <col min="1797" max="1797" width="10.5703125" style="2" customWidth="1"/>
    <col min="1798" max="1798" width="9.5703125" style="2" customWidth="1"/>
    <col min="1799" max="1799" width="10.5703125" style="2" customWidth="1"/>
    <col min="1800" max="1800" width="7.28515625" style="2" customWidth="1"/>
    <col min="1801" max="1801" width="9.42578125" style="2" customWidth="1"/>
    <col min="1802" max="2048" width="63.5703125" style="2"/>
    <col min="2049" max="2049" width="5.140625" style="2" customWidth="1"/>
    <col min="2050" max="2050" width="79.28515625" style="2" customWidth="1"/>
    <col min="2051" max="2051" width="10.85546875" style="2" customWidth="1"/>
    <col min="2052" max="2052" width="9.28515625" style="2" customWidth="1"/>
    <col min="2053" max="2053" width="10.5703125" style="2" customWidth="1"/>
    <col min="2054" max="2054" width="9.5703125" style="2" customWidth="1"/>
    <col min="2055" max="2055" width="10.5703125" style="2" customWidth="1"/>
    <col min="2056" max="2056" width="7.28515625" style="2" customWidth="1"/>
    <col min="2057" max="2057" width="9.42578125" style="2" customWidth="1"/>
    <col min="2058" max="2304" width="63.5703125" style="2"/>
    <col min="2305" max="2305" width="5.140625" style="2" customWidth="1"/>
    <col min="2306" max="2306" width="79.28515625" style="2" customWidth="1"/>
    <col min="2307" max="2307" width="10.85546875" style="2" customWidth="1"/>
    <col min="2308" max="2308" width="9.28515625" style="2" customWidth="1"/>
    <col min="2309" max="2309" width="10.5703125" style="2" customWidth="1"/>
    <col min="2310" max="2310" width="9.5703125" style="2" customWidth="1"/>
    <col min="2311" max="2311" width="10.5703125" style="2" customWidth="1"/>
    <col min="2312" max="2312" width="7.28515625" style="2" customWidth="1"/>
    <col min="2313" max="2313" width="9.42578125" style="2" customWidth="1"/>
    <col min="2314" max="2560" width="63.5703125" style="2"/>
    <col min="2561" max="2561" width="5.140625" style="2" customWidth="1"/>
    <col min="2562" max="2562" width="79.28515625" style="2" customWidth="1"/>
    <col min="2563" max="2563" width="10.85546875" style="2" customWidth="1"/>
    <col min="2564" max="2564" width="9.28515625" style="2" customWidth="1"/>
    <col min="2565" max="2565" width="10.5703125" style="2" customWidth="1"/>
    <col min="2566" max="2566" width="9.5703125" style="2" customWidth="1"/>
    <col min="2567" max="2567" width="10.5703125" style="2" customWidth="1"/>
    <col min="2568" max="2568" width="7.28515625" style="2" customWidth="1"/>
    <col min="2569" max="2569" width="9.42578125" style="2" customWidth="1"/>
    <col min="2570" max="2816" width="63.5703125" style="2"/>
    <col min="2817" max="2817" width="5.140625" style="2" customWidth="1"/>
    <col min="2818" max="2818" width="79.28515625" style="2" customWidth="1"/>
    <col min="2819" max="2819" width="10.85546875" style="2" customWidth="1"/>
    <col min="2820" max="2820" width="9.28515625" style="2" customWidth="1"/>
    <col min="2821" max="2821" width="10.5703125" style="2" customWidth="1"/>
    <col min="2822" max="2822" width="9.5703125" style="2" customWidth="1"/>
    <col min="2823" max="2823" width="10.5703125" style="2" customWidth="1"/>
    <col min="2824" max="2824" width="7.28515625" style="2" customWidth="1"/>
    <col min="2825" max="2825" width="9.42578125" style="2" customWidth="1"/>
    <col min="2826" max="3072" width="63.5703125" style="2"/>
    <col min="3073" max="3073" width="5.140625" style="2" customWidth="1"/>
    <col min="3074" max="3074" width="79.28515625" style="2" customWidth="1"/>
    <col min="3075" max="3075" width="10.85546875" style="2" customWidth="1"/>
    <col min="3076" max="3076" width="9.28515625" style="2" customWidth="1"/>
    <col min="3077" max="3077" width="10.5703125" style="2" customWidth="1"/>
    <col min="3078" max="3078" width="9.5703125" style="2" customWidth="1"/>
    <col min="3079" max="3079" width="10.5703125" style="2" customWidth="1"/>
    <col min="3080" max="3080" width="7.28515625" style="2" customWidth="1"/>
    <col min="3081" max="3081" width="9.42578125" style="2" customWidth="1"/>
    <col min="3082" max="3328" width="63.5703125" style="2"/>
    <col min="3329" max="3329" width="5.140625" style="2" customWidth="1"/>
    <col min="3330" max="3330" width="79.28515625" style="2" customWidth="1"/>
    <col min="3331" max="3331" width="10.85546875" style="2" customWidth="1"/>
    <col min="3332" max="3332" width="9.28515625" style="2" customWidth="1"/>
    <col min="3333" max="3333" width="10.5703125" style="2" customWidth="1"/>
    <col min="3334" max="3334" width="9.5703125" style="2" customWidth="1"/>
    <col min="3335" max="3335" width="10.5703125" style="2" customWidth="1"/>
    <col min="3336" max="3336" width="7.28515625" style="2" customWidth="1"/>
    <col min="3337" max="3337" width="9.42578125" style="2" customWidth="1"/>
    <col min="3338" max="3584" width="63.5703125" style="2"/>
    <col min="3585" max="3585" width="5.140625" style="2" customWidth="1"/>
    <col min="3586" max="3586" width="79.28515625" style="2" customWidth="1"/>
    <col min="3587" max="3587" width="10.85546875" style="2" customWidth="1"/>
    <col min="3588" max="3588" width="9.28515625" style="2" customWidth="1"/>
    <col min="3589" max="3589" width="10.5703125" style="2" customWidth="1"/>
    <col min="3590" max="3590" width="9.5703125" style="2" customWidth="1"/>
    <col min="3591" max="3591" width="10.5703125" style="2" customWidth="1"/>
    <col min="3592" max="3592" width="7.28515625" style="2" customWidth="1"/>
    <col min="3593" max="3593" width="9.42578125" style="2" customWidth="1"/>
    <col min="3594" max="3840" width="63.5703125" style="2"/>
    <col min="3841" max="3841" width="5.140625" style="2" customWidth="1"/>
    <col min="3842" max="3842" width="79.28515625" style="2" customWidth="1"/>
    <col min="3843" max="3843" width="10.85546875" style="2" customWidth="1"/>
    <col min="3844" max="3844" width="9.28515625" style="2" customWidth="1"/>
    <col min="3845" max="3845" width="10.5703125" style="2" customWidth="1"/>
    <col min="3846" max="3846" width="9.5703125" style="2" customWidth="1"/>
    <col min="3847" max="3847" width="10.5703125" style="2" customWidth="1"/>
    <col min="3848" max="3848" width="7.28515625" style="2" customWidth="1"/>
    <col min="3849" max="3849" width="9.42578125" style="2" customWidth="1"/>
    <col min="3850" max="4096" width="63.5703125" style="2"/>
    <col min="4097" max="4097" width="5.140625" style="2" customWidth="1"/>
    <col min="4098" max="4098" width="79.28515625" style="2" customWidth="1"/>
    <col min="4099" max="4099" width="10.85546875" style="2" customWidth="1"/>
    <col min="4100" max="4100" width="9.28515625" style="2" customWidth="1"/>
    <col min="4101" max="4101" width="10.5703125" style="2" customWidth="1"/>
    <col min="4102" max="4102" width="9.5703125" style="2" customWidth="1"/>
    <col min="4103" max="4103" width="10.5703125" style="2" customWidth="1"/>
    <col min="4104" max="4104" width="7.28515625" style="2" customWidth="1"/>
    <col min="4105" max="4105" width="9.42578125" style="2" customWidth="1"/>
    <col min="4106" max="4352" width="63.5703125" style="2"/>
    <col min="4353" max="4353" width="5.140625" style="2" customWidth="1"/>
    <col min="4354" max="4354" width="79.28515625" style="2" customWidth="1"/>
    <col min="4355" max="4355" width="10.85546875" style="2" customWidth="1"/>
    <col min="4356" max="4356" width="9.28515625" style="2" customWidth="1"/>
    <col min="4357" max="4357" width="10.5703125" style="2" customWidth="1"/>
    <col min="4358" max="4358" width="9.5703125" style="2" customWidth="1"/>
    <col min="4359" max="4359" width="10.5703125" style="2" customWidth="1"/>
    <col min="4360" max="4360" width="7.28515625" style="2" customWidth="1"/>
    <col min="4361" max="4361" width="9.42578125" style="2" customWidth="1"/>
    <col min="4362" max="4608" width="63.5703125" style="2"/>
    <col min="4609" max="4609" width="5.140625" style="2" customWidth="1"/>
    <col min="4610" max="4610" width="79.28515625" style="2" customWidth="1"/>
    <col min="4611" max="4611" width="10.85546875" style="2" customWidth="1"/>
    <col min="4612" max="4612" width="9.28515625" style="2" customWidth="1"/>
    <col min="4613" max="4613" width="10.5703125" style="2" customWidth="1"/>
    <col min="4614" max="4614" width="9.5703125" style="2" customWidth="1"/>
    <col min="4615" max="4615" width="10.5703125" style="2" customWidth="1"/>
    <col min="4616" max="4616" width="7.28515625" style="2" customWidth="1"/>
    <col min="4617" max="4617" width="9.42578125" style="2" customWidth="1"/>
    <col min="4618" max="4864" width="63.5703125" style="2"/>
    <col min="4865" max="4865" width="5.140625" style="2" customWidth="1"/>
    <col min="4866" max="4866" width="79.28515625" style="2" customWidth="1"/>
    <col min="4867" max="4867" width="10.85546875" style="2" customWidth="1"/>
    <col min="4868" max="4868" width="9.28515625" style="2" customWidth="1"/>
    <col min="4869" max="4869" width="10.5703125" style="2" customWidth="1"/>
    <col min="4870" max="4870" width="9.5703125" style="2" customWidth="1"/>
    <col min="4871" max="4871" width="10.5703125" style="2" customWidth="1"/>
    <col min="4872" max="4872" width="7.28515625" style="2" customWidth="1"/>
    <col min="4873" max="4873" width="9.42578125" style="2" customWidth="1"/>
    <col min="4874" max="5120" width="63.5703125" style="2"/>
    <col min="5121" max="5121" width="5.140625" style="2" customWidth="1"/>
    <col min="5122" max="5122" width="79.28515625" style="2" customWidth="1"/>
    <col min="5123" max="5123" width="10.85546875" style="2" customWidth="1"/>
    <col min="5124" max="5124" width="9.28515625" style="2" customWidth="1"/>
    <col min="5125" max="5125" width="10.5703125" style="2" customWidth="1"/>
    <col min="5126" max="5126" width="9.5703125" style="2" customWidth="1"/>
    <col min="5127" max="5127" width="10.5703125" style="2" customWidth="1"/>
    <col min="5128" max="5128" width="7.28515625" style="2" customWidth="1"/>
    <col min="5129" max="5129" width="9.42578125" style="2" customWidth="1"/>
    <col min="5130" max="5376" width="63.5703125" style="2"/>
    <col min="5377" max="5377" width="5.140625" style="2" customWidth="1"/>
    <col min="5378" max="5378" width="79.28515625" style="2" customWidth="1"/>
    <col min="5379" max="5379" width="10.85546875" style="2" customWidth="1"/>
    <col min="5380" max="5380" width="9.28515625" style="2" customWidth="1"/>
    <col min="5381" max="5381" width="10.5703125" style="2" customWidth="1"/>
    <col min="5382" max="5382" width="9.5703125" style="2" customWidth="1"/>
    <col min="5383" max="5383" width="10.5703125" style="2" customWidth="1"/>
    <col min="5384" max="5384" width="7.28515625" style="2" customWidth="1"/>
    <col min="5385" max="5385" width="9.42578125" style="2" customWidth="1"/>
    <col min="5386" max="5632" width="63.5703125" style="2"/>
    <col min="5633" max="5633" width="5.140625" style="2" customWidth="1"/>
    <col min="5634" max="5634" width="79.28515625" style="2" customWidth="1"/>
    <col min="5635" max="5635" width="10.85546875" style="2" customWidth="1"/>
    <col min="5636" max="5636" width="9.28515625" style="2" customWidth="1"/>
    <col min="5637" max="5637" width="10.5703125" style="2" customWidth="1"/>
    <col min="5638" max="5638" width="9.5703125" style="2" customWidth="1"/>
    <col min="5639" max="5639" width="10.5703125" style="2" customWidth="1"/>
    <col min="5640" max="5640" width="7.28515625" style="2" customWidth="1"/>
    <col min="5641" max="5641" width="9.42578125" style="2" customWidth="1"/>
    <col min="5642" max="5888" width="63.5703125" style="2"/>
    <col min="5889" max="5889" width="5.140625" style="2" customWidth="1"/>
    <col min="5890" max="5890" width="79.28515625" style="2" customWidth="1"/>
    <col min="5891" max="5891" width="10.85546875" style="2" customWidth="1"/>
    <col min="5892" max="5892" width="9.28515625" style="2" customWidth="1"/>
    <col min="5893" max="5893" width="10.5703125" style="2" customWidth="1"/>
    <col min="5894" max="5894" width="9.5703125" style="2" customWidth="1"/>
    <col min="5895" max="5895" width="10.5703125" style="2" customWidth="1"/>
    <col min="5896" max="5896" width="7.28515625" style="2" customWidth="1"/>
    <col min="5897" max="5897" width="9.42578125" style="2" customWidth="1"/>
    <col min="5898" max="6144" width="63.5703125" style="2"/>
    <col min="6145" max="6145" width="5.140625" style="2" customWidth="1"/>
    <col min="6146" max="6146" width="79.28515625" style="2" customWidth="1"/>
    <col min="6147" max="6147" width="10.85546875" style="2" customWidth="1"/>
    <col min="6148" max="6148" width="9.28515625" style="2" customWidth="1"/>
    <col min="6149" max="6149" width="10.5703125" style="2" customWidth="1"/>
    <col min="6150" max="6150" width="9.5703125" style="2" customWidth="1"/>
    <col min="6151" max="6151" width="10.5703125" style="2" customWidth="1"/>
    <col min="6152" max="6152" width="7.28515625" style="2" customWidth="1"/>
    <col min="6153" max="6153" width="9.42578125" style="2" customWidth="1"/>
    <col min="6154" max="6400" width="63.5703125" style="2"/>
    <col min="6401" max="6401" width="5.140625" style="2" customWidth="1"/>
    <col min="6402" max="6402" width="79.28515625" style="2" customWidth="1"/>
    <col min="6403" max="6403" width="10.85546875" style="2" customWidth="1"/>
    <col min="6404" max="6404" width="9.28515625" style="2" customWidth="1"/>
    <col min="6405" max="6405" width="10.5703125" style="2" customWidth="1"/>
    <col min="6406" max="6406" width="9.5703125" style="2" customWidth="1"/>
    <col min="6407" max="6407" width="10.5703125" style="2" customWidth="1"/>
    <col min="6408" max="6408" width="7.28515625" style="2" customWidth="1"/>
    <col min="6409" max="6409" width="9.42578125" style="2" customWidth="1"/>
    <col min="6410" max="6656" width="63.5703125" style="2"/>
    <col min="6657" max="6657" width="5.140625" style="2" customWidth="1"/>
    <col min="6658" max="6658" width="79.28515625" style="2" customWidth="1"/>
    <col min="6659" max="6659" width="10.85546875" style="2" customWidth="1"/>
    <col min="6660" max="6660" width="9.28515625" style="2" customWidth="1"/>
    <col min="6661" max="6661" width="10.5703125" style="2" customWidth="1"/>
    <col min="6662" max="6662" width="9.5703125" style="2" customWidth="1"/>
    <col min="6663" max="6663" width="10.5703125" style="2" customWidth="1"/>
    <col min="6664" max="6664" width="7.28515625" style="2" customWidth="1"/>
    <col min="6665" max="6665" width="9.42578125" style="2" customWidth="1"/>
    <col min="6666" max="6912" width="63.5703125" style="2"/>
    <col min="6913" max="6913" width="5.140625" style="2" customWidth="1"/>
    <col min="6914" max="6914" width="79.28515625" style="2" customWidth="1"/>
    <col min="6915" max="6915" width="10.85546875" style="2" customWidth="1"/>
    <col min="6916" max="6916" width="9.28515625" style="2" customWidth="1"/>
    <col min="6917" max="6917" width="10.5703125" style="2" customWidth="1"/>
    <col min="6918" max="6918" width="9.5703125" style="2" customWidth="1"/>
    <col min="6919" max="6919" width="10.5703125" style="2" customWidth="1"/>
    <col min="6920" max="6920" width="7.28515625" style="2" customWidth="1"/>
    <col min="6921" max="6921" width="9.42578125" style="2" customWidth="1"/>
    <col min="6922" max="7168" width="63.5703125" style="2"/>
    <col min="7169" max="7169" width="5.140625" style="2" customWidth="1"/>
    <col min="7170" max="7170" width="79.28515625" style="2" customWidth="1"/>
    <col min="7171" max="7171" width="10.85546875" style="2" customWidth="1"/>
    <col min="7172" max="7172" width="9.28515625" style="2" customWidth="1"/>
    <col min="7173" max="7173" width="10.5703125" style="2" customWidth="1"/>
    <col min="7174" max="7174" width="9.5703125" style="2" customWidth="1"/>
    <col min="7175" max="7175" width="10.5703125" style="2" customWidth="1"/>
    <col min="7176" max="7176" width="7.28515625" style="2" customWidth="1"/>
    <col min="7177" max="7177" width="9.42578125" style="2" customWidth="1"/>
    <col min="7178" max="7424" width="63.5703125" style="2"/>
    <col min="7425" max="7425" width="5.140625" style="2" customWidth="1"/>
    <col min="7426" max="7426" width="79.28515625" style="2" customWidth="1"/>
    <col min="7427" max="7427" width="10.85546875" style="2" customWidth="1"/>
    <col min="7428" max="7428" width="9.28515625" style="2" customWidth="1"/>
    <col min="7429" max="7429" width="10.5703125" style="2" customWidth="1"/>
    <col min="7430" max="7430" width="9.5703125" style="2" customWidth="1"/>
    <col min="7431" max="7431" width="10.5703125" style="2" customWidth="1"/>
    <col min="7432" max="7432" width="7.28515625" style="2" customWidth="1"/>
    <col min="7433" max="7433" width="9.42578125" style="2" customWidth="1"/>
    <col min="7434" max="7680" width="63.5703125" style="2"/>
    <col min="7681" max="7681" width="5.140625" style="2" customWidth="1"/>
    <col min="7682" max="7682" width="79.28515625" style="2" customWidth="1"/>
    <col min="7683" max="7683" width="10.85546875" style="2" customWidth="1"/>
    <col min="7684" max="7684" width="9.28515625" style="2" customWidth="1"/>
    <col min="7685" max="7685" width="10.5703125" style="2" customWidth="1"/>
    <col min="7686" max="7686" width="9.5703125" style="2" customWidth="1"/>
    <col min="7687" max="7687" width="10.5703125" style="2" customWidth="1"/>
    <col min="7688" max="7688" width="7.28515625" style="2" customWidth="1"/>
    <col min="7689" max="7689" width="9.42578125" style="2" customWidth="1"/>
    <col min="7690" max="7936" width="63.5703125" style="2"/>
    <col min="7937" max="7937" width="5.140625" style="2" customWidth="1"/>
    <col min="7938" max="7938" width="79.28515625" style="2" customWidth="1"/>
    <col min="7939" max="7939" width="10.85546875" style="2" customWidth="1"/>
    <col min="7940" max="7940" width="9.28515625" style="2" customWidth="1"/>
    <col min="7941" max="7941" width="10.5703125" style="2" customWidth="1"/>
    <col min="7942" max="7942" width="9.5703125" style="2" customWidth="1"/>
    <col min="7943" max="7943" width="10.5703125" style="2" customWidth="1"/>
    <col min="7944" max="7944" width="7.28515625" style="2" customWidth="1"/>
    <col min="7945" max="7945" width="9.42578125" style="2" customWidth="1"/>
    <col min="7946" max="8192" width="63.5703125" style="2"/>
    <col min="8193" max="8193" width="5.140625" style="2" customWidth="1"/>
    <col min="8194" max="8194" width="79.28515625" style="2" customWidth="1"/>
    <col min="8195" max="8195" width="10.85546875" style="2" customWidth="1"/>
    <col min="8196" max="8196" width="9.28515625" style="2" customWidth="1"/>
    <col min="8197" max="8197" width="10.5703125" style="2" customWidth="1"/>
    <col min="8198" max="8198" width="9.5703125" style="2" customWidth="1"/>
    <col min="8199" max="8199" width="10.5703125" style="2" customWidth="1"/>
    <col min="8200" max="8200" width="7.28515625" style="2" customWidth="1"/>
    <col min="8201" max="8201" width="9.42578125" style="2" customWidth="1"/>
    <col min="8202" max="8448" width="63.5703125" style="2"/>
    <col min="8449" max="8449" width="5.140625" style="2" customWidth="1"/>
    <col min="8450" max="8450" width="79.28515625" style="2" customWidth="1"/>
    <col min="8451" max="8451" width="10.85546875" style="2" customWidth="1"/>
    <col min="8452" max="8452" width="9.28515625" style="2" customWidth="1"/>
    <col min="8453" max="8453" width="10.5703125" style="2" customWidth="1"/>
    <col min="8454" max="8454" width="9.5703125" style="2" customWidth="1"/>
    <col min="8455" max="8455" width="10.5703125" style="2" customWidth="1"/>
    <col min="8456" max="8456" width="7.28515625" style="2" customWidth="1"/>
    <col min="8457" max="8457" width="9.42578125" style="2" customWidth="1"/>
    <col min="8458" max="8704" width="63.5703125" style="2"/>
    <col min="8705" max="8705" width="5.140625" style="2" customWidth="1"/>
    <col min="8706" max="8706" width="79.28515625" style="2" customWidth="1"/>
    <col min="8707" max="8707" width="10.85546875" style="2" customWidth="1"/>
    <col min="8708" max="8708" width="9.28515625" style="2" customWidth="1"/>
    <col min="8709" max="8709" width="10.5703125" style="2" customWidth="1"/>
    <col min="8710" max="8710" width="9.5703125" style="2" customWidth="1"/>
    <col min="8711" max="8711" width="10.5703125" style="2" customWidth="1"/>
    <col min="8712" max="8712" width="7.28515625" style="2" customWidth="1"/>
    <col min="8713" max="8713" width="9.42578125" style="2" customWidth="1"/>
    <col min="8714" max="8960" width="63.5703125" style="2"/>
    <col min="8961" max="8961" width="5.140625" style="2" customWidth="1"/>
    <col min="8962" max="8962" width="79.28515625" style="2" customWidth="1"/>
    <col min="8963" max="8963" width="10.85546875" style="2" customWidth="1"/>
    <col min="8964" max="8964" width="9.28515625" style="2" customWidth="1"/>
    <col min="8965" max="8965" width="10.5703125" style="2" customWidth="1"/>
    <col min="8966" max="8966" width="9.5703125" style="2" customWidth="1"/>
    <col min="8967" max="8967" width="10.5703125" style="2" customWidth="1"/>
    <col min="8968" max="8968" width="7.28515625" style="2" customWidth="1"/>
    <col min="8969" max="8969" width="9.42578125" style="2" customWidth="1"/>
    <col min="8970" max="9216" width="63.5703125" style="2"/>
    <col min="9217" max="9217" width="5.140625" style="2" customWidth="1"/>
    <col min="9218" max="9218" width="79.28515625" style="2" customWidth="1"/>
    <col min="9219" max="9219" width="10.85546875" style="2" customWidth="1"/>
    <col min="9220" max="9220" width="9.28515625" style="2" customWidth="1"/>
    <col min="9221" max="9221" width="10.5703125" style="2" customWidth="1"/>
    <col min="9222" max="9222" width="9.5703125" style="2" customWidth="1"/>
    <col min="9223" max="9223" width="10.5703125" style="2" customWidth="1"/>
    <col min="9224" max="9224" width="7.28515625" style="2" customWidth="1"/>
    <col min="9225" max="9225" width="9.42578125" style="2" customWidth="1"/>
    <col min="9226" max="9472" width="63.5703125" style="2"/>
    <col min="9473" max="9473" width="5.140625" style="2" customWidth="1"/>
    <col min="9474" max="9474" width="79.28515625" style="2" customWidth="1"/>
    <col min="9475" max="9475" width="10.85546875" style="2" customWidth="1"/>
    <col min="9476" max="9476" width="9.28515625" style="2" customWidth="1"/>
    <col min="9477" max="9477" width="10.5703125" style="2" customWidth="1"/>
    <col min="9478" max="9478" width="9.5703125" style="2" customWidth="1"/>
    <col min="9479" max="9479" width="10.5703125" style="2" customWidth="1"/>
    <col min="9480" max="9480" width="7.28515625" style="2" customWidth="1"/>
    <col min="9481" max="9481" width="9.42578125" style="2" customWidth="1"/>
    <col min="9482" max="9728" width="63.5703125" style="2"/>
    <col min="9729" max="9729" width="5.140625" style="2" customWidth="1"/>
    <col min="9730" max="9730" width="79.28515625" style="2" customWidth="1"/>
    <col min="9731" max="9731" width="10.85546875" style="2" customWidth="1"/>
    <col min="9732" max="9732" width="9.28515625" style="2" customWidth="1"/>
    <col min="9733" max="9733" width="10.5703125" style="2" customWidth="1"/>
    <col min="9734" max="9734" width="9.5703125" style="2" customWidth="1"/>
    <col min="9735" max="9735" width="10.5703125" style="2" customWidth="1"/>
    <col min="9736" max="9736" width="7.28515625" style="2" customWidth="1"/>
    <col min="9737" max="9737" width="9.42578125" style="2" customWidth="1"/>
    <col min="9738" max="9984" width="63.5703125" style="2"/>
    <col min="9985" max="9985" width="5.140625" style="2" customWidth="1"/>
    <col min="9986" max="9986" width="79.28515625" style="2" customWidth="1"/>
    <col min="9987" max="9987" width="10.85546875" style="2" customWidth="1"/>
    <col min="9988" max="9988" width="9.28515625" style="2" customWidth="1"/>
    <col min="9989" max="9989" width="10.5703125" style="2" customWidth="1"/>
    <col min="9990" max="9990" width="9.5703125" style="2" customWidth="1"/>
    <col min="9991" max="9991" width="10.5703125" style="2" customWidth="1"/>
    <col min="9992" max="9992" width="7.28515625" style="2" customWidth="1"/>
    <col min="9993" max="9993" width="9.42578125" style="2" customWidth="1"/>
    <col min="9994" max="10240" width="63.5703125" style="2"/>
    <col min="10241" max="10241" width="5.140625" style="2" customWidth="1"/>
    <col min="10242" max="10242" width="79.28515625" style="2" customWidth="1"/>
    <col min="10243" max="10243" width="10.85546875" style="2" customWidth="1"/>
    <col min="10244" max="10244" width="9.28515625" style="2" customWidth="1"/>
    <col min="10245" max="10245" width="10.5703125" style="2" customWidth="1"/>
    <col min="10246" max="10246" width="9.5703125" style="2" customWidth="1"/>
    <col min="10247" max="10247" width="10.5703125" style="2" customWidth="1"/>
    <col min="10248" max="10248" width="7.28515625" style="2" customWidth="1"/>
    <col min="10249" max="10249" width="9.42578125" style="2" customWidth="1"/>
    <col min="10250" max="10496" width="63.5703125" style="2"/>
    <col min="10497" max="10497" width="5.140625" style="2" customWidth="1"/>
    <col min="10498" max="10498" width="79.28515625" style="2" customWidth="1"/>
    <col min="10499" max="10499" width="10.85546875" style="2" customWidth="1"/>
    <col min="10500" max="10500" width="9.28515625" style="2" customWidth="1"/>
    <col min="10501" max="10501" width="10.5703125" style="2" customWidth="1"/>
    <col min="10502" max="10502" width="9.5703125" style="2" customWidth="1"/>
    <col min="10503" max="10503" width="10.5703125" style="2" customWidth="1"/>
    <col min="10504" max="10504" width="7.28515625" style="2" customWidth="1"/>
    <col min="10505" max="10505" width="9.42578125" style="2" customWidth="1"/>
    <col min="10506" max="10752" width="63.5703125" style="2"/>
    <col min="10753" max="10753" width="5.140625" style="2" customWidth="1"/>
    <col min="10754" max="10754" width="79.28515625" style="2" customWidth="1"/>
    <col min="10755" max="10755" width="10.85546875" style="2" customWidth="1"/>
    <col min="10756" max="10756" width="9.28515625" style="2" customWidth="1"/>
    <col min="10757" max="10757" width="10.5703125" style="2" customWidth="1"/>
    <col min="10758" max="10758" width="9.5703125" style="2" customWidth="1"/>
    <col min="10759" max="10759" width="10.5703125" style="2" customWidth="1"/>
    <col min="10760" max="10760" width="7.28515625" style="2" customWidth="1"/>
    <col min="10761" max="10761" width="9.42578125" style="2" customWidth="1"/>
    <col min="10762" max="11008" width="63.5703125" style="2"/>
    <col min="11009" max="11009" width="5.140625" style="2" customWidth="1"/>
    <col min="11010" max="11010" width="79.28515625" style="2" customWidth="1"/>
    <col min="11011" max="11011" width="10.85546875" style="2" customWidth="1"/>
    <col min="11012" max="11012" width="9.28515625" style="2" customWidth="1"/>
    <col min="11013" max="11013" width="10.5703125" style="2" customWidth="1"/>
    <col min="11014" max="11014" width="9.5703125" style="2" customWidth="1"/>
    <col min="11015" max="11015" width="10.5703125" style="2" customWidth="1"/>
    <col min="11016" max="11016" width="7.28515625" style="2" customWidth="1"/>
    <col min="11017" max="11017" width="9.42578125" style="2" customWidth="1"/>
    <col min="11018" max="11264" width="63.5703125" style="2"/>
    <col min="11265" max="11265" width="5.140625" style="2" customWidth="1"/>
    <col min="11266" max="11266" width="79.28515625" style="2" customWidth="1"/>
    <col min="11267" max="11267" width="10.85546875" style="2" customWidth="1"/>
    <col min="11268" max="11268" width="9.28515625" style="2" customWidth="1"/>
    <col min="11269" max="11269" width="10.5703125" style="2" customWidth="1"/>
    <col min="11270" max="11270" width="9.5703125" style="2" customWidth="1"/>
    <col min="11271" max="11271" width="10.5703125" style="2" customWidth="1"/>
    <col min="11272" max="11272" width="7.28515625" style="2" customWidth="1"/>
    <col min="11273" max="11273" width="9.42578125" style="2" customWidth="1"/>
    <col min="11274" max="11520" width="63.5703125" style="2"/>
    <col min="11521" max="11521" width="5.140625" style="2" customWidth="1"/>
    <col min="11522" max="11522" width="79.28515625" style="2" customWidth="1"/>
    <col min="11523" max="11523" width="10.85546875" style="2" customWidth="1"/>
    <col min="11524" max="11524" width="9.28515625" style="2" customWidth="1"/>
    <col min="11525" max="11525" width="10.5703125" style="2" customWidth="1"/>
    <col min="11526" max="11526" width="9.5703125" style="2" customWidth="1"/>
    <col min="11527" max="11527" width="10.5703125" style="2" customWidth="1"/>
    <col min="11528" max="11528" width="7.28515625" style="2" customWidth="1"/>
    <col min="11529" max="11529" width="9.42578125" style="2" customWidth="1"/>
    <col min="11530" max="11776" width="63.5703125" style="2"/>
    <col min="11777" max="11777" width="5.140625" style="2" customWidth="1"/>
    <col min="11778" max="11778" width="79.28515625" style="2" customWidth="1"/>
    <col min="11779" max="11779" width="10.85546875" style="2" customWidth="1"/>
    <col min="11780" max="11780" width="9.28515625" style="2" customWidth="1"/>
    <col min="11781" max="11781" width="10.5703125" style="2" customWidth="1"/>
    <col min="11782" max="11782" width="9.5703125" style="2" customWidth="1"/>
    <col min="11783" max="11783" width="10.5703125" style="2" customWidth="1"/>
    <col min="11784" max="11784" width="7.28515625" style="2" customWidth="1"/>
    <col min="11785" max="11785" width="9.42578125" style="2" customWidth="1"/>
    <col min="11786" max="12032" width="63.5703125" style="2"/>
    <col min="12033" max="12033" width="5.140625" style="2" customWidth="1"/>
    <col min="12034" max="12034" width="79.28515625" style="2" customWidth="1"/>
    <col min="12035" max="12035" width="10.85546875" style="2" customWidth="1"/>
    <col min="12036" max="12036" width="9.28515625" style="2" customWidth="1"/>
    <col min="12037" max="12037" width="10.5703125" style="2" customWidth="1"/>
    <col min="12038" max="12038" width="9.5703125" style="2" customWidth="1"/>
    <col min="12039" max="12039" width="10.5703125" style="2" customWidth="1"/>
    <col min="12040" max="12040" width="7.28515625" style="2" customWidth="1"/>
    <col min="12041" max="12041" width="9.42578125" style="2" customWidth="1"/>
    <col min="12042" max="12288" width="63.5703125" style="2"/>
    <col min="12289" max="12289" width="5.140625" style="2" customWidth="1"/>
    <col min="12290" max="12290" width="79.28515625" style="2" customWidth="1"/>
    <col min="12291" max="12291" width="10.85546875" style="2" customWidth="1"/>
    <col min="12292" max="12292" width="9.28515625" style="2" customWidth="1"/>
    <col min="12293" max="12293" width="10.5703125" style="2" customWidth="1"/>
    <col min="12294" max="12294" width="9.5703125" style="2" customWidth="1"/>
    <col min="12295" max="12295" width="10.5703125" style="2" customWidth="1"/>
    <col min="12296" max="12296" width="7.28515625" style="2" customWidth="1"/>
    <col min="12297" max="12297" width="9.42578125" style="2" customWidth="1"/>
    <col min="12298" max="12544" width="63.5703125" style="2"/>
    <col min="12545" max="12545" width="5.140625" style="2" customWidth="1"/>
    <col min="12546" max="12546" width="79.28515625" style="2" customWidth="1"/>
    <col min="12547" max="12547" width="10.85546875" style="2" customWidth="1"/>
    <col min="12548" max="12548" width="9.28515625" style="2" customWidth="1"/>
    <col min="12549" max="12549" width="10.5703125" style="2" customWidth="1"/>
    <col min="12550" max="12550" width="9.5703125" style="2" customWidth="1"/>
    <col min="12551" max="12551" width="10.5703125" style="2" customWidth="1"/>
    <col min="12552" max="12552" width="7.28515625" style="2" customWidth="1"/>
    <col min="12553" max="12553" width="9.42578125" style="2" customWidth="1"/>
    <col min="12554" max="12800" width="63.5703125" style="2"/>
    <col min="12801" max="12801" width="5.140625" style="2" customWidth="1"/>
    <col min="12802" max="12802" width="79.28515625" style="2" customWidth="1"/>
    <col min="12803" max="12803" width="10.85546875" style="2" customWidth="1"/>
    <col min="12804" max="12804" width="9.28515625" style="2" customWidth="1"/>
    <col min="12805" max="12805" width="10.5703125" style="2" customWidth="1"/>
    <col min="12806" max="12806" width="9.5703125" style="2" customWidth="1"/>
    <col min="12807" max="12807" width="10.5703125" style="2" customWidth="1"/>
    <col min="12808" max="12808" width="7.28515625" style="2" customWidth="1"/>
    <col min="12809" max="12809" width="9.42578125" style="2" customWidth="1"/>
    <col min="12810" max="13056" width="63.5703125" style="2"/>
    <col min="13057" max="13057" width="5.140625" style="2" customWidth="1"/>
    <col min="13058" max="13058" width="79.28515625" style="2" customWidth="1"/>
    <col min="13059" max="13059" width="10.85546875" style="2" customWidth="1"/>
    <col min="13060" max="13060" width="9.28515625" style="2" customWidth="1"/>
    <col min="13061" max="13061" width="10.5703125" style="2" customWidth="1"/>
    <col min="13062" max="13062" width="9.5703125" style="2" customWidth="1"/>
    <col min="13063" max="13063" width="10.5703125" style="2" customWidth="1"/>
    <col min="13064" max="13064" width="7.28515625" style="2" customWidth="1"/>
    <col min="13065" max="13065" width="9.42578125" style="2" customWidth="1"/>
    <col min="13066" max="13312" width="63.5703125" style="2"/>
    <col min="13313" max="13313" width="5.140625" style="2" customWidth="1"/>
    <col min="13314" max="13314" width="79.28515625" style="2" customWidth="1"/>
    <col min="13315" max="13315" width="10.85546875" style="2" customWidth="1"/>
    <col min="13316" max="13316" width="9.28515625" style="2" customWidth="1"/>
    <col min="13317" max="13317" width="10.5703125" style="2" customWidth="1"/>
    <col min="13318" max="13318" width="9.5703125" style="2" customWidth="1"/>
    <col min="13319" max="13319" width="10.5703125" style="2" customWidth="1"/>
    <col min="13320" max="13320" width="7.28515625" style="2" customWidth="1"/>
    <col min="13321" max="13321" width="9.42578125" style="2" customWidth="1"/>
    <col min="13322" max="13568" width="63.5703125" style="2"/>
    <col min="13569" max="13569" width="5.140625" style="2" customWidth="1"/>
    <col min="13570" max="13570" width="79.28515625" style="2" customWidth="1"/>
    <col min="13571" max="13571" width="10.85546875" style="2" customWidth="1"/>
    <col min="13572" max="13572" width="9.28515625" style="2" customWidth="1"/>
    <col min="13573" max="13573" width="10.5703125" style="2" customWidth="1"/>
    <col min="13574" max="13574" width="9.5703125" style="2" customWidth="1"/>
    <col min="13575" max="13575" width="10.5703125" style="2" customWidth="1"/>
    <col min="13576" max="13576" width="7.28515625" style="2" customWidth="1"/>
    <col min="13577" max="13577" width="9.42578125" style="2" customWidth="1"/>
    <col min="13578" max="13824" width="63.5703125" style="2"/>
    <col min="13825" max="13825" width="5.140625" style="2" customWidth="1"/>
    <col min="13826" max="13826" width="79.28515625" style="2" customWidth="1"/>
    <col min="13827" max="13827" width="10.85546875" style="2" customWidth="1"/>
    <col min="13828" max="13828" width="9.28515625" style="2" customWidth="1"/>
    <col min="13829" max="13829" width="10.5703125" style="2" customWidth="1"/>
    <col min="13830" max="13830" width="9.5703125" style="2" customWidth="1"/>
    <col min="13831" max="13831" width="10.5703125" style="2" customWidth="1"/>
    <col min="13832" max="13832" width="7.28515625" style="2" customWidth="1"/>
    <col min="13833" max="13833" width="9.42578125" style="2" customWidth="1"/>
    <col min="13834" max="14080" width="63.5703125" style="2"/>
    <col min="14081" max="14081" width="5.140625" style="2" customWidth="1"/>
    <col min="14082" max="14082" width="79.28515625" style="2" customWidth="1"/>
    <col min="14083" max="14083" width="10.85546875" style="2" customWidth="1"/>
    <col min="14084" max="14084" width="9.28515625" style="2" customWidth="1"/>
    <col min="14085" max="14085" width="10.5703125" style="2" customWidth="1"/>
    <col min="14086" max="14086" width="9.5703125" style="2" customWidth="1"/>
    <col min="14087" max="14087" width="10.5703125" style="2" customWidth="1"/>
    <col min="14088" max="14088" width="7.28515625" style="2" customWidth="1"/>
    <col min="14089" max="14089" width="9.42578125" style="2" customWidth="1"/>
    <col min="14090" max="14336" width="63.5703125" style="2"/>
    <col min="14337" max="14337" width="5.140625" style="2" customWidth="1"/>
    <col min="14338" max="14338" width="79.28515625" style="2" customWidth="1"/>
    <col min="14339" max="14339" width="10.85546875" style="2" customWidth="1"/>
    <col min="14340" max="14340" width="9.28515625" style="2" customWidth="1"/>
    <col min="14341" max="14341" width="10.5703125" style="2" customWidth="1"/>
    <col min="14342" max="14342" width="9.5703125" style="2" customWidth="1"/>
    <col min="14343" max="14343" width="10.5703125" style="2" customWidth="1"/>
    <col min="14344" max="14344" width="7.28515625" style="2" customWidth="1"/>
    <col min="14345" max="14345" width="9.42578125" style="2" customWidth="1"/>
    <col min="14346" max="14592" width="63.5703125" style="2"/>
    <col min="14593" max="14593" width="5.140625" style="2" customWidth="1"/>
    <col min="14594" max="14594" width="79.28515625" style="2" customWidth="1"/>
    <col min="14595" max="14595" width="10.85546875" style="2" customWidth="1"/>
    <col min="14596" max="14596" width="9.28515625" style="2" customWidth="1"/>
    <col min="14597" max="14597" width="10.5703125" style="2" customWidth="1"/>
    <col min="14598" max="14598" width="9.5703125" style="2" customWidth="1"/>
    <col min="14599" max="14599" width="10.5703125" style="2" customWidth="1"/>
    <col min="14600" max="14600" width="7.28515625" style="2" customWidth="1"/>
    <col min="14601" max="14601" width="9.42578125" style="2" customWidth="1"/>
    <col min="14602" max="14848" width="63.5703125" style="2"/>
    <col min="14849" max="14849" width="5.140625" style="2" customWidth="1"/>
    <col min="14850" max="14850" width="79.28515625" style="2" customWidth="1"/>
    <col min="14851" max="14851" width="10.85546875" style="2" customWidth="1"/>
    <col min="14852" max="14852" width="9.28515625" style="2" customWidth="1"/>
    <col min="14853" max="14853" width="10.5703125" style="2" customWidth="1"/>
    <col min="14854" max="14854" width="9.5703125" style="2" customWidth="1"/>
    <col min="14855" max="14855" width="10.5703125" style="2" customWidth="1"/>
    <col min="14856" max="14856" width="7.28515625" style="2" customWidth="1"/>
    <col min="14857" max="14857" width="9.42578125" style="2" customWidth="1"/>
    <col min="14858" max="15104" width="63.5703125" style="2"/>
    <col min="15105" max="15105" width="5.140625" style="2" customWidth="1"/>
    <col min="15106" max="15106" width="79.28515625" style="2" customWidth="1"/>
    <col min="15107" max="15107" width="10.85546875" style="2" customWidth="1"/>
    <col min="15108" max="15108" width="9.28515625" style="2" customWidth="1"/>
    <col min="15109" max="15109" width="10.5703125" style="2" customWidth="1"/>
    <col min="15110" max="15110" width="9.5703125" style="2" customWidth="1"/>
    <col min="15111" max="15111" width="10.5703125" style="2" customWidth="1"/>
    <col min="15112" max="15112" width="7.28515625" style="2" customWidth="1"/>
    <col min="15113" max="15113" width="9.42578125" style="2" customWidth="1"/>
    <col min="15114" max="15360" width="63.5703125" style="2"/>
    <col min="15361" max="15361" width="5.140625" style="2" customWidth="1"/>
    <col min="15362" max="15362" width="79.28515625" style="2" customWidth="1"/>
    <col min="15363" max="15363" width="10.85546875" style="2" customWidth="1"/>
    <col min="15364" max="15364" width="9.28515625" style="2" customWidth="1"/>
    <col min="15365" max="15365" width="10.5703125" style="2" customWidth="1"/>
    <col min="15366" max="15366" width="9.5703125" style="2" customWidth="1"/>
    <col min="15367" max="15367" width="10.5703125" style="2" customWidth="1"/>
    <col min="15368" max="15368" width="7.28515625" style="2" customWidth="1"/>
    <col min="15369" max="15369" width="9.42578125" style="2" customWidth="1"/>
    <col min="15370" max="15616" width="63.5703125" style="2"/>
    <col min="15617" max="15617" width="5.140625" style="2" customWidth="1"/>
    <col min="15618" max="15618" width="79.28515625" style="2" customWidth="1"/>
    <col min="15619" max="15619" width="10.85546875" style="2" customWidth="1"/>
    <col min="15620" max="15620" width="9.28515625" style="2" customWidth="1"/>
    <col min="15621" max="15621" width="10.5703125" style="2" customWidth="1"/>
    <col min="15622" max="15622" width="9.5703125" style="2" customWidth="1"/>
    <col min="15623" max="15623" width="10.5703125" style="2" customWidth="1"/>
    <col min="15624" max="15624" width="7.28515625" style="2" customWidth="1"/>
    <col min="15625" max="15625" width="9.42578125" style="2" customWidth="1"/>
    <col min="15626" max="15872" width="63.5703125" style="2"/>
    <col min="15873" max="15873" width="5.140625" style="2" customWidth="1"/>
    <col min="15874" max="15874" width="79.28515625" style="2" customWidth="1"/>
    <col min="15875" max="15875" width="10.85546875" style="2" customWidth="1"/>
    <col min="15876" max="15876" width="9.28515625" style="2" customWidth="1"/>
    <col min="15877" max="15877" width="10.5703125" style="2" customWidth="1"/>
    <col min="15878" max="15878" width="9.5703125" style="2" customWidth="1"/>
    <col min="15879" max="15879" width="10.5703125" style="2" customWidth="1"/>
    <col min="15880" max="15880" width="7.28515625" style="2" customWidth="1"/>
    <col min="15881" max="15881" width="9.42578125" style="2" customWidth="1"/>
    <col min="15882" max="16128" width="63.5703125" style="2"/>
    <col min="16129" max="16129" width="5.140625" style="2" customWidth="1"/>
    <col min="16130" max="16130" width="79.28515625" style="2" customWidth="1"/>
    <col min="16131" max="16131" width="10.85546875" style="2" customWidth="1"/>
    <col min="16132" max="16132" width="9.28515625" style="2" customWidth="1"/>
    <col min="16133" max="16133" width="10.5703125" style="2" customWidth="1"/>
    <col min="16134" max="16134" width="9.5703125" style="2" customWidth="1"/>
    <col min="16135" max="16135" width="10.5703125" style="2" customWidth="1"/>
    <col min="16136" max="16136" width="7.28515625" style="2" customWidth="1"/>
    <col min="16137" max="16137" width="9.42578125" style="2" customWidth="1"/>
    <col min="16138" max="16384" width="63.5703125" style="2"/>
  </cols>
  <sheetData>
    <row r="1" spans="1:10" ht="20.100000000000001" customHeight="1" thickBot="1">
      <c r="A1" s="1"/>
      <c r="B1" s="80" t="s">
        <v>95</v>
      </c>
      <c r="C1" s="80"/>
      <c r="D1" s="80"/>
      <c r="E1" s="80"/>
      <c r="F1" s="80"/>
      <c r="G1" s="80"/>
      <c r="H1" s="80"/>
      <c r="I1" s="80"/>
    </row>
    <row r="2" spans="1:10" s="3" customFormat="1" ht="57.75" customHeight="1">
      <c r="A2" s="28" t="s">
        <v>234</v>
      </c>
      <c r="B2" s="64" t="s">
        <v>96</v>
      </c>
      <c r="C2" s="65" t="s">
        <v>97</v>
      </c>
      <c r="D2" s="65" t="s">
        <v>241</v>
      </c>
      <c r="E2" s="65" t="s">
        <v>212</v>
      </c>
      <c r="F2" s="64" t="s">
        <v>98</v>
      </c>
      <c r="G2" s="64" t="s">
        <v>99</v>
      </c>
      <c r="H2" s="66" t="s">
        <v>100</v>
      </c>
      <c r="I2" s="67" t="s">
        <v>101</v>
      </c>
      <c r="J2" s="19"/>
    </row>
    <row r="3" spans="1:10" ht="20.100000000000001" customHeight="1">
      <c r="A3" s="15">
        <v>1</v>
      </c>
      <c r="B3" s="31" t="s">
        <v>243</v>
      </c>
      <c r="C3" s="35">
        <v>511</v>
      </c>
      <c r="D3" s="35">
        <v>511</v>
      </c>
      <c r="E3" s="35">
        <v>511</v>
      </c>
      <c r="F3" s="36" t="s">
        <v>26</v>
      </c>
      <c r="G3" s="37">
        <v>511</v>
      </c>
      <c r="H3" s="38">
        <v>30</v>
      </c>
      <c r="I3" s="39">
        <f t="shared" ref="I3:I67" si="0">E3*H3</f>
        <v>15330</v>
      </c>
      <c r="J3" s="20" t="s">
        <v>244</v>
      </c>
    </row>
    <row r="4" spans="1:10" ht="20.100000000000001" customHeight="1">
      <c r="A4" s="15">
        <v>2</v>
      </c>
      <c r="B4" s="40" t="s">
        <v>211</v>
      </c>
      <c r="C4" s="35">
        <v>1528</v>
      </c>
      <c r="D4" s="35">
        <v>1528</v>
      </c>
      <c r="E4" s="35">
        <v>1528</v>
      </c>
      <c r="F4" s="36" t="s">
        <v>26</v>
      </c>
      <c r="G4" s="37">
        <f t="shared" ref="G4" si="1">C4*F4</f>
        <v>1528</v>
      </c>
      <c r="H4" s="41">
        <v>30</v>
      </c>
      <c r="I4" s="42">
        <f t="shared" si="0"/>
        <v>45840</v>
      </c>
      <c r="J4" s="20"/>
    </row>
    <row r="5" spans="1:10" ht="20.100000000000001" customHeight="1">
      <c r="A5" s="15">
        <v>3</v>
      </c>
      <c r="B5" s="40" t="s">
        <v>225</v>
      </c>
      <c r="C5" s="35">
        <v>300</v>
      </c>
      <c r="D5" s="35">
        <v>300</v>
      </c>
      <c r="E5" s="35">
        <v>300</v>
      </c>
      <c r="F5" s="36">
        <v>2</v>
      </c>
      <c r="G5" s="37">
        <f t="shared" ref="G5:G71" si="2">C5*F5</f>
        <v>600</v>
      </c>
      <c r="H5" s="41">
        <v>30</v>
      </c>
      <c r="I5" s="42">
        <f t="shared" si="0"/>
        <v>9000</v>
      </c>
      <c r="J5" s="20"/>
    </row>
    <row r="6" spans="1:10" ht="20.100000000000001" customHeight="1">
      <c r="A6" s="15">
        <v>4</v>
      </c>
      <c r="B6" s="40" t="s">
        <v>226</v>
      </c>
      <c r="C6" s="35">
        <v>84</v>
      </c>
      <c r="D6" s="35">
        <v>84</v>
      </c>
      <c r="E6" s="35">
        <v>84</v>
      </c>
      <c r="F6" s="36">
        <v>2</v>
      </c>
      <c r="G6" s="37">
        <f t="shared" si="2"/>
        <v>168</v>
      </c>
      <c r="H6" s="41">
        <v>30</v>
      </c>
      <c r="I6" s="42">
        <f t="shared" si="0"/>
        <v>2520</v>
      </c>
      <c r="J6" s="20"/>
    </row>
    <row r="7" spans="1:10" ht="20.100000000000001" customHeight="1">
      <c r="A7" s="15">
        <v>5</v>
      </c>
      <c r="B7" s="40" t="s">
        <v>229</v>
      </c>
      <c r="C7" s="35">
        <v>167</v>
      </c>
      <c r="D7" s="35">
        <v>167</v>
      </c>
      <c r="E7" s="35">
        <v>167</v>
      </c>
      <c r="F7" s="36" t="s">
        <v>16</v>
      </c>
      <c r="G7" s="37">
        <f t="shared" si="2"/>
        <v>334</v>
      </c>
      <c r="H7" s="41">
        <v>30</v>
      </c>
      <c r="I7" s="42">
        <f t="shared" si="0"/>
        <v>5010</v>
      </c>
      <c r="J7" s="20"/>
    </row>
    <row r="8" spans="1:10" ht="20.100000000000001" customHeight="1">
      <c r="A8" s="15">
        <v>6</v>
      </c>
      <c r="B8" s="40" t="s">
        <v>227</v>
      </c>
      <c r="C8" s="35">
        <v>118</v>
      </c>
      <c r="D8" s="35">
        <v>118</v>
      </c>
      <c r="E8" s="35">
        <v>118</v>
      </c>
      <c r="F8" s="36" t="s">
        <v>16</v>
      </c>
      <c r="G8" s="37">
        <f t="shared" si="2"/>
        <v>236</v>
      </c>
      <c r="H8" s="41">
        <v>30</v>
      </c>
      <c r="I8" s="42">
        <f t="shared" si="0"/>
        <v>3540</v>
      </c>
      <c r="J8" s="20"/>
    </row>
    <row r="9" spans="1:10" ht="20.100000000000001" customHeight="1">
      <c r="A9" s="15">
        <v>7</v>
      </c>
      <c r="B9" s="40" t="s">
        <v>228</v>
      </c>
      <c r="C9" s="35">
        <v>152</v>
      </c>
      <c r="D9" s="35">
        <v>152</v>
      </c>
      <c r="E9" s="35">
        <v>152</v>
      </c>
      <c r="F9" s="36" t="s">
        <v>16</v>
      </c>
      <c r="G9" s="37">
        <f t="shared" si="2"/>
        <v>304</v>
      </c>
      <c r="H9" s="41">
        <v>30</v>
      </c>
      <c r="I9" s="42">
        <f t="shared" si="0"/>
        <v>4560</v>
      </c>
      <c r="J9" s="20"/>
    </row>
    <row r="10" spans="1:10" ht="20.100000000000001" customHeight="1">
      <c r="A10" s="15">
        <v>8</v>
      </c>
      <c r="B10" s="43" t="s">
        <v>102</v>
      </c>
      <c r="C10" s="35">
        <v>534</v>
      </c>
      <c r="D10" s="35">
        <v>534</v>
      </c>
      <c r="E10" s="35">
        <v>534</v>
      </c>
      <c r="F10" s="36">
        <v>1</v>
      </c>
      <c r="G10" s="37">
        <f t="shared" si="2"/>
        <v>534</v>
      </c>
      <c r="H10" s="41">
        <v>30</v>
      </c>
      <c r="I10" s="42">
        <f t="shared" si="0"/>
        <v>16020</v>
      </c>
      <c r="J10" s="20"/>
    </row>
    <row r="11" spans="1:10" s="4" customFormat="1" ht="20.100000000000001" customHeight="1">
      <c r="A11" s="15">
        <v>9</v>
      </c>
      <c r="B11" s="43" t="s">
        <v>103</v>
      </c>
      <c r="C11" s="35">
        <v>438</v>
      </c>
      <c r="D11" s="35">
        <v>438</v>
      </c>
      <c r="E11" s="35">
        <v>438</v>
      </c>
      <c r="F11" s="36" t="s">
        <v>26</v>
      </c>
      <c r="G11" s="37">
        <f t="shared" si="2"/>
        <v>438</v>
      </c>
      <c r="H11" s="41">
        <v>30</v>
      </c>
      <c r="I11" s="42">
        <f t="shared" si="0"/>
        <v>13140</v>
      </c>
      <c r="J11" s="21"/>
    </row>
    <row r="12" spans="1:10" s="4" customFormat="1" ht="20.100000000000001" customHeight="1">
      <c r="A12" s="15">
        <v>10</v>
      </c>
      <c r="B12" s="33" t="s">
        <v>224</v>
      </c>
      <c r="C12" s="35">
        <v>80</v>
      </c>
      <c r="D12" s="35">
        <v>80</v>
      </c>
      <c r="E12" s="35">
        <v>80</v>
      </c>
      <c r="F12" s="36" t="s">
        <v>26</v>
      </c>
      <c r="G12" s="37">
        <f t="shared" si="2"/>
        <v>80</v>
      </c>
      <c r="H12" s="41">
        <v>30</v>
      </c>
      <c r="I12" s="42">
        <f t="shared" si="0"/>
        <v>2400</v>
      </c>
      <c r="J12" s="21"/>
    </row>
    <row r="13" spans="1:10" s="4" customFormat="1" ht="20.100000000000001" customHeight="1">
      <c r="A13" s="15">
        <v>11</v>
      </c>
      <c r="B13" s="44" t="s">
        <v>209</v>
      </c>
      <c r="C13" s="35">
        <v>105</v>
      </c>
      <c r="D13" s="35">
        <v>105</v>
      </c>
      <c r="E13" s="35">
        <v>105</v>
      </c>
      <c r="F13" s="36" t="s">
        <v>26</v>
      </c>
      <c r="G13" s="37">
        <f t="shared" si="2"/>
        <v>105</v>
      </c>
      <c r="H13" s="41">
        <v>30</v>
      </c>
      <c r="I13" s="42">
        <f t="shared" si="0"/>
        <v>3150</v>
      </c>
      <c r="J13" s="21"/>
    </row>
    <row r="14" spans="1:10" ht="20.100000000000001" customHeight="1">
      <c r="A14" s="15">
        <v>12</v>
      </c>
      <c r="B14" s="43" t="s">
        <v>104</v>
      </c>
      <c r="C14" s="35">
        <v>3339</v>
      </c>
      <c r="D14" s="35">
        <v>3339</v>
      </c>
      <c r="E14" s="35">
        <v>3339</v>
      </c>
      <c r="F14" s="36">
        <v>2</v>
      </c>
      <c r="G14" s="37">
        <f t="shared" si="2"/>
        <v>6678</v>
      </c>
      <c r="H14" s="41">
        <v>30</v>
      </c>
      <c r="I14" s="42">
        <f t="shared" si="0"/>
        <v>100170</v>
      </c>
      <c r="J14" s="20"/>
    </row>
    <row r="15" spans="1:10" ht="20.100000000000001" customHeight="1">
      <c r="A15" s="15">
        <v>13</v>
      </c>
      <c r="B15" s="43" t="s">
        <v>105</v>
      </c>
      <c r="C15" s="35">
        <v>251</v>
      </c>
      <c r="D15" s="35">
        <v>251</v>
      </c>
      <c r="E15" s="35">
        <v>251</v>
      </c>
      <c r="F15" s="36" t="s">
        <v>26</v>
      </c>
      <c r="G15" s="37">
        <f t="shared" si="2"/>
        <v>251</v>
      </c>
      <c r="H15" s="41">
        <v>30</v>
      </c>
      <c r="I15" s="42">
        <f t="shared" si="0"/>
        <v>7530</v>
      </c>
      <c r="J15" s="20"/>
    </row>
    <row r="16" spans="1:10" ht="20.100000000000001" customHeight="1">
      <c r="A16" s="15">
        <v>14</v>
      </c>
      <c r="B16" s="43" t="s">
        <v>254</v>
      </c>
      <c r="C16" s="35">
        <v>135</v>
      </c>
      <c r="D16" s="35">
        <v>135</v>
      </c>
      <c r="E16" s="35">
        <v>135</v>
      </c>
      <c r="F16" s="36">
        <v>1</v>
      </c>
      <c r="G16" s="37">
        <f t="shared" si="2"/>
        <v>135</v>
      </c>
      <c r="H16" s="41">
        <v>30</v>
      </c>
      <c r="I16" s="42">
        <f t="shared" si="0"/>
        <v>4050</v>
      </c>
      <c r="J16" s="20"/>
    </row>
    <row r="17" spans="1:10" s="5" customFormat="1" ht="20.100000000000001" customHeight="1">
      <c r="A17" s="15">
        <v>15</v>
      </c>
      <c r="B17" s="43" t="s">
        <v>46</v>
      </c>
      <c r="C17" s="35">
        <v>104</v>
      </c>
      <c r="D17" s="35">
        <v>104</v>
      </c>
      <c r="E17" s="35">
        <v>104</v>
      </c>
      <c r="F17" s="36" t="s">
        <v>26</v>
      </c>
      <c r="G17" s="37">
        <f t="shared" si="2"/>
        <v>104</v>
      </c>
      <c r="H17" s="41">
        <v>30</v>
      </c>
      <c r="I17" s="42">
        <f t="shared" si="0"/>
        <v>3120</v>
      </c>
      <c r="J17" s="22"/>
    </row>
    <row r="18" spans="1:10" ht="20.100000000000001" customHeight="1">
      <c r="A18" s="15">
        <v>16</v>
      </c>
      <c r="B18" s="40" t="s">
        <v>106</v>
      </c>
      <c r="C18" s="35">
        <v>192</v>
      </c>
      <c r="D18" s="35">
        <v>192</v>
      </c>
      <c r="E18" s="35">
        <v>192</v>
      </c>
      <c r="F18" s="36" t="s">
        <v>26</v>
      </c>
      <c r="G18" s="37">
        <f t="shared" si="2"/>
        <v>192</v>
      </c>
      <c r="H18" s="41">
        <v>30</v>
      </c>
      <c r="I18" s="42">
        <f t="shared" si="0"/>
        <v>5760</v>
      </c>
      <c r="J18" s="20"/>
    </row>
    <row r="19" spans="1:10" ht="20.100000000000001" customHeight="1">
      <c r="A19" s="15">
        <v>17</v>
      </c>
      <c r="B19" s="43" t="s">
        <v>47</v>
      </c>
      <c r="C19" s="35">
        <v>172</v>
      </c>
      <c r="D19" s="35">
        <v>172</v>
      </c>
      <c r="E19" s="35">
        <v>172</v>
      </c>
      <c r="F19" s="36">
        <v>1</v>
      </c>
      <c r="G19" s="37">
        <f t="shared" si="2"/>
        <v>172</v>
      </c>
      <c r="H19" s="41">
        <v>30</v>
      </c>
      <c r="I19" s="42">
        <f t="shared" si="0"/>
        <v>5160</v>
      </c>
      <c r="J19" s="20"/>
    </row>
    <row r="20" spans="1:10" ht="20.100000000000001" customHeight="1">
      <c r="A20" s="15">
        <v>18</v>
      </c>
      <c r="B20" s="44" t="s">
        <v>48</v>
      </c>
      <c r="C20" s="35">
        <v>243</v>
      </c>
      <c r="D20" s="35">
        <v>243</v>
      </c>
      <c r="E20" s="35">
        <f>D20</f>
        <v>243</v>
      </c>
      <c r="F20" s="36" t="s">
        <v>26</v>
      </c>
      <c r="G20" s="37">
        <f t="shared" si="2"/>
        <v>243</v>
      </c>
      <c r="H20" s="41">
        <v>30</v>
      </c>
      <c r="I20" s="42">
        <f t="shared" si="0"/>
        <v>7290</v>
      </c>
      <c r="J20" s="20"/>
    </row>
    <row r="21" spans="1:10" ht="20.100000000000001" customHeight="1">
      <c r="A21" s="15">
        <v>19</v>
      </c>
      <c r="B21" s="45" t="s">
        <v>223</v>
      </c>
      <c r="C21" s="35">
        <v>132</v>
      </c>
      <c r="D21" s="35">
        <v>132</v>
      </c>
      <c r="E21" s="35">
        <f>D21</f>
        <v>132</v>
      </c>
      <c r="F21" s="36" t="s">
        <v>26</v>
      </c>
      <c r="G21" s="37">
        <f t="shared" si="2"/>
        <v>132</v>
      </c>
      <c r="H21" s="41">
        <v>30</v>
      </c>
      <c r="I21" s="42">
        <f t="shared" si="0"/>
        <v>3960</v>
      </c>
      <c r="J21" s="20"/>
    </row>
    <row r="22" spans="1:10" ht="20.100000000000001" customHeight="1">
      <c r="A22" s="15">
        <v>20</v>
      </c>
      <c r="B22" s="46" t="s">
        <v>230</v>
      </c>
      <c r="C22" s="35">
        <v>800</v>
      </c>
      <c r="D22" s="35">
        <v>800</v>
      </c>
      <c r="E22" s="35">
        <v>800</v>
      </c>
      <c r="F22" s="36" t="s">
        <v>26</v>
      </c>
      <c r="G22" s="37">
        <f t="shared" si="2"/>
        <v>800</v>
      </c>
      <c r="H22" s="41">
        <v>30</v>
      </c>
      <c r="I22" s="42">
        <f t="shared" si="0"/>
        <v>24000</v>
      </c>
      <c r="J22" s="23"/>
    </row>
    <row r="23" spans="1:10" ht="20.100000000000001" customHeight="1">
      <c r="A23" s="15">
        <v>21</v>
      </c>
      <c r="B23" s="43" t="s">
        <v>85</v>
      </c>
      <c r="C23" s="35">
        <v>240</v>
      </c>
      <c r="D23" s="35">
        <v>240</v>
      </c>
      <c r="E23" s="35">
        <v>240</v>
      </c>
      <c r="F23" s="36">
        <v>1</v>
      </c>
      <c r="G23" s="37">
        <f t="shared" si="2"/>
        <v>240</v>
      </c>
      <c r="H23" s="41">
        <v>30</v>
      </c>
      <c r="I23" s="42">
        <f t="shared" si="0"/>
        <v>7200</v>
      </c>
      <c r="J23" s="20"/>
    </row>
    <row r="24" spans="1:10" s="6" customFormat="1" ht="20.100000000000001" customHeight="1">
      <c r="A24" s="15">
        <v>22</v>
      </c>
      <c r="B24" s="43" t="s">
        <v>255</v>
      </c>
      <c r="C24" s="35">
        <v>592</v>
      </c>
      <c r="D24" s="35">
        <v>592</v>
      </c>
      <c r="E24" s="35">
        <v>592</v>
      </c>
      <c r="F24" s="36" t="s">
        <v>26</v>
      </c>
      <c r="G24" s="37">
        <f t="shared" si="2"/>
        <v>592</v>
      </c>
      <c r="H24" s="41">
        <v>30</v>
      </c>
      <c r="I24" s="42">
        <f t="shared" si="0"/>
        <v>17760</v>
      </c>
      <c r="J24" s="24"/>
    </row>
    <row r="25" spans="1:10" ht="20.100000000000001" customHeight="1">
      <c r="A25" s="15">
        <v>23</v>
      </c>
      <c r="B25" s="40" t="s">
        <v>8</v>
      </c>
      <c r="C25" s="35">
        <v>240</v>
      </c>
      <c r="D25" s="35">
        <v>240</v>
      </c>
      <c r="E25" s="35">
        <v>240</v>
      </c>
      <c r="F25" s="36">
        <v>4</v>
      </c>
      <c r="G25" s="37">
        <f t="shared" si="2"/>
        <v>960</v>
      </c>
      <c r="H25" s="41">
        <v>30</v>
      </c>
      <c r="I25" s="42">
        <f t="shared" si="0"/>
        <v>7200</v>
      </c>
      <c r="J25" s="20"/>
    </row>
    <row r="26" spans="1:10" ht="20.100000000000001" customHeight="1">
      <c r="A26" s="15">
        <v>24</v>
      </c>
      <c r="B26" s="40" t="s">
        <v>107</v>
      </c>
      <c r="C26" s="35">
        <v>201</v>
      </c>
      <c r="D26" s="35">
        <v>201</v>
      </c>
      <c r="E26" s="35">
        <v>201</v>
      </c>
      <c r="F26" s="36" t="s">
        <v>9</v>
      </c>
      <c r="G26" s="37">
        <f t="shared" si="2"/>
        <v>804</v>
      </c>
      <c r="H26" s="41">
        <v>30</v>
      </c>
      <c r="I26" s="42">
        <f t="shared" si="0"/>
        <v>6030</v>
      </c>
      <c r="J26" s="20"/>
    </row>
    <row r="27" spans="1:10" ht="20.100000000000001" customHeight="1">
      <c r="A27" s="15">
        <v>25</v>
      </c>
      <c r="B27" s="40" t="s">
        <v>108</v>
      </c>
      <c r="C27" s="35">
        <v>304</v>
      </c>
      <c r="D27" s="35">
        <v>304</v>
      </c>
      <c r="E27" s="35">
        <v>304</v>
      </c>
      <c r="F27" s="36" t="s">
        <v>1</v>
      </c>
      <c r="G27" s="37">
        <f t="shared" si="2"/>
        <v>6384</v>
      </c>
      <c r="H27" s="41">
        <v>30</v>
      </c>
      <c r="I27" s="42">
        <f t="shared" si="0"/>
        <v>9120</v>
      </c>
      <c r="J27" s="20"/>
    </row>
    <row r="28" spans="1:10" ht="20.100000000000001" customHeight="1">
      <c r="A28" s="15">
        <v>26</v>
      </c>
      <c r="B28" s="43" t="s">
        <v>5</v>
      </c>
      <c r="C28" s="35">
        <v>9100</v>
      </c>
      <c r="D28" s="35">
        <v>9100</v>
      </c>
      <c r="E28" s="35">
        <v>9100</v>
      </c>
      <c r="F28" s="36">
        <v>4</v>
      </c>
      <c r="G28" s="37">
        <f t="shared" si="2"/>
        <v>36400</v>
      </c>
      <c r="H28" s="41">
        <v>30</v>
      </c>
      <c r="I28" s="42">
        <f t="shared" si="0"/>
        <v>273000</v>
      </c>
      <c r="J28" s="20"/>
    </row>
    <row r="29" spans="1:10" ht="20.100000000000001" customHeight="1">
      <c r="A29" s="15">
        <v>27</v>
      </c>
      <c r="B29" s="43" t="s">
        <v>6</v>
      </c>
      <c r="C29" s="35">
        <v>1850</v>
      </c>
      <c r="D29" s="35">
        <v>1850</v>
      </c>
      <c r="E29" s="35">
        <v>1850</v>
      </c>
      <c r="F29" s="36">
        <v>4</v>
      </c>
      <c r="G29" s="37">
        <f t="shared" si="2"/>
        <v>7400</v>
      </c>
      <c r="H29" s="41">
        <v>30</v>
      </c>
      <c r="I29" s="42">
        <f t="shared" si="0"/>
        <v>55500</v>
      </c>
      <c r="J29" s="20"/>
    </row>
    <row r="30" spans="1:10" ht="20.100000000000001" customHeight="1">
      <c r="A30" s="15">
        <v>28</v>
      </c>
      <c r="B30" s="43" t="s">
        <v>109</v>
      </c>
      <c r="C30" s="35">
        <v>1200</v>
      </c>
      <c r="D30" s="35">
        <v>1200</v>
      </c>
      <c r="E30" s="35">
        <v>1200</v>
      </c>
      <c r="F30" s="36">
        <v>2</v>
      </c>
      <c r="G30" s="37">
        <f t="shared" si="2"/>
        <v>2400</v>
      </c>
      <c r="H30" s="41">
        <v>30</v>
      </c>
      <c r="I30" s="42">
        <f t="shared" si="0"/>
        <v>36000</v>
      </c>
      <c r="J30" s="20"/>
    </row>
    <row r="31" spans="1:10" ht="20.100000000000001" customHeight="1">
      <c r="A31" s="15">
        <v>29</v>
      </c>
      <c r="B31" s="43" t="s">
        <v>110</v>
      </c>
      <c r="C31" s="35">
        <v>1765</v>
      </c>
      <c r="D31" s="35">
        <v>1765</v>
      </c>
      <c r="E31" s="35">
        <v>1765</v>
      </c>
      <c r="F31" s="36">
        <v>2</v>
      </c>
      <c r="G31" s="37">
        <f t="shared" si="2"/>
        <v>3530</v>
      </c>
      <c r="H31" s="41">
        <v>30</v>
      </c>
      <c r="I31" s="42">
        <f t="shared" si="0"/>
        <v>52950</v>
      </c>
      <c r="J31" s="20"/>
    </row>
    <row r="32" spans="1:10" ht="20.100000000000001" customHeight="1">
      <c r="A32" s="15">
        <v>30</v>
      </c>
      <c r="B32" s="43" t="s">
        <v>7</v>
      </c>
      <c r="C32" s="35">
        <v>180</v>
      </c>
      <c r="D32" s="35">
        <v>180</v>
      </c>
      <c r="E32" s="35">
        <v>180</v>
      </c>
      <c r="F32" s="36">
        <v>4</v>
      </c>
      <c r="G32" s="37">
        <f t="shared" si="2"/>
        <v>720</v>
      </c>
      <c r="H32" s="41">
        <v>30</v>
      </c>
      <c r="I32" s="42">
        <f t="shared" si="0"/>
        <v>5400</v>
      </c>
      <c r="J32" s="20"/>
    </row>
    <row r="33" spans="1:10" ht="20.100000000000001" customHeight="1">
      <c r="A33" s="15">
        <v>31</v>
      </c>
      <c r="B33" s="40" t="s">
        <v>111</v>
      </c>
      <c r="C33" s="35">
        <v>309</v>
      </c>
      <c r="D33" s="35">
        <v>309</v>
      </c>
      <c r="E33" s="35">
        <v>309</v>
      </c>
      <c r="F33" s="36" t="s">
        <v>9</v>
      </c>
      <c r="G33" s="37">
        <f t="shared" si="2"/>
        <v>1236</v>
      </c>
      <c r="H33" s="41">
        <v>30</v>
      </c>
      <c r="I33" s="42">
        <f t="shared" si="0"/>
        <v>9270</v>
      </c>
      <c r="J33" s="20"/>
    </row>
    <row r="34" spans="1:10" ht="20.100000000000001" customHeight="1">
      <c r="A34" s="15">
        <v>32</v>
      </c>
      <c r="B34" s="40" t="s">
        <v>50</v>
      </c>
      <c r="C34" s="35">
        <v>780</v>
      </c>
      <c r="D34" s="35">
        <v>780</v>
      </c>
      <c r="E34" s="35">
        <v>780</v>
      </c>
      <c r="F34" s="36">
        <v>1</v>
      </c>
      <c r="G34" s="37">
        <f t="shared" si="2"/>
        <v>780</v>
      </c>
      <c r="H34" s="41">
        <v>30</v>
      </c>
      <c r="I34" s="42">
        <f t="shared" si="0"/>
        <v>23400</v>
      </c>
      <c r="J34" s="20"/>
    </row>
    <row r="35" spans="1:10" ht="20.100000000000001" customHeight="1">
      <c r="A35" s="15">
        <v>33</v>
      </c>
      <c r="B35" s="32" t="s">
        <v>245</v>
      </c>
      <c r="C35" s="35">
        <v>90</v>
      </c>
      <c r="D35" s="35">
        <v>90</v>
      </c>
      <c r="E35" s="35">
        <v>90</v>
      </c>
      <c r="F35" s="36" t="s">
        <v>26</v>
      </c>
      <c r="G35" s="37">
        <f t="shared" si="2"/>
        <v>90</v>
      </c>
      <c r="H35" s="38">
        <v>30</v>
      </c>
      <c r="I35" s="39">
        <f t="shared" si="0"/>
        <v>2700</v>
      </c>
      <c r="J35" s="20"/>
    </row>
    <row r="36" spans="1:10" ht="20.100000000000001" customHeight="1">
      <c r="A36" s="15">
        <v>34</v>
      </c>
      <c r="B36" s="34" t="s">
        <v>246</v>
      </c>
      <c r="C36" s="35">
        <v>58</v>
      </c>
      <c r="D36" s="35">
        <v>58</v>
      </c>
      <c r="E36" s="35">
        <v>58</v>
      </c>
      <c r="F36" s="36" t="s">
        <v>9</v>
      </c>
      <c r="G36" s="37">
        <f t="shared" si="2"/>
        <v>232</v>
      </c>
      <c r="H36" s="38">
        <v>30</v>
      </c>
      <c r="I36" s="39">
        <f t="shared" si="0"/>
        <v>1740</v>
      </c>
      <c r="J36" s="20"/>
    </row>
    <row r="37" spans="1:10" ht="20.100000000000001" customHeight="1">
      <c r="A37" s="15">
        <v>35</v>
      </c>
      <c r="B37" s="43" t="s">
        <v>112</v>
      </c>
      <c r="C37" s="35">
        <v>1634</v>
      </c>
      <c r="D37" s="35">
        <v>1634</v>
      </c>
      <c r="E37" s="35">
        <v>1634</v>
      </c>
      <c r="F37" s="36" t="s">
        <v>16</v>
      </c>
      <c r="G37" s="37">
        <f t="shared" si="2"/>
        <v>3268</v>
      </c>
      <c r="H37" s="41">
        <v>30</v>
      </c>
      <c r="I37" s="42">
        <f t="shared" si="0"/>
        <v>49020</v>
      </c>
      <c r="J37" s="20"/>
    </row>
    <row r="38" spans="1:10" ht="20.100000000000001" customHeight="1">
      <c r="A38" s="15">
        <v>36</v>
      </c>
      <c r="B38" s="43" t="s">
        <v>113</v>
      </c>
      <c r="C38" s="35">
        <f>359+338+565</f>
        <v>1262</v>
      </c>
      <c r="D38" s="35">
        <f>359+338+565</f>
        <v>1262</v>
      </c>
      <c r="E38" s="35">
        <f>359+338+565</f>
        <v>1262</v>
      </c>
      <c r="F38" s="36" t="s">
        <v>16</v>
      </c>
      <c r="G38" s="37">
        <f t="shared" si="2"/>
        <v>2524</v>
      </c>
      <c r="H38" s="41">
        <v>30</v>
      </c>
      <c r="I38" s="42">
        <f t="shared" si="0"/>
        <v>37860</v>
      </c>
      <c r="J38" s="20"/>
    </row>
    <row r="39" spans="1:10" ht="20.100000000000001" customHeight="1">
      <c r="A39" s="15">
        <v>37</v>
      </c>
      <c r="B39" s="43" t="s">
        <v>76</v>
      </c>
      <c r="C39" s="35">
        <v>300</v>
      </c>
      <c r="D39" s="35">
        <v>300</v>
      </c>
      <c r="E39" s="35">
        <v>300</v>
      </c>
      <c r="F39" s="36">
        <v>2</v>
      </c>
      <c r="G39" s="37">
        <f t="shared" si="2"/>
        <v>600</v>
      </c>
      <c r="H39" s="41">
        <v>30</v>
      </c>
      <c r="I39" s="42">
        <f t="shared" si="0"/>
        <v>9000</v>
      </c>
      <c r="J39" s="20"/>
    </row>
    <row r="40" spans="1:10" ht="20.100000000000001" customHeight="1">
      <c r="A40" s="15">
        <v>38</v>
      </c>
      <c r="B40" s="43" t="s">
        <v>75</v>
      </c>
      <c r="C40" s="35">
        <v>2400</v>
      </c>
      <c r="D40" s="35">
        <v>2400</v>
      </c>
      <c r="E40" s="35">
        <v>2400</v>
      </c>
      <c r="F40" s="36">
        <v>2</v>
      </c>
      <c r="G40" s="37">
        <f t="shared" si="2"/>
        <v>4800</v>
      </c>
      <c r="H40" s="41">
        <v>30</v>
      </c>
      <c r="I40" s="42">
        <f t="shared" si="0"/>
        <v>72000</v>
      </c>
      <c r="J40" s="20"/>
    </row>
    <row r="41" spans="1:10" ht="20.100000000000001" customHeight="1">
      <c r="A41" s="15">
        <v>39</v>
      </c>
      <c r="B41" s="43" t="s">
        <v>77</v>
      </c>
      <c r="C41" s="35">
        <v>464</v>
      </c>
      <c r="D41" s="35">
        <v>464</v>
      </c>
      <c r="E41" s="35">
        <v>464</v>
      </c>
      <c r="F41" s="36">
        <v>2</v>
      </c>
      <c r="G41" s="37">
        <f t="shared" si="2"/>
        <v>928</v>
      </c>
      <c r="H41" s="41">
        <v>30</v>
      </c>
      <c r="I41" s="42">
        <f t="shared" si="0"/>
        <v>13920</v>
      </c>
      <c r="J41" s="20"/>
    </row>
    <row r="42" spans="1:10" ht="25.5" customHeight="1">
      <c r="A42" s="15">
        <v>40</v>
      </c>
      <c r="B42" s="40" t="s">
        <v>114</v>
      </c>
      <c r="C42" s="35">
        <v>693</v>
      </c>
      <c r="D42" s="35">
        <v>693</v>
      </c>
      <c r="E42" s="35">
        <v>693</v>
      </c>
      <c r="F42" s="36" t="s">
        <v>16</v>
      </c>
      <c r="G42" s="37">
        <f t="shared" si="2"/>
        <v>1386</v>
      </c>
      <c r="H42" s="41">
        <v>30</v>
      </c>
      <c r="I42" s="42">
        <f t="shared" si="0"/>
        <v>20790</v>
      </c>
      <c r="J42" s="20"/>
    </row>
    <row r="43" spans="1:10" ht="20.100000000000001" customHeight="1">
      <c r="A43" s="15">
        <v>41</v>
      </c>
      <c r="B43" s="43" t="s">
        <v>115</v>
      </c>
      <c r="C43" s="35">
        <v>2250</v>
      </c>
      <c r="D43" s="35">
        <v>2250</v>
      </c>
      <c r="E43" s="35">
        <v>2250</v>
      </c>
      <c r="F43" s="36">
        <v>2</v>
      </c>
      <c r="G43" s="37">
        <f t="shared" si="2"/>
        <v>4500</v>
      </c>
      <c r="H43" s="41">
        <v>30</v>
      </c>
      <c r="I43" s="42">
        <f t="shared" si="0"/>
        <v>67500</v>
      </c>
      <c r="J43" s="20"/>
    </row>
    <row r="44" spans="1:10" ht="20.100000000000001" customHeight="1">
      <c r="A44" s="15">
        <v>42</v>
      </c>
      <c r="B44" s="43" t="s">
        <v>256</v>
      </c>
      <c r="C44" s="35">
        <v>78</v>
      </c>
      <c r="D44" s="35">
        <v>78</v>
      </c>
      <c r="E44" s="35">
        <v>78</v>
      </c>
      <c r="F44" s="36" t="s">
        <v>16</v>
      </c>
      <c r="G44" s="37">
        <f t="shared" si="2"/>
        <v>156</v>
      </c>
      <c r="H44" s="41">
        <v>30</v>
      </c>
      <c r="I44" s="42">
        <f t="shared" si="0"/>
        <v>2340</v>
      </c>
      <c r="J44" s="20"/>
    </row>
    <row r="45" spans="1:10" ht="20.100000000000001" customHeight="1">
      <c r="A45" s="15">
        <v>43</v>
      </c>
      <c r="B45" s="40" t="s">
        <v>116</v>
      </c>
      <c r="C45" s="35">
        <f>623+628+1342</f>
        <v>2593</v>
      </c>
      <c r="D45" s="35">
        <f>623+628+1342</f>
        <v>2593</v>
      </c>
      <c r="E45" s="35">
        <f>C45</f>
        <v>2593</v>
      </c>
      <c r="F45" s="36" t="s">
        <v>26</v>
      </c>
      <c r="G45" s="37">
        <f t="shared" si="2"/>
        <v>2593</v>
      </c>
      <c r="H45" s="41">
        <v>30</v>
      </c>
      <c r="I45" s="42">
        <f t="shared" si="0"/>
        <v>77790</v>
      </c>
      <c r="J45" s="20"/>
    </row>
    <row r="46" spans="1:10" ht="20.100000000000001" customHeight="1">
      <c r="A46" s="15">
        <v>44</v>
      </c>
      <c r="B46" s="40" t="s">
        <v>83</v>
      </c>
      <c r="C46" s="35">
        <v>1600</v>
      </c>
      <c r="D46" s="35">
        <v>1600</v>
      </c>
      <c r="E46" s="35">
        <v>1600</v>
      </c>
      <c r="F46" s="36">
        <v>1</v>
      </c>
      <c r="G46" s="37">
        <f t="shared" si="2"/>
        <v>1600</v>
      </c>
      <c r="H46" s="41">
        <v>30</v>
      </c>
      <c r="I46" s="42">
        <f t="shared" si="0"/>
        <v>48000</v>
      </c>
      <c r="J46" s="20"/>
    </row>
    <row r="47" spans="1:10" ht="20.100000000000001" customHeight="1">
      <c r="A47" s="15">
        <v>45</v>
      </c>
      <c r="B47" s="40" t="s">
        <v>117</v>
      </c>
      <c r="C47" s="35">
        <v>724</v>
      </c>
      <c r="D47" s="35">
        <v>724</v>
      </c>
      <c r="E47" s="35">
        <v>724</v>
      </c>
      <c r="F47" s="36" t="s">
        <v>26</v>
      </c>
      <c r="G47" s="37">
        <f t="shared" si="2"/>
        <v>724</v>
      </c>
      <c r="H47" s="41">
        <v>30</v>
      </c>
      <c r="I47" s="42">
        <f t="shared" si="0"/>
        <v>21720</v>
      </c>
      <c r="J47" s="20"/>
    </row>
    <row r="48" spans="1:10" ht="20.100000000000001" customHeight="1">
      <c r="A48" s="15">
        <v>46</v>
      </c>
      <c r="B48" s="40" t="s">
        <v>118</v>
      </c>
      <c r="C48" s="35">
        <f>110+80</f>
        <v>190</v>
      </c>
      <c r="D48" s="35">
        <f>110+80</f>
        <v>190</v>
      </c>
      <c r="E48" s="35">
        <f>110+80</f>
        <v>190</v>
      </c>
      <c r="F48" s="36" t="s">
        <v>26</v>
      </c>
      <c r="G48" s="37">
        <f t="shared" si="2"/>
        <v>190</v>
      </c>
      <c r="H48" s="41">
        <v>30</v>
      </c>
      <c r="I48" s="42">
        <f t="shared" si="0"/>
        <v>5700</v>
      </c>
      <c r="J48" s="20"/>
    </row>
    <row r="49" spans="1:10" ht="20.100000000000001" customHeight="1">
      <c r="A49" s="15">
        <v>47</v>
      </c>
      <c r="B49" s="40" t="s">
        <v>22</v>
      </c>
      <c r="C49" s="35">
        <v>1779</v>
      </c>
      <c r="D49" s="35">
        <v>1779</v>
      </c>
      <c r="E49" s="35">
        <v>1779</v>
      </c>
      <c r="F49" s="36">
        <v>2</v>
      </c>
      <c r="G49" s="37">
        <f t="shared" si="2"/>
        <v>3558</v>
      </c>
      <c r="H49" s="41">
        <v>30</v>
      </c>
      <c r="I49" s="42">
        <f t="shared" si="0"/>
        <v>53370</v>
      </c>
      <c r="J49" s="20"/>
    </row>
    <row r="50" spans="1:10" ht="20.100000000000001" customHeight="1">
      <c r="A50" s="15">
        <v>48</v>
      </c>
      <c r="B50" s="47" t="s">
        <v>23</v>
      </c>
      <c r="C50" s="35">
        <v>2977</v>
      </c>
      <c r="D50" s="35">
        <v>2977</v>
      </c>
      <c r="E50" s="35">
        <v>2977</v>
      </c>
      <c r="F50" s="41">
        <v>2</v>
      </c>
      <c r="G50" s="37">
        <f t="shared" si="2"/>
        <v>5954</v>
      </c>
      <c r="H50" s="41">
        <v>30</v>
      </c>
      <c r="I50" s="42">
        <f t="shared" si="0"/>
        <v>89310</v>
      </c>
      <c r="J50" s="20"/>
    </row>
    <row r="51" spans="1:10" ht="20.100000000000001" customHeight="1">
      <c r="A51" s="15">
        <v>49</v>
      </c>
      <c r="B51" s="40" t="s">
        <v>119</v>
      </c>
      <c r="C51" s="35">
        <v>120</v>
      </c>
      <c r="D51" s="35">
        <v>120</v>
      </c>
      <c r="E51" s="35">
        <v>120</v>
      </c>
      <c r="F51" s="36">
        <v>1</v>
      </c>
      <c r="G51" s="37">
        <f t="shared" si="2"/>
        <v>120</v>
      </c>
      <c r="H51" s="41">
        <v>30</v>
      </c>
      <c r="I51" s="42">
        <f t="shared" si="0"/>
        <v>3600</v>
      </c>
      <c r="J51" s="20"/>
    </row>
    <row r="52" spans="1:10" ht="20.100000000000001" customHeight="1">
      <c r="A52" s="15">
        <v>50</v>
      </c>
      <c r="B52" s="48" t="s">
        <v>120</v>
      </c>
      <c r="C52" s="35">
        <v>480</v>
      </c>
      <c r="D52" s="35">
        <v>480</v>
      </c>
      <c r="E52" s="35">
        <v>480</v>
      </c>
      <c r="F52" s="41">
        <v>4</v>
      </c>
      <c r="G52" s="37">
        <f t="shared" si="2"/>
        <v>1920</v>
      </c>
      <c r="H52" s="41">
        <v>30</v>
      </c>
      <c r="I52" s="42">
        <f t="shared" si="0"/>
        <v>14400</v>
      </c>
      <c r="J52" s="20"/>
    </row>
    <row r="53" spans="1:10" ht="20.100000000000001" customHeight="1">
      <c r="A53" s="15">
        <v>51</v>
      </c>
      <c r="B53" s="40" t="s">
        <v>65</v>
      </c>
      <c r="C53" s="35">
        <v>750</v>
      </c>
      <c r="D53" s="35">
        <v>750</v>
      </c>
      <c r="E53" s="35">
        <v>750</v>
      </c>
      <c r="F53" s="36">
        <v>1</v>
      </c>
      <c r="G53" s="37">
        <f t="shared" si="2"/>
        <v>750</v>
      </c>
      <c r="H53" s="41">
        <v>30</v>
      </c>
      <c r="I53" s="42">
        <f t="shared" si="0"/>
        <v>22500</v>
      </c>
      <c r="J53" s="20"/>
    </row>
    <row r="54" spans="1:10" ht="20.100000000000001" customHeight="1">
      <c r="A54" s="15">
        <v>52</v>
      </c>
      <c r="B54" s="48" t="s">
        <v>257</v>
      </c>
      <c r="C54" s="35">
        <v>1500</v>
      </c>
      <c r="D54" s="35">
        <v>1500</v>
      </c>
      <c r="E54" s="35">
        <v>1500</v>
      </c>
      <c r="F54" s="41">
        <v>2</v>
      </c>
      <c r="G54" s="37">
        <f t="shared" si="2"/>
        <v>3000</v>
      </c>
      <c r="H54" s="41">
        <v>30</v>
      </c>
      <c r="I54" s="42">
        <f t="shared" si="0"/>
        <v>45000</v>
      </c>
      <c r="J54" s="20"/>
    </row>
    <row r="55" spans="1:10" ht="20.100000000000001" customHeight="1">
      <c r="A55" s="15">
        <v>53</v>
      </c>
      <c r="B55" s="40" t="s">
        <v>121</v>
      </c>
      <c r="C55" s="35">
        <v>100</v>
      </c>
      <c r="D55" s="35">
        <v>100</v>
      </c>
      <c r="E55" s="35">
        <v>100</v>
      </c>
      <c r="F55" s="36">
        <v>8</v>
      </c>
      <c r="G55" s="37">
        <f t="shared" si="2"/>
        <v>800</v>
      </c>
      <c r="H55" s="41">
        <v>30</v>
      </c>
      <c r="I55" s="42">
        <f t="shared" si="0"/>
        <v>3000</v>
      </c>
      <c r="J55" s="20"/>
    </row>
    <row r="56" spans="1:10" ht="20.100000000000001" customHeight="1">
      <c r="A56" s="15">
        <v>54</v>
      </c>
      <c r="B56" s="32" t="s">
        <v>247</v>
      </c>
      <c r="C56" s="49">
        <v>11</v>
      </c>
      <c r="D56" s="49">
        <v>11</v>
      </c>
      <c r="E56" s="49">
        <v>11</v>
      </c>
      <c r="F56" s="36" t="s">
        <v>26</v>
      </c>
      <c r="G56" s="37">
        <f t="shared" si="2"/>
        <v>11</v>
      </c>
      <c r="H56" s="38">
        <v>30</v>
      </c>
      <c r="I56" s="39">
        <f t="shared" si="0"/>
        <v>330</v>
      </c>
      <c r="J56" s="20"/>
    </row>
    <row r="57" spans="1:10" ht="20.100000000000001" customHeight="1">
      <c r="A57" s="15">
        <v>55</v>
      </c>
      <c r="B57" s="32" t="s">
        <v>248</v>
      </c>
      <c r="C57" s="49">
        <v>541</v>
      </c>
      <c r="D57" s="49">
        <v>541</v>
      </c>
      <c r="E57" s="49">
        <v>541</v>
      </c>
      <c r="F57" s="36" t="s">
        <v>26</v>
      </c>
      <c r="G57" s="37">
        <f t="shared" si="2"/>
        <v>541</v>
      </c>
      <c r="H57" s="38">
        <v>30</v>
      </c>
      <c r="I57" s="39">
        <f t="shared" si="0"/>
        <v>16230</v>
      </c>
      <c r="J57" s="20"/>
    </row>
    <row r="58" spans="1:10" s="6" customFormat="1" ht="20.100000000000001" customHeight="1">
      <c r="A58" s="69">
        <v>56</v>
      </c>
      <c r="B58" s="76" t="s">
        <v>262</v>
      </c>
      <c r="C58" s="77">
        <v>18</v>
      </c>
      <c r="D58" s="77">
        <v>18</v>
      </c>
      <c r="E58" s="77">
        <v>18</v>
      </c>
      <c r="F58" s="72" t="s">
        <v>26</v>
      </c>
      <c r="G58" s="73">
        <f t="shared" si="2"/>
        <v>18</v>
      </c>
      <c r="H58" s="78">
        <v>30</v>
      </c>
      <c r="I58" s="79">
        <f t="shared" si="0"/>
        <v>540</v>
      </c>
      <c r="J58" s="24"/>
    </row>
    <row r="59" spans="1:10" ht="20.100000000000001" customHeight="1">
      <c r="A59" s="15">
        <v>57</v>
      </c>
      <c r="B59" s="40" t="s">
        <v>258</v>
      </c>
      <c r="C59" s="35">
        <v>113</v>
      </c>
      <c r="D59" s="35">
        <v>113</v>
      </c>
      <c r="E59" s="35">
        <v>113</v>
      </c>
      <c r="F59" s="36" t="s">
        <v>26</v>
      </c>
      <c r="G59" s="37">
        <f t="shared" si="2"/>
        <v>113</v>
      </c>
      <c r="H59" s="41">
        <v>30</v>
      </c>
      <c r="I59" s="42">
        <f t="shared" si="0"/>
        <v>3390</v>
      </c>
      <c r="J59" s="20"/>
    </row>
    <row r="60" spans="1:10" ht="20.100000000000001" customHeight="1">
      <c r="A60" s="15">
        <v>58</v>
      </c>
      <c r="B60" s="40" t="s">
        <v>122</v>
      </c>
      <c r="C60" s="35">
        <v>787</v>
      </c>
      <c r="D60" s="35">
        <v>787</v>
      </c>
      <c r="E60" s="35">
        <v>787</v>
      </c>
      <c r="F60" s="36" t="s">
        <v>16</v>
      </c>
      <c r="G60" s="37">
        <f t="shared" si="2"/>
        <v>1574</v>
      </c>
      <c r="H60" s="41">
        <v>30</v>
      </c>
      <c r="I60" s="42">
        <f t="shared" si="0"/>
        <v>23610</v>
      </c>
      <c r="J60" s="20"/>
    </row>
    <row r="61" spans="1:10" ht="20.100000000000001" customHeight="1">
      <c r="A61" s="15">
        <v>59</v>
      </c>
      <c r="B61" s="40" t="s">
        <v>123</v>
      </c>
      <c r="C61" s="35">
        <v>593</v>
      </c>
      <c r="D61" s="35">
        <v>593</v>
      </c>
      <c r="E61" s="35">
        <v>593</v>
      </c>
      <c r="F61" s="36" t="s">
        <v>16</v>
      </c>
      <c r="G61" s="37">
        <f t="shared" si="2"/>
        <v>1186</v>
      </c>
      <c r="H61" s="41">
        <v>30</v>
      </c>
      <c r="I61" s="42">
        <f t="shared" si="0"/>
        <v>17790</v>
      </c>
      <c r="J61" s="20"/>
    </row>
    <row r="62" spans="1:10" ht="20.100000000000001" customHeight="1">
      <c r="A62" s="15">
        <v>60</v>
      </c>
      <c r="B62" s="40" t="s">
        <v>124</v>
      </c>
      <c r="C62" s="35">
        <v>695</v>
      </c>
      <c r="D62" s="35">
        <v>695</v>
      </c>
      <c r="E62" s="35">
        <v>695</v>
      </c>
      <c r="F62" s="36" t="s">
        <v>16</v>
      </c>
      <c r="G62" s="37">
        <f t="shared" si="2"/>
        <v>1390</v>
      </c>
      <c r="H62" s="41">
        <v>30</v>
      </c>
      <c r="I62" s="42">
        <f t="shared" si="0"/>
        <v>20850</v>
      </c>
      <c r="J62" s="20"/>
    </row>
    <row r="63" spans="1:10" ht="20.100000000000001" customHeight="1">
      <c r="A63" s="15">
        <v>61</v>
      </c>
      <c r="B63" s="40" t="s">
        <v>125</v>
      </c>
      <c r="C63" s="35">
        <v>529</v>
      </c>
      <c r="D63" s="35">
        <v>529</v>
      </c>
      <c r="E63" s="35">
        <v>529</v>
      </c>
      <c r="F63" s="36" t="s">
        <v>9</v>
      </c>
      <c r="G63" s="37">
        <f t="shared" si="2"/>
        <v>2116</v>
      </c>
      <c r="H63" s="41">
        <v>30</v>
      </c>
      <c r="I63" s="42">
        <f t="shared" si="0"/>
        <v>15870</v>
      </c>
      <c r="J63" s="20"/>
    </row>
    <row r="64" spans="1:10" ht="24" customHeight="1">
      <c r="A64" s="15">
        <v>62</v>
      </c>
      <c r="B64" s="40" t="s">
        <v>126</v>
      </c>
      <c r="C64" s="35">
        <v>1529</v>
      </c>
      <c r="D64" s="35">
        <v>1529</v>
      </c>
      <c r="E64" s="35">
        <v>1529</v>
      </c>
      <c r="F64" s="36" t="s">
        <v>26</v>
      </c>
      <c r="G64" s="37">
        <f t="shared" si="2"/>
        <v>1529</v>
      </c>
      <c r="H64" s="41">
        <v>30</v>
      </c>
      <c r="I64" s="42">
        <f t="shared" si="0"/>
        <v>45870</v>
      </c>
      <c r="J64" s="20"/>
    </row>
    <row r="65" spans="1:10" ht="20.100000000000001" customHeight="1">
      <c r="A65" s="15">
        <v>63</v>
      </c>
      <c r="B65" s="40" t="s">
        <v>127</v>
      </c>
      <c r="C65" s="35">
        <v>128</v>
      </c>
      <c r="D65" s="35">
        <v>128</v>
      </c>
      <c r="E65" s="35">
        <v>128</v>
      </c>
      <c r="F65" s="36" t="s">
        <v>26</v>
      </c>
      <c r="G65" s="37">
        <f t="shared" si="2"/>
        <v>128</v>
      </c>
      <c r="H65" s="41">
        <v>30</v>
      </c>
      <c r="I65" s="42">
        <f t="shared" si="0"/>
        <v>3840</v>
      </c>
      <c r="J65" s="20"/>
    </row>
    <row r="66" spans="1:10" ht="20.100000000000001" customHeight="1">
      <c r="A66" s="15">
        <v>64</v>
      </c>
      <c r="B66" s="40" t="s">
        <v>128</v>
      </c>
      <c r="C66" s="35">
        <v>112</v>
      </c>
      <c r="D66" s="35">
        <v>112</v>
      </c>
      <c r="E66" s="35">
        <v>112</v>
      </c>
      <c r="F66" s="36" t="s">
        <v>26</v>
      </c>
      <c r="G66" s="37">
        <f t="shared" si="2"/>
        <v>112</v>
      </c>
      <c r="H66" s="41">
        <v>30</v>
      </c>
      <c r="I66" s="42">
        <f t="shared" si="0"/>
        <v>3360</v>
      </c>
      <c r="J66" s="20"/>
    </row>
    <row r="67" spans="1:10" ht="20.100000000000001" customHeight="1">
      <c r="A67" s="15">
        <v>65</v>
      </c>
      <c r="B67" s="40" t="s">
        <v>129</v>
      </c>
      <c r="C67" s="35">
        <v>1280</v>
      </c>
      <c r="D67" s="35">
        <v>1280</v>
      </c>
      <c r="E67" s="35">
        <v>1280</v>
      </c>
      <c r="F67" s="36" t="s">
        <v>26</v>
      </c>
      <c r="G67" s="37">
        <f t="shared" si="2"/>
        <v>1280</v>
      </c>
      <c r="H67" s="41">
        <v>30</v>
      </c>
      <c r="I67" s="42">
        <f t="shared" si="0"/>
        <v>38400</v>
      </c>
      <c r="J67" s="20"/>
    </row>
    <row r="68" spans="1:10" ht="20.100000000000001" customHeight="1">
      <c r="A68" s="15">
        <v>66</v>
      </c>
      <c r="B68" s="40" t="s">
        <v>130</v>
      </c>
      <c r="C68" s="35">
        <v>350</v>
      </c>
      <c r="D68" s="35">
        <v>350</v>
      </c>
      <c r="E68" s="35">
        <v>350</v>
      </c>
      <c r="F68" s="36" t="s">
        <v>9</v>
      </c>
      <c r="G68" s="37">
        <f t="shared" si="2"/>
        <v>1400</v>
      </c>
      <c r="H68" s="41">
        <v>30</v>
      </c>
      <c r="I68" s="42">
        <f t="shared" ref="I68:I131" si="3">E68*H68</f>
        <v>10500</v>
      </c>
      <c r="J68" s="20"/>
    </row>
    <row r="69" spans="1:10" ht="20.100000000000001" customHeight="1">
      <c r="A69" s="15">
        <v>67</v>
      </c>
      <c r="B69" s="32" t="s">
        <v>91</v>
      </c>
      <c r="C69" s="35">
        <v>1198</v>
      </c>
      <c r="D69" s="35">
        <v>1198</v>
      </c>
      <c r="E69" s="35">
        <f>D69</f>
        <v>1198</v>
      </c>
      <c r="F69" s="36" t="s">
        <v>26</v>
      </c>
      <c r="G69" s="37">
        <f t="shared" si="2"/>
        <v>1198</v>
      </c>
      <c r="H69" s="41">
        <v>30</v>
      </c>
      <c r="I69" s="42">
        <f t="shared" si="3"/>
        <v>35940</v>
      </c>
      <c r="J69" s="20"/>
    </row>
    <row r="70" spans="1:10" ht="20.100000000000001" customHeight="1">
      <c r="A70" s="15">
        <v>68</v>
      </c>
      <c r="B70" s="40" t="s">
        <v>61</v>
      </c>
      <c r="C70" s="35">
        <v>37</v>
      </c>
      <c r="D70" s="35">
        <v>37</v>
      </c>
      <c r="E70" s="35">
        <v>37</v>
      </c>
      <c r="F70" s="36">
        <v>2</v>
      </c>
      <c r="G70" s="37">
        <f t="shared" si="2"/>
        <v>74</v>
      </c>
      <c r="H70" s="41">
        <v>30</v>
      </c>
      <c r="I70" s="42">
        <f t="shared" si="3"/>
        <v>1110</v>
      </c>
      <c r="J70" s="20"/>
    </row>
    <row r="71" spans="1:10" ht="20.100000000000001" customHeight="1">
      <c r="A71" s="15">
        <v>69</v>
      </c>
      <c r="B71" s="40" t="s">
        <v>60</v>
      </c>
      <c r="C71" s="35">
        <v>220</v>
      </c>
      <c r="D71" s="35">
        <v>220</v>
      </c>
      <c r="E71" s="35">
        <v>220</v>
      </c>
      <c r="F71" s="36">
        <v>2</v>
      </c>
      <c r="G71" s="37">
        <f t="shared" si="2"/>
        <v>440</v>
      </c>
      <c r="H71" s="41">
        <v>30</v>
      </c>
      <c r="I71" s="42">
        <f t="shared" si="3"/>
        <v>6600</v>
      </c>
      <c r="J71" s="20"/>
    </row>
    <row r="72" spans="1:10" s="6" customFormat="1" ht="20.100000000000001" customHeight="1">
      <c r="A72" s="15">
        <v>70</v>
      </c>
      <c r="B72" s="40" t="s">
        <v>259</v>
      </c>
      <c r="C72" s="35">
        <v>204</v>
      </c>
      <c r="D72" s="35">
        <v>204</v>
      </c>
      <c r="E72" s="35">
        <v>204</v>
      </c>
      <c r="F72" s="36" t="s">
        <v>26</v>
      </c>
      <c r="G72" s="37">
        <f t="shared" ref="G72:G135" si="4">C72*F72</f>
        <v>204</v>
      </c>
      <c r="H72" s="41">
        <v>30</v>
      </c>
      <c r="I72" s="42">
        <f t="shared" si="3"/>
        <v>6120</v>
      </c>
      <c r="J72" s="24"/>
    </row>
    <row r="73" spans="1:10" ht="26.25" customHeight="1">
      <c r="A73" s="15">
        <v>71</v>
      </c>
      <c r="B73" s="40" t="s">
        <v>260</v>
      </c>
      <c r="C73" s="35">
        <v>750</v>
      </c>
      <c r="D73" s="35">
        <v>750</v>
      </c>
      <c r="E73" s="35">
        <v>750</v>
      </c>
      <c r="F73" s="36">
        <v>1</v>
      </c>
      <c r="G73" s="37">
        <f t="shared" si="4"/>
        <v>750</v>
      </c>
      <c r="H73" s="41">
        <v>30</v>
      </c>
      <c r="I73" s="42">
        <f t="shared" si="3"/>
        <v>22500</v>
      </c>
      <c r="J73" s="20"/>
    </row>
    <row r="74" spans="1:10" ht="20.100000000000001" customHeight="1">
      <c r="A74" s="15">
        <v>72</v>
      </c>
      <c r="B74" s="40" t="s">
        <v>34</v>
      </c>
      <c r="C74" s="35">
        <v>133</v>
      </c>
      <c r="D74" s="35">
        <v>133</v>
      </c>
      <c r="E74" s="35">
        <v>133</v>
      </c>
      <c r="F74" s="36" t="s">
        <v>26</v>
      </c>
      <c r="G74" s="37">
        <f t="shared" si="4"/>
        <v>133</v>
      </c>
      <c r="H74" s="41">
        <v>30</v>
      </c>
      <c r="I74" s="42">
        <f t="shared" si="3"/>
        <v>3990</v>
      </c>
      <c r="J74" s="20"/>
    </row>
    <row r="75" spans="1:10" ht="20.100000000000001" customHeight="1">
      <c r="A75" s="15">
        <v>73</v>
      </c>
      <c r="B75" s="43" t="s">
        <v>131</v>
      </c>
      <c r="C75" s="35">
        <v>819</v>
      </c>
      <c r="D75" s="35">
        <v>819</v>
      </c>
      <c r="E75" s="35">
        <v>819</v>
      </c>
      <c r="F75" s="36">
        <v>1</v>
      </c>
      <c r="G75" s="37">
        <f t="shared" si="4"/>
        <v>819</v>
      </c>
      <c r="H75" s="41">
        <v>30</v>
      </c>
      <c r="I75" s="42">
        <f t="shared" si="3"/>
        <v>24570</v>
      </c>
      <c r="J75" s="20"/>
    </row>
    <row r="76" spans="1:10" ht="23.25" customHeight="1">
      <c r="A76" s="15">
        <v>74</v>
      </c>
      <c r="B76" s="43" t="s">
        <v>132</v>
      </c>
      <c r="C76" s="35">
        <v>1105</v>
      </c>
      <c r="D76" s="35">
        <v>1105</v>
      </c>
      <c r="E76" s="35">
        <v>1105</v>
      </c>
      <c r="F76" s="36">
        <v>1</v>
      </c>
      <c r="G76" s="37">
        <f t="shared" si="4"/>
        <v>1105</v>
      </c>
      <c r="H76" s="41">
        <v>30</v>
      </c>
      <c r="I76" s="42">
        <f t="shared" si="3"/>
        <v>33150</v>
      </c>
      <c r="J76" s="20"/>
    </row>
    <row r="77" spans="1:10" ht="20.100000000000001" customHeight="1">
      <c r="A77" s="15">
        <v>75</v>
      </c>
      <c r="B77" s="43" t="s">
        <v>17</v>
      </c>
      <c r="C77" s="35">
        <v>320</v>
      </c>
      <c r="D77" s="35">
        <v>320</v>
      </c>
      <c r="E77" s="35">
        <v>320</v>
      </c>
      <c r="F77" s="36">
        <v>2</v>
      </c>
      <c r="G77" s="37">
        <f t="shared" si="4"/>
        <v>640</v>
      </c>
      <c r="H77" s="41">
        <v>30</v>
      </c>
      <c r="I77" s="42">
        <f t="shared" si="3"/>
        <v>9600</v>
      </c>
      <c r="J77" s="20"/>
    </row>
    <row r="78" spans="1:10" ht="20.100000000000001" customHeight="1">
      <c r="A78" s="15">
        <v>76</v>
      </c>
      <c r="B78" s="40" t="s">
        <v>39</v>
      </c>
      <c r="C78" s="35">
        <f>320*2.5</f>
        <v>800</v>
      </c>
      <c r="D78" s="35">
        <f>320*2.5</f>
        <v>800</v>
      </c>
      <c r="E78" s="35">
        <v>800</v>
      </c>
      <c r="F78" s="36">
        <v>1</v>
      </c>
      <c r="G78" s="37">
        <f t="shared" si="4"/>
        <v>800</v>
      </c>
      <c r="H78" s="41">
        <v>30</v>
      </c>
      <c r="I78" s="42">
        <f t="shared" si="3"/>
        <v>24000</v>
      </c>
      <c r="J78" s="20"/>
    </row>
    <row r="79" spans="1:10" ht="20.100000000000001" customHeight="1">
      <c r="A79" s="15">
        <v>77</v>
      </c>
      <c r="B79" s="40" t="s">
        <v>21</v>
      </c>
      <c r="C79" s="35">
        <v>325</v>
      </c>
      <c r="D79" s="35">
        <v>325</v>
      </c>
      <c r="E79" s="35">
        <v>325</v>
      </c>
      <c r="F79" s="36">
        <v>2</v>
      </c>
      <c r="G79" s="37">
        <f t="shared" si="4"/>
        <v>650</v>
      </c>
      <c r="H79" s="41">
        <v>30</v>
      </c>
      <c r="I79" s="42">
        <f t="shared" si="3"/>
        <v>9750</v>
      </c>
      <c r="J79" s="20"/>
    </row>
    <row r="80" spans="1:10" ht="20.100000000000001" hidden="1" customHeight="1">
      <c r="A80" s="15">
        <v>78</v>
      </c>
      <c r="B80" s="50" t="s">
        <v>220</v>
      </c>
      <c r="C80" s="51"/>
      <c r="D80" s="51"/>
      <c r="E80" s="51"/>
      <c r="F80" s="52"/>
      <c r="G80" s="37">
        <f t="shared" si="4"/>
        <v>0</v>
      </c>
      <c r="H80" s="53"/>
      <c r="I80" s="42">
        <f t="shared" si="3"/>
        <v>0</v>
      </c>
      <c r="J80" s="25" t="s">
        <v>238</v>
      </c>
    </row>
    <row r="81" spans="1:10" ht="20.100000000000001" customHeight="1">
      <c r="A81" s="15">
        <v>79</v>
      </c>
      <c r="B81" s="40" t="s">
        <v>133</v>
      </c>
      <c r="C81" s="35">
        <v>119</v>
      </c>
      <c r="D81" s="35">
        <v>119</v>
      </c>
      <c r="E81" s="35">
        <v>119</v>
      </c>
      <c r="F81" s="36" t="s">
        <v>26</v>
      </c>
      <c r="G81" s="37">
        <f t="shared" si="4"/>
        <v>119</v>
      </c>
      <c r="H81" s="41">
        <v>30</v>
      </c>
      <c r="I81" s="42">
        <f t="shared" si="3"/>
        <v>3570</v>
      </c>
      <c r="J81" s="20"/>
    </row>
    <row r="82" spans="1:10" ht="20.100000000000001" customHeight="1">
      <c r="A82" s="15">
        <v>80</v>
      </c>
      <c r="B82" s="43" t="s">
        <v>49</v>
      </c>
      <c r="C82" s="35">
        <v>208</v>
      </c>
      <c r="D82" s="35">
        <v>208</v>
      </c>
      <c r="E82" s="35">
        <v>208</v>
      </c>
      <c r="F82" s="36">
        <v>1</v>
      </c>
      <c r="G82" s="37">
        <f t="shared" si="4"/>
        <v>208</v>
      </c>
      <c r="H82" s="41">
        <v>30</v>
      </c>
      <c r="I82" s="42">
        <f t="shared" si="3"/>
        <v>6240</v>
      </c>
      <c r="J82" s="20"/>
    </row>
    <row r="83" spans="1:10" ht="20.100000000000001" customHeight="1">
      <c r="A83" s="15">
        <v>81</v>
      </c>
      <c r="B83" s="43" t="s">
        <v>134</v>
      </c>
      <c r="C83" s="35">
        <v>500</v>
      </c>
      <c r="D83" s="35">
        <v>500</v>
      </c>
      <c r="E83" s="35">
        <v>500</v>
      </c>
      <c r="F83" s="36">
        <v>1</v>
      </c>
      <c r="G83" s="37">
        <f t="shared" si="4"/>
        <v>500</v>
      </c>
      <c r="H83" s="41">
        <v>30</v>
      </c>
      <c r="I83" s="42">
        <f t="shared" si="3"/>
        <v>15000</v>
      </c>
      <c r="J83" s="20"/>
    </row>
    <row r="84" spans="1:10" ht="20.100000000000001" customHeight="1">
      <c r="A84" s="15">
        <v>82</v>
      </c>
      <c r="B84" s="43" t="s">
        <v>135</v>
      </c>
      <c r="C84" s="35">
        <v>90</v>
      </c>
      <c r="D84" s="35">
        <v>90</v>
      </c>
      <c r="E84" s="35">
        <v>90</v>
      </c>
      <c r="F84" s="36" t="s">
        <v>26</v>
      </c>
      <c r="G84" s="37">
        <f t="shared" si="4"/>
        <v>90</v>
      </c>
      <c r="H84" s="41">
        <v>30</v>
      </c>
      <c r="I84" s="42">
        <f t="shared" si="3"/>
        <v>2700</v>
      </c>
      <c r="J84" s="20"/>
    </row>
    <row r="85" spans="1:10" ht="20.100000000000001" customHeight="1">
      <c r="A85" s="15">
        <v>83</v>
      </c>
      <c r="B85" s="43" t="s">
        <v>136</v>
      </c>
      <c r="C85" s="35">
        <v>295</v>
      </c>
      <c r="D85" s="35">
        <v>295</v>
      </c>
      <c r="E85" s="35">
        <v>295</v>
      </c>
      <c r="F85" s="36" t="s">
        <v>26</v>
      </c>
      <c r="G85" s="37">
        <f t="shared" si="4"/>
        <v>295</v>
      </c>
      <c r="H85" s="41">
        <v>30</v>
      </c>
      <c r="I85" s="42">
        <f t="shared" si="3"/>
        <v>8850</v>
      </c>
      <c r="J85" s="20"/>
    </row>
    <row r="86" spans="1:10" ht="20.100000000000001" customHeight="1">
      <c r="A86" s="15">
        <v>84</v>
      </c>
      <c r="B86" s="43" t="s">
        <v>137</v>
      </c>
      <c r="C86" s="35">
        <v>130</v>
      </c>
      <c r="D86" s="35">
        <v>130</v>
      </c>
      <c r="E86" s="35">
        <v>130</v>
      </c>
      <c r="F86" s="36" t="s">
        <v>26</v>
      </c>
      <c r="G86" s="37">
        <f t="shared" si="4"/>
        <v>130</v>
      </c>
      <c r="H86" s="41">
        <v>30</v>
      </c>
      <c r="I86" s="42">
        <f t="shared" si="3"/>
        <v>3900</v>
      </c>
      <c r="J86" s="20"/>
    </row>
    <row r="87" spans="1:10" ht="20.100000000000001" customHeight="1">
      <c r="A87" s="15">
        <v>85</v>
      </c>
      <c r="B87" s="44" t="s">
        <v>92</v>
      </c>
      <c r="C87" s="54">
        <v>280</v>
      </c>
      <c r="D87" s="35">
        <v>280</v>
      </c>
      <c r="E87" s="35">
        <v>280</v>
      </c>
      <c r="F87" s="36" t="s">
        <v>26</v>
      </c>
      <c r="G87" s="37">
        <f t="shared" si="4"/>
        <v>280</v>
      </c>
      <c r="H87" s="41">
        <v>30</v>
      </c>
      <c r="I87" s="42">
        <f t="shared" si="3"/>
        <v>8400</v>
      </c>
      <c r="J87" s="20"/>
    </row>
    <row r="88" spans="1:10" ht="20.100000000000001" customHeight="1">
      <c r="A88" s="15">
        <v>86</v>
      </c>
      <c r="B88" s="44" t="s">
        <v>93</v>
      </c>
      <c r="C88" s="54">
        <v>500</v>
      </c>
      <c r="D88" s="35">
        <v>500</v>
      </c>
      <c r="E88" s="35">
        <v>500</v>
      </c>
      <c r="F88" s="36" t="s">
        <v>26</v>
      </c>
      <c r="G88" s="37">
        <f t="shared" si="4"/>
        <v>500</v>
      </c>
      <c r="H88" s="41">
        <v>30</v>
      </c>
      <c r="I88" s="42">
        <f t="shared" si="3"/>
        <v>15000</v>
      </c>
      <c r="J88" s="20"/>
    </row>
    <row r="89" spans="1:10" ht="20.100000000000001" customHeight="1">
      <c r="A89" s="15">
        <v>87</v>
      </c>
      <c r="B89" s="43" t="s">
        <v>32</v>
      </c>
      <c r="C89" s="35">
        <v>250</v>
      </c>
      <c r="D89" s="35">
        <v>250</v>
      </c>
      <c r="E89" s="35">
        <v>250</v>
      </c>
      <c r="F89" s="36">
        <v>1</v>
      </c>
      <c r="G89" s="37">
        <f t="shared" si="4"/>
        <v>250</v>
      </c>
      <c r="H89" s="41">
        <v>30</v>
      </c>
      <c r="I89" s="42">
        <f t="shared" si="3"/>
        <v>7500</v>
      </c>
      <c r="J89" s="20"/>
    </row>
    <row r="90" spans="1:10" ht="20.100000000000001" customHeight="1">
      <c r="A90" s="15">
        <v>88</v>
      </c>
      <c r="B90" s="55" t="s">
        <v>66</v>
      </c>
      <c r="C90" s="35">
        <v>920</v>
      </c>
      <c r="D90" s="35">
        <v>920</v>
      </c>
      <c r="E90" s="35">
        <v>920</v>
      </c>
      <c r="F90" s="35">
        <v>1</v>
      </c>
      <c r="G90" s="37">
        <f t="shared" si="4"/>
        <v>920</v>
      </c>
      <c r="H90" s="41">
        <v>30</v>
      </c>
      <c r="I90" s="42">
        <f t="shared" si="3"/>
        <v>27600</v>
      </c>
      <c r="J90" s="20"/>
    </row>
    <row r="91" spans="1:10" ht="20.100000000000001" customHeight="1">
      <c r="A91" s="15">
        <v>89</v>
      </c>
      <c r="B91" s="55" t="s">
        <v>67</v>
      </c>
      <c r="C91" s="35">
        <v>121</v>
      </c>
      <c r="D91" s="35">
        <v>121</v>
      </c>
      <c r="E91" s="35">
        <v>121</v>
      </c>
      <c r="F91" s="35">
        <v>1</v>
      </c>
      <c r="G91" s="37">
        <f t="shared" si="4"/>
        <v>121</v>
      </c>
      <c r="H91" s="41">
        <v>30</v>
      </c>
      <c r="I91" s="42">
        <f t="shared" si="3"/>
        <v>3630</v>
      </c>
      <c r="J91" s="20"/>
    </row>
    <row r="92" spans="1:10" s="6" customFormat="1" ht="20.100000000000001" customHeight="1">
      <c r="A92" s="15">
        <v>90</v>
      </c>
      <c r="B92" s="55" t="s">
        <v>138</v>
      </c>
      <c r="C92" s="35">
        <v>65</v>
      </c>
      <c r="D92" s="35">
        <v>65</v>
      </c>
      <c r="E92" s="35">
        <v>65</v>
      </c>
      <c r="F92" s="35">
        <v>1</v>
      </c>
      <c r="G92" s="37">
        <f t="shared" si="4"/>
        <v>65</v>
      </c>
      <c r="H92" s="41">
        <v>30</v>
      </c>
      <c r="I92" s="42">
        <f t="shared" si="3"/>
        <v>1950</v>
      </c>
      <c r="J92" s="24"/>
    </row>
    <row r="93" spans="1:10" ht="20.100000000000001" customHeight="1">
      <c r="A93" s="15">
        <v>91</v>
      </c>
      <c r="B93" s="40" t="s">
        <v>52</v>
      </c>
      <c r="C93" s="35">
        <v>360</v>
      </c>
      <c r="D93" s="35">
        <v>360</v>
      </c>
      <c r="E93" s="35">
        <v>360</v>
      </c>
      <c r="F93" s="36">
        <v>1</v>
      </c>
      <c r="G93" s="37">
        <f t="shared" si="4"/>
        <v>360</v>
      </c>
      <c r="H93" s="41">
        <v>30</v>
      </c>
      <c r="I93" s="42">
        <f t="shared" si="3"/>
        <v>10800</v>
      </c>
      <c r="J93" s="20"/>
    </row>
    <row r="94" spans="1:10" ht="20.100000000000001" customHeight="1">
      <c r="A94" s="15">
        <v>92</v>
      </c>
      <c r="B94" s="40" t="s">
        <v>139</v>
      </c>
      <c r="C94" s="35">
        <v>96</v>
      </c>
      <c r="D94" s="35">
        <v>96</v>
      </c>
      <c r="E94" s="35">
        <v>96</v>
      </c>
      <c r="F94" s="36" t="s">
        <v>26</v>
      </c>
      <c r="G94" s="37">
        <f t="shared" si="4"/>
        <v>96</v>
      </c>
      <c r="H94" s="41">
        <v>30</v>
      </c>
      <c r="I94" s="42">
        <f t="shared" si="3"/>
        <v>2880</v>
      </c>
      <c r="J94" s="20"/>
    </row>
    <row r="95" spans="1:10" ht="24.75" customHeight="1">
      <c r="A95" s="15">
        <v>93</v>
      </c>
      <c r="B95" s="43" t="s">
        <v>140</v>
      </c>
      <c r="C95" s="35">
        <v>3309</v>
      </c>
      <c r="D95" s="35">
        <v>3309</v>
      </c>
      <c r="E95" s="35">
        <v>3309</v>
      </c>
      <c r="F95" s="36" t="s">
        <v>1</v>
      </c>
      <c r="G95" s="37">
        <f t="shared" si="4"/>
        <v>69489</v>
      </c>
      <c r="H95" s="41">
        <v>30</v>
      </c>
      <c r="I95" s="42">
        <f t="shared" si="3"/>
        <v>99270</v>
      </c>
      <c r="J95" s="20"/>
    </row>
    <row r="96" spans="1:10" ht="20.100000000000001" customHeight="1">
      <c r="A96" s="15">
        <v>94</v>
      </c>
      <c r="B96" s="40" t="s">
        <v>0</v>
      </c>
      <c r="C96" s="35">
        <f>2782/30*100</f>
        <v>9273.3333333333339</v>
      </c>
      <c r="D96" s="35">
        <v>9273</v>
      </c>
      <c r="E96" s="35">
        <v>9273</v>
      </c>
      <c r="F96" s="41">
        <v>25</v>
      </c>
      <c r="G96" s="37">
        <f t="shared" si="4"/>
        <v>231833.33333333334</v>
      </c>
      <c r="H96" s="41">
        <v>30</v>
      </c>
      <c r="I96" s="42">
        <f t="shared" si="3"/>
        <v>278190</v>
      </c>
      <c r="J96" s="20"/>
    </row>
    <row r="97" spans="1:10" ht="20.100000000000001" customHeight="1">
      <c r="A97" s="15">
        <v>95</v>
      </c>
      <c r="B97" s="43" t="s">
        <v>141</v>
      </c>
      <c r="C97" s="35">
        <f>220*2.5</f>
        <v>550</v>
      </c>
      <c r="D97" s="35">
        <f>220*2.5</f>
        <v>550</v>
      </c>
      <c r="E97" s="35">
        <v>550</v>
      </c>
      <c r="F97" s="36">
        <v>8</v>
      </c>
      <c r="G97" s="37">
        <f t="shared" si="4"/>
        <v>4400</v>
      </c>
      <c r="H97" s="41">
        <v>30</v>
      </c>
      <c r="I97" s="42">
        <f t="shared" si="3"/>
        <v>16500</v>
      </c>
      <c r="J97" s="20"/>
    </row>
    <row r="98" spans="1:10" ht="20.100000000000001" customHeight="1">
      <c r="A98" s="15">
        <v>96</v>
      </c>
      <c r="B98" s="40" t="s">
        <v>142</v>
      </c>
      <c r="C98" s="35">
        <v>2320</v>
      </c>
      <c r="D98" s="35">
        <v>2320</v>
      </c>
      <c r="E98" s="35">
        <v>2320</v>
      </c>
      <c r="F98" s="36">
        <v>8</v>
      </c>
      <c r="G98" s="37">
        <f t="shared" si="4"/>
        <v>18560</v>
      </c>
      <c r="H98" s="41">
        <v>30</v>
      </c>
      <c r="I98" s="42">
        <f t="shared" si="3"/>
        <v>69600</v>
      </c>
      <c r="J98" s="20"/>
    </row>
    <row r="99" spans="1:10" ht="27" customHeight="1">
      <c r="A99" s="15">
        <v>97</v>
      </c>
      <c r="B99" s="40" t="s">
        <v>143</v>
      </c>
      <c r="C99" s="35">
        <v>1369</v>
      </c>
      <c r="D99" s="35">
        <v>1369</v>
      </c>
      <c r="E99" s="35">
        <v>1369</v>
      </c>
      <c r="F99" s="36">
        <v>8</v>
      </c>
      <c r="G99" s="37">
        <f t="shared" si="4"/>
        <v>10952</v>
      </c>
      <c r="H99" s="41">
        <v>30</v>
      </c>
      <c r="I99" s="42">
        <f t="shared" si="3"/>
        <v>41070</v>
      </c>
      <c r="J99" s="20"/>
    </row>
    <row r="100" spans="1:10" ht="20.100000000000001" customHeight="1">
      <c r="A100" s="15">
        <v>98</v>
      </c>
      <c r="B100" s="43" t="s">
        <v>4</v>
      </c>
      <c r="C100" s="35">
        <v>1000</v>
      </c>
      <c r="D100" s="35">
        <v>1000</v>
      </c>
      <c r="E100" s="35">
        <v>1000</v>
      </c>
      <c r="F100" s="36">
        <v>8</v>
      </c>
      <c r="G100" s="37">
        <f t="shared" si="4"/>
        <v>8000</v>
      </c>
      <c r="H100" s="41">
        <v>30</v>
      </c>
      <c r="I100" s="42">
        <f t="shared" si="3"/>
        <v>30000</v>
      </c>
      <c r="J100" s="20"/>
    </row>
    <row r="101" spans="1:10" ht="20.100000000000001" customHeight="1">
      <c r="A101" s="15">
        <v>99</v>
      </c>
      <c r="B101" s="40" t="s">
        <v>144</v>
      </c>
      <c r="C101" s="35">
        <v>380</v>
      </c>
      <c r="D101" s="35">
        <v>380</v>
      </c>
      <c r="E101" s="35">
        <v>380</v>
      </c>
      <c r="F101" s="36" t="s">
        <v>9</v>
      </c>
      <c r="G101" s="37">
        <f t="shared" si="4"/>
        <v>1520</v>
      </c>
      <c r="H101" s="41">
        <v>30</v>
      </c>
      <c r="I101" s="42">
        <f t="shared" si="3"/>
        <v>11400</v>
      </c>
      <c r="J101" s="20"/>
    </row>
    <row r="102" spans="1:10" ht="20.100000000000001" customHeight="1">
      <c r="A102" s="15">
        <v>100</v>
      </c>
      <c r="B102" s="40" t="s">
        <v>11</v>
      </c>
      <c r="C102" s="35">
        <v>361</v>
      </c>
      <c r="D102" s="35">
        <v>361</v>
      </c>
      <c r="E102" s="35">
        <v>361</v>
      </c>
      <c r="F102" s="36">
        <v>4</v>
      </c>
      <c r="G102" s="37">
        <f t="shared" si="4"/>
        <v>1444</v>
      </c>
      <c r="H102" s="41">
        <v>30</v>
      </c>
      <c r="I102" s="42">
        <f t="shared" si="3"/>
        <v>10830</v>
      </c>
      <c r="J102" s="20"/>
    </row>
    <row r="103" spans="1:10" ht="20.100000000000001" customHeight="1">
      <c r="A103" s="15">
        <v>101</v>
      </c>
      <c r="B103" s="40" t="s">
        <v>145</v>
      </c>
      <c r="C103" s="35">
        <v>90</v>
      </c>
      <c r="D103" s="35">
        <v>90</v>
      </c>
      <c r="E103" s="35">
        <v>90</v>
      </c>
      <c r="F103" s="36" t="s">
        <v>9</v>
      </c>
      <c r="G103" s="37">
        <f t="shared" si="4"/>
        <v>360</v>
      </c>
      <c r="H103" s="41">
        <v>30</v>
      </c>
      <c r="I103" s="42">
        <f t="shared" si="3"/>
        <v>2700</v>
      </c>
      <c r="J103" s="20"/>
    </row>
    <row r="104" spans="1:10" ht="20.100000000000001" customHeight="1">
      <c r="A104" s="15">
        <v>102</v>
      </c>
      <c r="B104" s="43" t="s">
        <v>78</v>
      </c>
      <c r="C104" s="35">
        <v>4740</v>
      </c>
      <c r="D104" s="35">
        <v>4740</v>
      </c>
      <c r="E104" s="35">
        <v>4740</v>
      </c>
      <c r="F104" s="36">
        <v>1</v>
      </c>
      <c r="G104" s="37">
        <f t="shared" si="4"/>
        <v>4740</v>
      </c>
      <c r="H104" s="41">
        <v>30</v>
      </c>
      <c r="I104" s="42">
        <f t="shared" si="3"/>
        <v>142200</v>
      </c>
      <c r="J104" s="20"/>
    </row>
    <row r="105" spans="1:10" ht="20.100000000000001" customHeight="1">
      <c r="A105" s="15">
        <v>103</v>
      </c>
      <c r="B105" s="40" t="s">
        <v>64</v>
      </c>
      <c r="C105" s="35">
        <v>750</v>
      </c>
      <c r="D105" s="35">
        <v>750</v>
      </c>
      <c r="E105" s="35">
        <v>750</v>
      </c>
      <c r="F105" s="36">
        <v>1</v>
      </c>
      <c r="G105" s="37">
        <f t="shared" si="4"/>
        <v>750</v>
      </c>
      <c r="H105" s="41">
        <v>30</v>
      </c>
      <c r="I105" s="42">
        <f t="shared" si="3"/>
        <v>22500</v>
      </c>
      <c r="J105" s="20"/>
    </row>
    <row r="106" spans="1:10" ht="20.100000000000001" customHeight="1">
      <c r="A106" s="15">
        <v>104</v>
      </c>
      <c r="B106" s="40" t="s">
        <v>68</v>
      </c>
      <c r="C106" s="35">
        <f>160*3</f>
        <v>480</v>
      </c>
      <c r="D106" s="35">
        <f>160*3</f>
        <v>480</v>
      </c>
      <c r="E106" s="35">
        <v>480</v>
      </c>
      <c r="F106" s="36">
        <v>1</v>
      </c>
      <c r="G106" s="37">
        <f t="shared" si="4"/>
        <v>480</v>
      </c>
      <c r="H106" s="41">
        <v>30</v>
      </c>
      <c r="I106" s="42">
        <f t="shared" si="3"/>
        <v>14400</v>
      </c>
      <c r="J106" s="20"/>
    </row>
    <row r="107" spans="1:10" ht="20.100000000000001" customHeight="1">
      <c r="A107" s="15">
        <v>105</v>
      </c>
      <c r="B107" s="40" t="s">
        <v>146</v>
      </c>
      <c r="C107" s="35">
        <v>31</v>
      </c>
      <c r="D107" s="35">
        <v>31</v>
      </c>
      <c r="E107" s="35">
        <v>31</v>
      </c>
      <c r="F107" s="36" t="s">
        <v>16</v>
      </c>
      <c r="G107" s="37">
        <f t="shared" si="4"/>
        <v>62</v>
      </c>
      <c r="H107" s="41">
        <v>30</v>
      </c>
      <c r="I107" s="42">
        <f t="shared" si="3"/>
        <v>930</v>
      </c>
      <c r="J107" s="20"/>
    </row>
    <row r="108" spans="1:10" ht="20.100000000000001" customHeight="1">
      <c r="A108" s="15">
        <v>106</v>
      </c>
      <c r="B108" s="40" t="s">
        <v>74</v>
      </c>
      <c r="C108" s="35">
        <v>4515</v>
      </c>
      <c r="D108" s="35">
        <v>4515</v>
      </c>
      <c r="E108" s="35">
        <v>4515</v>
      </c>
      <c r="F108" s="36">
        <v>2</v>
      </c>
      <c r="G108" s="37">
        <f t="shared" si="4"/>
        <v>9030</v>
      </c>
      <c r="H108" s="41">
        <v>30</v>
      </c>
      <c r="I108" s="42">
        <f t="shared" si="3"/>
        <v>135450</v>
      </c>
      <c r="J108" s="20"/>
    </row>
    <row r="109" spans="1:10" ht="20.100000000000001" customHeight="1">
      <c r="A109" s="15">
        <v>107</v>
      </c>
      <c r="B109" s="40" t="s">
        <v>147</v>
      </c>
      <c r="C109" s="35">
        <v>165</v>
      </c>
      <c r="D109" s="35">
        <v>165</v>
      </c>
      <c r="E109" s="35">
        <v>165</v>
      </c>
      <c r="F109" s="36" t="s">
        <v>9</v>
      </c>
      <c r="G109" s="37">
        <f t="shared" si="4"/>
        <v>660</v>
      </c>
      <c r="H109" s="41">
        <v>30</v>
      </c>
      <c r="I109" s="42">
        <f t="shared" si="3"/>
        <v>4950</v>
      </c>
      <c r="J109" s="20"/>
    </row>
    <row r="110" spans="1:10" s="6" customFormat="1" ht="20.100000000000001" customHeight="1">
      <c r="A110" s="15">
        <v>108</v>
      </c>
      <c r="B110" s="40" t="s">
        <v>148</v>
      </c>
      <c r="C110" s="35">
        <v>6</v>
      </c>
      <c r="D110" s="35">
        <v>6</v>
      </c>
      <c r="E110" s="35">
        <v>6</v>
      </c>
      <c r="F110" s="36" t="s">
        <v>26</v>
      </c>
      <c r="G110" s="37">
        <f t="shared" si="4"/>
        <v>6</v>
      </c>
      <c r="H110" s="41">
        <v>30</v>
      </c>
      <c r="I110" s="42">
        <f t="shared" si="3"/>
        <v>180</v>
      </c>
      <c r="J110" s="24"/>
    </row>
    <row r="111" spans="1:10" ht="20.100000000000001" customHeight="1">
      <c r="A111" s="15">
        <v>109</v>
      </c>
      <c r="B111" s="40" t="s">
        <v>149</v>
      </c>
      <c r="C111" s="35">
        <v>595</v>
      </c>
      <c r="D111" s="35">
        <v>595</v>
      </c>
      <c r="E111" s="35">
        <v>595</v>
      </c>
      <c r="F111" s="36" t="s">
        <v>9</v>
      </c>
      <c r="G111" s="37">
        <f t="shared" si="4"/>
        <v>2380</v>
      </c>
      <c r="H111" s="41">
        <v>30</v>
      </c>
      <c r="I111" s="42">
        <f t="shared" si="3"/>
        <v>17850</v>
      </c>
      <c r="J111" s="20"/>
    </row>
    <row r="112" spans="1:10" ht="20.100000000000001" customHeight="1">
      <c r="A112" s="15">
        <v>110</v>
      </c>
      <c r="B112" s="40" t="s">
        <v>150</v>
      </c>
      <c r="C112" s="35">
        <v>472</v>
      </c>
      <c r="D112" s="35">
        <v>472</v>
      </c>
      <c r="E112" s="35">
        <v>472</v>
      </c>
      <c r="F112" s="36" t="s">
        <v>151</v>
      </c>
      <c r="G112" s="37">
        <f t="shared" si="4"/>
        <v>3776</v>
      </c>
      <c r="H112" s="41">
        <v>30</v>
      </c>
      <c r="I112" s="42">
        <f t="shared" si="3"/>
        <v>14160</v>
      </c>
      <c r="J112" s="20"/>
    </row>
    <row r="113" spans="1:10" ht="20.100000000000001" customHeight="1">
      <c r="A113" s="15">
        <v>111</v>
      </c>
      <c r="B113" s="40" t="s">
        <v>3</v>
      </c>
      <c r="C113" s="35">
        <v>300</v>
      </c>
      <c r="D113" s="35">
        <v>300</v>
      </c>
      <c r="E113" s="35">
        <v>300</v>
      </c>
      <c r="F113" s="36">
        <v>8</v>
      </c>
      <c r="G113" s="37">
        <f t="shared" si="4"/>
        <v>2400</v>
      </c>
      <c r="H113" s="41">
        <v>30</v>
      </c>
      <c r="I113" s="42">
        <f t="shared" si="3"/>
        <v>9000</v>
      </c>
      <c r="J113" s="20"/>
    </row>
    <row r="114" spans="1:10" ht="20.100000000000001" customHeight="1">
      <c r="A114" s="15">
        <v>112</v>
      </c>
      <c r="B114" s="40" t="s">
        <v>31</v>
      </c>
      <c r="C114" s="35">
        <v>600</v>
      </c>
      <c r="D114" s="35">
        <v>600</v>
      </c>
      <c r="E114" s="35">
        <v>600</v>
      </c>
      <c r="F114" s="36">
        <v>1</v>
      </c>
      <c r="G114" s="37">
        <f t="shared" si="4"/>
        <v>600</v>
      </c>
      <c r="H114" s="41">
        <v>30</v>
      </c>
      <c r="I114" s="42">
        <f t="shared" si="3"/>
        <v>18000</v>
      </c>
      <c r="J114" s="20"/>
    </row>
    <row r="115" spans="1:10" s="6" customFormat="1" ht="20.100000000000001" customHeight="1">
      <c r="A115" s="15">
        <v>113</v>
      </c>
      <c r="B115" s="40" t="s">
        <v>152</v>
      </c>
      <c r="C115" s="35">
        <v>75</v>
      </c>
      <c r="D115" s="35">
        <v>75</v>
      </c>
      <c r="E115" s="35">
        <v>75</v>
      </c>
      <c r="F115" s="36" t="s">
        <v>26</v>
      </c>
      <c r="G115" s="37">
        <f t="shared" si="4"/>
        <v>75</v>
      </c>
      <c r="H115" s="41">
        <v>30</v>
      </c>
      <c r="I115" s="42">
        <f t="shared" si="3"/>
        <v>2250</v>
      </c>
      <c r="J115" s="24"/>
    </row>
    <row r="116" spans="1:10" ht="20.100000000000001" customHeight="1">
      <c r="A116" s="15">
        <v>114</v>
      </c>
      <c r="B116" s="47" t="s">
        <v>153</v>
      </c>
      <c r="C116" s="35">
        <v>180</v>
      </c>
      <c r="D116" s="35">
        <v>180</v>
      </c>
      <c r="E116" s="35">
        <v>180</v>
      </c>
      <c r="F116" s="36" t="s">
        <v>16</v>
      </c>
      <c r="G116" s="37">
        <f t="shared" si="4"/>
        <v>360</v>
      </c>
      <c r="H116" s="41">
        <v>30</v>
      </c>
      <c r="I116" s="42">
        <f t="shared" si="3"/>
        <v>5400</v>
      </c>
      <c r="J116" s="20"/>
    </row>
    <row r="117" spans="1:10" ht="20.100000000000001" customHeight="1">
      <c r="A117" s="15">
        <v>115</v>
      </c>
      <c r="B117" s="40" t="s">
        <v>154</v>
      </c>
      <c r="C117" s="35">
        <v>256</v>
      </c>
      <c r="D117" s="35">
        <v>256</v>
      </c>
      <c r="E117" s="35">
        <v>256</v>
      </c>
      <c r="F117" s="36" t="s">
        <v>9</v>
      </c>
      <c r="G117" s="37">
        <f t="shared" si="4"/>
        <v>1024</v>
      </c>
      <c r="H117" s="41">
        <v>30</v>
      </c>
      <c r="I117" s="42">
        <f t="shared" si="3"/>
        <v>7680</v>
      </c>
      <c r="J117" s="20"/>
    </row>
    <row r="118" spans="1:10" ht="20.100000000000001" customHeight="1">
      <c r="A118" s="15">
        <v>116</v>
      </c>
      <c r="B118" s="47" t="s">
        <v>155</v>
      </c>
      <c r="C118" s="35">
        <v>245</v>
      </c>
      <c r="D118" s="35">
        <v>245</v>
      </c>
      <c r="E118" s="35">
        <v>245</v>
      </c>
      <c r="F118" s="36" t="s">
        <v>16</v>
      </c>
      <c r="G118" s="37">
        <f t="shared" si="4"/>
        <v>490</v>
      </c>
      <c r="H118" s="41">
        <v>30</v>
      </c>
      <c r="I118" s="42">
        <f t="shared" si="3"/>
        <v>7350</v>
      </c>
      <c r="J118" s="20"/>
    </row>
    <row r="119" spans="1:10" ht="20.100000000000001" customHeight="1">
      <c r="A119" s="15">
        <v>117</v>
      </c>
      <c r="B119" s="40" t="s">
        <v>55</v>
      </c>
      <c r="C119" s="35">
        <v>2306</v>
      </c>
      <c r="D119" s="35">
        <v>2306</v>
      </c>
      <c r="E119" s="35">
        <v>2306</v>
      </c>
      <c r="F119" s="36">
        <v>2</v>
      </c>
      <c r="G119" s="37">
        <f t="shared" si="4"/>
        <v>4612</v>
      </c>
      <c r="H119" s="41">
        <v>30</v>
      </c>
      <c r="I119" s="42">
        <f t="shared" si="3"/>
        <v>69180</v>
      </c>
      <c r="J119" s="20"/>
    </row>
    <row r="120" spans="1:10" ht="20.100000000000001" customHeight="1">
      <c r="A120" s="15">
        <v>118</v>
      </c>
      <c r="B120" s="47" t="s">
        <v>156</v>
      </c>
      <c r="C120" s="35">
        <v>84</v>
      </c>
      <c r="D120" s="35">
        <v>84</v>
      </c>
      <c r="E120" s="35">
        <v>84</v>
      </c>
      <c r="F120" s="36" t="s">
        <v>16</v>
      </c>
      <c r="G120" s="37">
        <f t="shared" si="4"/>
        <v>168</v>
      </c>
      <c r="H120" s="41">
        <v>30</v>
      </c>
      <c r="I120" s="42">
        <f t="shared" si="3"/>
        <v>2520</v>
      </c>
      <c r="J120" s="20"/>
    </row>
    <row r="121" spans="1:10" ht="20.100000000000001" customHeight="1">
      <c r="A121" s="15">
        <v>119</v>
      </c>
      <c r="B121" s="40" t="s">
        <v>157</v>
      </c>
      <c r="C121" s="35">
        <v>187</v>
      </c>
      <c r="D121" s="35">
        <v>187</v>
      </c>
      <c r="E121" s="35">
        <v>187</v>
      </c>
      <c r="F121" s="36" t="s">
        <v>9</v>
      </c>
      <c r="G121" s="37">
        <f t="shared" si="4"/>
        <v>748</v>
      </c>
      <c r="H121" s="41">
        <v>30</v>
      </c>
      <c r="I121" s="42">
        <f t="shared" si="3"/>
        <v>5610</v>
      </c>
      <c r="J121" s="20"/>
    </row>
    <row r="122" spans="1:10" ht="20.100000000000001" customHeight="1">
      <c r="A122" s="15">
        <v>120</v>
      </c>
      <c r="B122" s="40" t="s">
        <v>57</v>
      </c>
      <c r="C122" s="35">
        <v>450</v>
      </c>
      <c r="D122" s="35">
        <v>450</v>
      </c>
      <c r="E122" s="35">
        <v>450</v>
      </c>
      <c r="F122" s="36">
        <v>2</v>
      </c>
      <c r="G122" s="37">
        <f t="shared" si="4"/>
        <v>900</v>
      </c>
      <c r="H122" s="41">
        <v>30</v>
      </c>
      <c r="I122" s="42">
        <f t="shared" si="3"/>
        <v>13500</v>
      </c>
      <c r="J122" s="20"/>
    </row>
    <row r="123" spans="1:10" s="6" customFormat="1" ht="20.100000000000001" customHeight="1">
      <c r="A123" s="15">
        <v>121</v>
      </c>
      <c r="B123" s="40" t="s">
        <v>158</v>
      </c>
      <c r="C123" s="35">
        <v>1115</v>
      </c>
      <c r="D123" s="35">
        <v>1115</v>
      </c>
      <c r="E123" s="35">
        <v>1115</v>
      </c>
      <c r="F123" s="36" t="s">
        <v>16</v>
      </c>
      <c r="G123" s="37">
        <f t="shared" si="4"/>
        <v>2230</v>
      </c>
      <c r="H123" s="41">
        <v>30</v>
      </c>
      <c r="I123" s="42">
        <f t="shared" si="3"/>
        <v>33450</v>
      </c>
      <c r="J123" s="24"/>
    </row>
    <row r="124" spans="1:10" ht="20.100000000000001" customHeight="1">
      <c r="A124" s="15">
        <v>122</v>
      </c>
      <c r="B124" s="40" t="s">
        <v>159</v>
      </c>
      <c r="C124" s="35">
        <v>836</v>
      </c>
      <c r="D124" s="35">
        <v>836</v>
      </c>
      <c r="E124" s="35">
        <v>836</v>
      </c>
      <c r="F124" s="36" t="s">
        <v>16</v>
      </c>
      <c r="G124" s="37">
        <f t="shared" si="4"/>
        <v>1672</v>
      </c>
      <c r="H124" s="41">
        <v>30</v>
      </c>
      <c r="I124" s="42">
        <f t="shared" si="3"/>
        <v>25080</v>
      </c>
      <c r="J124" s="20"/>
    </row>
    <row r="125" spans="1:10" ht="20.100000000000001" customHeight="1">
      <c r="A125" s="15">
        <v>123</v>
      </c>
      <c r="B125" s="40" t="s">
        <v>54</v>
      </c>
      <c r="C125" s="35">
        <v>350</v>
      </c>
      <c r="D125" s="35">
        <v>350</v>
      </c>
      <c r="E125" s="35">
        <v>350</v>
      </c>
      <c r="F125" s="36">
        <v>4</v>
      </c>
      <c r="G125" s="37">
        <f t="shared" si="4"/>
        <v>1400</v>
      </c>
      <c r="H125" s="41">
        <v>30</v>
      </c>
      <c r="I125" s="42">
        <f t="shared" si="3"/>
        <v>10500</v>
      </c>
      <c r="J125" s="20"/>
    </row>
    <row r="126" spans="1:10" ht="20.100000000000001" customHeight="1">
      <c r="A126" s="15">
        <v>124</v>
      </c>
      <c r="B126" s="40" t="s">
        <v>160</v>
      </c>
      <c r="C126" s="35">
        <v>150</v>
      </c>
      <c r="D126" s="35">
        <v>150</v>
      </c>
      <c r="E126" s="35">
        <v>150</v>
      </c>
      <c r="F126" s="36">
        <v>1</v>
      </c>
      <c r="G126" s="37">
        <f t="shared" si="4"/>
        <v>150</v>
      </c>
      <c r="H126" s="41">
        <v>30</v>
      </c>
      <c r="I126" s="42">
        <f t="shared" si="3"/>
        <v>4500</v>
      </c>
      <c r="J126" s="20"/>
    </row>
    <row r="127" spans="1:10" ht="20.100000000000001" customHeight="1">
      <c r="A127" s="15">
        <v>125</v>
      </c>
      <c r="B127" s="40" t="s">
        <v>161</v>
      </c>
      <c r="C127" s="35">
        <f>176+323</f>
        <v>499</v>
      </c>
      <c r="D127" s="35">
        <f>176+323</f>
        <v>499</v>
      </c>
      <c r="E127" s="35">
        <f>176+323</f>
        <v>499</v>
      </c>
      <c r="F127" s="36" t="s">
        <v>26</v>
      </c>
      <c r="G127" s="37">
        <f t="shared" si="4"/>
        <v>499</v>
      </c>
      <c r="H127" s="41">
        <v>30</v>
      </c>
      <c r="I127" s="42">
        <f t="shared" si="3"/>
        <v>14970</v>
      </c>
      <c r="J127" s="20"/>
    </row>
    <row r="128" spans="1:10" ht="20.100000000000001" customHeight="1">
      <c r="A128" s="15">
        <v>126</v>
      </c>
      <c r="B128" s="40" t="s">
        <v>162</v>
      </c>
      <c r="C128" s="35">
        <f>102+340</f>
        <v>442</v>
      </c>
      <c r="D128" s="35">
        <f>102+340</f>
        <v>442</v>
      </c>
      <c r="E128" s="35">
        <f>102+340</f>
        <v>442</v>
      </c>
      <c r="F128" s="36" t="s">
        <v>26</v>
      </c>
      <c r="G128" s="37">
        <f t="shared" si="4"/>
        <v>442</v>
      </c>
      <c r="H128" s="41">
        <v>30</v>
      </c>
      <c r="I128" s="42">
        <f t="shared" si="3"/>
        <v>13260</v>
      </c>
      <c r="J128" s="20"/>
    </row>
    <row r="129" spans="1:10" ht="20.100000000000001" customHeight="1">
      <c r="A129" s="15">
        <v>127</v>
      </c>
      <c r="B129" s="40" t="s">
        <v>163</v>
      </c>
      <c r="C129" s="35">
        <v>578</v>
      </c>
      <c r="D129" s="35">
        <v>578</v>
      </c>
      <c r="E129" s="35">
        <v>578</v>
      </c>
      <c r="F129" s="36" t="s">
        <v>26</v>
      </c>
      <c r="G129" s="37">
        <f t="shared" si="4"/>
        <v>578</v>
      </c>
      <c r="H129" s="41">
        <v>30</v>
      </c>
      <c r="I129" s="42">
        <f t="shared" si="3"/>
        <v>17340</v>
      </c>
      <c r="J129" s="20"/>
    </row>
    <row r="130" spans="1:10" ht="23.25" customHeight="1">
      <c r="A130" s="15">
        <v>128</v>
      </c>
      <c r="B130" s="40" t="s">
        <v>40</v>
      </c>
      <c r="C130" s="35">
        <v>360</v>
      </c>
      <c r="D130" s="35">
        <v>360</v>
      </c>
      <c r="E130" s="35">
        <v>360</v>
      </c>
      <c r="F130" s="36">
        <v>1</v>
      </c>
      <c r="G130" s="37">
        <f t="shared" si="4"/>
        <v>360</v>
      </c>
      <c r="H130" s="41">
        <v>30</v>
      </c>
      <c r="I130" s="42">
        <f t="shared" si="3"/>
        <v>10800</v>
      </c>
      <c r="J130" s="20"/>
    </row>
    <row r="131" spans="1:10" ht="20.100000000000001" customHeight="1">
      <c r="A131" s="15">
        <v>129</v>
      </c>
      <c r="B131" s="40" t="s">
        <v>164</v>
      </c>
      <c r="C131" s="35">
        <v>806</v>
      </c>
      <c r="D131" s="35">
        <v>806</v>
      </c>
      <c r="E131" s="35">
        <v>806</v>
      </c>
      <c r="F131" s="36" t="s">
        <v>26</v>
      </c>
      <c r="G131" s="37">
        <f t="shared" si="4"/>
        <v>806</v>
      </c>
      <c r="H131" s="41">
        <v>30</v>
      </c>
      <c r="I131" s="42">
        <f t="shared" si="3"/>
        <v>24180</v>
      </c>
      <c r="J131" s="20"/>
    </row>
    <row r="132" spans="1:10" ht="20.100000000000001" customHeight="1">
      <c r="A132" s="15">
        <v>130</v>
      </c>
      <c r="B132" s="40" t="s">
        <v>165</v>
      </c>
      <c r="C132" s="35">
        <v>266</v>
      </c>
      <c r="D132" s="35">
        <v>266</v>
      </c>
      <c r="E132" s="35">
        <v>266</v>
      </c>
      <c r="F132" s="36" t="s">
        <v>26</v>
      </c>
      <c r="G132" s="37">
        <f t="shared" si="4"/>
        <v>266</v>
      </c>
      <c r="H132" s="41">
        <v>30</v>
      </c>
      <c r="I132" s="42">
        <f t="shared" ref="I132:I196" si="5">E132*H132</f>
        <v>7980</v>
      </c>
      <c r="J132" s="20"/>
    </row>
    <row r="133" spans="1:10" ht="20.100000000000001" customHeight="1">
      <c r="A133" s="15">
        <v>131</v>
      </c>
      <c r="B133" s="40" t="s">
        <v>231</v>
      </c>
      <c r="C133" s="35">
        <v>705</v>
      </c>
      <c r="D133" s="35">
        <v>705</v>
      </c>
      <c r="E133" s="35">
        <v>705</v>
      </c>
      <c r="F133" s="36" t="s">
        <v>26</v>
      </c>
      <c r="G133" s="37">
        <f t="shared" si="4"/>
        <v>705</v>
      </c>
      <c r="H133" s="41">
        <v>30</v>
      </c>
      <c r="I133" s="42">
        <f t="shared" si="5"/>
        <v>21150</v>
      </c>
      <c r="J133" s="23"/>
    </row>
    <row r="134" spans="1:10" ht="20.100000000000001" customHeight="1">
      <c r="A134" s="15">
        <v>132</v>
      </c>
      <c r="B134" s="43" t="s">
        <v>88</v>
      </c>
      <c r="C134" s="35">
        <v>2181</v>
      </c>
      <c r="D134" s="35">
        <v>2181</v>
      </c>
      <c r="E134" s="35">
        <v>2181</v>
      </c>
      <c r="F134" s="36">
        <v>1</v>
      </c>
      <c r="G134" s="37">
        <f t="shared" si="4"/>
        <v>2181</v>
      </c>
      <c r="H134" s="41">
        <v>30</v>
      </c>
      <c r="I134" s="42">
        <f t="shared" si="5"/>
        <v>65430</v>
      </c>
      <c r="J134" s="20"/>
    </row>
    <row r="135" spans="1:10" ht="20.100000000000001" customHeight="1">
      <c r="A135" s="15">
        <v>133</v>
      </c>
      <c r="B135" s="43" t="s">
        <v>166</v>
      </c>
      <c r="C135" s="35">
        <v>82</v>
      </c>
      <c r="D135" s="35">
        <v>82</v>
      </c>
      <c r="E135" s="35">
        <v>82</v>
      </c>
      <c r="F135" s="36" t="s">
        <v>26</v>
      </c>
      <c r="G135" s="37">
        <f t="shared" si="4"/>
        <v>82</v>
      </c>
      <c r="H135" s="41">
        <v>30</v>
      </c>
      <c r="I135" s="42">
        <f t="shared" si="5"/>
        <v>2460</v>
      </c>
      <c r="J135" s="20"/>
    </row>
    <row r="136" spans="1:10" ht="20.100000000000001" customHeight="1">
      <c r="A136" s="15">
        <v>134</v>
      </c>
      <c r="B136" s="43" t="s">
        <v>232</v>
      </c>
      <c r="C136" s="35">
        <v>542</v>
      </c>
      <c r="D136" s="35">
        <v>542</v>
      </c>
      <c r="E136" s="35">
        <v>542</v>
      </c>
      <c r="F136" s="36" t="s">
        <v>26</v>
      </c>
      <c r="G136" s="37">
        <f t="shared" ref="G136:G200" si="6">C136*F136</f>
        <v>542</v>
      </c>
      <c r="H136" s="41">
        <v>30</v>
      </c>
      <c r="I136" s="42">
        <f t="shared" si="5"/>
        <v>16260</v>
      </c>
      <c r="J136" s="23"/>
    </row>
    <row r="137" spans="1:10" ht="20.100000000000001" customHeight="1">
      <c r="A137" s="15">
        <v>135</v>
      </c>
      <c r="B137" s="43" t="s">
        <v>167</v>
      </c>
      <c r="C137" s="35">
        <v>182</v>
      </c>
      <c r="D137" s="35">
        <v>182</v>
      </c>
      <c r="E137" s="35">
        <v>182</v>
      </c>
      <c r="F137" s="36" t="s">
        <v>26</v>
      </c>
      <c r="G137" s="37">
        <f t="shared" si="6"/>
        <v>182</v>
      </c>
      <c r="H137" s="41">
        <v>30</v>
      </c>
      <c r="I137" s="42">
        <f t="shared" si="5"/>
        <v>5460</v>
      </c>
      <c r="J137" s="20"/>
    </row>
    <row r="138" spans="1:10" ht="20.100000000000001" customHeight="1">
      <c r="A138" s="15">
        <v>136</v>
      </c>
      <c r="B138" s="40" t="s">
        <v>36</v>
      </c>
      <c r="C138" s="35">
        <v>380</v>
      </c>
      <c r="D138" s="35">
        <v>380</v>
      </c>
      <c r="E138" s="35">
        <v>380</v>
      </c>
      <c r="F138" s="36">
        <v>1</v>
      </c>
      <c r="G138" s="37">
        <f t="shared" si="6"/>
        <v>380</v>
      </c>
      <c r="H138" s="41">
        <v>30</v>
      </c>
      <c r="I138" s="42">
        <f t="shared" si="5"/>
        <v>11400</v>
      </c>
      <c r="J138" s="20"/>
    </row>
    <row r="139" spans="1:10" ht="20.100000000000001" customHeight="1">
      <c r="A139" s="15">
        <v>137</v>
      </c>
      <c r="B139" s="40" t="s">
        <v>37</v>
      </c>
      <c r="C139" s="35">
        <v>220</v>
      </c>
      <c r="D139" s="35">
        <v>220</v>
      </c>
      <c r="E139" s="35">
        <v>220</v>
      </c>
      <c r="F139" s="36" t="s">
        <v>26</v>
      </c>
      <c r="G139" s="37">
        <f t="shared" si="6"/>
        <v>220</v>
      </c>
      <c r="H139" s="41">
        <v>30</v>
      </c>
      <c r="I139" s="42">
        <f t="shared" si="5"/>
        <v>6600</v>
      </c>
      <c r="J139" s="20"/>
    </row>
    <row r="140" spans="1:10" ht="20.100000000000001" customHeight="1">
      <c r="A140" s="15">
        <v>138</v>
      </c>
      <c r="B140" s="40" t="s">
        <v>168</v>
      </c>
      <c r="C140" s="35">
        <v>650</v>
      </c>
      <c r="D140" s="35">
        <v>650</v>
      </c>
      <c r="E140" s="35">
        <v>650</v>
      </c>
      <c r="F140" s="36" t="s">
        <v>26</v>
      </c>
      <c r="G140" s="37">
        <f t="shared" si="6"/>
        <v>650</v>
      </c>
      <c r="H140" s="41">
        <v>30</v>
      </c>
      <c r="I140" s="42">
        <f t="shared" si="5"/>
        <v>19500</v>
      </c>
      <c r="J140" s="20"/>
    </row>
    <row r="141" spans="1:10" ht="20.100000000000001" customHeight="1">
      <c r="A141" s="15">
        <v>139</v>
      </c>
      <c r="B141" s="43" t="s">
        <v>169</v>
      </c>
      <c r="C141" s="35">
        <v>159</v>
      </c>
      <c r="D141" s="35">
        <v>159</v>
      </c>
      <c r="E141" s="35">
        <v>159</v>
      </c>
      <c r="F141" s="36" t="s">
        <v>26</v>
      </c>
      <c r="G141" s="37">
        <f t="shared" si="6"/>
        <v>159</v>
      </c>
      <c r="H141" s="41">
        <v>30</v>
      </c>
      <c r="I141" s="42">
        <f t="shared" si="5"/>
        <v>4770</v>
      </c>
      <c r="J141" s="20"/>
    </row>
    <row r="142" spans="1:10" ht="20.100000000000001" customHeight="1">
      <c r="A142" s="15">
        <v>140</v>
      </c>
      <c r="B142" s="56" t="s">
        <v>239</v>
      </c>
      <c r="C142" s="35">
        <v>350</v>
      </c>
      <c r="D142" s="35">
        <v>350</v>
      </c>
      <c r="E142" s="35">
        <v>350</v>
      </c>
      <c r="F142" s="36" t="s">
        <v>26</v>
      </c>
      <c r="G142" s="37">
        <f t="shared" si="6"/>
        <v>350</v>
      </c>
      <c r="H142" s="41">
        <v>30</v>
      </c>
      <c r="I142" s="42">
        <f t="shared" si="5"/>
        <v>10500</v>
      </c>
      <c r="J142" s="20"/>
    </row>
    <row r="143" spans="1:10" ht="21" customHeight="1">
      <c r="A143" s="15">
        <v>141</v>
      </c>
      <c r="B143" s="57" t="s">
        <v>240</v>
      </c>
      <c r="C143" s="35">
        <v>55</v>
      </c>
      <c r="D143" s="35">
        <v>55</v>
      </c>
      <c r="E143" s="35">
        <v>55</v>
      </c>
      <c r="F143" s="36" t="s">
        <v>26</v>
      </c>
      <c r="G143" s="37">
        <f t="shared" si="6"/>
        <v>55</v>
      </c>
      <c r="H143" s="41">
        <v>30</v>
      </c>
      <c r="I143" s="42">
        <f t="shared" si="5"/>
        <v>1650</v>
      </c>
      <c r="J143" s="20"/>
    </row>
    <row r="144" spans="1:10" ht="20.100000000000001" customHeight="1">
      <c r="A144" s="15">
        <v>142</v>
      </c>
      <c r="B144" s="40" t="s">
        <v>35</v>
      </c>
      <c r="C144" s="35">
        <v>360</v>
      </c>
      <c r="D144" s="35">
        <v>360</v>
      </c>
      <c r="E144" s="35">
        <v>360</v>
      </c>
      <c r="F144" s="36">
        <v>1</v>
      </c>
      <c r="G144" s="37">
        <f t="shared" si="6"/>
        <v>360</v>
      </c>
      <c r="H144" s="41">
        <v>30</v>
      </c>
      <c r="I144" s="42">
        <f t="shared" si="5"/>
        <v>10800</v>
      </c>
      <c r="J144" s="20"/>
    </row>
    <row r="145" spans="1:10" ht="20.100000000000001" customHeight="1">
      <c r="A145" s="15">
        <v>143</v>
      </c>
      <c r="B145" s="40" t="s">
        <v>233</v>
      </c>
      <c r="C145" s="35">
        <v>263</v>
      </c>
      <c r="D145" s="35">
        <v>263</v>
      </c>
      <c r="E145" s="35">
        <v>263</v>
      </c>
      <c r="F145" s="36" t="s">
        <v>26</v>
      </c>
      <c r="G145" s="37">
        <f t="shared" si="6"/>
        <v>263</v>
      </c>
      <c r="H145" s="41">
        <v>30</v>
      </c>
      <c r="I145" s="42">
        <f t="shared" si="5"/>
        <v>7890</v>
      </c>
      <c r="J145" s="20"/>
    </row>
    <row r="146" spans="1:10" ht="20.100000000000001" customHeight="1">
      <c r="A146" s="15">
        <v>144</v>
      </c>
      <c r="B146" s="40" t="s">
        <v>87</v>
      </c>
      <c r="C146" s="35">
        <v>2540</v>
      </c>
      <c r="D146" s="35">
        <v>2540</v>
      </c>
      <c r="E146" s="35">
        <v>2540</v>
      </c>
      <c r="F146" s="36">
        <v>1</v>
      </c>
      <c r="G146" s="37">
        <f t="shared" si="6"/>
        <v>2540</v>
      </c>
      <c r="H146" s="41">
        <v>30</v>
      </c>
      <c r="I146" s="42">
        <f t="shared" si="5"/>
        <v>76200</v>
      </c>
      <c r="J146" s="20"/>
    </row>
    <row r="147" spans="1:10" ht="20.100000000000001" customHeight="1">
      <c r="A147" s="15">
        <v>145</v>
      </c>
      <c r="B147" s="40" t="s">
        <v>170</v>
      </c>
      <c r="C147" s="35">
        <v>270</v>
      </c>
      <c r="D147" s="35">
        <v>270</v>
      </c>
      <c r="E147" s="35">
        <v>270</v>
      </c>
      <c r="F147" s="36">
        <v>1</v>
      </c>
      <c r="G147" s="37">
        <f t="shared" si="6"/>
        <v>270</v>
      </c>
      <c r="H147" s="41">
        <v>30</v>
      </c>
      <c r="I147" s="42">
        <f t="shared" si="5"/>
        <v>8100</v>
      </c>
      <c r="J147" s="20"/>
    </row>
    <row r="148" spans="1:10" s="6" customFormat="1" ht="20.100000000000001" customHeight="1">
      <c r="A148" s="15">
        <v>146</v>
      </c>
      <c r="B148" s="40" t="s">
        <v>171</v>
      </c>
      <c r="C148" s="35">
        <v>219</v>
      </c>
      <c r="D148" s="35">
        <v>219</v>
      </c>
      <c r="E148" s="35">
        <v>219</v>
      </c>
      <c r="F148" s="36" t="s">
        <v>26</v>
      </c>
      <c r="G148" s="37">
        <f t="shared" si="6"/>
        <v>219</v>
      </c>
      <c r="H148" s="41">
        <v>30</v>
      </c>
      <c r="I148" s="42">
        <f t="shared" si="5"/>
        <v>6570</v>
      </c>
      <c r="J148" s="24"/>
    </row>
    <row r="149" spans="1:10" ht="20.100000000000001" customHeight="1">
      <c r="A149" s="15">
        <v>147</v>
      </c>
      <c r="B149" s="43" t="s">
        <v>10</v>
      </c>
      <c r="C149" s="35">
        <v>65</v>
      </c>
      <c r="D149" s="35">
        <v>65</v>
      </c>
      <c r="E149" s="35">
        <v>65</v>
      </c>
      <c r="F149" s="36">
        <v>4</v>
      </c>
      <c r="G149" s="37">
        <f t="shared" si="6"/>
        <v>260</v>
      </c>
      <c r="H149" s="41">
        <v>30</v>
      </c>
      <c r="I149" s="42">
        <f t="shared" si="5"/>
        <v>1950</v>
      </c>
      <c r="J149" s="20"/>
    </row>
    <row r="150" spans="1:10" ht="20.100000000000001" customHeight="1">
      <c r="A150" s="15">
        <v>148</v>
      </c>
      <c r="B150" s="40" t="s">
        <v>19</v>
      </c>
      <c r="C150" s="35">
        <v>130</v>
      </c>
      <c r="D150" s="35">
        <v>130</v>
      </c>
      <c r="E150" s="35">
        <v>130</v>
      </c>
      <c r="F150" s="36">
        <v>2</v>
      </c>
      <c r="G150" s="37">
        <f t="shared" si="6"/>
        <v>260</v>
      </c>
      <c r="H150" s="41">
        <v>30</v>
      </c>
      <c r="I150" s="42">
        <f t="shared" si="5"/>
        <v>3900</v>
      </c>
      <c r="J150" s="20"/>
    </row>
    <row r="151" spans="1:10" ht="20.100000000000001" customHeight="1">
      <c r="A151" s="15">
        <v>149</v>
      </c>
      <c r="B151" s="40" t="s">
        <v>30</v>
      </c>
      <c r="C151" s="35">
        <v>150</v>
      </c>
      <c r="D151" s="35">
        <v>150</v>
      </c>
      <c r="E151" s="35">
        <v>150</v>
      </c>
      <c r="F151" s="36">
        <v>1</v>
      </c>
      <c r="G151" s="37">
        <f t="shared" si="6"/>
        <v>150</v>
      </c>
      <c r="H151" s="41">
        <v>30</v>
      </c>
      <c r="I151" s="42">
        <f t="shared" si="5"/>
        <v>4500</v>
      </c>
      <c r="J151" s="20"/>
    </row>
    <row r="152" spans="1:10" ht="20.100000000000001" customHeight="1">
      <c r="A152" s="15">
        <v>150</v>
      </c>
      <c r="B152" s="40" t="s">
        <v>20</v>
      </c>
      <c r="C152" s="35">
        <v>60</v>
      </c>
      <c r="D152" s="35">
        <v>60</v>
      </c>
      <c r="E152" s="35">
        <v>60</v>
      </c>
      <c r="F152" s="36">
        <v>2</v>
      </c>
      <c r="G152" s="37">
        <f t="shared" si="6"/>
        <v>120</v>
      </c>
      <c r="H152" s="41">
        <v>30</v>
      </c>
      <c r="I152" s="42">
        <f t="shared" si="5"/>
        <v>1800</v>
      </c>
      <c r="J152" s="20"/>
    </row>
    <row r="153" spans="1:10" ht="20.100000000000001" customHeight="1">
      <c r="A153" s="15">
        <v>151</v>
      </c>
      <c r="B153" s="40" t="s">
        <v>172</v>
      </c>
      <c r="C153" s="35">
        <v>525</v>
      </c>
      <c r="D153" s="35">
        <v>525</v>
      </c>
      <c r="E153" s="35">
        <v>525</v>
      </c>
      <c r="F153" s="36" t="s">
        <v>26</v>
      </c>
      <c r="G153" s="37">
        <f t="shared" si="6"/>
        <v>525</v>
      </c>
      <c r="H153" s="41">
        <v>30</v>
      </c>
      <c r="I153" s="42">
        <f t="shared" si="5"/>
        <v>15750</v>
      </c>
      <c r="J153" s="20"/>
    </row>
    <row r="154" spans="1:10" ht="20.100000000000001" customHeight="1">
      <c r="A154" s="15">
        <v>152</v>
      </c>
      <c r="B154" s="40" t="s">
        <v>173</v>
      </c>
      <c r="C154" s="35">
        <v>594</v>
      </c>
      <c r="D154" s="35">
        <v>594</v>
      </c>
      <c r="E154" s="35">
        <v>594</v>
      </c>
      <c r="F154" s="36">
        <v>1</v>
      </c>
      <c r="G154" s="37">
        <f t="shared" si="6"/>
        <v>594</v>
      </c>
      <c r="H154" s="41">
        <v>30</v>
      </c>
      <c r="I154" s="42">
        <f t="shared" si="5"/>
        <v>17820</v>
      </c>
      <c r="J154" s="20"/>
    </row>
    <row r="155" spans="1:10" ht="20.100000000000001" customHeight="1">
      <c r="A155" s="15">
        <v>153</v>
      </c>
      <c r="B155" s="40" t="s">
        <v>27</v>
      </c>
      <c r="C155" s="35">
        <v>500</v>
      </c>
      <c r="D155" s="35">
        <v>500</v>
      </c>
      <c r="E155" s="35">
        <v>500</v>
      </c>
      <c r="F155" s="36">
        <v>1</v>
      </c>
      <c r="G155" s="37">
        <f t="shared" si="6"/>
        <v>500</v>
      </c>
      <c r="H155" s="41">
        <v>30</v>
      </c>
      <c r="I155" s="42">
        <f t="shared" si="5"/>
        <v>15000</v>
      </c>
      <c r="J155" s="20"/>
    </row>
    <row r="156" spans="1:10" ht="20.100000000000001" customHeight="1">
      <c r="A156" s="15">
        <v>154</v>
      </c>
      <c r="B156" s="40" t="s">
        <v>28</v>
      </c>
      <c r="C156" s="35">
        <v>300</v>
      </c>
      <c r="D156" s="35">
        <v>300</v>
      </c>
      <c r="E156" s="35">
        <v>300</v>
      </c>
      <c r="F156" s="36">
        <v>1</v>
      </c>
      <c r="G156" s="37">
        <f t="shared" si="6"/>
        <v>300</v>
      </c>
      <c r="H156" s="41">
        <v>30</v>
      </c>
      <c r="I156" s="42">
        <f t="shared" si="5"/>
        <v>9000</v>
      </c>
      <c r="J156" s="20"/>
    </row>
    <row r="157" spans="1:10" ht="20.100000000000001" customHeight="1">
      <c r="A157" s="15">
        <v>155</v>
      </c>
      <c r="B157" s="40" t="s">
        <v>174</v>
      </c>
      <c r="C157" s="35">
        <v>65</v>
      </c>
      <c r="D157" s="35">
        <v>65</v>
      </c>
      <c r="E157" s="35">
        <v>65</v>
      </c>
      <c r="F157" s="36" t="s">
        <v>26</v>
      </c>
      <c r="G157" s="37">
        <f t="shared" si="6"/>
        <v>65</v>
      </c>
      <c r="H157" s="41">
        <v>30</v>
      </c>
      <c r="I157" s="42">
        <f t="shared" si="5"/>
        <v>1950</v>
      </c>
      <c r="J157" s="20"/>
    </row>
    <row r="158" spans="1:10" ht="20.100000000000001" customHeight="1">
      <c r="A158" s="15">
        <v>156</v>
      </c>
      <c r="B158" s="40" t="s">
        <v>29</v>
      </c>
      <c r="C158" s="35">
        <v>100</v>
      </c>
      <c r="D158" s="35">
        <v>100</v>
      </c>
      <c r="E158" s="35">
        <v>100</v>
      </c>
      <c r="F158" s="36">
        <v>1</v>
      </c>
      <c r="G158" s="37">
        <f t="shared" si="6"/>
        <v>100</v>
      </c>
      <c r="H158" s="41">
        <v>30</v>
      </c>
      <c r="I158" s="42">
        <f t="shared" si="5"/>
        <v>3000</v>
      </c>
      <c r="J158" s="20"/>
    </row>
    <row r="159" spans="1:10" ht="20.100000000000001" customHeight="1">
      <c r="A159" s="15">
        <v>157</v>
      </c>
      <c r="B159" s="40" t="s">
        <v>72</v>
      </c>
      <c r="C159" s="35">
        <v>1050</v>
      </c>
      <c r="D159" s="35">
        <v>1050</v>
      </c>
      <c r="E159" s="35">
        <v>1050</v>
      </c>
      <c r="F159" s="36">
        <v>2</v>
      </c>
      <c r="G159" s="37">
        <f t="shared" si="6"/>
        <v>2100</v>
      </c>
      <c r="H159" s="41">
        <v>30</v>
      </c>
      <c r="I159" s="42">
        <f t="shared" si="5"/>
        <v>31500</v>
      </c>
      <c r="J159" s="20"/>
    </row>
    <row r="160" spans="1:10" ht="20.100000000000001" customHeight="1">
      <c r="A160" s="15">
        <v>158</v>
      </c>
      <c r="B160" s="40" t="s">
        <v>175</v>
      </c>
      <c r="C160" s="35">
        <v>281</v>
      </c>
      <c r="D160" s="35">
        <v>281</v>
      </c>
      <c r="E160" s="35">
        <v>281</v>
      </c>
      <c r="F160" s="36" t="s">
        <v>16</v>
      </c>
      <c r="G160" s="37">
        <f t="shared" si="6"/>
        <v>562</v>
      </c>
      <c r="H160" s="41">
        <v>30</v>
      </c>
      <c r="I160" s="42">
        <f t="shared" si="5"/>
        <v>8430</v>
      </c>
      <c r="J160" s="20"/>
    </row>
    <row r="161" spans="1:10" ht="24" customHeight="1">
      <c r="A161" s="15">
        <v>159</v>
      </c>
      <c r="B161" s="40" t="s">
        <v>213</v>
      </c>
      <c r="C161" s="35">
        <v>778</v>
      </c>
      <c r="D161" s="35">
        <v>778</v>
      </c>
      <c r="E161" s="35">
        <v>778</v>
      </c>
      <c r="F161" s="36" t="s">
        <v>16</v>
      </c>
      <c r="G161" s="37">
        <f t="shared" si="6"/>
        <v>1556</v>
      </c>
      <c r="H161" s="41">
        <v>30</v>
      </c>
      <c r="I161" s="42">
        <f t="shared" si="5"/>
        <v>23340</v>
      </c>
      <c r="J161" s="21"/>
    </row>
    <row r="162" spans="1:10" s="6" customFormat="1" ht="20.100000000000001" customHeight="1">
      <c r="A162" s="15">
        <v>160</v>
      </c>
      <c r="B162" s="40" t="s">
        <v>216</v>
      </c>
      <c r="C162" s="35">
        <v>300</v>
      </c>
      <c r="D162" s="35">
        <v>300</v>
      </c>
      <c r="E162" s="35">
        <v>300</v>
      </c>
      <c r="F162" s="36" t="s">
        <v>16</v>
      </c>
      <c r="G162" s="37">
        <f t="shared" si="6"/>
        <v>600</v>
      </c>
      <c r="H162" s="41">
        <v>30</v>
      </c>
      <c r="I162" s="42">
        <f t="shared" si="5"/>
        <v>9000</v>
      </c>
      <c r="J162" s="26"/>
    </row>
    <row r="163" spans="1:10" s="6" customFormat="1" ht="20.100000000000001" customHeight="1">
      <c r="A163" s="15">
        <v>161</v>
      </c>
      <c r="B163" s="40" t="s">
        <v>217</v>
      </c>
      <c r="C163" s="35">
        <v>150</v>
      </c>
      <c r="D163" s="35">
        <v>150</v>
      </c>
      <c r="E163" s="35">
        <v>150</v>
      </c>
      <c r="F163" s="36" t="s">
        <v>16</v>
      </c>
      <c r="G163" s="37">
        <f t="shared" si="6"/>
        <v>300</v>
      </c>
      <c r="H163" s="41">
        <v>30</v>
      </c>
      <c r="I163" s="42">
        <f t="shared" si="5"/>
        <v>4500</v>
      </c>
      <c r="J163" s="26"/>
    </row>
    <row r="164" spans="1:10" ht="20.100000000000001" customHeight="1">
      <c r="A164" s="15">
        <v>162</v>
      </c>
      <c r="B164" s="40" t="s">
        <v>58</v>
      </c>
      <c r="C164" s="35">
        <v>360</v>
      </c>
      <c r="D164" s="35">
        <v>360</v>
      </c>
      <c r="E164" s="35">
        <v>360</v>
      </c>
      <c r="F164" s="36">
        <v>2</v>
      </c>
      <c r="G164" s="37">
        <f t="shared" si="6"/>
        <v>720</v>
      </c>
      <c r="H164" s="41">
        <v>30</v>
      </c>
      <c r="I164" s="42">
        <f t="shared" si="5"/>
        <v>10800</v>
      </c>
      <c r="J164" s="21"/>
    </row>
    <row r="165" spans="1:10" ht="20.100000000000001" customHeight="1">
      <c r="A165" s="15">
        <v>163</v>
      </c>
      <c r="B165" s="34" t="s">
        <v>249</v>
      </c>
      <c r="C165" s="49">
        <v>1826</v>
      </c>
      <c r="D165" s="49">
        <v>1826</v>
      </c>
      <c r="E165" s="49">
        <v>1826</v>
      </c>
      <c r="F165" s="36" t="s">
        <v>9</v>
      </c>
      <c r="G165" s="37">
        <f t="shared" si="6"/>
        <v>7304</v>
      </c>
      <c r="H165" s="38">
        <v>30</v>
      </c>
      <c r="I165" s="39">
        <f t="shared" si="5"/>
        <v>54780</v>
      </c>
      <c r="J165" s="21"/>
    </row>
    <row r="166" spans="1:10" ht="20.100000000000001" customHeight="1">
      <c r="A166" s="15">
        <v>164</v>
      </c>
      <c r="B166" s="34" t="s">
        <v>250</v>
      </c>
      <c r="C166" s="49">
        <v>2159</v>
      </c>
      <c r="D166" s="49">
        <v>2159</v>
      </c>
      <c r="E166" s="49">
        <v>2159</v>
      </c>
      <c r="F166" s="36" t="s">
        <v>9</v>
      </c>
      <c r="G166" s="37">
        <f t="shared" si="6"/>
        <v>8636</v>
      </c>
      <c r="H166" s="38">
        <v>30</v>
      </c>
      <c r="I166" s="39">
        <f t="shared" si="5"/>
        <v>64770</v>
      </c>
      <c r="J166" s="21"/>
    </row>
    <row r="167" spans="1:10" ht="22.5" customHeight="1">
      <c r="A167" s="15">
        <v>165</v>
      </c>
      <c r="B167" s="47" t="s">
        <v>252</v>
      </c>
      <c r="C167" s="35">
        <v>144</v>
      </c>
      <c r="D167" s="35">
        <v>144</v>
      </c>
      <c r="E167" s="68">
        <v>0</v>
      </c>
      <c r="F167" s="41">
        <v>2</v>
      </c>
      <c r="G167" s="37">
        <f t="shared" si="6"/>
        <v>288</v>
      </c>
      <c r="H167" s="41">
        <v>0</v>
      </c>
      <c r="I167" s="42">
        <f t="shared" si="5"/>
        <v>0</v>
      </c>
      <c r="J167" s="21"/>
    </row>
    <row r="168" spans="1:10" ht="20.100000000000001" customHeight="1">
      <c r="A168" s="15">
        <v>166</v>
      </c>
      <c r="B168" s="40" t="s">
        <v>86</v>
      </c>
      <c r="C168" s="35">
        <v>200</v>
      </c>
      <c r="D168" s="35">
        <v>200</v>
      </c>
      <c r="E168" s="35">
        <v>200</v>
      </c>
      <c r="F168" s="36">
        <v>1</v>
      </c>
      <c r="G168" s="37">
        <f t="shared" si="6"/>
        <v>200</v>
      </c>
      <c r="H168" s="41">
        <v>30</v>
      </c>
      <c r="I168" s="42">
        <f t="shared" si="5"/>
        <v>6000</v>
      </c>
      <c r="J168" s="20"/>
    </row>
    <row r="169" spans="1:10" ht="20.100000000000001" customHeight="1">
      <c r="A169" s="15">
        <v>167</v>
      </c>
      <c r="B169" s="40" t="s">
        <v>176</v>
      </c>
      <c r="C169" s="35">
        <v>328</v>
      </c>
      <c r="D169" s="35">
        <v>328</v>
      </c>
      <c r="E169" s="35">
        <v>328</v>
      </c>
      <c r="F169" s="36" t="s">
        <v>16</v>
      </c>
      <c r="G169" s="37">
        <f t="shared" si="6"/>
        <v>656</v>
      </c>
      <c r="H169" s="41">
        <v>30</v>
      </c>
      <c r="I169" s="42">
        <f t="shared" si="5"/>
        <v>9840</v>
      </c>
      <c r="J169" s="20"/>
    </row>
    <row r="170" spans="1:10" ht="20.100000000000001" customHeight="1">
      <c r="A170" s="15">
        <v>168</v>
      </c>
      <c r="B170" s="40" t="s">
        <v>89</v>
      </c>
      <c r="C170" s="35">
        <v>1240</v>
      </c>
      <c r="D170" s="35">
        <v>1240</v>
      </c>
      <c r="E170" s="35">
        <v>1240</v>
      </c>
      <c r="F170" s="36">
        <v>2</v>
      </c>
      <c r="G170" s="37">
        <f t="shared" si="6"/>
        <v>2480</v>
      </c>
      <c r="H170" s="41">
        <v>30</v>
      </c>
      <c r="I170" s="42">
        <f t="shared" si="5"/>
        <v>37200</v>
      </c>
      <c r="J170" s="20"/>
    </row>
    <row r="171" spans="1:10" s="4" customFormat="1" ht="20.100000000000001" customHeight="1">
      <c r="A171" s="15">
        <v>169</v>
      </c>
      <c r="B171" s="40" t="s">
        <v>90</v>
      </c>
      <c r="C171" s="35">
        <v>360</v>
      </c>
      <c r="D171" s="35">
        <v>360</v>
      </c>
      <c r="E171" s="35">
        <v>360</v>
      </c>
      <c r="F171" s="36">
        <v>2</v>
      </c>
      <c r="G171" s="37">
        <f t="shared" si="6"/>
        <v>720</v>
      </c>
      <c r="H171" s="41">
        <v>30</v>
      </c>
      <c r="I171" s="42">
        <f t="shared" si="5"/>
        <v>10800</v>
      </c>
      <c r="J171" s="21"/>
    </row>
    <row r="172" spans="1:10" s="5" customFormat="1" ht="20.100000000000001" customHeight="1">
      <c r="A172" s="15">
        <v>170</v>
      </c>
      <c r="B172" s="40" t="s">
        <v>177</v>
      </c>
      <c r="C172" s="35">
        <v>9</v>
      </c>
      <c r="D172" s="35">
        <v>9</v>
      </c>
      <c r="E172" s="35">
        <v>9</v>
      </c>
      <c r="F172" s="36" t="s">
        <v>26</v>
      </c>
      <c r="G172" s="37">
        <f t="shared" si="6"/>
        <v>9</v>
      </c>
      <c r="H172" s="41">
        <v>30</v>
      </c>
      <c r="I172" s="42">
        <f t="shared" si="5"/>
        <v>270</v>
      </c>
      <c r="J172" s="22"/>
    </row>
    <row r="173" spans="1:10" ht="20.100000000000001" customHeight="1">
      <c r="A173" s="15">
        <v>171</v>
      </c>
      <c r="B173" s="40" t="s">
        <v>178</v>
      </c>
      <c r="C173" s="35">
        <v>128</v>
      </c>
      <c r="D173" s="35">
        <v>128</v>
      </c>
      <c r="E173" s="35">
        <v>128</v>
      </c>
      <c r="F173" s="36" t="s">
        <v>26</v>
      </c>
      <c r="G173" s="37">
        <f t="shared" si="6"/>
        <v>128</v>
      </c>
      <c r="H173" s="41">
        <v>30</v>
      </c>
      <c r="I173" s="42">
        <f t="shared" si="5"/>
        <v>3840</v>
      </c>
      <c r="J173" s="20"/>
    </row>
    <row r="174" spans="1:10" ht="20.100000000000001" customHeight="1">
      <c r="A174" s="15">
        <v>172</v>
      </c>
      <c r="B174" s="40" t="s">
        <v>56</v>
      </c>
      <c r="C174" s="35">
        <v>1200</v>
      </c>
      <c r="D174" s="35">
        <v>1200</v>
      </c>
      <c r="E174" s="35">
        <v>1200</v>
      </c>
      <c r="F174" s="36">
        <v>2</v>
      </c>
      <c r="G174" s="37">
        <f t="shared" si="6"/>
        <v>2400</v>
      </c>
      <c r="H174" s="41">
        <v>30</v>
      </c>
      <c r="I174" s="42">
        <f t="shared" si="5"/>
        <v>36000</v>
      </c>
      <c r="J174" s="20"/>
    </row>
    <row r="175" spans="1:10" ht="20.100000000000001" customHeight="1">
      <c r="A175" s="15">
        <v>172</v>
      </c>
      <c r="B175" s="70" t="s">
        <v>263</v>
      </c>
      <c r="C175" s="71">
        <v>38</v>
      </c>
      <c r="D175" s="71">
        <v>38</v>
      </c>
      <c r="E175" s="71">
        <v>38</v>
      </c>
      <c r="F175" s="72" t="s">
        <v>16</v>
      </c>
      <c r="G175" s="73">
        <v>76</v>
      </c>
      <c r="H175" s="74">
        <v>30</v>
      </c>
      <c r="I175" s="75">
        <f t="shared" si="5"/>
        <v>1140</v>
      </c>
      <c r="J175" s="20"/>
    </row>
    <row r="176" spans="1:10" ht="20.100000000000001" customHeight="1">
      <c r="A176" s="15">
        <v>172</v>
      </c>
      <c r="B176" s="40" t="s">
        <v>179</v>
      </c>
      <c r="C176" s="35">
        <v>3124</v>
      </c>
      <c r="D176" s="35">
        <v>3124</v>
      </c>
      <c r="E176" s="35">
        <v>3124</v>
      </c>
      <c r="F176" s="36">
        <v>1</v>
      </c>
      <c r="G176" s="37">
        <f t="shared" si="6"/>
        <v>3124</v>
      </c>
      <c r="H176" s="41">
        <v>30</v>
      </c>
      <c r="I176" s="42">
        <f t="shared" si="5"/>
        <v>93720</v>
      </c>
      <c r="J176" s="20"/>
    </row>
    <row r="177" spans="1:10" ht="20.100000000000001" customHeight="1">
      <c r="A177" s="15">
        <v>172</v>
      </c>
      <c r="B177" s="40" t="s">
        <v>59</v>
      </c>
      <c r="C177" s="35">
        <v>200</v>
      </c>
      <c r="D177" s="35">
        <v>200</v>
      </c>
      <c r="E177" s="35">
        <v>200</v>
      </c>
      <c r="F177" s="36">
        <v>2</v>
      </c>
      <c r="G177" s="37">
        <f t="shared" si="6"/>
        <v>400</v>
      </c>
      <c r="H177" s="41">
        <v>30</v>
      </c>
      <c r="I177" s="42">
        <f t="shared" si="5"/>
        <v>6000</v>
      </c>
      <c r="J177" s="20"/>
    </row>
    <row r="178" spans="1:10" ht="20.100000000000001" customHeight="1">
      <c r="A178" s="15">
        <v>172</v>
      </c>
      <c r="B178" s="47" t="s">
        <v>180</v>
      </c>
      <c r="C178" s="35">
        <v>831</v>
      </c>
      <c r="D178" s="35">
        <v>831</v>
      </c>
      <c r="E178" s="35">
        <v>831</v>
      </c>
      <c r="F178" s="36" t="s">
        <v>16</v>
      </c>
      <c r="G178" s="37">
        <f t="shared" si="6"/>
        <v>1662</v>
      </c>
      <c r="H178" s="41">
        <v>30</v>
      </c>
      <c r="I178" s="42">
        <f t="shared" si="5"/>
        <v>24930</v>
      </c>
      <c r="J178" s="20"/>
    </row>
    <row r="179" spans="1:10" ht="20.100000000000001" customHeight="1">
      <c r="A179" s="15">
        <v>172</v>
      </c>
      <c r="B179" s="40" t="s">
        <v>181</v>
      </c>
      <c r="C179" s="35">
        <v>409</v>
      </c>
      <c r="D179" s="35">
        <v>409</v>
      </c>
      <c r="E179" s="35">
        <v>409</v>
      </c>
      <c r="F179" s="36">
        <v>2</v>
      </c>
      <c r="G179" s="37">
        <f t="shared" si="6"/>
        <v>818</v>
      </c>
      <c r="H179" s="41">
        <v>30</v>
      </c>
      <c r="I179" s="42">
        <f t="shared" si="5"/>
        <v>12270</v>
      </c>
      <c r="J179" s="20"/>
    </row>
    <row r="180" spans="1:10" ht="20.100000000000001" customHeight="1">
      <c r="A180" s="15">
        <v>172</v>
      </c>
      <c r="B180" s="40" t="s">
        <v>182</v>
      </c>
      <c r="C180" s="35">
        <v>135</v>
      </c>
      <c r="D180" s="35">
        <v>135</v>
      </c>
      <c r="E180" s="35">
        <v>135</v>
      </c>
      <c r="F180" s="36" t="s">
        <v>16</v>
      </c>
      <c r="G180" s="37">
        <f t="shared" si="6"/>
        <v>270</v>
      </c>
      <c r="H180" s="41">
        <v>30</v>
      </c>
      <c r="I180" s="42">
        <f t="shared" si="5"/>
        <v>4050</v>
      </c>
      <c r="J180" s="20"/>
    </row>
    <row r="181" spans="1:10" ht="20.100000000000001" customHeight="1">
      <c r="A181" s="15">
        <v>172</v>
      </c>
      <c r="B181" s="47" t="s">
        <v>183</v>
      </c>
      <c r="C181" s="35">
        <v>144</v>
      </c>
      <c r="D181" s="35">
        <v>144</v>
      </c>
      <c r="E181" s="35">
        <v>144</v>
      </c>
      <c r="F181" s="36" t="s">
        <v>16</v>
      </c>
      <c r="G181" s="37">
        <f t="shared" si="6"/>
        <v>288</v>
      </c>
      <c r="H181" s="41">
        <v>30</v>
      </c>
      <c r="I181" s="42">
        <f t="shared" si="5"/>
        <v>4320</v>
      </c>
      <c r="J181" s="20"/>
    </row>
    <row r="182" spans="1:10" ht="20.100000000000001" customHeight="1">
      <c r="A182" s="15">
        <v>172</v>
      </c>
      <c r="B182" s="40" t="s">
        <v>184</v>
      </c>
      <c r="C182" s="35">
        <v>516</v>
      </c>
      <c r="D182" s="35">
        <v>516</v>
      </c>
      <c r="E182" s="35">
        <v>516</v>
      </c>
      <c r="F182" s="36" t="s">
        <v>16</v>
      </c>
      <c r="G182" s="37">
        <f t="shared" si="6"/>
        <v>1032</v>
      </c>
      <c r="H182" s="41">
        <v>30</v>
      </c>
      <c r="I182" s="42">
        <f t="shared" si="5"/>
        <v>15480</v>
      </c>
      <c r="J182" s="20"/>
    </row>
    <row r="183" spans="1:10" ht="20.100000000000001" customHeight="1">
      <c r="A183" s="15">
        <v>172</v>
      </c>
      <c r="B183" s="40" t="s">
        <v>185</v>
      </c>
      <c r="C183" s="35">
        <v>162</v>
      </c>
      <c r="D183" s="35">
        <v>162</v>
      </c>
      <c r="E183" s="35">
        <v>162</v>
      </c>
      <c r="F183" s="36" t="s">
        <v>16</v>
      </c>
      <c r="G183" s="37">
        <f t="shared" si="6"/>
        <v>324</v>
      </c>
      <c r="H183" s="41">
        <v>30</v>
      </c>
      <c r="I183" s="42">
        <f t="shared" si="5"/>
        <v>4860</v>
      </c>
      <c r="J183" s="20"/>
    </row>
    <row r="184" spans="1:10" ht="20.100000000000001" customHeight="1">
      <c r="A184" s="15">
        <v>172</v>
      </c>
      <c r="B184" s="40" t="s">
        <v>2</v>
      </c>
      <c r="C184" s="35">
        <v>582</v>
      </c>
      <c r="D184" s="35">
        <v>582</v>
      </c>
      <c r="E184" s="35">
        <v>582</v>
      </c>
      <c r="F184" s="36">
        <v>8</v>
      </c>
      <c r="G184" s="37">
        <f t="shared" si="6"/>
        <v>4656</v>
      </c>
      <c r="H184" s="41">
        <v>30</v>
      </c>
      <c r="I184" s="42">
        <f t="shared" si="5"/>
        <v>17460</v>
      </c>
      <c r="J184" s="20"/>
    </row>
    <row r="185" spans="1:10" ht="20.100000000000001" customHeight="1">
      <c r="A185" s="15">
        <v>172</v>
      </c>
      <c r="B185" s="48" t="s">
        <v>186</v>
      </c>
      <c r="C185" s="35">
        <v>192</v>
      </c>
      <c r="D185" s="35">
        <v>192</v>
      </c>
      <c r="E185" s="35">
        <v>192</v>
      </c>
      <c r="F185" s="41">
        <v>2</v>
      </c>
      <c r="G185" s="37">
        <f t="shared" si="6"/>
        <v>384</v>
      </c>
      <c r="H185" s="41">
        <v>30</v>
      </c>
      <c r="I185" s="42">
        <f t="shared" si="5"/>
        <v>5760</v>
      </c>
      <c r="J185" s="20"/>
    </row>
    <row r="186" spans="1:10" ht="20.100000000000001" customHeight="1">
      <c r="A186" s="15">
        <v>172</v>
      </c>
      <c r="B186" s="40" t="s">
        <v>24</v>
      </c>
      <c r="C186" s="35">
        <v>1000</v>
      </c>
      <c r="D186" s="35">
        <v>1000</v>
      </c>
      <c r="E186" s="35">
        <v>1000</v>
      </c>
      <c r="F186" s="36">
        <v>1</v>
      </c>
      <c r="G186" s="37">
        <f t="shared" si="6"/>
        <v>1000</v>
      </c>
      <c r="H186" s="41">
        <v>30</v>
      </c>
      <c r="I186" s="42">
        <f t="shared" si="5"/>
        <v>30000</v>
      </c>
      <c r="J186" s="20"/>
    </row>
    <row r="187" spans="1:10" s="4" customFormat="1" ht="20.100000000000001" customHeight="1">
      <c r="A187" s="15">
        <v>172</v>
      </c>
      <c r="B187" s="40" t="s">
        <v>25</v>
      </c>
      <c r="C187" s="35">
        <v>800</v>
      </c>
      <c r="D187" s="35">
        <v>800</v>
      </c>
      <c r="E187" s="35">
        <v>800</v>
      </c>
      <c r="F187" s="36">
        <v>1</v>
      </c>
      <c r="G187" s="37">
        <f t="shared" si="6"/>
        <v>800</v>
      </c>
      <c r="H187" s="41">
        <v>30</v>
      </c>
      <c r="I187" s="42">
        <f t="shared" si="5"/>
        <v>24000</v>
      </c>
      <c r="J187" s="21"/>
    </row>
    <row r="188" spans="1:10" s="4" customFormat="1" ht="20.100000000000001" customHeight="1">
      <c r="A188" s="15">
        <v>172</v>
      </c>
      <c r="B188" s="40" t="s">
        <v>18</v>
      </c>
      <c r="C188" s="35">
        <v>1200</v>
      </c>
      <c r="D188" s="35">
        <v>1200</v>
      </c>
      <c r="E188" s="35">
        <v>1200</v>
      </c>
      <c r="F188" s="36">
        <v>2</v>
      </c>
      <c r="G188" s="37">
        <f t="shared" si="6"/>
        <v>2400</v>
      </c>
      <c r="H188" s="41">
        <v>30</v>
      </c>
      <c r="I188" s="42">
        <f t="shared" si="5"/>
        <v>36000</v>
      </c>
      <c r="J188" s="21"/>
    </row>
    <row r="189" spans="1:10" s="4" customFormat="1" ht="20.100000000000001" customHeight="1">
      <c r="A189" s="15">
        <v>172</v>
      </c>
      <c r="B189" s="48" t="s">
        <v>187</v>
      </c>
      <c r="C189" s="35">
        <v>2210</v>
      </c>
      <c r="D189" s="35">
        <v>2210</v>
      </c>
      <c r="E189" s="35">
        <v>2210</v>
      </c>
      <c r="F189" s="41">
        <v>2</v>
      </c>
      <c r="G189" s="37">
        <f t="shared" si="6"/>
        <v>4420</v>
      </c>
      <c r="H189" s="41">
        <v>30</v>
      </c>
      <c r="I189" s="42">
        <f t="shared" si="5"/>
        <v>66300</v>
      </c>
      <c r="J189" s="21"/>
    </row>
    <row r="190" spans="1:10" ht="20.100000000000001" customHeight="1">
      <c r="A190" s="15">
        <v>172</v>
      </c>
      <c r="B190" s="48" t="s">
        <v>188</v>
      </c>
      <c r="C190" s="35">
        <v>816</v>
      </c>
      <c r="D190" s="35">
        <v>816</v>
      </c>
      <c r="E190" s="35">
        <v>816</v>
      </c>
      <c r="F190" s="41">
        <v>2</v>
      </c>
      <c r="G190" s="37">
        <f t="shared" si="6"/>
        <v>1632</v>
      </c>
      <c r="H190" s="41">
        <v>30</v>
      </c>
      <c r="I190" s="42">
        <f t="shared" si="5"/>
        <v>24480</v>
      </c>
      <c r="J190" s="20"/>
    </row>
    <row r="191" spans="1:10" ht="20.100000000000001" customHeight="1">
      <c r="A191" s="15">
        <v>172</v>
      </c>
      <c r="B191" s="40" t="s">
        <v>70</v>
      </c>
      <c r="C191" s="35">
        <v>195</v>
      </c>
      <c r="D191" s="35">
        <v>195</v>
      </c>
      <c r="E191" s="35">
        <v>195</v>
      </c>
      <c r="F191" s="36" t="s">
        <v>26</v>
      </c>
      <c r="G191" s="37">
        <f t="shared" si="6"/>
        <v>195</v>
      </c>
      <c r="H191" s="41">
        <v>30</v>
      </c>
      <c r="I191" s="42">
        <f t="shared" si="5"/>
        <v>5850</v>
      </c>
      <c r="J191" s="20"/>
    </row>
    <row r="192" spans="1:10" ht="20.100000000000001" customHeight="1">
      <c r="A192" s="15">
        <v>172</v>
      </c>
      <c r="B192" s="40" t="s">
        <v>71</v>
      </c>
      <c r="C192" s="35">
        <v>190</v>
      </c>
      <c r="D192" s="35">
        <v>190</v>
      </c>
      <c r="E192" s="35">
        <v>190</v>
      </c>
      <c r="F192" s="36" t="s">
        <v>26</v>
      </c>
      <c r="G192" s="37">
        <f t="shared" si="6"/>
        <v>190</v>
      </c>
      <c r="H192" s="41">
        <v>30</v>
      </c>
      <c r="I192" s="42">
        <f t="shared" si="5"/>
        <v>5700</v>
      </c>
      <c r="J192" s="20"/>
    </row>
    <row r="193" spans="1:10" ht="20.100000000000001" customHeight="1">
      <c r="A193" s="15">
        <v>172</v>
      </c>
      <c r="B193" s="40" t="s">
        <v>189</v>
      </c>
      <c r="C193" s="35">
        <v>866</v>
      </c>
      <c r="D193" s="35">
        <v>866</v>
      </c>
      <c r="E193" s="35">
        <v>866</v>
      </c>
      <c r="F193" s="36" t="s">
        <v>26</v>
      </c>
      <c r="G193" s="37">
        <f t="shared" si="6"/>
        <v>866</v>
      </c>
      <c r="H193" s="41">
        <v>30</v>
      </c>
      <c r="I193" s="42">
        <f t="shared" si="5"/>
        <v>25980</v>
      </c>
      <c r="J193" s="20"/>
    </row>
    <row r="194" spans="1:10" ht="20.100000000000001" customHeight="1">
      <c r="A194" s="15">
        <v>172</v>
      </c>
      <c r="B194" s="40" t="s">
        <v>190</v>
      </c>
      <c r="C194" s="35">
        <v>450</v>
      </c>
      <c r="D194" s="35">
        <v>450</v>
      </c>
      <c r="E194" s="35">
        <v>450</v>
      </c>
      <c r="F194" s="36">
        <v>1</v>
      </c>
      <c r="G194" s="37">
        <f t="shared" si="6"/>
        <v>450</v>
      </c>
      <c r="H194" s="41">
        <v>30</v>
      </c>
      <c r="I194" s="42">
        <f t="shared" si="5"/>
        <v>13500</v>
      </c>
      <c r="J194" s="20"/>
    </row>
    <row r="195" spans="1:10" ht="20.100000000000001" customHeight="1">
      <c r="A195" s="15">
        <v>172</v>
      </c>
      <c r="B195" s="40" t="s">
        <v>51</v>
      </c>
      <c r="C195" s="35">
        <v>881</v>
      </c>
      <c r="D195" s="35">
        <v>881</v>
      </c>
      <c r="E195" s="35">
        <v>881</v>
      </c>
      <c r="F195" s="36">
        <v>1</v>
      </c>
      <c r="G195" s="37">
        <f t="shared" si="6"/>
        <v>881</v>
      </c>
      <c r="H195" s="41">
        <v>30</v>
      </c>
      <c r="I195" s="42">
        <f t="shared" si="5"/>
        <v>26430</v>
      </c>
      <c r="J195" s="20"/>
    </row>
    <row r="196" spans="1:10" ht="20.100000000000001" customHeight="1">
      <c r="A196" s="15">
        <v>172</v>
      </c>
      <c r="B196" s="40" t="s">
        <v>63</v>
      </c>
      <c r="C196" s="35">
        <v>960</v>
      </c>
      <c r="D196" s="35">
        <v>960</v>
      </c>
      <c r="E196" s="35">
        <v>960</v>
      </c>
      <c r="F196" s="36">
        <v>1</v>
      </c>
      <c r="G196" s="37">
        <f t="shared" si="6"/>
        <v>960</v>
      </c>
      <c r="H196" s="41">
        <v>30</v>
      </c>
      <c r="I196" s="42">
        <f t="shared" si="5"/>
        <v>28800</v>
      </c>
      <c r="J196" s="20"/>
    </row>
    <row r="197" spans="1:10" ht="20.100000000000001" customHeight="1">
      <c r="A197" s="15">
        <v>172</v>
      </c>
      <c r="B197" s="40" t="s">
        <v>62</v>
      </c>
      <c r="C197" s="35">
        <v>915</v>
      </c>
      <c r="D197" s="35">
        <v>915</v>
      </c>
      <c r="E197" s="35">
        <v>915</v>
      </c>
      <c r="F197" s="36">
        <v>1</v>
      </c>
      <c r="G197" s="37">
        <f t="shared" si="6"/>
        <v>915</v>
      </c>
      <c r="H197" s="41">
        <v>30</v>
      </c>
      <c r="I197" s="42">
        <f t="shared" ref="I197:I248" si="7">E197*H197</f>
        <v>27450</v>
      </c>
      <c r="J197" s="20"/>
    </row>
    <row r="198" spans="1:10" ht="20.100000000000001" customHeight="1">
      <c r="A198" s="15">
        <v>172</v>
      </c>
      <c r="B198" s="40" t="s">
        <v>219</v>
      </c>
      <c r="C198" s="35">
        <f>132+65+60+145+143+95+33+31+30</f>
        <v>734</v>
      </c>
      <c r="D198" s="35">
        <f t="shared" ref="D198:E198" si="8">132+65+60+145+143+95+33+31+30</f>
        <v>734</v>
      </c>
      <c r="E198" s="35">
        <f t="shared" si="8"/>
        <v>734</v>
      </c>
      <c r="F198" s="36" t="s">
        <v>26</v>
      </c>
      <c r="G198" s="37">
        <f t="shared" si="6"/>
        <v>734</v>
      </c>
      <c r="H198" s="41">
        <v>30</v>
      </c>
      <c r="I198" s="42">
        <f t="shared" si="7"/>
        <v>22020</v>
      </c>
      <c r="J198" s="20"/>
    </row>
    <row r="199" spans="1:10" ht="20.100000000000001" customHeight="1">
      <c r="A199" s="15">
        <v>172</v>
      </c>
      <c r="B199" s="40" t="s">
        <v>218</v>
      </c>
      <c r="C199" s="35">
        <f>69+112</f>
        <v>181</v>
      </c>
      <c r="D199" s="35">
        <f t="shared" ref="D199:E199" si="9">69+112</f>
        <v>181</v>
      </c>
      <c r="E199" s="35">
        <f t="shared" si="9"/>
        <v>181</v>
      </c>
      <c r="F199" s="36" t="s">
        <v>26</v>
      </c>
      <c r="G199" s="37">
        <f t="shared" si="6"/>
        <v>181</v>
      </c>
      <c r="H199" s="41">
        <v>30</v>
      </c>
      <c r="I199" s="42">
        <f t="shared" si="7"/>
        <v>5430</v>
      </c>
      <c r="J199" s="20"/>
    </row>
    <row r="200" spans="1:10" ht="20.100000000000001" customHeight="1">
      <c r="A200" s="15">
        <v>172</v>
      </c>
      <c r="B200" s="40" t="s">
        <v>191</v>
      </c>
      <c r="C200" s="35">
        <v>128</v>
      </c>
      <c r="D200" s="35">
        <v>128</v>
      </c>
      <c r="E200" s="35">
        <v>128</v>
      </c>
      <c r="F200" s="36" t="s">
        <v>26</v>
      </c>
      <c r="G200" s="37">
        <f t="shared" si="6"/>
        <v>128</v>
      </c>
      <c r="H200" s="41">
        <v>30</v>
      </c>
      <c r="I200" s="42">
        <f t="shared" si="7"/>
        <v>3840</v>
      </c>
      <c r="J200" s="20"/>
    </row>
    <row r="201" spans="1:10" ht="20.100000000000001" customHeight="1">
      <c r="A201" s="15">
        <v>172</v>
      </c>
      <c r="B201" s="70" t="s">
        <v>261</v>
      </c>
      <c r="C201" s="71">
        <f>364+344</f>
        <v>708</v>
      </c>
      <c r="D201" s="71">
        <f t="shared" ref="D201:E201" si="10">364+344</f>
        <v>708</v>
      </c>
      <c r="E201" s="71">
        <f t="shared" si="10"/>
        <v>708</v>
      </c>
      <c r="F201" s="72">
        <v>2</v>
      </c>
      <c r="G201" s="73">
        <f t="shared" ref="G201:G248" si="11">C201*F201</f>
        <v>1416</v>
      </c>
      <c r="H201" s="74">
        <v>30</v>
      </c>
      <c r="I201" s="75">
        <f t="shared" si="7"/>
        <v>21240</v>
      </c>
      <c r="J201" s="20"/>
    </row>
    <row r="202" spans="1:10" ht="20.100000000000001" customHeight="1">
      <c r="A202" s="15">
        <v>172</v>
      </c>
      <c r="B202" s="43" t="s">
        <v>192</v>
      </c>
      <c r="C202" s="35">
        <v>460</v>
      </c>
      <c r="D202" s="35">
        <v>460</v>
      </c>
      <c r="E202" s="35">
        <v>460</v>
      </c>
      <c r="F202" s="36">
        <v>2</v>
      </c>
      <c r="G202" s="37">
        <f t="shared" si="11"/>
        <v>920</v>
      </c>
      <c r="H202" s="41">
        <v>30</v>
      </c>
      <c r="I202" s="42">
        <f t="shared" si="7"/>
        <v>13800</v>
      </c>
      <c r="J202" s="20"/>
    </row>
    <row r="203" spans="1:10" ht="20.100000000000001" customHeight="1">
      <c r="A203" s="15">
        <v>172</v>
      </c>
      <c r="B203" s="43" t="s">
        <v>214</v>
      </c>
      <c r="C203" s="35">
        <v>48</v>
      </c>
      <c r="D203" s="35">
        <v>48</v>
      </c>
      <c r="E203" s="35">
        <v>48</v>
      </c>
      <c r="F203" s="36" t="s">
        <v>16</v>
      </c>
      <c r="G203" s="37">
        <f t="shared" si="11"/>
        <v>96</v>
      </c>
      <c r="H203" s="41">
        <v>30</v>
      </c>
      <c r="I203" s="42">
        <f t="shared" si="7"/>
        <v>1440</v>
      </c>
      <c r="J203" s="20"/>
    </row>
    <row r="204" spans="1:10" ht="20.100000000000001" customHeight="1">
      <c r="A204" s="15">
        <v>172</v>
      </c>
      <c r="B204" s="56" t="s">
        <v>235</v>
      </c>
      <c r="C204" s="35">
        <v>61</v>
      </c>
      <c r="D204" s="35">
        <v>61</v>
      </c>
      <c r="E204" s="35">
        <v>61</v>
      </c>
      <c r="F204" s="36" t="s">
        <v>16</v>
      </c>
      <c r="G204" s="37">
        <f t="shared" si="11"/>
        <v>122</v>
      </c>
      <c r="H204" s="41">
        <v>30</v>
      </c>
      <c r="I204" s="42">
        <f t="shared" si="7"/>
        <v>1830</v>
      </c>
      <c r="J204" s="20"/>
    </row>
    <row r="205" spans="1:10" ht="20.100000000000001" customHeight="1">
      <c r="A205" s="15">
        <v>172</v>
      </c>
      <c r="B205" s="57" t="s">
        <v>236</v>
      </c>
      <c r="C205" s="35">
        <v>162</v>
      </c>
      <c r="D205" s="35">
        <v>162</v>
      </c>
      <c r="E205" s="35">
        <v>162</v>
      </c>
      <c r="F205" s="36" t="s">
        <v>16</v>
      </c>
      <c r="G205" s="37">
        <f t="shared" si="11"/>
        <v>324</v>
      </c>
      <c r="H205" s="41">
        <v>30</v>
      </c>
      <c r="I205" s="42">
        <f t="shared" si="7"/>
        <v>4860</v>
      </c>
      <c r="J205" s="20"/>
    </row>
    <row r="206" spans="1:10" ht="27.75" customHeight="1">
      <c r="A206" s="15">
        <v>172</v>
      </c>
      <c r="B206" s="47" t="s">
        <v>193</v>
      </c>
      <c r="C206" s="35">
        <v>1086</v>
      </c>
      <c r="D206" s="35">
        <v>1086</v>
      </c>
      <c r="E206" s="35">
        <v>1086</v>
      </c>
      <c r="F206" s="36" t="s">
        <v>16</v>
      </c>
      <c r="G206" s="37">
        <f t="shared" si="11"/>
        <v>2172</v>
      </c>
      <c r="H206" s="41">
        <v>30</v>
      </c>
      <c r="I206" s="42">
        <f t="shared" si="7"/>
        <v>32580</v>
      </c>
      <c r="J206" s="20"/>
    </row>
    <row r="207" spans="1:10" ht="20.100000000000001" customHeight="1">
      <c r="A207" s="15">
        <v>172</v>
      </c>
      <c r="B207" s="43" t="s">
        <v>73</v>
      </c>
      <c r="C207" s="35">
        <v>450</v>
      </c>
      <c r="D207" s="35">
        <v>450</v>
      </c>
      <c r="E207" s="35">
        <v>450</v>
      </c>
      <c r="F207" s="36">
        <v>2</v>
      </c>
      <c r="G207" s="37">
        <f t="shared" si="11"/>
        <v>900</v>
      </c>
      <c r="H207" s="41">
        <v>30</v>
      </c>
      <c r="I207" s="42">
        <f t="shared" si="7"/>
        <v>13500</v>
      </c>
      <c r="J207" s="20"/>
    </row>
    <row r="208" spans="1:10" ht="20.100000000000001" customHeight="1">
      <c r="A208" s="15">
        <v>172</v>
      </c>
      <c r="B208" s="40" t="s">
        <v>194</v>
      </c>
      <c r="C208" s="35">
        <f>360*1.5</f>
        <v>540</v>
      </c>
      <c r="D208" s="35">
        <f>360*1.5</f>
        <v>540</v>
      </c>
      <c r="E208" s="35">
        <v>540</v>
      </c>
      <c r="F208" s="36">
        <v>1</v>
      </c>
      <c r="G208" s="37">
        <f t="shared" si="11"/>
        <v>540</v>
      </c>
      <c r="H208" s="41">
        <v>30</v>
      </c>
      <c r="I208" s="42">
        <f t="shared" si="7"/>
        <v>16200</v>
      </c>
      <c r="J208" s="20"/>
    </row>
    <row r="209" spans="1:10" ht="20.100000000000001" customHeight="1">
      <c r="A209" s="15">
        <v>172</v>
      </c>
      <c r="B209" s="43" t="s">
        <v>222</v>
      </c>
      <c r="C209" s="35">
        <f>132+53+212+93+271</f>
        <v>761</v>
      </c>
      <c r="D209" s="35">
        <f t="shared" ref="D209:E209" si="12">132+53+212+93+271</f>
        <v>761</v>
      </c>
      <c r="E209" s="35">
        <f t="shared" si="12"/>
        <v>761</v>
      </c>
      <c r="F209" s="36" t="s">
        <v>26</v>
      </c>
      <c r="G209" s="37">
        <f t="shared" si="11"/>
        <v>761</v>
      </c>
      <c r="H209" s="41">
        <v>30</v>
      </c>
      <c r="I209" s="42">
        <f t="shared" si="7"/>
        <v>22830</v>
      </c>
      <c r="J209" s="20"/>
    </row>
    <row r="210" spans="1:10" ht="20.100000000000001" customHeight="1">
      <c r="A210" s="15">
        <v>172</v>
      </c>
      <c r="B210" s="43" t="s">
        <v>221</v>
      </c>
      <c r="C210" s="35">
        <f>193+16+5</f>
        <v>214</v>
      </c>
      <c r="D210" s="35">
        <f t="shared" ref="D210:E210" si="13">193+16+5</f>
        <v>214</v>
      </c>
      <c r="E210" s="35">
        <f t="shared" si="13"/>
        <v>214</v>
      </c>
      <c r="F210" s="36" t="s">
        <v>26</v>
      </c>
      <c r="G210" s="37">
        <f t="shared" si="11"/>
        <v>214</v>
      </c>
      <c r="H210" s="41">
        <v>30</v>
      </c>
      <c r="I210" s="42">
        <f t="shared" si="7"/>
        <v>6420</v>
      </c>
      <c r="J210" s="20"/>
    </row>
    <row r="211" spans="1:10" ht="20.100000000000001" customHeight="1">
      <c r="A211" s="15">
        <v>172</v>
      </c>
      <c r="B211" s="33" t="s">
        <v>251</v>
      </c>
      <c r="C211" s="35">
        <v>408</v>
      </c>
      <c r="D211" s="35">
        <v>408</v>
      </c>
      <c r="E211" s="35">
        <v>408</v>
      </c>
      <c r="F211" s="36" t="s">
        <v>16</v>
      </c>
      <c r="G211" s="37">
        <f t="shared" si="11"/>
        <v>816</v>
      </c>
      <c r="H211" s="38">
        <v>30</v>
      </c>
      <c r="I211" s="39">
        <f t="shared" si="7"/>
        <v>12240</v>
      </c>
      <c r="J211" s="20"/>
    </row>
    <row r="212" spans="1:10" ht="20.100000000000001" customHeight="1">
      <c r="A212" s="15">
        <v>172</v>
      </c>
      <c r="B212" s="40" t="s">
        <v>195</v>
      </c>
      <c r="C212" s="35">
        <v>3231</v>
      </c>
      <c r="D212" s="35">
        <v>3231</v>
      </c>
      <c r="E212" s="35">
        <v>3231</v>
      </c>
      <c r="F212" s="36">
        <v>1</v>
      </c>
      <c r="G212" s="37">
        <f t="shared" si="11"/>
        <v>3231</v>
      </c>
      <c r="H212" s="41">
        <v>30</v>
      </c>
      <c r="I212" s="42">
        <f t="shared" si="7"/>
        <v>96930</v>
      </c>
      <c r="J212" s="20"/>
    </row>
    <row r="213" spans="1:10" ht="20.100000000000001" customHeight="1">
      <c r="A213" s="15">
        <v>172</v>
      </c>
      <c r="B213" s="43" t="s">
        <v>44</v>
      </c>
      <c r="C213" s="35">
        <v>375</v>
      </c>
      <c r="D213" s="35">
        <v>375</v>
      </c>
      <c r="E213" s="35">
        <v>375</v>
      </c>
      <c r="F213" s="36">
        <v>1</v>
      </c>
      <c r="G213" s="37">
        <f t="shared" si="11"/>
        <v>375</v>
      </c>
      <c r="H213" s="41">
        <v>30</v>
      </c>
      <c r="I213" s="42">
        <f t="shared" si="7"/>
        <v>11250</v>
      </c>
      <c r="J213" s="20"/>
    </row>
    <row r="214" spans="1:10" ht="20.100000000000001" customHeight="1">
      <c r="A214" s="15">
        <v>172</v>
      </c>
      <c r="B214" s="43" t="s">
        <v>45</v>
      </c>
      <c r="C214" s="35">
        <v>1600</v>
      </c>
      <c r="D214" s="35">
        <v>1600</v>
      </c>
      <c r="E214" s="35">
        <v>1600</v>
      </c>
      <c r="F214" s="36">
        <v>1</v>
      </c>
      <c r="G214" s="37">
        <f t="shared" si="11"/>
        <v>1600</v>
      </c>
      <c r="H214" s="41">
        <v>30</v>
      </c>
      <c r="I214" s="42">
        <f t="shared" si="7"/>
        <v>48000</v>
      </c>
      <c r="J214" s="20"/>
    </row>
    <row r="215" spans="1:10" ht="20.100000000000001" customHeight="1">
      <c r="A215" s="15">
        <v>172</v>
      </c>
      <c r="B215" s="43" t="s">
        <v>196</v>
      </c>
      <c r="C215" s="35">
        <v>770</v>
      </c>
      <c r="D215" s="35">
        <v>770</v>
      </c>
      <c r="E215" s="35">
        <v>770</v>
      </c>
      <c r="F215" s="36" t="s">
        <v>26</v>
      </c>
      <c r="G215" s="37">
        <f t="shared" si="11"/>
        <v>770</v>
      </c>
      <c r="H215" s="41">
        <v>30</v>
      </c>
      <c r="I215" s="42">
        <f t="shared" si="7"/>
        <v>23100</v>
      </c>
      <c r="J215" s="20"/>
    </row>
    <row r="216" spans="1:10" ht="20.100000000000001" customHeight="1">
      <c r="A216" s="15">
        <v>172</v>
      </c>
      <c r="B216" s="43" t="s">
        <v>197</v>
      </c>
      <c r="C216" s="35">
        <v>810</v>
      </c>
      <c r="D216" s="35">
        <v>810</v>
      </c>
      <c r="E216" s="35">
        <v>810</v>
      </c>
      <c r="F216" s="36" t="s">
        <v>26</v>
      </c>
      <c r="G216" s="37">
        <f t="shared" si="11"/>
        <v>810</v>
      </c>
      <c r="H216" s="41">
        <v>30</v>
      </c>
      <c r="I216" s="42">
        <f t="shared" si="7"/>
        <v>24300</v>
      </c>
      <c r="J216" s="20"/>
    </row>
    <row r="217" spans="1:10" ht="20.100000000000001" customHeight="1">
      <c r="A217" s="15">
        <v>172</v>
      </c>
      <c r="B217" s="43" t="s">
        <v>14</v>
      </c>
      <c r="C217" s="35">
        <v>500</v>
      </c>
      <c r="D217" s="35">
        <v>500</v>
      </c>
      <c r="E217" s="35">
        <v>500</v>
      </c>
      <c r="F217" s="36">
        <v>2</v>
      </c>
      <c r="G217" s="37">
        <f t="shared" si="11"/>
        <v>1000</v>
      </c>
      <c r="H217" s="41">
        <v>30</v>
      </c>
      <c r="I217" s="42">
        <f t="shared" si="7"/>
        <v>15000</v>
      </c>
      <c r="J217" s="20"/>
    </row>
    <row r="218" spans="1:10" ht="20.100000000000001" customHeight="1">
      <c r="A218" s="15">
        <v>172</v>
      </c>
      <c r="B218" s="40" t="s">
        <v>38</v>
      </c>
      <c r="C218" s="35">
        <v>60</v>
      </c>
      <c r="D218" s="35">
        <v>60</v>
      </c>
      <c r="E218" s="35">
        <v>60</v>
      </c>
      <c r="F218" s="36">
        <v>2</v>
      </c>
      <c r="G218" s="37">
        <f t="shared" si="11"/>
        <v>120</v>
      </c>
      <c r="H218" s="41">
        <v>30</v>
      </c>
      <c r="I218" s="42">
        <f t="shared" si="7"/>
        <v>1800</v>
      </c>
      <c r="J218" s="20"/>
    </row>
    <row r="219" spans="1:10" ht="20.100000000000001" customHeight="1">
      <c r="A219" s="15">
        <v>172</v>
      </c>
      <c r="B219" s="40" t="s">
        <v>13</v>
      </c>
      <c r="C219" s="35">
        <v>180</v>
      </c>
      <c r="D219" s="35">
        <v>180</v>
      </c>
      <c r="E219" s="35">
        <v>180</v>
      </c>
      <c r="F219" s="36">
        <v>4</v>
      </c>
      <c r="G219" s="37">
        <f t="shared" si="11"/>
        <v>720</v>
      </c>
      <c r="H219" s="41">
        <v>30</v>
      </c>
      <c r="I219" s="42">
        <f t="shared" si="7"/>
        <v>5400</v>
      </c>
      <c r="J219" s="20"/>
    </row>
    <row r="220" spans="1:10" ht="20.100000000000001" customHeight="1">
      <c r="A220" s="15">
        <v>172</v>
      </c>
      <c r="B220" s="40" t="s">
        <v>198</v>
      </c>
      <c r="C220" s="35">
        <v>55</v>
      </c>
      <c r="D220" s="35">
        <v>55</v>
      </c>
      <c r="E220" s="35">
        <v>55</v>
      </c>
      <c r="F220" s="36" t="s">
        <v>26</v>
      </c>
      <c r="G220" s="37">
        <f t="shared" si="11"/>
        <v>55</v>
      </c>
      <c r="H220" s="41">
        <v>30</v>
      </c>
      <c r="I220" s="42">
        <f t="shared" si="7"/>
        <v>1650</v>
      </c>
      <c r="J220" s="20"/>
    </row>
    <row r="221" spans="1:10" ht="20.100000000000001" customHeight="1">
      <c r="A221" s="15">
        <v>172</v>
      </c>
      <c r="B221" s="40" t="s">
        <v>53</v>
      </c>
      <c r="C221" s="35">
        <v>300</v>
      </c>
      <c r="D221" s="35">
        <v>300</v>
      </c>
      <c r="E221" s="35">
        <v>300</v>
      </c>
      <c r="F221" s="36">
        <v>1</v>
      </c>
      <c r="G221" s="37">
        <f t="shared" si="11"/>
        <v>300</v>
      </c>
      <c r="H221" s="41">
        <v>30</v>
      </c>
      <c r="I221" s="42">
        <f t="shared" si="7"/>
        <v>9000</v>
      </c>
      <c r="J221" s="20"/>
    </row>
    <row r="222" spans="1:10" ht="20.100000000000001" customHeight="1">
      <c r="A222" s="15">
        <v>172</v>
      </c>
      <c r="B222" s="43" t="s">
        <v>42</v>
      </c>
      <c r="C222" s="35">
        <v>500</v>
      </c>
      <c r="D222" s="35">
        <v>500</v>
      </c>
      <c r="E222" s="35">
        <v>500</v>
      </c>
      <c r="F222" s="36">
        <v>4</v>
      </c>
      <c r="G222" s="37">
        <f t="shared" si="11"/>
        <v>2000</v>
      </c>
      <c r="H222" s="41">
        <v>30</v>
      </c>
      <c r="I222" s="42">
        <f t="shared" si="7"/>
        <v>15000</v>
      </c>
      <c r="J222" s="20"/>
    </row>
    <row r="223" spans="1:10" ht="20.100000000000001" customHeight="1">
      <c r="A223" s="15">
        <v>172</v>
      </c>
      <c r="B223" s="43" t="s">
        <v>41</v>
      </c>
      <c r="C223" s="35">
        <v>4000</v>
      </c>
      <c r="D223" s="35">
        <v>4000</v>
      </c>
      <c r="E223" s="35">
        <v>4000</v>
      </c>
      <c r="F223" s="36">
        <v>4</v>
      </c>
      <c r="G223" s="37">
        <f t="shared" si="11"/>
        <v>16000</v>
      </c>
      <c r="H223" s="41">
        <v>30</v>
      </c>
      <c r="I223" s="42">
        <f t="shared" si="7"/>
        <v>120000</v>
      </c>
      <c r="J223" s="20"/>
    </row>
    <row r="224" spans="1:10" ht="20.100000000000001" customHeight="1">
      <c r="A224" s="15">
        <v>172</v>
      </c>
      <c r="B224" s="43" t="s">
        <v>43</v>
      </c>
      <c r="C224" s="35">
        <v>500</v>
      </c>
      <c r="D224" s="35">
        <v>500</v>
      </c>
      <c r="E224" s="35">
        <v>500</v>
      </c>
      <c r="F224" s="36">
        <v>4</v>
      </c>
      <c r="G224" s="37">
        <f t="shared" si="11"/>
        <v>2000</v>
      </c>
      <c r="H224" s="41">
        <v>30</v>
      </c>
      <c r="I224" s="42">
        <f t="shared" si="7"/>
        <v>15000</v>
      </c>
      <c r="J224" s="20"/>
    </row>
    <row r="225" spans="1:10" ht="20.100000000000001" customHeight="1">
      <c r="A225" s="15">
        <v>172</v>
      </c>
      <c r="B225" s="43" t="s">
        <v>199</v>
      </c>
      <c r="C225" s="35">
        <v>563</v>
      </c>
      <c r="D225" s="35">
        <v>563</v>
      </c>
      <c r="E225" s="35">
        <v>563</v>
      </c>
      <c r="F225" s="36" t="s">
        <v>9</v>
      </c>
      <c r="G225" s="37">
        <f t="shared" si="11"/>
        <v>2252</v>
      </c>
      <c r="H225" s="41">
        <v>30</v>
      </c>
      <c r="I225" s="42">
        <f t="shared" si="7"/>
        <v>16890</v>
      </c>
      <c r="J225" s="20"/>
    </row>
    <row r="226" spans="1:10" ht="20.100000000000001" customHeight="1">
      <c r="A226" s="15">
        <v>172</v>
      </c>
      <c r="B226" s="43" t="s">
        <v>200</v>
      </c>
      <c r="C226" s="35">
        <v>900</v>
      </c>
      <c r="D226" s="35">
        <v>900</v>
      </c>
      <c r="E226" s="35">
        <v>900</v>
      </c>
      <c r="F226" s="36" t="s">
        <v>9</v>
      </c>
      <c r="G226" s="37">
        <f t="shared" si="11"/>
        <v>3600</v>
      </c>
      <c r="H226" s="41">
        <v>30</v>
      </c>
      <c r="I226" s="42">
        <f t="shared" si="7"/>
        <v>27000</v>
      </c>
      <c r="J226" s="20"/>
    </row>
    <row r="227" spans="1:10" s="6" customFormat="1" ht="20.100000000000001" customHeight="1">
      <c r="A227" s="15">
        <v>172</v>
      </c>
      <c r="B227" s="43" t="s">
        <v>201</v>
      </c>
      <c r="C227" s="35">
        <v>375</v>
      </c>
      <c r="D227" s="35">
        <v>375</v>
      </c>
      <c r="E227" s="35">
        <v>375</v>
      </c>
      <c r="F227" s="36" t="s">
        <v>16</v>
      </c>
      <c r="G227" s="37">
        <f t="shared" si="11"/>
        <v>750</v>
      </c>
      <c r="H227" s="41">
        <v>30</v>
      </c>
      <c r="I227" s="42">
        <f t="shared" si="7"/>
        <v>11250</v>
      </c>
      <c r="J227" s="24"/>
    </row>
    <row r="228" spans="1:10" s="6" customFormat="1" ht="20.100000000000001" customHeight="1">
      <c r="A228" s="15">
        <v>172</v>
      </c>
      <c r="B228" s="43" t="s">
        <v>242</v>
      </c>
      <c r="C228" s="35">
        <v>485</v>
      </c>
      <c r="D228" s="35">
        <v>485</v>
      </c>
      <c r="E228" s="35">
        <v>485</v>
      </c>
      <c r="F228" s="36" t="s">
        <v>16</v>
      </c>
      <c r="G228" s="37">
        <f t="shared" si="11"/>
        <v>970</v>
      </c>
      <c r="H228" s="41">
        <v>30</v>
      </c>
      <c r="I228" s="42">
        <f t="shared" si="7"/>
        <v>14550</v>
      </c>
      <c r="J228" s="24"/>
    </row>
    <row r="229" spans="1:10" s="6" customFormat="1" ht="20.100000000000001" customHeight="1">
      <c r="A229" s="15">
        <v>172</v>
      </c>
      <c r="B229" s="43" t="s">
        <v>237</v>
      </c>
      <c r="C229" s="35">
        <v>90</v>
      </c>
      <c r="D229" s="35">
        <v>90</v>
      </c>
      <c r="E229" s="35">
        <v>90</v>
      </c>
      <c r="F229" s="36" t="s">
        <v>26</v>
      </c>
      <c r="G229" s="37">
        <f t="shared" si="11"/>
        <v>90</v>
      </c>
      <c r="H229" s="41">
        <v>30</v>
      </c>
      <c r="I229" s="42">
        <f t="shared" si="7"/>
        <v>2700</v>
      </c>
      <c r="J229" s="23"/>
    </row>
    <row r="230" spans="1:10" ht="20.100000000000001" customHeight="1">
      <c r="A230" s="15">
        <v>172</v>
      </c>
      <c r="B230" s="40" t="s">
        <v>69</v>
      </c>
      <c r="C230" s="35">
        <v>1100</v>
      </c>
      <c r="D230" s="35">
        <v>1100</v>
      </c>
      <c r="E230" s="35">
        <v>1100</v>
      </c>
      <c r="F230" s="36">
        <v>1</v>
      </c>
      <c r="G230" s="37">
        <f t="shared" si="11"/>
        <v>1100</v>
      </c>
      <c r="H230" s="41">
        <v>30</v>
      </c>
      <c r="I230" s="42">
        <f t="shared" si="7"/>
        <v>33000</v>
      </c>
      <c r="J230" s="20"/>
    </row>
    <row r="231" spans="1:10" ht="20.100000000000001" customHeight="1">
      <c r="A231" s="15">
        <v>172</v>
      </c>
      <c r="B231" s="40" t="s">
        <v>202</v>
      </c>
      <c r="C231" s="35">
        <v>350</v>
      </c>
      <c r="D231" s="35">
        <v>350</v>
      </c>
      <c r="E231" s="35">
        <v>350</v>
      </c>
      <c r="F231" s="36" t="s">
        <v>26</v>
      </c>
      <c r="G231" s="37">
        <f t="shared" si="11"/>
        <v>350</v>
      </c>
      <c r="H231" s="41">
        <v>30</v>
      </c>
      <c r="I231" s="42">
        <f t="shared" si="7"/>
        <v>10500</v>
      </c>
      <c r="J231" s="20"/>
    </row>
    <row r="232" spans="1:10" s="6" customFormat="1" ht="20.100000000000001" customHeight="1">
      <c r="A232" s="15">
        <v>172</v>
      </c>
      <c r="B232" s="40" t="s">
        <v>203</v>
      </c>
      <c r="C232" s="35">
        <v>680</v>
      </c>
      <c r="D232" s="35">
        <v>680</v>
      </c>
      <c r="E232" s="35">
        <v>680</v>
      </c>
      <c r="F232" s="36" t="s">
        <v>26</v>
      </c>
      <c r="G232" s="37">
        <f t="shared" si="11"/>
        <v>680</v>
      </c>
      <c r="H232" s="41">
        <v>30</v>
      </c>
      <c r="I232" s="42">
        <f t="shared" si="7"/>
        <v>20400</v>
      </c>
      <c r="J232" s="24"/>
    </row>
    <row r="233" spans="1:10" ht="22.5" customHeight="1">
      <c r="A233" s="15">
        <v>172</v>
      </c>
      <c r="B233" s="40" t="s">
        <v>204</v>
      </c>
      <c r="C233" s="35">
        <v>135</v>
      </c>
      <c r="D233" s="35">
        <f>C233</f>
        <v>135</v>
      </c>
      <c r="E233" s="35">
        <f>C233</f>
        <v>135</v>
      </c>
      <c r="F233" s="36" t="s">
        <v>16</v>
      </c>
      <c r="G233" s="37">
        <f t="shared" si="11"/>
        <v>270</v>
      </c>
      <c r="H233" s="41">
        <v>30</v>
      </c>
      <c r="I233" s="42">
        <f t="shared" si="7"/>
        <v>4050</v>
      </c>
      <c r="J233" s="20"/>
    </row>
    <row r="234" spans="1:10" ht="20.100000000000001" customHeight="1">
      <c r="A234" s="15">
        <v>172</v>
      </c>
      <c r="B234" s="43" t="s">
        <v>15</v>
      </c>
      <c r="C234" s="35">
        <v>150</v>
      </c>
      <c r="D234" s="35">
        <v>150</v>
      </c>
      <c r="E234" s="35">
        <v>150</v>
      </c>
      <c r="F234" s="36">
        <v>2</v>
      </c>
      <c r="G234" s="37">
        <f t="shared" si="11"/>
        <v>300</v>
      </c>
      <c r="H234" s="41">
        <v>30</v>
      </c>
      <c r="I234" s="42">
        <f t="shared" si="7"/>
        <v>4500</v>
      </c>
      <c r="J234" s="20"/>
    </row>
    <row r="235" spans="1:10" ht="20.100000000000001" customHeight="1">
      <c r="A235" s="15">
        <v>172</v>
      </c>
      <c r="B235" s="40" t="s">
        <v>12</v>
      </c>
      <c r="C235" s="35">
        <v>278</v>
      </c>
      <c r="D235" s="35">
        <v>278</v>
      </c>
      <c r="E235" s="35">
        <v>278</v>
      </c>
      <c r="F235" s="36">
        <v>4</v>
      </c>
      <c r="G235" s="37">
        <f t="shared" si="11"/>
        <v>1112</v>
      </c>
      <c r="H235" s="41">
        <v>30</v>
      </c>
      <c r="I235" s="42">
        <f t="shared" si="7"/>
        <v>8340</v>
      </c>
      <c r="J235" s="20"/>
    </row>
    <row r="236" spans="1:10" ht="20.100000000000001" customHeight="1">
      <c r="A236" s="15">
        <v>172</v>
      </c>
      <c r="B236" s="58" t="s">
        <v>205</v>
      </c>
      <c r="C236" s="59">
        <f>40+95+116</f>
        <v>251</v>
      </c>
      <c r="D236" s="35">
        <f>C236</f>
        <v>251</v>
      </c>
      <c r="E236" s="35">
        <f>C236</f>
        <v>251</v>
      </c>
      <c r="F236" s="36" t="s">
        <v>16</v>
      </c>
      <c r="G236" s="37">
        <f t="shared" si="11"/>
        <v>502</v>
      </c>
      <c r="H236" s="41">
        <v>30</v>
      </c>
      <c r="I236" s="42">
        <f t="shared" si="7"/>
        <v>7530</v>
      </c>
      <c r="J236" s="20"/>
    </row>
    <row r="237" spans="1:10" ht="20.100000000000001" customHeight="1">
      <c r="A237" s="15">
        <v>172</v>
      </c>
      <c r="B237" s="60" t="s">
        <v>206</v>
      </c>
      <c r="C237" s="59">
        <v>152</v>
      </c>
      <c r="D237" s="61">
        <v>152</v>
      </c>
      <c r="E237" s="61">
        <v>152</v>
      </c>
      <c r="F237" s="62" t="s">
        <v>9</v>
      </c>
      <c r="G237" s="37">
        <f t="shared" si="11"/>
        <v>608</v>
      </c>
      <c r="H237" s="63">
        <v>30</v>
      </c>
      <c r="I237" s="42">
        <f t="shared" si="7"/>
        <v>4560</v>
      </c>
      <c r="J237" s="20"/>
    </row>
    <row r="238" spans="1:10" ht="20.100000000000001" customHeight="1">
      <c r="A238" s="15">
        <v>172</v>
      </c>
      <c r="B238" s="44" t="s">
        <v>210</v>
      </c>
      <c r="C238" s="35">
        <v>620</v>
      </c>
      <c r="D238" s="61">
        <v>620</v>
      </c>
      <c r="E238" s="61">
        <v>620</v>
      </c>
      <c r="F238" s="62" t="s">
        <v>26</v>
      </c>
      <c r="G238" s="37">
        <f t="shared" si="11"/>
        <v>620</v>
      </c>
      <c r="H238" s="63">
        <v>30</v>
      </c>
      <c r="I238" s="42">
        <f t="shared" si="7"/>
        <v>18600</v>
      </c>
      <c r="J238" s="20"/>
    </row>
    <row r="239" spans="1:10" s="6" customFormat="1" ht="20.100000000000001" customHeight="1">
      <c r="A239" s="15">
        <v>172</v>
      </c>
      <c r="B239" s="47" t="s">
        <v>253</v>
      </c>
      <c r="C239" s="35">
        <v>310</v>
      </c>
      <c r="D239" s="35">
        <v>310</v>
      </c>
      <c r="E239" s="35">
        <v>310</v>
      </c>
      <c r="F239" s="36" t="s">
        <v>26</v>
      </c>
      <c r="G239" s="37">
        <f t="shared" si="11"/>
        <v>310</v>
      </c>
      <c r="H239" s="41">
        <v>30</v>
      </c>
      <c r="I239" s="42">
        <f t="shared" si="7"/>
        <v>9300</v>
      </c>
      <c r="J239" s="24"/>
    </row>
    <row r="240" spans="1:10" ht="20.100000000000001" customHeight="1">
      <c r="A240" s="15">
        <v>172</v>
      </c>
      <c r="B240" s="40" t="s">
        <v>80</v>
      </c>
      <c r="C240" s="35">
        <v>230</v>
      </c>
      <c r="D240" s="35">
        <v>230</v>
      </c>
      <c r="E240" s="35">
        <v>230</v>
      </c>
      <c r="F240" s="36">
        <v>1</v>
      </c>
      <c r="G240" s="37">
        <f t="shared" si="11"/>
        <v>230</v>
      </c>
      <c r="H240" s="41">
        <v>30</v>
      </c>
      <c r="I240" s="42">
        <f t="shared" si="7"/>
        <v>6900</v>
      </c>
      <c r="J240" s="20"/>
    </row>
    <row r="241" spans="1:10" ht="24.75" customHeight="1">
      <c r="A241" s="15">
        <v>172</v>
      </c>
      <c r="B241" s="40" t="s">
        <v>79</v>
      </c>
      <c r="C241" s="35">
        <v>480</v>
      </c>
      <c r="D241" s="35">
        <v>480</v>
      </c>
      <c r="E241" s="35">
        <v>480</v>
      </c>
      <c r="F241" s="36">
        <v>1</v>
      </c>
      <c r="G241" s="37">
        <f t="shared" si="11"/>
        <v>480</v>
      </c>
      <c r="H241" s="41">
        <v>30</v>
      </c>
      <c r="I241" s="42">
        <f t="shared" si="7"/>
        <v>14400</v>
      </c>
      <c r="J241" s="20"/>
    </row>
    <row r="242" spans="1:10" ht="20.100000000000001" customHeight="1">
      <c r="A242" s="15">
        <v>172</v>
      </c>
      <c r="B242" s="40" t="s">
        <v>81</v>
      </c>
      <c r="C242" s="35">
        <v>500</v>
      </c>
      <c r="D242" s="35">
        <v>500</v>
      </c>
      <c r="E242" s="35">
        <v>500</v>
      </c>
      <c r="F242" s="36">
        <v>1</v>
      </c>
      <c r="G242" s="37">
        <f t="shared" si="11"/>
        <v>500</v>
      </c>
      <c r="H242" s="41">
        <v>30</v>
      </c>
      <c r="I242" s="42">
        <f t="shared" si="7"/>
        <v>15000</v>
      </c>
      <c r="J242" s="20"/>
    </row>
    <row r="243" spans="1:10" ht="20.100000000000001" customHeight="1">
      <c r="A243" s="15">
        <v>172</v>
      </c>
      <c r="B243" s="40" t="s">
        <v>82</v>
      </c>
      <c r="C243" s="35">
        <v>270</v>
      </c>
      <c r="D243" s="35">
        <v>270</v>
      </c>
      <c r="E243" s="35">
        <v>270</v>
      </c>
      <c r="F243" s="36" t="s">
        <v>26</v>
      </c>
      <c r="G243" s="37">
        <f t="shared" si="11"/>
        <v>270</v>
      </c>
      <c r="H243" s="41">
        <v>30</v>
      </c>
      <c r="I243" s="42">
        <f t="shared" si="7"/>
        <v>8100</v>
      </c>
      <c r="J243" s="20"/>
    </row>
    <row r="244" spans="1:10" ht="24.75" customHeight="1">
      <c r="A244" s="15">
        <v>172</v>
      </c>
      <c r="B244" s="40" t="s">
        <v>215</v>
      </c>
      <c r="C244" s="35">
        <v>120</v>
      </c>
      <c r="D244" s="35">
        <v>120</v>
      </c>
      <c r="E244" s="35">
        <v>120</v>
      </c>
      <c r="F244" s="36" t="s">
        <v>26</v>
      </c>
      <c r="G244" s="37">
        <f t="shared" si="11"/>
        <v>120</v>
      </c>
      <c r="H244" s="41">
        <v>30</v>
      </c>
      <c r="I244" s="42">
        <f t="shared" si="7"/>
        <v>3600</v>
      </c>
      <c r="J244" s="20"/>
    </row>
    <row r="245" spans="1:10" ht="20.100000000000001" customHeight="1">
      <c r="A245" s="15">
        <v>172</v>
      </c>
      <c r="B245" s="40" t="s">
        <v>84</v>
      </c>
      <c r="C245" s="35">
        <v>600</v>
      </c>
      <c r="D245" s="35">
        <v>600</v>
      </c>
      <c r="E245" s="35">
        <v>600</v>
      </c>
      <c r="F245" s="36">
        <v>1</v>
      </c>
      <c r="G245" s="37">
        <f t="shared" si="11"/>
        <v>600</v>
      </c>
      <c r="H245" s="41">
        <v>30</v>
      </c>
      <c r="I245" s="42">
        <f t="shared" si="7"/>
        <v>18000</v>
      </c>
      <c r="J245" s="20"/>
    </row>
    <row r="246" spans="1:10" s="6" customFormat="1" ht="20.100000000000001" customHeight="1">
      <c r="A246" s="15">
        <v>172</v>
      </c>
      <c r="B246" s="40" t="s">
        <v>207</v>
      </c>
      <c r="C246" s="35">
        <v>325</v>
      </c>
      <c r="D246" s="35">
        <v>325</v>
      </c>
      <c r="E246" s="35">
        <v>325</v>
      </c>
      <c r="F246" s="36" t="s">
        <v>26</v>
      </c>
      <c r="G246" s="37">
        <f t="shared" si="11"/>
        <v>325</v>
      </c>
      <c r="H246" s="41">
        <v>30</v>
      </c>
      <c r="I246" s="42">
        <f t="shared" si="7"/>
        <v>9750</v>
      </c>
      <c r="J246" s="24"/>
    </row>
    <row r="247" spans="1:10" ht="20.100000000000001" customHeight="1">
      <c r="A247" s="15">
        <v>172</v>
      </c>
      <c r="B247" s="40" t="s">
        <v>33</v>
      </c>
      <c r="C247" s="35">
        <v>110</v>
      </c>
      <c r="D247" s="35">
        <v>110</v>
      </c>
      <c r="E247" s="35">
        <v>110</v>
      </c>
      <c r="F247" s="36" t="s">
        <v>26</v>
      </c>
      <c r="G247" s="37">
        <f t="shared" si="11"/>
        <v>110</v>
      </c>
      <c r="H247" s="41">
        <v>30</v>
      </c>
      <c r="I247" s="42">
        <f t="shared" si="7"/>
        <v>3300</v>
      </c>
      <c r="J247" s="20"/>
    </row>
    <row r="248" spans="1:10" ht="20.100000000000001" customHeight="1">
      <c r="A248" s="15">
        <v>172</v>
      </c>
      <c r="B248" s="40" t="s">
        <v>208</v>
      </c>
      <c r="C248" s="35">
        <v>928</v>
      </c>
      <c r="D248" s="35">
        <v>928</v>
      </c>
      <c r="E248" s="35">
        <v>928</v>
      </c>
      <c r="F248" s="36" t="s">
        <v>26</v>
      </c>
      <c r="G248" s="37">
        <f t="shared" si="11"/>
        <v>928</v>
      </c>
      <c r="H248" s="41">
        <v>30</v>
      </c>
      <c r="I248" s="42">
        <f t="shared" si="7"/>
        <v>27840</v>
      </c>
      <c r="J248" s="20"/>
    </row>
    <row r="249" spans="1:10" ht="34.5" customHeight="1" thickBot="1">
      <c r="A249" s="27"/>
      <c r="B249" s="18" t="s">
        <v>94</v>
      </c>
      <c r="C249" s="16">
        <f>SUM(C3:C248)</f>
        <v>173010.33333333331</v>
      </c>
      <c r="D249" s="16">
        <f>SUM(D3:D248)</f>
        <v>173010</v>
      </c>
      <c r="E249" s="29">
        <f>SUM(E3:E248)</f>
        <v>172866</v>
      </c>
      <c r="F249" s="17"/>
      <c r="G249" s="16">
        <f>SUM(G3:G248)</f>
        <v>648867.33333333337</v>
      </c>
      <c r="H249" s="17"/>
      <c r="I249" s="30">
        <f>SUM(I3:I248)</f>
        <v>5185980</v>
      </c>
      <c r="J249" s="20"/>
    </row>
    <row r="250" spans="1:10" ht="20.100000000000001" customHeight="1">
      <c r="G250" s="8"/>
    </row>
    <row r="251" spans="1:10" ht="20.100000000000001" customHeight="1"/>
    <row r="252" spans="1:10" ht="20.100000000000001" customHeight="1">
      <c r="B252" s="12"/>
    </row>
    <row r="253" spans="1:10" ht="20.100000000000001" customHeight="1"/>
    <row r="254" spans="1:10" ht="20.100000000000001" customHeight="1">
      <c r="B254" s="13"/>
      <c r="C254" s="14"/>
    </row>
  </sheetData>
  <autoFilter ref="D1:D254"/>
  <mergeCells count="1">
    <mergeCell ref="B1:I1"/>
  </mergeCells>
  <phoneticPr fontId="12" type="noConversion"/>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2024 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Beata Niemczyk</dc:creator>
  <cp:lastModifiedBy>Beata Niemczyk</cp:lastModifiedBy>
  <cp:lastPrinted>2022-12-02T07:25:52Z</cp:lastPrinted>
  <dcterms:created xsi:type="dcterms:W3CDTF">2020-10-06T11:20:04Z</dcterms:created>
  <dcterms:modified xsi:type="dcterms:W3CDTF">2024-11-19T11:48:52Z</dcterms:modified>
</cp:coreProperties>
</file>