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ZAMÓWIENIA PONIŻEJ 130 000\-----ZAMÓWIENIA NA 2025------\Najem i serwis mat pył. 2025-2026\"/>
    </mc:Choice>
  </mc:AlternateContent>
  <bookViews>
    <workbookView xWindow="480" yWindow="75" windowWidth="15480" windowHeight="11640" activeTab="2"/>
  </bookViews>
  <sheets>
    <sheet name="Arkusz2" sheetId="2" r:id="rId1"/>
    <sheet name="Arkusz3" sheetId="3" r:id="rId2"/>
    <sheet name="aneks od 03.21" sheetId="4" r:id="rId3"/>
  </sheets>
  <calcPr calcId="152511"/>
</workbook>
</file>

<file path=xl/calcChain.xml><?xml version="1.0" encoding="utf-8"?>
<calcChain xmlns="http://schemas.openxmlformats.org/spreadsheetml/2006/main">
  <c r="D13" i="4" l="1"/>
  <c r="K13" i="4" l="1"/>
  <c r="H13" i="4"/>
  <c r="H6" i="3"/>
  <c r="J6" i="3" s="1"/>
  <c r="K6" i="3" s="1"/>
  <c r="H7" i="3"/>
  <c r="J7" i="3" s="1"/>
  <c r="K7" i="3" s="1"/>
  <c r="H8" i="3"/>
  <c r="I8" i="3" s="1"/>
  <c r="H9" i="3"/>
  <c r="J9" i="3" s="1"/>
  <c r="K9" i="3" s="1"/>
  <c r="H10" i="3"/>
  <c r="J10" i="3" s="1"/>
  <c r="K10" i="3" s="1"/>
  <c r="H11" i="3"/>
  <c r="J11" i="3" s="1"/>
  <c r="K11" i="3" s="1"/>
  <c r="H12" i="3"/>
  <c r="I12" i="3" s="1"/>
  <c r="H5" i="3"/>
  <c r="J5" i="3" s="1"/>
  <c r="D13" i="3"/>
  <c r="F12" i="3"/>
  <c r="I11" i="3"/>
  <c r="F11" i="3"/>
  <c r="I10" i="3"/>
  <c r="F10" i="3"/>
  <c r="I9" i="3"/>
  <c r="F9" i="3"/>
  <c r="F8" i="3"/>
  <c r="I7" i="3"/>
  <c r="F7" i="3"/>
  <c r="F6" i="3"/>
  <c r="F5" i="3"/>
  <c r="K5" i="3" l="1"/>
  <c r="J12" i="3"/>
  <c r="K12" i="3" s="1"/>
  <c r="J13" i="4"/>
  <c r="J8" i="3"/>
  <c r="K8" i="3" s="1"/>
  <c r="I13" i="4"/>
  <c r="H13" i="3"/>
  <c r="I6" i="3"/>
  <c r="I5" i="3"/>
  <c r="E6" i="2"/>
  <c r="E7" i="2"/>
  <c r="E8" i="2"/>
  <c r="E9" i="2"/>
  <c r="E10" i="2"/>
  <c r="E11" i="2"/>
  <c r="E12" i="2"/>
  <c r="E5" i="2"/>
  <c r="H6" i="2"/>
  <c r="H7" i="2"/>
  <c r="H8" i="2"/>
  <c r="H9" i="2"/>
  <c r="H10" i="2"/>
  <c r="H11" i="2"/>
  <c r="H12" i="2"/>
  <c r="H5" i="2"/>
  <c r="F13" i="2"/>
  <c r="J13" i="3" l="1"/>
  <c r="H13" i="2"/>
  <c r="K13" i="3"/>
  <c r="I13" i="3"/>
  <c r="I8" i="2"/>
  <c r="J8" i="2" s="1"/>
  <c r="I12" i="2"/>
  <c r="J12" i="2" s="1"/>
  <c r="I9" i="2" l="1"/>
  <c r="J9" i="2" s="1"/>
  <c r="I6" i="2"/>
  <c r="J6" i="2" s="1"/>
  <c r="I10" i="2"/>
  <c r="J10" i="2" s="1"/>
  <c r="I7" i="2"/>
  <c r="J7" i="2" s="1"/>
  <c r="I5" i="2"/>
  <c r="J5" i="2" s="1"/>
  <c r="I11" i="2"/>
  <c r="I13" i="2" l="1"/>
  <c r="J11" i="2"/>
  <c r="J13" i="2" s="1"/>
</calcChain>
</file>

<file path=xl/sharedStrings.xml><?xml version="1.0" encoding="utf-8"?>
<sst xmlns="http://schemas.openxmlformats.org/spreadsheetml/2006/main" count="94" uniqueCount="33">
  <si>
    <t>NAZWA OBIEKTU</t>
  </si>
  <si>
    <t xml:space="preserve"> Hala Widowiskowo- Sportowa ul Żytnia 1   </t>
  </si>
  <si>
    <t>lp</t>
  </si>
  <si>
    <t>Z.O.S. ul. Ściegiennego 8 Hotel "Stadion"</t>
  </si>
  <si>
    <t xml:space="preserve">Z.O.S. ul. Ściegiennego 8  Stadion Piłkarski  </t>
  </si>
  <si>
    <t>A</t>
  </si>
  <si>
    <t>B</t>
  </si>
  <si>
    <t>C</t>
  </si>
  <si>
    <t>D</t>
  </si>
  <si>
    <t>E</t>
  </si>
  <si>
    <t>G</t>
  </si>
  <si>
    <t>I</t>
  </si>
  <si>
    <t>J</t>
  </si>
  <si>
    <t>Hala sportowa ul. Warszaska 338</t>
  </si>
  <si>
    <t xml:space="preserve"> Z.O.S ul. Drogosza Hala Legionów </t>
  </si>
  <si>
    <t>Boisko ul. Kusocińskiego 53</t>
  </si>
  <si>
    <t>K</t>
  </si>
  <si>
    <t>L</t>
  </si>
  <si>
    <r>
      <t>Wymiar maty w m</t>
    </r>
    <r>
      <rPr>
        <sz val="9"/>
        <color theme="1"/>
        <rFont val="Calibri"/>
        <family val="2"/>
        <charset val="238"/>
      </rPr>
      <t>²</t>
    </r>
  </si>
  <si>
    <r>
      <t xml:space="preserve">Ilość mat do wynajmu i  wymiany </t>
    </r>
    <r>
      <rPr>
        <b/>
        <sz val="9"/>
        <rFont val="Calibri"/>
        <family val="2"/>
        <charset val="238"/>
        <scheme val="minor"/>
      </rPr>
      <t xml:space="preserve">w 1 miesiącu </t>
    </r>
  </si>
  <si>
    <r>
      <t xml:space="preserve">Wartość netto za   </t>
    </r>
    <r>
      <rPr>
        <b/>
        <sz val="9"/>
        <rFont val="Calibri"/>
        <family val="2"/>
        <charset val="238"/>
        <scheme val="minor"/>
      </rPr>
      <t>1 rok</t>
    </r>
    <r>
      <rPr>
        <sz val="9"/>
        <rFont val="Calibri"/>
        <family val="2"/>
        <charset val="238"/>
        <scheme val="minor"/>
      </rPr>
      <t xml:space="preserve">                       </t>
    </r>
  </si>
  <si>
    <r>
      <t xml:space="preserve">Wartość brutto za  </t>
    </r>
    <r>
      <rPr>
        <b/>
        <sz val="9"/>
        <rFont val="Calibri"/>
        <family val="2"/>
        <charset val="238"/>
        <scheme val="minor"/>
      </rPr>
      <t>1 rok</t>
    </r>
    <r>
      <rPr>
        <sz val="9"/>
        <rFont val="Calibri"/>
        <family val="2"/>
        <charset val="238"/>
        <scheme val="minor"/>
      </rPr>
      <t xml:space="preserve">                       </t>
    </r>
  </si>
  <si>
    <r>
      <t xml:space="preserve">Wartość netto za  </t>
    </r>
    <r>
      <rPr>
        <b/>
        <sz val="9"/>
        <rFont val="Calibri"/>
        <family val="2"/>
        <charset val="238"/>
        <scheme val="minor"/>
      </rPr>
      <t xml:space="preserve">2 lata </t>
    </r>
    <r>
      <rPr>
        <sz val="9"/>
        <rFont val="Calibri"/>
        <family val="2"/>
        <charset val="238"/>
        <scheme val="minor"/>
      </rPr>
      <t xml:space="preserve">                            (Ix2)</t>
    </r>
  </si>
  <si>
    <t xml:space="preserve">RAZEM </t>
  </si>
  <si>
    <t>OPŁATA tydzień wynajmu  maty netto</t>
  </si>
  <si>
    <t>OPŁATA tydzień wynajmu  maty brutto</t>
  </si>
  <si>
    <r>
      <t>Ilość tygodni w</t>
    </r>
    <r>
      <rPr>
        <b/>
        <sz val="9"/>
        <rFont val="Calibri"/>
        <family val="2"/>
        <charset val="238"/>
        <scheme val="minor"/>
      </rPr>
      <t xml:space="preserve"> roku</t>
    </r>
  </si>
  <si>
    <t>WYNAJEM MAT PYŁOCHŁONNYCH  NA OBIEKTY MOSiR W 2021 r. i 2022 r. Kalkulacja</t>
  </si>
  <si>
    <r>
      <t xml:space="preserve">warość </t>
    </r>
    <r>
      <rPr>
        <b/>
        <sz val="9"/>
        <rFont val="Calibri"/>
        <family val="2"/>
        <charset val="238"/>
        <scheme val="minor"/>
      </rPr>
      <t>netto</t>
    </r>
    <r>
      <rPr>
        <sz val="9"/>
        <rFont val="Calibri"/>
        <family val="2"/>
        <charset val="238"/>
        <scheme val="minor"/>
      </rPr>
      <t xml:space="preserve"> za 4 tygodnie wynajmu maty</t>
    </r>
  </si>
  <si>
    <t>warość brutto za 4 tygodnie wynajmu maty</t>
  </si>
  <si>
    <r>
      <t xml:space="preserve">Wartość brutto za  </t>
    </r>
    <r>
      <rPr>
        <b/>
        <sz val="9"/>
        <rFont val="Calibri"/>
        <family val="2"/>
        <charset val="238"/>
        <scheme val="minor"/>
      </rPr>
      <t xml:space="preserve">2 lata </t>
    </r>
    <r>
      <rPr>
        <sz val="9"/>
        <rFont val="Calibri"/>
        <family val="2"/>
        <charset val="238"/>
        <scheme val="minor"/>
      </rPr>
      <t xml:space="preserve">                            (Ix2)</t>
    </r>
  </si>
  <si>
    <t>Ł</t>
  </si>
  <si>
    <t>WYNAJEM MAT PYŁOCHŁONNYCH  NA OBIEKTY MOSiR W 2025 r. i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</si>
</sst>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center" vertical="top"/>
    </xf>
    <xf numFmtId="4" fontId="4" fillId="3" borderId="2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 wrapText="1"/>
    </xf>
    <xf numFmtId="0" fontId="11" fillId="0" borderId="0" xfId="0" applyFont="1"/>
    <xf numFmtId="0" fontId="3" fillId="5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4" fontId="1" fillId="4" borderId="5" xfId="0" applyNumberFormat="1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4" sqref="B24"/>
    </sheetView>
  </sheetViews>
  <sheetFormatPr defaultRowHeight="15" x14ac:dyDescent="0.25"/>
  <cols>
    <col min="1" max="1" width="4.7109375" customWidth="1"/>
    <col min="2" max="2" width="37.28515625" customWidth="1"/>
    <col min="3" max="3" width="7.7109375" customWidth="1"/>
    <col min="4" max="5" width="8.7109375" customWidth="1"/>
    <col min="6" max="6" width="9.140625" customWidth="1"/>
    <col min="7" max="7" width="7" customWidth="1"/>
  </cols>
  <sheetData>
    <row r="1" spans="1:10" ht="23.45" customHeight="1" x14ac:dyDescent="0.25">
      <c r="A1" s="5"/>
      <c r="B1" s="6" t="s">
        <v>27</v>
      </c>
      <c r="C1" s="5"/>
      <c r="D1" s="5"/>
      <c r="E1" s="5"/>
      <c r="F1" s="5"/>
      <c r="G1" s="5"/>
      <c r="H1" s="7"/>
      <c r="I1" s="7"/>
      <c r="J1" s="5"/>
    </row>
    <row r="2" spans="1:10" ht="14.45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72" x14ac:dyDescent="0.25">
      <c r="A3" s="2" t="s">
        <v>2</v>
      </c>
      <c r="B3" s="1" t="s">
        <v>0</v>
      </c>
      <c r="C3" s="3" t="s">
        <v>18</v>
      </c>
      <c r="D3" s="4" t="s">
        <v>24</v>
      </c>
      <c r="E3" s="4" t="s">
        <v>25</v>
      </c>
      <c r="F3" s="4" t="s">
        <v>19</v>
      </c>
      <c r="G3" s="4" t="s">
        <v>26</v>
      </c>
      <c r="H3" s="4" t="s">
        <v>20</v>
      </c>
      <c r="I3" s="4" t="s">
        <v>21</v>
      </c>
      <c r="J3" s="4" t="s">
        <v>22</v>
      </c>
    </row>
    <row r="4" spans="1:10" ht="15" customHeight="1" x14ac:dyDescent="0.3">
      <c r="A4" s="9" t="s">
        <v>5</v>
      </c>
      <c r="B4" s="10" t="s">
        <v>6</v>
      </c>
      <c r="C4" s="10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2" t="s">
        <v>12</v>
      </c>
      <c r="I4" s="12" t="s">
        <v>16</v>
      </c>
      <c r="J4" s="11" t="s">
        <v>17</v>
      </c>
    </row>
    <row r="5" spans="1:10" ht="16.899999999999999" customHeight="1" x14ac:dyDescent="0.25">
      <c r="A5" s="9">
        <v>1</v>
      </c>
      <c r="B5" s="13" t="s">
        <v>4</v>
      </c>
      <c r="C5" s="14">
        <v>2.87</v>
      </c>
      <c r="D5" s="25">
        <v>6</v>
      </c>
      <c r="E5" s="15">
        <f>D5*1.23</f>
        <v>7.38</v>
      </c>
      <c r="F5" s="9">
        <v>24</v>
      </c>
      <c r="G5" s="16">
        <v>52</v>
      </c>
      <c r="H5" s="17">
        <f>D5*F5*G5</f>
        <v>7488</v>
      </c>
      <c r="I5" s="17">
        <f t="shared" ref="I5:I12" si="0">H5*1.23</f>
        <v>9210.24</v>
      </c>
      <c r="J5" s="15">
        <f>I5*2</f>
        <v>18420.48</v>
      </c>
    </row>
    <row r="6" spans="1:10" ht="16.149999999999999" customHeight="1" x14ac:dyDescent="0.25">
      <c r="A6" s="9">
        <v>2</v>
      </c>
      <c r="B6" s="13" t="s">
        <v>4</v>
      </c>
      <c r="C6" s="14">
        <v>6</v>
      </c>
      <c r="D6" s="25">
        <v>12</v>
      </c>
      <c r="E6" s="15">
        <f t="shared" ref="E6:E12" si="1">D6*1.23</f>
        <v>14.76</v>
      </c>
      <c r="F6" s="9">
        <v>6</v>
      </c>
      <c r="G6" s="16">
        <v>52</v>
      </c>
      <c r="H6" s="17">
        <f t="shared" ref="H6:H12" si="2">D6*F6*G6</f>
        <v>3744</v>
      </c>
      <c r="I6" s="17">
        <f t="shared" si="0"/>
        <v>4605.12</v>
      </c>
      <c r="J6" s="15">
        <f t="shared" ref="J6:J12" si="3">I6*2</f>
        <v>9210.24</v>
      </c>
    </row>
    <row r="7" spans="1:10" x14ac:dyDescent="0.25">
      <c r="A7" s="9">
        <v>3</v>
      </c>
      <c r="B7" s="13" t="s">
        <v>14</v>
      </c>
      <c r="C7" s="14">
        <v>2.87</v>
      </c>
      <c r="D7" s="25">
        <v>6</v>
      </c>
      <c r="E7" s="15">
        <f t="shared" si="1"/>
        <v>7.38</v>
      </c>
      <c r="F7" s="9">
        <v>2</v>
      </c>
      <c r="G7" s="16">
        <v>52</v>
      </c>
      <c r="H7" s="17">
        <f t="shared" si="2"/>
        <v>624</v>
      </c>
      <c r="I7" s="17">
        <f t="shared" si="0"/>
        <v>767.52</v>
      </c>
      <c r="J7" s="15">
        <f t="shared" si="3"/>
        <v>1535.04</v>
      </c>
    </row>
    <row r="8" spans="1:10" ht="15" customHeight="1" x14ac:dyDescent="0.25">
      <c r="A8" s="9">
        <v>4</v>
      </c>
      <c r="B8" s="13" t="s">
        <v>1</v>
      </c>
      <c r="C8" s="14">
        <v>2.87</v>
      </c>
      <c r="D8" s="25">
        <v>6</v>
      </c>
      <c r="E8" s="15">
        <f t="shared" si="1"/>
        <v>7.38</v>
      </c>
      <c r="F8" s="9">
        <v>4</v>
      </c>
      <c r="G8" s="16">
        <v>52</v>
      </c>
      <c r="H8" s="17">
        <f t="shared" si="2"/>
        <v>1248</v>
      </c>
      <c r="I8" s="17">
        <f t="shared" si="0"/>
        <v>1535.04</v>
      </c>
      <c r="J8" s="15">
        <f t="shared" si="3"/>
        <v>3070.08</v>
      </c>
    </row>
    <row r="9" spans="1:10" x14ac:dyDescent="0.25">
      <c r="A9" s="9">
        <v>5</v>
      </c>
      <c r="B9" s="13" t="s">
        <v>3</v>
      </c>
      <c r="C9" s="14">
        <v>2.87</v>
      </c>
      <c r="D9" s="25">
        <v>6</v>
      </c>
      <c r="E9" s="15">
        <f t="shared" si="1"/>
        <v>7.38</v>
      </c>
      <c r="F9" s="9">
        <v>2</v>
      </c>
      <c r="G9" s="16">
        <v>52</v>
      </c>
      <c r="H9" s="17">
        <f t="shared" si="2"/>
        <v>624</v>
      </c>
      <c r="I9" s="17">
        <f t="shared" si="0"/>
        <v>767.52</v>
      </c>
      <c r="J9" s="15">
        <f t="shared" si="3"/>
        <v>1535.04</v>
      </c>
    </row>
    <row r="10" spans="1:10" ht="14.45" x14ac:dyDescent="0.3">
      <c r="A10" s="9">
        <v>6</v>
      </c>
      <c r="B10" s="13" t="s">
        <v>13</v>
      </c>
      <c r="C10" s="14">
        <v>6</v>
      </c>
      <c r="D10" s="25">
        <v>12</v>
      </c>
      <c r="E10" s="15">
        <f t="shared" si="1"/>
        <v>14.76</v>
      </c>
      <c r="F10" s="9">
        <v>4</v>
      </c>
      <c r="G10" s="16">
        <v>52</v>
      </c>
      <c r="H10" s="17">
        <f t="shared" si="2"/>
        <v>2496</v>
      </c>
      <c r="I10" s="17">
        <f t="shared" si="0"/>
        <v>3070.08</v>
      </c>
      <c r="J10" s="15">
        <f t="shared" si="3"/>
        <v>6140.16</v>
      </c>
    </row>
    <row r="11" spans="1:10" ht="14.45" x14ac:dyDescent="0.3">
      <c r="A11" s="9">
        <v>7</v>
      </c>
      <c r="B11" s="13" t="s">
        <v>13</v>
      </c>
      <c r="C11" s="18">
        <v>1.27</v>
      </c>
      <c r="D11" s="25">
        <v>3.5</v>
      </c>
      <c r="E11" s="15">
        <f t="shared" si="1"/>
        <v>4.3049999999999997</v>
      </c>
      <c r="F11" s="9">
        <v>1</v>
      </c>
      <c r="G11" s="12">
        <v>52</v>
      </c>
      <c r="H11" s="17">
        <f t="shared" si="2"/>
        <v>182</v>
      </c>
      <c r="I11" s="17">
        <f t="shared" si="0"/>
        <v>223.85999999999999</v>
      </c>
      <c r="J11" s="15">
        <f t="shared" si="3"/>
        <v>447.71999999999997</v>
      </c>
    </row>
    <row r="12" spans="1:10" x14ac:dyDescent="0.25">
      <c r="A12" s="9">
        <v>8</v>
      </c>
      <c r="B12" s="19" t="s">
        <v>15</v>
      </c>
      <c r="C12" s="18">
        <v>3.75</v>
      </c>
      <c r="D12" s="25">
        <v>7.5</v>
      </c>
      <c r="E12" s="15">
        <f t="shared" si="1"/>
        <v>9.2249999999999996</v>
      </c>
      <c r="F12" s="9">
        <v>2</v>
      </c>
      <c r="G12" s="12">
        <v>52</v>
      </c>
      <c r="H12" s="17">
        <f t="shared" si="2"/>
        <v>780</v>
      </c>
      <c r="I12" s="17">
        <f t="shared" si="0"/>
        <v>959.4</v>
      </c>
      <c r="J12" s="15">
        <f t="shared" si="3"/>
        <v>1918.8</v>
      </c>
    </row>
    <row r="13" spans="1:10" ht="14.45" x14ac:dyDescent="0.3">
      <c r="A13" s="20"/>
      <c r="B13" s="21" t="s">
        <v>23</v>
      </c>
      <c r="C13" s="60"/>
      <c r="D13" s="61"/>
      <c r="E13" s="62"/>
      <c r="F13" s="22">
        <f>SUM(F5:F12)</f>
        <v>45</v>
      </c>
      <c r="G13" s="23"/>
      <c r="H13" s="24">
        <f>SUM(H4:H12)</f>
        <v>17186</v>
      </c>
      <c r="I13" s="24">
        <f t="shared" ref="I13:J13" si="4">SUM(I4:I12)</f>
        <v>21138.780000000006</v>
      </c>
      <c r="J13" s="24">
        <f t="shared" si="4"/>
        <v>42277.560000000012</v>
      </c>
    </row>
  </sheetData>
  <mergeCells count="1">
    <mergeCell ref="C13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4" sqref="B24"/>
    </sheetView>
  </sheetViews>
  <sheetFormatPr defaultRowHeight="15" x14ac:dyDescent="0.25"/>
  <cols>
    <col min="1" max="1" width="4" customWidth="1"/>
    <col min="2" max="2" width="33.7109375" customWidth="1"/>
    <col min="3" max="3" width="6.7109375" customWidth="1"/>
    <col min="7" max="7" width="6.28515625" customWidth="1"/>
    <col min="8" max="8" width="9.5703125" customWidth="1"/>
    <col min="10" max="11" width="9.5703125" customWidth="1"/>
  </cols>
  <sheetData>
    <row r="1" spans="1:11" ht="15.75" x14ac:dyDescent="0.25">
      <c r="A1" s="5"/>
      <c r="B1" s="6" t="s">
        <v>27</v>
      </c>
      <c r="C1" s="5"/>
      <c r="D1" s="5"/>
      <c r="E1" s="5"/>
      <c r="F1" s="5"/>
      <c r="G1" s="5"/>
      <c r="H1" s="7"/>
      <c r="I1" s="7"/>
      <c r="J1" s="7"/>
      <c r="K1" s="5"/>
    </row>
    <row r="2" spans="1:11" ht="14.4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72" x14ac:dyDescent="0.25">
      <c r="A3" s="2" t="s">
        <v>2</v>
      </c>
      <c r="B3" s="1" t="s">
        <v>0</v>
      </c>
      <c r="C3" s="3" t="s">
        <v>18</v>
      </c>
      <c r="D3" s="4" t="s">
        <v>19</v>
      </c>
      <c r="E3" s="4" t="s">
        <v>28</v>
      </c>
      <c r="F3" s="4" t="s">
        <v>29</v>
      </c>
      <c r="G3" s="4" t="s">
        <v>26</v>
      </c>
      <c r="H3" s="4" t="s">
        <v>20</v>
      </c>
      <c r="I3" s="4" t="s">
        <v>21</v>
      </c>
      <c r="J3" s="4" t="s">
        <v>22</v>
      </c>
      <c r="K3" s="4" t="s">
        <v>30</v>
      </c>
    </row>
    <row r="4" spans="1:11" ht="13.9" customHeight="1" x14ac:dyDescent="0.25">
      <c r="A4" s="9" t="s">
        <v>5</v>
      </c>
      <c r="B4" s="10" t="s">
        <v>6</v>
      </c>
      <c r="C4" s="10" t="s">
        <v>7</v>
      </c>
      <c r="D4" s="11" t="s">
        <v>10</v>
      </c>
      <c r="E4" s="11" t="s">
        <v>8</v>
      </c>
      <c r="F4" s="11" t="s">
        <v>9</v>
      </c>
      <c r="G4" s="12" t="s">
        <v>11</v>
      </c>
      <c r="H4" s="12" t="s">
        <v>12</v>
      </c>
      <c r="I4" s="12" t="s">
        <v>16</v>
      </c>
      <c r="J4" s="12" t="s">
        <v>17</v>
      </c>
      <c r="K4" s="11" t="s">
        <v>31</v>
      </c>
    </row>
    <row r="5" spans="1:11" ht="18.600000000000001" customHeight="1" x14ac:dyDescent="0.25">
      <c r="A5" s="9">
        <v>1</v>
      </c>
      <c r="B5" s="13" t="s">
        <v>4</v>
      </c>
      <c r="C5" s="14">
        <v>2.87</v>
      </c>
      <c r="D5" s="9">
        <v>24</v>
      </c>
      <c r="E5" s="25">
        <v>576</v>
      </c>
      <c r="F5" s="15">
        <f>E5*1.23</f>
        <v>708.48</v>
      </c>
      <c r="G5" s="16">
        <v>52</v>
      </c>
      <c r="H5" s="17">
        <f>E5/4*G5</f>
        <v>7488</v>
      </c>
      <c r="I5" s="17">
        <f t="shared" ref="I5:I12" si="0">H5*1.23</f>
        <v>9210.24</v>
      </c>
      <c r="J5" s="17">
        <f>H5*2</f>
        <v>14976</v>
      </c>
      <c r="K5" s="15">
        <f>J5*1.23</f>
        <v>18420.48</v>
      </c>
    </row>
    <row r="6" spans="1:11" ht="20.45" customHeight="1" x14ac:dyDescent="0.25">
      <c r="A6" s="9">
        <v>2</v>
      </c>
      <c r="B6" s="13" t="s">
        <v>4</v>
      </c>
      <c r="C6" s="14">
        <v>6</v>
      </c>
      <c r="D6" s="9">
        <v>6</v>
      </c>
      <c r="E6" s="25">
        <v>288</v>
      </c>
      <c r="F6" s="15">
        <f t="shared" ref="F6:F12" si="1">E6*1.23</f>
        <v>354.24</v>
      </c>
      <c r="G6" s="16">
        <v>52</v>
      </c>
      <c r="H6" s="17">
        <f t="shared" ref="H6:H12" si="2">E6/4*G6</f>
        <v>3744</v>
      </c>
      <c r="I6" s="17">
        <f t="shared" si="0"/>
        <v>4605.12</v>
      </c>
      <c r="J6" s="17">
        <f t="shared" ref="J6:J12" si="3">H6*2</f>
        <v>7488</v>
      </c>
      <c r="K6" s="15">
        <f t="shared" ref="K6:K12" si="4">J6*1.23</f>
        <v>9210.24</v>
      </c>
    </row>
    <row r="7" spans="1:11" ht="17.45" customHeight="1" x14ac:dyDescent="0.25">
      <c r="A7" s="9">
        <v>3</v>
      </c>
      <c r="B7" s="13" t="s">
        <v>14</v>
      </c>
      <c r="C7" s="14">
        <v>2.87</v>
      </c>
      <c r="D7" s="9">
        <v>2</v>
      </c>
      <c r="E7" s="25">
        <v>48</v>
      </c>
      <c r="F7" s="15">
        <f t="shared" si="1"/>
        <v>59.04</v>
      </c>
      <c r="G7" s="16">
        <v>52</v>
      </c>
      <c r="H7" s="17">
        <f t="shared" si="2"/>
        <v>624</v>
      </c>
      <c r="I7" s="17">
        <f t="shared" si="0"/>
        <v>767.52</v>
      </c>
      <c r="J7" s="17">
        <f t="shared" si="3"/>
        <v>1248</v>
      </c>
      <c r="K7" s="15">
        <f t="shared" si="4"/>
        <v>1535.04</v>
      </c>
    </row>
    <row r="8" spans="1:11" ht="18" customHeight="1" x14ac:dyDescent="0.25">
      <c r="A8" s="9">
        <v>4</v>
      </c>
      <c r="B8" s="13" t="s">
        <v>1</v>
      </c>
      <c r="C8" s="14">
        <v>2.87</v>
      </c>
      <c r="D8" s="9">
        <v>4</v>
      </c>
      <c r="E8" s="25">
        <v>96</v>
      </c>
      <c r="F8" s="15">
        <f t="shared" si="1"/>
        <v>118.08</v>
      </c>
      <c r="G8" s="16">
        <v>52</v>
      </c>
      <c r="H8" s="17">
        <f t="shared" si="2"/>
        <v>1248</v>
      </c>
      <c r="I8" s="17">
        <f t="shared" si="0"/>
        <v>1535.04</v>
      </c>
      <c r="J8" s="17">
        <f t="shared" si="3"/>
        <v>2496</v>
      </c>
      <c r="K8" s="15">
        <f t="shared" si="4"/>
        <v>3070.08</v>
      </c>
    </row>
    <row r="9" spans="1:11" ht="17.45" customHeight="1" x14ac:dyDescent="0.25">
      <c r="A9" s="9">
        <v>5</v>
      </c>
      <c r="B9" s="13" t="s">
        <v>3</v>
      </c>
      <c r="C9" s="14">
        <v>2.87</v>
      </c>
      <c r="D9" s="9">
        <v>2</v>
      </c>
      <c r="E9" s="25">
        <v>48</v>
      </c>
      <c r="F9" s="15">
        <f t="shared" si="1"/>
        <v>59.04</v>
      </c>
      <c r="G9" s="16">
        <v>52</v>
      </c>
      <c r="H9" s="17">
        <f t="shared" si="2"/>
        <v>624</v>
      </c>
      <c r="I9" s="17">
        <f t="shared" si="0"/>
        <v>767.52</v>
      </c>
      <c r="J9" s="17">
        <f t="shared" si="3"/>
        <v>1248</v>
      </c>
      <c r="K9" s="15">
        <f t="shared" si="4"/>
        <v>1535.04</v>
      </c>
    </row>
    <row r="10" spans="1:11" ht="18.600000000000001" customHeight="1" x14ac:dyDescent="0.3">
      <c r="A10" s="9">
        <v>6</v>
      </c>
      <c r="B10" s="13" t="s">
        <v>13</v>
      </c>
      <c r="C10" s="14">
        <v>6</v>
      </c>
      <c r="D10" s="9">
        <v>4</v>
      </c>
      <c r="E10" s="25">
        <v>192</v>
      </c>
      <c r="F10" s="15">
        <f t="shared" si="1"/>
        <v>236.16</v>
      </c>
      <c r="G10" s="16">
        <v>52</v>
      </c>
      <c r="H10" s="17">
        <f t="shared" si="2"/>
        <v>2496</v>
      </c>
      <c r="I10" s="17">
        <f t="shared" si="0"/>
        <v>3070.08</v>
      </c>
      <c r="J10" s="17">
        <f t="shared" si="3"/>
        <v>4992</v>
      </c>
      <c r="K10" s="15">
        <f t="shared" si="4"/>
        <v>6140.16</v>
      </c>
    </row>
    <row r="11" spans="1:11" ht="22.5" customHeight="1" x14ac:dyDescent="0.3">
      <c r="A11" s="9">
        <v>7</v>
      </c>
      <c r="B11" s="13" t="s">
        <v>13</v>
      </c>
      <c r="C11" s="18">
        <v>1.27</v>
      </c>
      <c r="D11" s="9">
        <v>1</v>
      </c>
      <c r="E11" s="25">
        <v>14</v>
      </c>
      <c r="F11" s="15">
        <f t="shared" si="1"/>
        <v>17.22</v>
      </c>
      <c r="G11" s="12">
        <v>52</v>
      </c>
      <c r="H11" s="17">
        <f t="shared" si="2"/>
        <v>182</v>
      </c>
      <c r="I11" s="17">
        <f t="shared" si="0"/>
        <v>223.85999999999999</v>
      </c>
      <c r="J11" s="17">
        <f t="shared" si="3"/>
        <v>364</v>
      </c>
      <c r="K11" s="15">
        <f t="shared" si="4"/>
        <v>447.71999999999997</v>
      </c>
    </row>
    <row r="12" spans="1:11" x14ac:dyDescent="0.25">
      <c r="A12" s="9">
        <v>8</v>
      </c>
      <c r="B12" s="19" t="s">
        <v>15</v>
      </c>
      <c r="C12" s="18">
        <v>3.75</v>
      </c>
      <c r="D12" s="9">
        <v>2</v>
      </c>
      <c r="E12" s="25">
        <v>60</v>
      </c>
      <c r="F12" s="15">
        <f t="shared" si="1"/>
        <v>73.8</v>
      </c>
      <c r="G12" s="12">
        <v>52</v>
      </c>
      <c r="H12" s="17">
        <f t="shared" si="2"/>
        <v>780</v>
      </c>
      <c r="I12" s="17">
        <f t="shared" si="0"/>
        <v>959.4</v>
      </c>
      <c r="J12" s="17">
        <f t="shared" si="3"/>
        <v>1560</v>
      </c>
      <c r="K12" s="15">
        <f t="shared" si="4"/>
        <v>1918.8</v>
      </c>
    </row>
    <row r="13" spans="1:11" ht="14.45" x14ac:dyDescent="0.3">
      <c r="A13" s="20"/>
      <c r="B13" s="21" t="s">
        <v>23</v>
      </c>
      <c r="C13" s="26"/>
      <c r="D13" s="22">
        <f>SUM(D5:D12)</f>
        <v>45</v>
      </c>
      <c r="E13" s="27"/>
      <c r="F13" s="28"/>
      <c r="G13" s="23"/>
      <c r="H13" s="24">
        <f>SUM(H4:H12)</f>
        <v>17186</v>
      </c>
      <c r="I13" s="24">
        <f t="shared" ref="I13:K13" si="5">SUM(I4:I12)</f>
        <v>21138.780000000006</v>
      </c>
      <c r="J13" s="24">
        <f t="shared" si="5"/>
        <v>34372</v>
      </c>
      <c r="K13" s="24">
        <f t="shared" si="5"/>
        <v>42277.560000000012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5" sqref="E5"/>
    </sheetView>
  </sheetViews>
  <sheetFormatPr defaultRowHeight="15" x14ac:dyDescent="0.25"/>
  <cols>
    <col min="2" max="2" width="35.85546875" customWidth="1"/>
    <col min="3" max="3" width="10" customWidth="1"/>
    <col min="7" max="7" width="6.85546875" customWidth="1"/>
    <col min="8" max="8" width="9" customWidth="1"/>
  </cols>
  <sheetData>
    <row r="1" spans="1:12" ht="15.75" x14ac:dyDescent="0.25">
      <c r="A1" s="29"/>
      <c r="B1" s="30" t="s">
        <v>32</v>
      </c>
      <c r="C1" s="29"/>
      <c r="D1" s="29"/>
      <c r="E1" s="29"/>
      <c r="F1" s="29"/>
      <c r="G1" s="29"/>
      <c r="H1" s="31"/>
      <c r="I1" s="31"/>
      <c r="J1" s="31"/>
      <c r="K1" s="29"/>
    </row>
    <row r="2" spans="1:12" ht="14.4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72" x14ac:dyDescent="0.25">
      <c r="A3" s="45" t="s">
        <v>2</v>
      </c>
      <c r="B3" s="46" t="s">
        <v>0</v>
      </c>
      <c r="C3" s="47" t="s">
        <v>18</v>
      </c>
      <c r="D3" s="48" t="s">
        <v>19</v>
      </c>
      <c r="E3" s="48" t="s">
        <v>28</v>
      </c>
      <c r="F3" s="48" t="s">
        <v>29</v>
      </c>
      <c r="G3" s="48" t="s">
        <v>26</v>
      </c>
      <c r="H3" s="48" t="s">
        <v>20</v>
      </c>
      <c r="I3" s="48" t="s">
        <v>21</v>
      </c>
      <c r="J3" s="48" t="s">
        <v>22</v>
      </c>
      <c r="K3" s="48" t="s">
        <v>30</v>
      </c>
    </row>
    <row r="4" spans="1:12" x14ac:dyDescent="0.25">
      <c r="A4" s="44" t="s">
        <v>5</v>
      </c>
      <c r="B4" s="49" t="s">
        <v>6</v>
      </c>
      <c r="C4" s="49" t="s">
        <v>7</v>
      </c>
      <c r="D4" s="50" t="s">
        <v>10</v>
      </c>
      <c r="E4" s="50" t="s">
        <v>8</v>
      </c>
      <c r="F4" s="50" t="s">
        <v>9</v>
      </c>
      <c r="G4" s="51" t="s">
        <v>11</v>
      </c>
      <c r="H4" s="51" t="s">
        <v>12</v>
      </c>
      <c r="I4" s="51" t="s">
        <v>16</v>
      </c>
      <c r="J4" s="51" t="s">
        <v>17</v>
      </c>
      <c r="K4" s="50" t="s">
        <v>31</v>
      </c>
    </row>
    <row r="5" spans="1:12" x14ac:dyDescent="0.25">
      <c r="A5" s="33">
        <v>1</v>
      </c>
      <c r="B5" s="35" t="s">
        <v>4</v>
      </c>
      <c r="C5" s="36">
        <v>2.87</v>
      </c>
      <c r="D5" s="33">
        <v>20</v>
      </c>
      <c r="E5" s="37"/>
      <c r="F5" s="38"/>
      <c r="G5" s="39">
        <v>52</v>
      </c>
      <c r="H5" s="40"/>
      <c r="I5" s="40"/>
      <c r="J5" s="40"/>
      <c r="K5" s="38"/>
    </row>
    <row r="6" spans="1:12" x14ac:dyDescent="0.25">
      <c r="A6" s="33">
        <v>2</v>
      </c>
      <c r="B6" s="35" t="s">
        <v>4</v>
      </c>
      <c r="C6" s="36">
        <v>4.5</v>
      </c>
      <c r="D6" s="33">
        <v>8</v>
      </c>
      <c r="E6" s="37"/>
      <c r="F6" s="38"/>
      <c r="G6" s="39">
        <v>52</v>
      </c>
      <c r="H6" s="40"/>
      <c r="I6" s="40"/>
      <c r="J6" s="40"/>
      <c r="K6" s="38"/>
    </row>
    <row r="7" spans="1:12" x14ac:dyDescent="0.25">
      <c r="A7" s="33">
        <v>3</v>
      </c>
      <c r="B7" s="35" t="s">
        <v>14</v>
      </c>
      <c r="C7" s="36">
        <v>2.87</v>
      </c>
      <c r="D7" s="33">
        <v>2</v>
      </c>
      <c r="E7" s="37"/>
      <c r="F7" s="38"/>
      <c r="G7" s="39">
        <v>52</v>
      </c>
      <c r="H7" s="40"/>
      <c r="I7" s="40"/>
      <c r="J7" s="40"/>
      <c r="K7" s="38"/>
    </row>
    <row r="8" spans="1:12" x14ac:dyDescent="0.25">
      <c r="A8" s="33">
        <v>4</v>
      </c>
      <c r="B8" s="35" t="s">
        <v>1</v>
      </c>
      <c r="C8" s="36">
        <v>2.87</v>
      </c>
      <c r="D8" s="33">
        <v>4</v>
      </c>
      <c r="E8" s="37"/>
      <c r="F8" s="38"/>
      <c r="G8" s="39">
        <v>52</v>
      </c>
      <c r="H8" s="40"/>
      <c r="I8" s="40"/>
      <c r="J8" s="40"/>
      <c r="K8" s="38"/>
    </row>
    <row r="9" spans="1:12" x14ac:dyDescent="0.25">
      <c r="A9" s="33">
        <v>5</v>
      </c>
      <c r="B9" s="35" t="s">
        <v>3</v>
      </c>
      <c r="C9" s="36">
        <v>2.87</v>
      </c>
      <c r="D9" s="33">
        <v>2</v>
      </c>
      <c r="E9" s="37"/>
      <c r="F9" s="38"/>
      <c r="G9" s="39">
        <v>52</v>
      </c>
      <c r="H9" s="40"/>
      <c r="I9" s="40"/>
      <c r="J9" s="40"/>
      <c r="K9" s="38"/>
    </row>
    <row r="10" spans="1:12" x14ac:dyDescent="0.25">
      <c r="A10" s="33">
        <v>6</v>
      </c>
      <c r="B10" s="35" t="s">
        <v>13</v>
      </c>
      <c r="C10" s="36">
        <v>4.5</v>
      </c>
      <c r="D10" s="33">
        <v>5</v>
      </c>
      <c r="E10" s="37"/>
      <c r="F10" s="38"/>
      <c r="G10" s="39">
        <v>52</v>
      </c>
      <c r="H10" s="40"/>
      <c r="I10" s="40"/>
      <c r="J10" s="40"/>
      <c r="K10" s="38"/>
    </row>
    <row r="11" spans="1:12" x14ac:dyDescent="0.25">
      <c r="A11" s="33">
        <v>7</v>
      </c>
      <c r="B11" s="35" t="s">
        <v>13</v>
      </c>
      <c r="C11" s="41">
        <v>1.27</v>
      </c>
      <c r="D11" s="33">
        <v>1</v>
      </c>
      <c r="E11" s="37"/>
      <c r="F11" s="38"/>
      <c r="G11" s="34">
        <v>52</v>
      </c>
      <c r="H11" s="40"/>
      <c r="I11" s="40"/>
      <c r="J11" s="40"/>
      <c r="K11" s="38"/>
    </row>
    <row r="12" spans="1:12" x14ac:dyDescent="0.25">
      <c r="A12" s="33">
        <v>8</v>
      </c>
      <c r="B12" s="42" t="s">
        <v>15</v>
      </c>
      <c r="C12" s="41">
        <v>2.87</v>
      </c>
      <c r="D12" s="33">
        <v>2</v>
      </c>
      <c r="E12" s="37"/>
      <c r="F12" s="38"/>
      <c r="G12" s="34">
        <v>52</v>
      </c>
      <c r="H12" s="40"/>
      <c r="I12" s="40"/>
      <c r="J12" s="40"/>
      <c r="K12" s="38"/>
    </row>
    <row r="13" spans="1:12" ht="17.25" customHeight="1" x14ac:dyDescent="0.25">
      <c r="A13" s="52"/>
      <c r="B13" s="53" t="s">
        <v>23</v>
      </c>
      <c r="C13" s="54"/>
      <c r="D13" s="55">
        <f>SUM(D5:D12)</f>
        <v>44</v>
      </c>
      <c r="E13" s="56"/>
      <c r="F13" s="57"/>
      <c r="G13" s="58"/>
      <c r="H13" s="59">
        <f>SUM(H4:H12)</f>
        <v>0</v>
      </c>
      <c r="I13" s="59">
        <f t="shared" ref="I13:K13" si="0">SUM(I4:I12)</f>
        <v>0</v>
      </c>
      <c r="J13" s="59">
        <f t="shared" si="0"/>
        <v>0</v>
      </c>
      <c r="K13" s="59">
        <f t="shared" si="0"/>
        <v>0</v>
      </c>
      <c r="L13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Arkusz3</vt:lpstr>
      <vt:lpstr>aneks od 03.21</vt:lpstr>
    </vt:vector>
  </TitlesOfParts>
  <Company>Miejski Zarzad Drog w Kielcach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Mazur</dc:creator>
  <cp:lastModifiedBy>Krzysztof Włodarczyk</cp:lastModifiedBy>
  <cp:lastPrinted>2020-12-17T12:54:31Z</cp:lastPrinted>
  <dcterms:created xsi:type="dcterms:W3CDTF">2014-02-12T07:17:44Z</dcterms:created>
  <dcterms:modified xsi:type="dcterms:W3CDTF">2024-10-23T11:37:00Z</dcterms:modified>
</cp:coreProperties>
</file>