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7435" windowHeight="10200" activeTab="1"/>
  </bookViews>
  <sheets>
    <sheet name="2a" sheetId="1" r:id="rId1"/>
    <sheet name="2b" sheetId="2" r:id="rId2"/>
  </sheets>
  <definedNames>
    <definedName name="_xlnm.Print_Area" localSheetId="0">'2a'!$A$1:$V$38</definedName>
    <definedName name="_xlnm.Print_Area" localSheetId="1">'2b'!$A$1:$N$29</definedName>
    <definedName name="_xlnm.Print_Titles" localSheetId="0">'2a'!$6:$7</definedName>
  </definedNames>
  <calcPr fullCalcOnLoad="1"/>
</workbook>
</file>

<file path=xl/comments2.xml><?xml version="1.0" encoding="utf-8"?>
<comments xmlns="http://schemas.openxmlformats.org/spreadsheetml/2006/main">
  <authors>
    <author>Cezary Kobziakowski</author>
  </authors>
  <commentList>
    <comment ref="D12" authorId="0">
      <text>
        <r>
          <rPr>
            <b/>
            <sz val="8"/>
            <rFont val="Tahoma"/>
            <family val="2"/>
          </rPr>
          <t>Cena netto z narzutami na cześci zamienne</t>
        </r>
      </text>
    </comment>
  </commentList>
</comments>
</file>

<file path=xl/sharedStrings.xml><?xml version="1.0" encoding="utf-8"?>
<sst xmlns="http://schemas.openxmlformats.org/spreadsheetml/2006/main" count="226" uniqueCount="139">
  <si>
    <t>Stawka Vat</t>
  </si>
  <si>
    <t>Wartość VAT</t>
  </si>
  <si>
    <t>Wartość Brutto</t>
  </si>
  <si>
    <t xml:space="preserve">Miesięcznie </t>
  </si>
  <si>
    <t>Cena netto</t>
  </si>
  <si>
    <t>Cena Brutto</t>
  </si>
  <si>
    <t>Wartość netto</t>
  </si>
  <si>
    <t>Cena napraw</t>
  </si>
  <si>
    <t>Pouczenie:</t>
  </si>
  <si>
    <t>Formularz oferty musi być wypełniony czytelnie w języku polskim i podpisany przez osobę uprawnioną.</t>
  </si>
  <si>
    <t xml:space="preserve">                                                                                         --------------------------------------------------</t>
  </si>
  <si>
    <t xml:space="preserve">                                                                   Podpis i  pieczęć osoby uprawnionej</t>
  </si>
  <si>
    <t>l.p</t>
  </si>
  <si>
    <t>Typ</t>
  </si>
  <si>
    <t>Nr fabr.</t>
  </si>
  <si>
    <t>Lokalizacja</t>
  </si>
  <si>
    <t>A-23985</t>
  </si>
  <si>
    <t>A23984</t>
  </si>
  <si>
    <t>E14-7657/20/14</t>
  </si>
  <si>
    <t>DIAGNOSTYKA - Osobowy</t>
  </si>
  <si>
    <t>CIBES A5000</t>
  </si>
  <si>
    <t>Łacznik budynków 1d i 1B</t>
  </si>
  <si>
    <t>Ilość m-cy</t>
  </si>
  <si>
    <t>Nr Ewid</t>
  </si>
  <si>
    <t>N 3103003547</t>
  </si>
  <si>
    <t>N 3103004591</t>
  </si>
  <si>
    <t>N 3103004594</t>
  </si>
  <si>
    <t>Wytwórca</t>
  </si>
  <si>
    <t>Elwind Sp z o.o.</t>
  </si>
  <si>
    <t>Producent</t>
  </si>
  <si>
    <t>ORONA s.Coop.</t>
  </si>
  <si>
    <t>Rodzaj dźwigu</t>
  </si>
  <si>
    <t>M33</t>
  </si>
  <si>
    <t>1600 [kg] / 21 osób</t>
  </si>
  <si>
    <t>2 / 2</t>
  </si>
  <si>
    <t>M33V3</t>
  </si>
  <si>
    <t xml:space="preserve"> 3 / 3</t>
  </si>
  <si>
    <t>800 [kg] / 10 osób</t>
  </si>
  <si>
    <t>Rok prod</t>
  </si>
  <si>
    <t>osobowy, elektryczny cierniowy linowy z maszynownią górną</t>
  </si>
  <si>
    <t>2300 [kg] / 30 osób</t>
  </si>
  <si>
    <t xml:space="preserve"> 2 / 2</t>
  </si>
  <si>
    <t>1200 [kg] / 16 osób</t>
  </si>
  <si>
    <t xml:space="preserve"> 2 / 3</t>
  </si>
  <si>
    <t>N 3103004639</t>
  </si>
  <si>
    <t>N 3103004664</t>
  </si>
  <si>
    <t>N 3103004655</t>
  </si>
  <si>
    <t>1800 [kg] / 24 osób</t>
  </si>
  <si>
    <t>osobowy, elektryczny cierniowy linowy z maszynownią nad szybem</t>
  </si>
  <si>
    <t>700 [kg] / 9 osób</t>
  </si>
  <si>
    <t xml:space="preserve"> 8 / 8</t>
  </si>
  <si>
    <t>N 3103004602</t>
  </si>
  <si>
    <t>1000 [kg] / 13 osób</t>
  </si>
  <si>
    <t>N 3103004693</t>
  </si>
  <si>
    <t>N 3103004666</t>
  </si>
  <si>
    <t>N 3103004694</t>
  </si>
  <si>
    <t>2000 [kg] / 25 osób</t>
  </si>
  <si>
    <t xml:space="preserve"> 8 / 9</t>
  </si>
  <si>
    <t>N 3103004654</t>
  </si>
  <si>
    <t>N 3103001902</t>
  </si>
  <si>
    <t>SJA 219</t>
  </si>
  <si>
    <t>TRANS LIFT</t>
  </si>
  <si>
    <t>osobowy, elektryczny cierny</t>
  </si>
  <si>
    <t>1875 [kg] / 25 osób</t>
  </si>
  <si>
    <t>N 3103004603</t>
  </si>
  <si>
    <t>osobowy, elektryczny cierny linowy z maszynownią nad szybem</t>
  </si>
  <si>
    <t>osobowy, elektryczny cierny linowy z maszynownią górną</t>
  </si>
  <si>
    <t>osobowy, elektryczny cierny linowy MRL</t>
  </si>
  <si>
    <t>N 3103004633</t>
  </si>
  <si>
    <t>osobowy</t>
  </si>
  <si>
    <t xml:space="preserve"> 4 / 4</t>
  </si>
  <si>
    <t>N 3103001903</t>
  </si>
  <si>
    <t>SHA-219F</t>
  </si>
  <si>
    <t>1725 [kg] / 23 osób</t>
  </si>
  <si>
    <t>BKG Bunse-Aufzuge GmbH</t>
  </si>
  <si>
    <t>100 [kg]</t>
  </si>
  <si>
    <t>BGK-100</t>
  </si>
  <si>
    <t>towarowy,</t>
  </si>
  <si>
    <t>ZREMB Gdańsk</t>
  </si>
  <si>
    <t>200 [kg]</t>
  </si>
  <si>
    <t>towarowy</t>
  </si>
  <si>
    <t>TBD</t>
  </si>
  <si>
    <t>Zakład Urządzeń Dźwigowych Wa-wa</t>
  </si>
  <si>
    <t>OC1950E</t>
  </si>
  <si>
    <t>LIFT SERVICE</t>
  </si>
  <si>
    <t xml:space="preserve"> 3 / 5</t>
  </si>
  <si>
    <t>1950 [kg] / 26 osób</t>
  </si>
  <si>
    <t>osobowy, elektryczny</t>
  </si>
  <si>
    <t>N 300300400</t>
  </si>
  <si>
    <t>Cibes Lift AB</t>
  </si>
  <si>
    <t>urządzenie dla osób niepełnosprawnych, platforma srubowa</t>
  </si>
  <si>
    <t>400 [kg]</t>
  </si>
  <si>
    <t xml:space="preserve"> 3</t>
  </si>
  <si>
    <t>Budynek 7A (pawilon 200-łóżkowy)</t>
  </si>
  <si>
    <t xml:space="preserve">Budynek 2 KUCHNIA </t>
  </si>
  <si>
    <t>Budynek 1A - Hol główny szpitala</t>
  </si>
  <si>
    <t>Budynek 1C - Położnictwo</t>
  </si>
  <si>
    <t>Budynek 1A</t>
  </si>
  <si>
    <t>Budynek 3 ANATOMIA</t>
  </si>
  <si>
    <t>Budynek 1B - APTEKA</t>
  </si>
  <si>
    <t>Budynek 1H</t>
  </si>
  <si>
    <t xml:space="preserve">Budynek 1H </t>
  </si>
  <si>
    <t>Centr Sterylizacja</t>
  </si>
  <si>
    <t>N 3103004620</t>
  </si>
  <si>
    <t>Ilość przyst. / dojść</t>
  </si>
  <si>
    <t>Ceny jednostkowe netto</t>
  </si>
  <si>
    <t>Cena 1 roboczogodziny  netto</t>
  </si>
  <si>
    <r>
      <t xml:space="preserve">Dyżury całodobowe </t>
    </r>
    <r>
      <rPr>
        <b/>
        <i/>
        <sz val="10"/>
        <rFont val="Arial"/>
        <family val="2"/>
      </rPr>
      <t>miesięcznie</t>
    </r>
    <r>
      <rPr>
        <i/>
        <sz val="10"/>
        <rFont val="Arial"/>
        <family val="2"/>
      </rPr>
      <t xml:space="preserve"> netto</t>
    </r>
  </si>
  <si>
    <t>Razem konserwacja:</t>
  </si>
  <si>
    <t>Koszty miesięcznej konserwacji dla poszczególnych dźwigów wg poniższego zestawienia</t>
  </si>
  <si>
    <t>Przewidywana ilość płatnych miesięcznych konserwacji</t>
  </si>
  <si>
    <t>Nazwa składnika cenowego</t>
  </si>
  <si>
    <r>
      <t>Konserwacja (</t>
    </r>
    <r>
      <rPr>
        <b/>
        <i/>
        <u val="single"/>
        <sz val="8"/>
        <color indexed="10"/>
        <rFont val="Arial"/>
        <family val="2"/>
      </rPr>
      <t>Uwaga</t>
    </r>
    <r>
      <rPr>
        <b/>
        <i/>
        <sz val="8"/>
        <color indexed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wartości wyliczone z arkusza "Konserwacja" dla Zadania 1</t>
    </r>
    <r>
      <rPr>
        <i/>
        <sz val="10"/>
        <rFont val="Arial"/>
        <family val="2"/>
      </rPr>
      <t>)</t>
    </r>
  </si>
  <si>
    <r>
      <t xml:space="preserve">Współczynnik wszystkich narzutów na części zamienne 
</t>
    </r>
    <r>
      <rPr>
        <i/>
        <sz val="10"/>
        <rFont val="Arial"/>
        <family val="2"/>
      </rPr>
      <t>(</t>
    </r>
    <r>
      <rPr>
        <i/>
        <sz val="8"/>
        <color indexed="12"/>
        <rFont val="Arial"/>
        <family val="2"/>
      </rPr>
      <t>np. współczynnik 1,85 – oznacza 85% kosztów i narzutów oferenta 0,85 - oznacza rabat w stosunku do cen producenta w wys 25%</t>
    </r>
    <r>
      <rPr>
        <i/>
        <sz val="10"/>
        <rFont val="Arial"/>
        <family val="2"/>
      </rPr>
      <t>)</t>
    </r>
  </si>
  <si>
    <r>
      <t xml:space="preserve">Obliczanie ceny: </t>
    </r>
    <r>
      <rPr>
        <b/>
        <i/>
        <u val="single"/>
        <sz val="12"/>
        <color indexed="14"/>
        <rFont val="Arial Narrow"/>
        <family val="2"/>
      </rPr>
      <t xml:space="preserve">Uwaga </t>
    </r>
    <r>
      <rPr>
        <b/>
        <i/>
        <sz val="12"/>
        <color indexed="14"/>
        <rFont val="Arial Narrow"/>
        <family val="2"/>
      </rPr>
      <t>Oferent wypełnia wyłacznie żółte pola arkusza formularza</t>
    </r>
  </si>
  <si>
    <t>Nr.  szpitalny dźwigu</t>
  </si>
  <si>
    <t>BGK</t>
  </si>
  <si>
    <t>250 [kg]</t>
  </si>
  <si>
    <t>BGK 250.15/43FS</t>
  </si>
  <si>
    <t>N 3103005272</t>
  </si>
  <si>
    <t>N 3103005273</t>
  </si>
  <si>
    <t>Wartość oferty</t>
  </si>
  <si>
    <t>Sumaryczna (wymagana + dodatkowa) długość gwarancji na naprawy [miesiące] (podać):</t>
  </si>
  <si>
    <r>
      <t xml:space="preserve">Składnik pozacenowy - </t>
    </r>
    <r>
      <rPr>
        <b/>
        <sz val="10"/>
        <color indexed="12"/>
        <rFont val="Arial"/>
        <family val="2"/>
      </rPr>
      <t>gwarancja</t>
    </r>
  </si>
  <si>
    <t>Zdalne monitorowanie dźwigu</t>
  </si>
  <si>
    <t>Wartość zamówienia w okresie 12 m-cy</t>
  </si>
  <si>
    <t>Wartość zamówienia w okresie 
12 m-cy</t>
  </si>
  <si>
    <r>
      <t>Wartość robocizny</t>
    </r>
    <r>
      <rPr>
        <sz val="10"/>
        <rFont val="Arial"/>
        <family val="2"/>
      </rPr>
      <t xml:space="preserve">  w zł (</t>
    </r>
    <r>
      <rPr>
        <i/>
        <sz val="9"/>
        <color indexed="12"/>
        <rFont val="Arial"/>
        <family val="2"/>
      </rPr>
      <t xml:space="preserve">przy założeniu przewidywanej przez Zamawiającego średniej miesięcznej ilości </t>
    </r>
    <r>
      <rPr>
        <b/>
        <i/>
        <sz val="9"/>
        <color indexed="12"/>
        <rFont val="Arial"/>
        <family val="2"/>
      </rPr>
      <t xml:space="preserve">110 </t>
    </r>
    <r>
      <rPr>
        <i/>
        <sz val="9"/>
        <color indexed="12"/>
        <rFont val="Arial"/>
        <family val="2"/>
      </rPr>
      <t>roboczogodzin przeznaczanych na naprawy</t>
    </r>
    <r>
      <rPr>
        <sz val="10"/>
        <rFont val="Arial"/>
        <family val="2"/>
      </rPr>
      <t>)</t>
    </r>
  </si>
  <si>
    <r>
      <t>Wartość części  zamiennych</t>
    </r>
    <r>
      <rPr>
        <sz val="10"/>
        <rFont val="Arial"/>
        <family val="2"/>
      </rPr>
      <t xml:space="preserve"> z narzutem przy założeniu przewidywanego nakładu </t>
    </r>
    <r>
      <rPr>
        <b/>
        <sz val="10"/>
        <color indexed="10"/>
        <rFont val="Arial"/>
        <family val="2"/>
      </rPr>
      <t>4.000,00</t>
    </r>
    <r>
      <rPr>
        <sz val="10"/>
        <rFont val="Arial"/>
        <family val="2"/>
      </rPr>
      <t xml:space="preserve"> zł miesięcznie zakupu cześci u producenta </t>
    </r>
    <r>
      <rPr>
        <i/>
        <sz val="10"/>
        <rFont val="Arial"/>
        <family val="2"/>
      </rPr>
      <t>(</t>
    </r>
    <r>
      <rPr>
        <i/>
        <sz val="9"/>
        <color indexed="12"/>
        <rFont val="Arial"/>
        <family val="2"/>
      </rPr>
      <t>przewidywana średnio miesięczna ilość zakupywanych części zamiennych u producenta</t>
    </r>
    <r>
      <rPr>
        <i/>
        <sz val="10"/>
        <rFont val="Arial"/>
        <family val="2"/>
      </rPr>
      <t>)</t>
    </r>
  </si>
  <si>
    <t>Udźwig nomi-nalny</t>
  </si>
  <si>
    <t>Gwa-rancja do</t>
  </si>
  <si>
    <t>załącznik nr 2a (formularz oferty - konserwacja)</t>
  </si>
  <si>
    <r>
      <t xml:space="preserve"> 8 / 9 </t>
    </r>
    <r>
      <rPr>
        <i/>
        <sz val="10"/>
        <rFont val="Arial Narrow"/>
        <family val="2"/>
      </rPr>
      <t>(10 opcja)</t>
    </r>
  </si>
  <si>
    <r>
      <t>Ratownictwo (</t>
    </r>
    <r>
      <rPr>
        <i/>
        <sz val="8"/>
        <rFont val="Arial Narrow"/>
        <family val="2"/>
      </rPr>
      <t>Nowa cześć budynku</t>
    </r>
    <r>
      <rPr>
        <i/>
        <sz val="10"/>
        <rFont val="Arial Narrow"/>
        <family val="2"/>
      </rPr>
      <t xml:space="preserve">) </t>
    </r>
  </si>
  <si>
    <r>
      <t>Wpisać</t>
    </r>
    <r>
      <rPr>
        <b/>
        <i/>
        <sz val="9"/>
        <rFont val="Arial"/>
        <family val="2"/>
      </rPr>
      <t xml:space="preserve"> Tak </t>
    </r>
    <r>
      <rPr>
        <i/>
        <sz val="9"/>
        <rFont val="Arial"/>
        <family val="2"/>
      </rPr>
      <t>lub</t>
    </r>
    <r>
      <rPr>
        <b/>
        <i/>
        <sz val="9"/>
        <rFont val="Arial"/>
        <family val="2"/>
      </rPr>
      <t xml:space="preserve">  Nie</t>
    </r>
  </si>
  <si>
    <r>
      <t xml:space="preserve">W kolumnie  - Zdalne monitorowanie dźwigu </t>
    </r>
    <r>
      <rPr>
        <i/>
        <u val="single"/>
        <sz val="10"/>
        <rFont val="Times New Roman"/>
        <family val="1"/>
      </rPr>
      <t xml:space="preserve">– należy </t>
    </r>
    <r>
      <rPr>
        <i/>
        <sz val="10"/>
        <rFont val="Times New Roman"/>
        <family val="1"/>
      </rPr>
      <t xml:space="preserve"> wpisać TAK/NIE. Brak jakiegokolwiek  wpisu będzie traktowany jako brak potwierdzenia zdalnego  monitorowanie  dżwigu</t>
    </r>
  </si>
  <si>
    <t>Tabela. Miesięczny koszt konserwacji</t>
  </si>
  <si>
    <t>Obliczanie ceny - wartości  oferty -  ( Wo )</t>
  </si>
  <si>
    <r>
      <t xml:space="preserve">Uwaga. </t>
    </r>
    <r>
      <rPr>
        <i/>
        <sz val="10"/>
        <color indexed="10"/>
        <rFont val="Arial CE"/>
        <family val="0"/>
      </rPr>
      <t>Wartości przenoszone do arkusza 2.  Wartość Oferty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</si>
</sst>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3">
    <font>
      <sz val="10"/>
      <name val="Arial CE"/>
      <family val="0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0"/>
      <name val="Arial"/>
      <family val="2"/>
    </font>
    <font>
      <sz val="8"/>
      <name val="Arial CE"/>
      <family val="0"/>
    </font>
    <font>
      <b/>
      <i/>
      <sz val="16"/>
      <name val="Times New Roman"/>
      <family val="1"/>
    </font>
    <font>
      <i/>
      <sz val="12"/>
      <name val="Arial Narrow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4"/>
      <name val="Arial Narrow"/>
      <family val="2"/>
    </font>
    <font>
      <b/>
      <i/>
      <u val="single"/>
      <sz val="12"/>
      <color indexed="14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i/>
      <sz val="10"/>
      <name val="Arial CE"/>
      <family val="0"/>
    </font>
    <font>
      <b/>
      <i/>
      <sz val="14"/>
      <name val="Arial Narrow"/>
      <family val="2"/>
    </font>
    <font>
      <i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i/>
      <sz val="9"/>
      <name val="Arial"/>
      <family val="2"/>
    </font>
    <font>
      <b/>
      <i/>
      <sz val="8"/>
      <color indexed="12"/>
      <name val="Arial"/>
      <family val="2"/>
    </font>
    <font>
      <b/>
      <i/>
      <sz val="9"/>
      <name val="Arial Narrow"/>
      <family val="2"/>
    </font>
    <font>
      <b/>
      <i/>
      <sz val="9"/>
      <name val="Arial CE"/>
      <family val="2"/>
    </font>
    <font>
      <i/>
      <sz val="12"/>
      <name val="Arial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b/>
      <i/>
      <sz val="10"/>
      <name val="Arial CE"/>
      <family val="0"/>
    </font>
    <font>
      <b/>
      <i/>
      <sz val="12"/>
      <color indexed="10"/>
      <name val="Arial"/>
      <family val="2"/>
    </font>
    <font>
      <i/>
      <sz val="8"/>
      <name val="Arial Narrow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8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4" fontId="5" fillId="3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3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Border="1" applyAlignment="1">
      <alignment wrapText="1"/>
    </xf>
    <xf numFmtId="4" fontId="0" fillId="35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0" fillId="33" borderId="1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left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0" xfId="0" applyFont="1" applyAlignment="1">
      <alignment horizontal="right"/>
    </xf>
    <xf numFmtId="4" fontId="31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8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14" fontId="1" fillId="36" borderId="13" xfId="0" applyNumberFormat="1" applyFont="1" applyFill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4" fontId="29" fillId="32" borderId="10" xfId="0" applyNumberFormat="1" applyFont="1" applyFill="1" applyBorder="1" applyAlignment="1">
      <alignment vertical="center"/>
    </xf>
    <xf numFmtId="9" fontId="29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0" fontId="39" fillId="4" borderId="13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14" fontId="39" fillId="36" borderId="13" xfId="0" applyNumberFormat="1" applyFont="1" applyFill="1" applyBorder="1" applyAlignment="1">
      <alignment vertical="center" wrapText="1"/>
    </xf>
    <xf numFmtId="16" fontId="33" fillId="0" borderId="13" xfId="0" applyNumberFormat="1" applyFont="1" applyFill="1" applyBorder="1" applyAlignment="1" quotePrefix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16" fontId="36" fillId="0" borderId="17" xfId="0" applyNumberFormat="1" applyFont="1" applyBorder="1" applyAlignment="1">
      <alignment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16" fontId="36" fillId="0" borderId="13" xfId="0" applyNumberFormat="1" applyFont="1" applyBorder="1" applyAlignment="1">
      <alignment vertical="center" wrapText="1"/>
    </xf>
    <xf numFmtId="0" fontId="33" fillId="0" borderId="13" xfId="0" applyFont="1" applyFill="1" applyBorder="1" applyAlignment="1" quotePrefix="1">
      <alignment horizontal="center" vertical="center" wrapText="1"/>
    </xf>
    <xf numFmtId="0" fontId="39" fillId="37" borderId="13" xfId="0" applyFont="1" applyFill="1" applyBorder="1" applyAlignment="1">
      <alignment vertical="center" wrapText="1"/>
    </xf>
    <xf numFmtId="0" fontId="33" fillId="37" borderId="13" xfId="0" applyFont="1" applyFill="1" applyBorder="1" applyAlignment="1">
      <alignment horizontal="center" vertical="center" wrapText="1"/>
    </xf>
    <xf numFmtId="16" fontId="33" fillId="37" borderId="13" xfId="0" applyNumberFormat="1" applyFont="1" applyFill="1" applyBorder="1" applyAlignment="1" quotePrefix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9" fontId="29" fillId="0" borderId="18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9" fontId="29" fillId="0" borderId="20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4" fontId="41" fillId="35" borderId="22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indent="7"/>
    </xf>
    <xf numFmtId="0" fontId="46" fillId="32" borderId="10" xfId="0" applyFont="1" applyFill="1" applyBorder="1" applyAlignment="1">
      <alignment horizontal="center" vertical="center" wrapText="1"/>
    </xf>
    <xf numFmtId="0" fontId="37" fillId="32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2" fillId="32" borderId="2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41" fillId="38" borderId="22" xfId="0" applyFont="1" applyFill="1" applyBorder="1" applyAlignment="1">
      <alignment vertical="center"/>
    </xf>
    <xf numFmtId="9" fontId="29" fillId="39" borderId="10" xfId="0" applyNumberFormat="1" applyFont="1" applyFill="1" applyBorder="1" applyAlignment="1">
      <alignment vertical="center"/>
    </xf>
    <xf numFmtId="4" fontId="29" fillId="39" borderId="10" xfId="0" applyNumberFormat="1" applyFont="1" applyFill="1" applyBorder="1" applyAlignment="1">
      <alignment vertical="center"/>
    </xf>
    <xf numFmtId="4" fontId="29" fillId="39" borderId="10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4" fontId="29" fillId="40" borderId="10" xfId="0" applyNumberFormat="1" applyFont="1" applyFill="1" applyBorder="1" applyAlignment="1">
      <alignment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4" fontId="37" fillId="0" borderId="27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4" fontId="37" fillId="0" borderId="29" xfId="0" applyNumberFormat="1" applyFont="1" applyBorder="1" applyAlignment="1">
      <alignment horizontal="center" vertical="center"/>
    </xf>
    <xf numFmtId="0" fontId="36" fillId="0" borderId="30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3" xfId="0" applyFont="1" applyBorder="1" applyAlignment="1">
      <alignment wrapText="1"/>
    </xf>
    <xf numFmtId="4" fontId="3" fillId="0" borderId="10" xfId="0" applyNumberFormat="1" applyFont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32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90" zoomScaleNormal="90" zoomScalePageLayoutView="0" workbookViewId="0" topLeftCell="A25">
      <selection activeCell="U21" sqref="U21"/>
    </sheetView>
  </sheetViews>
  <sheetFormatPr defaultColWidth="9.00390625" defaultRowHeight="12.75"/>
  <cols>
    <col min="1" max="1" width="5.25390625" style="38" customWidth="1"/>
    <col min="2" max="2" width="8.625" style="38" customWidth="1"/>
    <col min="3" max="3" width="9.625" style="38" customWidth="1"/>
    <col min="4" max="4" width="10.375" style="38" customWidth="1"/>
    <col min="5" max="5" width="9.75390625" style="38" customWidth="1"/>
    <col min="6" max="6" width="7.125" style="38" customWidth="1"/>
    <col min="7" max="7" width="8.00390625" style="38" customWidth="1"/>
    <col min="8" max="9" width="6.25390625" style="38" customWidth="1"/>
    <col min="10" max="10" width="8.75390625" style="38" customWidth="1"/>
    <col min="11" max="11" width="10.75390625" style="38" customWidth="1"/>
    <col min="12" max="12" width="5.875" style="38" customWidth="1"/>
    <col min="13" max="13" width="8.75390625" style="38" customWidth="1"/>
    <col min="14" max="14" width="14.375" style="38" customWidth="1"/>
    <col min="15" max="15" width="8.375" style="38" customWidth="1"/>
    <col min="16" max="17" width="8.125" style="38" customWidth="1"/>
    <col min="18" max="18" width="6.75390625" style="38" customWidth="1"/>
    <col min="19" max="19" width="11.00390625" style="38" customWidth="1"/>
    <col min="20" max="20" width="10.00390625" style="38" customWidth="1"/>
    <col min="21" max="21" width="9.125" style="38" customWidth="1"/>
    <col min="22" max="22" width="10.75390625" style="38" customWidth="1"/>
    <col min="23" max="16384" width="9.125" style="38" customWidth="1"/>
  </cols>
  <sheetData>
    <row r="1" spans="2:22" ht="18">
      <c r="B1" s="103" t="s">
        <v>136</v>
      </c>
      <c r="C1" s="103"/>
      <c r="D1" s="103"/>
      <c r="E1" s="103"/>
      <c r="F1" s="103"/>
      <c r="G1" s="103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 t="s">
        <v>131</v>
      </c>
    </row>
    <row r="2" spans="2:22" ht="15.75">
      <c r="B2" s="31" t="s">
        <v>109</v>
      </c>
      <c r="C2" s="4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5.75">
      <c r="B3" s="31" t="s">
        <v>114</v>
      </c>
      <c r="C3" s="41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ht="28.5" customHeight="1"/>
    <row r="5" spans="1:22" ht="16.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  <c r="R5" s="96">
        <v>18</v>
      </c>
      <c r="S5" s="96">
        <v>19</v>
      </c>
      <c r="T5" s="96">
        <v>20</v>
      </c>
      <c r="U5" s="96">
        <v>21</v>
      </c>
      <c r="V5" s="96">
        <v>22</v>
      </c>
    </row>
    <row r="6" spans="1:22" ht="33" customHeight="1">
      <c r="A6" s="104" t="s">
        <v>12</v>
      </c>
      <c r="B6" s="106" t="s">
        <v>27</v>
      </c>
      <c r="C6" s="106" t="s">
        <v>29</v>
      </c>
      <c r="D6" s="104" t="s">
        <v>31</v>
      </c>
      <c r="E6" s="104" t="s">
        <v>129</v>
      </c>
      <c r="F6" s="104" t="s">
        <v>104</v>
      </c>
      <c r="G6" s="104" t="s">
        <v>13</v>
      </c>
      <c r="H6" s="104" t="s">
        <v>38</v>
      </c>
      <c r="I6" s="104" t="s">
        <v>14</v>
      </c>
      <c r="J6" s="104" t="s">
        <v>23</v>
      </c>
      <c r="K6" s="104" t="s">
        <v>15</v>
      </c>
      <c r="L6" s="104" t="s">
        <v>130</v>
      </c>
      <c r="M6" s="110" t="s">
        <v>115</v>
      </c>
      <c r="N6" s="101" t="s">
        <v>124</v>
      </c>
      <c r="O6" s="112" t="s">
        <v>3</v>
      </c>
      <c r="P6" s="113"/>
      <c r="Q6" s="113"/>
      <c r="R6" s="114"/>
      <c r="S6" s="115" t="s">
        <v>110</v>
      </c>
      <c r="T6" s="117" t="s">
        <v>125</v>
      </c>
      <c r="U6" s="117"/>
      <c r="V6" s="118"/>
    </row>
    <row r="7" spans="1:22" ht="30.75" customHeight="1" thickBot="1">
      <c r="A7" s="105"/>
      <c r="B7" s="107"/>
      <c r="C7" s="107"/>
      <c r="D7" s="105"/>
      <c r="E7" s="105"/>
      <c r="F7" s="105"/>
      <c r="G7" s="105"/>
      <c r="H7" s="105"/>
      <c r="I7" s="105"/>
      <c r="J7" s="105"/>
      <c r="K7" s="105"/>
      <c r="L7" s="105"/>
      <c r="M7" s="111"/>
      <c r="N7" s="90" t="s">
        <v>134</v>
      </c>
      <c r="O7" s="91" t="s">
        <v>4</v>
      </c>
      <c r="P7" s="92" t="s">
        <v>0</v>
      </c>
      <c r="Q7" s="92" t="s">
        <v>1</v>
      </c>
      <c r="R7" s="92" t="s">
        <v>5</v>
      </c>
      <c r="S7" s="116"/>
      <c r="T7" s="92" t="s">
        <v>6</v>
      </c>
      <c r="U7" s="92" t="s">
        <v>1</v>
      </c>
      <c r="V7" s="93" t="s">
        <v>2</v>
      </c>
    </row>
    <row r="8" spans="1:26" ht="68.25" thickBot="1">
      <c r="A8" s="43">
        <v>1</v>
      </c>
      <c r="B8" s="44" t="s">
        <v>28</v>
      </c>
      <c r="C8" s="44" t="s">
        <v>61</v>
      </c>
      <c r="D8" s="45" t="s">
        <v>65</v>
      </c>
      <c r="E8" s="46" t="s">
        <v>73</v>
      </c>
      <c r="F8" s="47" t="s">
        <v>70</v>
      </c>
      <c r="G8" s="48" t="s">
        <v>72</v>
      </c>
      <c r="H8" s="49">
        <v>2005</v>
      </c>
      <c r="I8" s="50" t="s">
        <v>16</v>
      </c>
      <c r="J8" s="50" t="s">
        <v>71</v>
      </c>
      <c r="K8" s="51" t="s">
        <v>93</v>
      </c>
      <c r="L8" s="52"/>
      <c r="M8" s="53">
        <v>11</v>
      </c>
      <c r="N8" s="54"/>
      <c r="O8" s="55"/>
      <c r="P8" s="56">
        <v>0.23</v>
      </c>
      <c r="Q8" s="57">
        <f>O8*P8</f>
        <v>0</v>
      </c>
      <c r="R8" s="57">
        <f>O8+Q8</f>
        <v>0</v>
      </c>
      <c r="S8" s="58">
        <v>12</v>
      </c>
      <c r="T8" s="57">
        <f>S8*O8</f>
        <v>0</v>
      </c>
      <c r="U8" s="57">
        <f>S8*Q8</f>
        <v>0</v>
      </c>
      <c r="V8" s="59">
        <f>S8*R8</f>
        <v>0</v>
      </c>
      <c r="Y8" s="42"/>
      <c r="Z8" s="42"/>
    </row>
    <row r="9" spans="1:26" ht="68.25" thickBot="1">
      <c r="A9" s="43">
        <v>2</v>
      </c>
      <c r="B9" s="44" t="s">
        <v>28</v>
      </c>
      <c r="C9" s="44" t="s">
        <v>28</v>
      </c>
      <c r="D9" s="60" t="s">
        <v>65</v>
      </c>
      <c r="E9" s="61" t="s">
        <v>47</v>
      </c>
      <c r="F9" s="47" t="s">
        <v>36</v>
      </c>
      <c r="G9" s="61" t="s">
        <v>69</v>
      </c>
      <c r="H9" s="62">
        <v>2017</v>
      </c>
      <c r="I9" s="50">
        <v>463</v>
      </c>
      <c r="J9" s="50" t="s">
        <v>46</v>
      </c>
      <c r="K9" s="51" t="s">
        <v>93</v>
      </c>
      <c r="L9" s="63"/>
      <c r="M9" s="53">
        <v>12</v>
      </c>
      <c r="N9" s="54"/>
      <c r="O9" s="55"/>
      <c r="P9" s="56">
        <v>0.23</v>
      </c>
      <c r="Q9" s="57">
        <f aca="true" t="shared" si="0" ref="Q9:Q27">O9*P9</f>
        <v>0</v>
      </c>
      <c r="R9" s="57">
        <f aca="true" t="shared" si="1" ref="R9:R27">O9+Q9</f>
        <v>0</v>
      </c>
      <c r="S9" s="58">
        <v>12</v>
      </c>
      <c r="T9" s="57">
        <f aca="true" t="shared" si="2" ref="T9:T27">S9*O9</f>
        <v>0</v>
      </c>
      <c r="U9" s="57">
        <f aca="true" t="shared" si="3" ref="U9:U27">S9*Q9</f>
        <v>0</v>
      </c>
      <c r="V9" s="59">
        <f aca="true" t="shared" si="4" ref="V9:V27">S9*R9</f>
        <v>0</v>
      </c>
      <c r="Y9" s="42"/>
      <c r="Z9" s="42"/>
    </row>
    <row r="10" spans="1:26" ht="81.75" thickBot="1">
      <c r="A10" s="43">
        <v>3</v>
      </c>
      <c r="B10" s="44" t="s">
        <v>28</v>
      </c>
      <c r="C10" s="44" t="s">
        <v>28</v>
      </c>
      <c r="D10" s="60" t="s">
        <v>48</v>
      </c>
      <c r="E10" s="61" t="s">
        <v>42</v>
      </c>
      <c r="F10" s="47" t="s">
        <v>43</v>
      </c>
      <c r="G10" s="61" t="s">
        <v>69</v>
      </c>
      <c r="H10" s="62">
        <v>2018</v>
      </c>
      <c r="I10" s="50">
        <v>466</v>
      </c>
      <c r="J10" s="50" t="s">
        <v>45</v>
      </c>
      <c r="K10" s="51" t="s">
        <v>94</v>
      </c>
      <c r="L10" s="63"/>
      <c r="M10" s="53">
        <v>14</v>
      </c>
      <c r="N10" s="54"/>
      <c r="O10" s="55"/>
      <c r="P10" s="56">
        <v>0.23</v>
      </c>
      <c r="Q10" s="57">
        <f t="shared" si="0"/>
        <v>0</v>
      </c>
      <c r="R10" s="57">
        <f t="shared" si="1"/>
        <v>0</v>
      </c>
      <c r="S10" s="58">
        <v>12</v>
      </c>
      <c r="T10" s="57">
        <f t="shared" si="2"/>
        <v>0</v>
      </c>
      <c r="U10" s="57">
        <f t="shared" si="3"/>
        <v>0</v>
      </c>
      <c r="V10" s="59">
        <f t="shared" si="4"/>
        <v>0</v>
      </c>
      <c r="Y10" s="42"/>
      <c r="Z10" s="42"/>
    </row>
    <row r="11" spans="1:26" ht="81.75" thickBot="1">
      <c r="A11" s="43">
        <v>4</v>
      </c>
      <c r="B11" s="44" t="s">
        <v>28</v>
      </c>
      <c r="C11" s="44" t="s">
        <v>28</v>
      </c>
      <c r="D11" s="60" t="s">
        <v>48</v>
      </c>
      <c r="E11" s="61" t="s">
        <v>42</v>
      </c>
      <c r="F11" s="47" t="s">
        <v>43</v>
      </c>
      <c r="G11" s="61" t="s">
        <v>69</v>
      </c>
      <c r="H11" s="62">
        <v>2018</v>
      </c>
      <c r="I11" s="50">
        <v>465</v>
      </c>
      <c r="J11" s="50" t="s">
        <v>44</v>
      </c>
      <c r="K11" s="51" t="s">
        <v>94</v>
      </c>
      <c r="L11" s="63"/>
      <c r="M11" s="53">
        <v>13</v>
      </c>
      <c r="N11" s="54"/>
      <c r="O11" s="55"/>
      <c r="P11" s="56">
        <v>0.23</v>
      </c>
      <c r="Q11" s="57">
        <f t="shared" si="0"/>
        <v>0</v>
      </c>
      <c r="R11" s="57">
        <f t="shared" si="1"/>
        <v>0</v>
      </c>
      <c r="S11" s="58">
        <v>12</v>
      </c>
      <c r="T11" s="57">
        <f t="shared" si="2"/>
        <v>0</v>
      </c>
      <c r="U11" s="57">
        <f t="shared" si="3"/>
        <v>0</v>
      </c>
      <c r="V11" s="59">
        <f t="shared" si="4"/>
        <v>0</v>
      </c>
      <c r="Y11" s="42"/>
      <c r="Z11" s="42"/>
    </row>
    <row r="12" spans="1:26" ht="81.75" thickBot="1">
      <c r="A12" s="43">
        <v>5</v>
      </c>
      <c r="B12" s="44" t="s">
        <v>28</v>
      </c>
      <c r="C12" s="44" t="s">
        <v>30</v>
      </c>
      <c r="D12" s="60" t="s">
        <v>39</v>
      </c>
      <c r="E12" s="61" t="s">
        <v>52</v>
      </c>
      <c r="F12" s="47" t="s">
        <v>50</v>
      </c>
      <c r="G12" s="61" t="s">
        <v>35</v>
      </c>
      <c r="H12" s="62">
        <v>2018</v>
      </c>
      <c r="I12" s="50">
        <v>458</v>
      </c>
      <c r="J12" s="50" t="s">
        <v>54</v>
      </c>
      <c r="K12" s="51" t="s">
        <v>95</v>
      </c>
      <c r="L12" s="63"/>
      <c r="M12" s="53">
        <v>3</v>
      </c>
      <c r="N12" s="54"/>
      <c r="O12" s="55"/>
      <c r="P12" s="56">
        <v>0.23</v>
      </c>
      <c r="Q12" s="57">
        <f t="shared" si="0"/>
        <v>0</v>
      </c>
      <c r="R12" s="57">
        <f t="shared" si="1"/>
        <v>0</v>
      </c>
      <c r="S12" s="58">
        <v>12</v>
      </c>
      <c r="T12" s="57">
        <f t="shared" si="2"/>
        <v>0</v>
      </c>
      <c r="U12" s="57">
        <f t="shared" si="3"/>
        <v>0</v>
      </c>
      <c r="V12" s="59">
        <f t="shared" si="4"/>
        <v>0</v>
      </c>
      <c r="Y12" s="42"/>
      <c r="Z12" s="42"/>
    </row>
    <row r="13" spans="1:26" ht="81.75" thickBot="1">
      <c r="A13" s="43">
        <v>6</v>
      </c>
      <c r="B13" s="44" t="s">
        <v>28</v>
      </c>
      <c r="C13" s="44" t="s">
        <v>30</v>
      </c>
      <c r="D13" s="60" t="s">
        <v>39</v>
      </c>
      <c r="E13" s="61" t="s">
        <v>52</v>
      </c>
      <c r="F13" s="47" t="s">
        <v>50</v>
      </c>
      <c r="G13" s="61" t="s">
        <v>35</v>
      </c>
      <c r="H13" s="62">
        <v>2018</v>
      </c>
      <c r="I13" s="50">
        <v>457</v>
      </c>
      <c r="J13" s="50" t="s">
        <v>53</v>
      </c>
      <c r="K13" s="51" t="s">
        <v>95</v>
      </c>
      <c r="L13" s="63"/>
      <c r="M13" s="53">
        <v>2</v>
      </c>
      <c r="N13" s="54"/>
      <c r="O13" s="55"/>
      <c r="P13" s="56">
        <v>0.23</v>
      </c>
      <c r="Q13" s="57">
        <f t="shared" si="0"/>
        <v>0</v>
      </c>
      <c r="R13" s="57">
        <f t="shared" si="1"/>
        <v>0</v>
      </c>
      <c r="S13" s="58">
        <v>12</v>
      </c>
      <c r="T13" s="57">
        <f t="shared" si="2"/>
        <v>0</v>
      </c>
      <c r="U13" s="57">
        <f t="shared" si="3"/>
        <v>0</v>
      </c>
      <c r="V13" s="59">
        <f t="shared" si="4"/>
        <v>0</v>
      </c>
      <c r="Y13" s="42"/>
      <c r="Z13" s="42"/>
    </row>
    <row r="14" spans="1:26" ht="81.75" thickBot="1">
      <c r="A14" s="43">
        <v>7</v>
      </c>
      <c r="B14" s="44" t="s">
        <v>28</v>
      </c>
      <c r="C14" s="44" t="s">
        <v>28</v>
      </c>
      <c r="D14" s="60" t="s">
        <v>48</v>
      </c>
      <c r="E14" s="61" t="s">
        <v>56</v>
      </c>
      <c r="F14" s="47" t="s">
        <v>57</v>
      </c>
      <c r="G14" s="61" t="s">
        <v>69</v>
      </c>
      <c r="H14" s="62">
        <v>2018</v>
      </c>
      <c r="I14" s="50">
        <v>459</v>
      </c>
      <c r="J14" s="50" t="s">
        <v>55</v>
      </c>
      <c r="K14" s="51" t="s">
        <v>95</v>
      </c>
      <c r="L14" s="63"/>
      <c r="M14" s="53">
        <v>4</v>
      </c>
      <c r="N14" s="54"/>
      <c r="O14" s="55"/>
      <c r="P14" s="56">
        <v>0.23</v>
      </c>
      <c r="Q14" s="57">
        <f t="shared" si="0"/>
        <v>0</v>
      </c>
      <c r="R14" s="57">
        <f t="shared" si="1"/>
        <v>0</v>
      </c>
      <c r="S14" s="58">
        <v>12</v>
      </c>
      <c r="T14" s="57">
        <f t="shared" si="2"/>
        <v>0</v>
      </c>
      <c r="U14" s="57">
        <f t="shared" si="3"/>
        <v>0</v>
      </c>
      <c r="V14" s="59">
        <f t="shared" si="4"/>
        <v>0</v>
      </c>
      <c r="Y14" s="42"/>
      <c r="Z14" s="42"/>
    </row>
    <row r="15" spans="1:26" ht="81.75" thickBot="1">
      <c r="A15" s="43">
        <v>8</v>
      </c>
      <c r="B15" s="44" t="s">
        <v>28</v>
      </c>
      <c r="C15" s="44" t="s">
        <v>28</v>
      </c>
      <c r="D15" s="60" t="s">
        <v>48</v>
      </c>
      <c r="E15" s="61" t="s">
        <v>56</v>
      </c>
      <c r="F15" s="47" t="s">
        <v>57</v>
      </c>
      <c r="G15" s="61" t="s">
        <v>69</v>
      </c>
      <c r="H15" s="62">
        <v>2017</v>
      </c>
      <c r="I15" s="50">
        <v>460</v>
      </c>
      <c r="J15" s="50" t="s">
        <v>58</v>
      </c>
      <c r="K15" s="51" t="s">
        <v>95</v>
      </c>
      <c r="L15" s="63"/>
      <c r="M15" s="53">
        <v>5</v>
      </c>
      <c r="N15" s="54"/>
      <c r="O15" s="55"/>
      <c r="P15" s="56">
        <v>0.23</v>
      </c>
      <c r="Q15" s="57">
        <f t="shared" si="0"/>
        <v>0</v>
      </c>
      <c r="R15" s="57">
        <f t="shared" si="1"/>
        <v>0</v>
      </c>
      <c r="S15" s="58">
        <v>12</v>
      </c>
      <c r="T15" s="57">
        <f t="shared" si="2"/>
        <v>0</v>
      </c>
      <c r="U15" s="57">
        <f t="shared" si="3"/>
        <v>0</v>
      </c>
      <c r="V15" s="59">
        <f t="shared" si="4"/>
        <v>0</v>
      </c>
      <c r="Y15" s="42"/>
      <c r="Z15" s="42"/>
    </row>
    <row r="16" spans="1:26" ht="41.25" thickBot="1">
      <c r="A16" s="43">
        <v>9</v>
      </c>
      <c r="B16" s="44" t="s">
        <v>28</v>
      </c>
      <c r="C16" s="44" t="s">
        <v>61</v>
      </c>
      <c r="D16" s="45" t="s">
        <v>62</v>
      </c>
      <c r="E16" s="46" t="s">
        <v>63</v>
      </c>
      <c r="F16" s="47" t="s">
        <v>132</v>
      </c>
      <c r="G16" s="48" t="s">
        <v>60</v>
      </c>
      <c r="H16" s="49">
        <v>2005</v>
      </c>
      <c r="I16" s="50" t="s">
        <v>17</v>
      </c>
      <c r="J16" s="50" t="s">
        <v>59</v>
      </c>
      <c r="K16" s="51" t="s">
        <v>95</v>
      </c>
      <c r="L16" s="63"/>
      <c r="M16" s="53">
        <v>6</v>
      </c>
      <c r="N16" s="54"/>
      <c r="O16" s="55"/>
      <c r="P16" s="56">
        <v>0.23</v>
      </c>
      <c r="Q16" s="57">
        <f t="shared" si="0"/>
        <v>0</v>
      </c>
      <c r="R16" s="57">
        <f t="shared" si="1"/>
        <v>0</v>
      </c>
      <c r="S16" s="58">
        <v>12</v>
      </c>
      <c r="T16" s="57">
        <f t="shared" si="2"/>
        <v>0</v>
      </c>
      <c r="U16" s="57">
        <f t="shared" si="3"/>
        <v>0</v>
      </c>
      <c r="V16" s="59">
        <f t="shared" si="4"/>
        <v>0</v>
      </c>
      <c r="Y16" s="42"/>
      <c r="Z16" s="42"/>
    </row>
    <row r="17" spans="1:26" ht="68.25" thickBot="1">
      <c r="A17" s="43">
        <v>10</v>
      </c>
      <c r="B17" s="44" t="s">
        <v>28</v>
      </c>
      <c r="C17" s="44" t="s">
        <v>30</v>
      </c>
      <c r="D17" s="60" t="s">
        <v>65</v>
      </c>
      <c r="E17" s="61" t="s">
        <v>37</v>
      </c>
      <c r="F17" s="47" t="s">
        <v>36</v>
      </c>
      <c r="G17" s="61" t="s">
        <v>35</v>
      </c>
      <c r="H17" s="62">
        <v>2017</v>
      </c>
      <c r="I17" s="50">
        <v>461</v>
      </c>
      <c r="J17" s="50" t="s">
        <v>64</v>
      </c>
      <c r="K17" s="51" t="s">
        <v>19</v>
      </c>
      <c r="L17" s="63"/>
      <c r="M17" s="53">
        <v>7</v>
      </c>
      <c r="N17" s="54"/>
      <c r="O17" s="55"/>
      <c r="P17" s="56">
        <v>0.23</v>
      </c>
      <c r="Q17" s="57">
        <f t="shared" si="0"/>
        <v>0</v>
      </c>
      <c r="R17" s="57">
        <f t="shared" si="1"/>
        <v>0</v>
      </c>
      <c r="S17" s="58">
        <v>12</v>
      </c>
      <c r="T17" s="57">
        <f t="shared" si="2"/>
        <v>0</v>
      </c>
      <c r="U17" s="57">
        <f t="shared" si="3"/>
        <v>0</v>
      </c>
      <c r="V17" s="59">
        <f t="shared" si="4"/>
        <v>0</v>
      </c>
      <c r="Y17" s="42"/>
      <c r="Z17" s="42"/>
    </row>
    <row r="18" spans="1:26" ht="68.25" thickBot="1">
      <c r="A18" s="43">
        <v>11</v>
      </c>
      <c r="B18" s="44" t="s">
        <v>28</v>
      </c>
      <c r="C18" s="44" t="s">
        <v>30</v>
      </c>
      <c r="D18" s="60" t="s">
        <v>65</v>
      </c>
      <c r="E18" s="61" t="s">
        <v>49</v>
      </c>
      <c r="F18" s="47" t="s">
        <v>50</v>
      </c>
      <c r="G18" s="61" t="s">
        <v>35</v>
      </c>
      <c r="H18" s="62">
        <v>2017</v>
      </c>
      <c r="I18" s="50">
        <v>456</v>
      </c>
      <c r="J18" s="50" t="s">
        <v>51</v>
      </c>
      <c r="K18" s="51" t="s">
        <v>97</v>
      </c>
      <c r="L18" s="63"/>
      <c r="M18" s="53">
        <v>1</v>
      </c>
      <c r="N18" s="54"/>
      <c r="O18" s="55"/>
      <c r="P18" s="56">
        <v>0.23</v>
      </c>
      <c r="Q18" s="57">
        <f t="shared" si="0"/>
        <v>0</v>
      </c>
      <c r="R18" s="57">
        <f t="shared" si="1"/>
        <v>0</v>
      </c>
      <c r="S18" s="58">
        <v>12</v>
      </c>
      <c r="T18" s="57">
        <f t="shared" si="2"/>
        <v>0</v>
      </c>
      <c r="U18" s="57">
        <f t="shared" si="3"/>
        <v>0</v>
      </c>
      <c r="V18" s="59">
        <f t="shared" si="4"/>
        <v>0</v>
      </c>
      <c r="Y18" s="42"/>
      <c r="Z18" s="42"/>
    </row>
    <row r="19" spans="1:26" ht="68.25" thickBot="1">
      <c r="A19" s="43">
        <v>12</v>
      </c>
      <c r="B19" s="44" t="s">
        <v>28</v>
      </c>
      <c r="C19" s="44" t="s">
        <v>28</v>
      </c>
      <c r="D19" s="60" t="s">
        <v>66</v>
      </c>
      <c r="E19" s="61" t="s">
        <v>40</v>
      </c>
      <c r="F19" s="47" t="s">
        <v>41</v>
      </c>
      <c r="G19" s="61" t="s">
        <v>69</v>
      </c>
      <c r="H19" s="62">
        <v>2018</v>
      </c>
      <c r="I19" s="50">
        <v>467</v>
      </c>
      <c r="J19" s="50" t="s">
        <v>103</v>
      </c>
      <c r="K19" s="51" t="s">
        <v>98</v>
      </c>
      <c r="L19" s="63"/>
      <c r="M19" s="53">
        <v>15</v>
      </c>
      <c r="N19" s="54"/>
      <c r="O19" s="55"/>
      <c r="P19" s="56">
        <v>0.23</v>
      </c>
      <c r="Q19" s="57">
        <f t="shared" si="0"/>
        <v>0</v>
      </c>
      <c r="R19" s="57">
        <f t="shared" si="1"/>
        <v>0</v>
      </c>
      <c r="S19" s="58">
        <v>12</v>
      </c>
      <c r="T19" s="57">
        <f t="shared" si="2"/>
        <v>0</v>
      </c>
      <c r="U19" s="57">
        <f t="shared" si="3"/>
        <v>0</v>
      </c>
      <c r="V19" s="59">
        <f t="shared" si="4"/>
        <v>0</v>
      </c>
      <c r="Y19" s="42"/>
      <c r="Z19" s="42"/>
    </row>
    <row r="20" spans="1:26" ht="68.25" thickBot="1">
      <c r="A20" s="43">
        <v>13</v>
      </c>
      <c r="B20" s="44" t="s">
        <v>28</v>
      </c>
      <c r="C20" s="44" t="s">
        <v>30</v>
      </c>
      <c r="D20" s="60" t="s">
        <v>65</v>
      </c>
      <c r="E20" s="61" t="s">
        <v>37</v>
      </c>
      <c r="F20" s="47" t="s">
        <v>36</v>
      </c>
      <c r="G20" s="61" t="s">
        <v>35</v>
      </c>
      <c r="H20" s="62">
        <v>2017</v>
      </c>
      <c r="I20" s="50">
        <v>462</v>
      </c>
      <c r="J20" s="50" t="s">
        <v>25</v>
      </c>
      <c r="K20" s="51" t="s">
        <v>100</v>
      </c>
      <c r="L20" s="63"/>
      <c r="M20" s="53">
        <v>8</v>
      </c>
      <c r="N20" s="54"/>
      <c r="O20" s="55"/>
      <c r="P20" s="56">
        <v>0.23</v>
      </c>
      <c r="Q20" s="57">
        <f t="shared" si="0"/>
        <v>0</v>
      </c>
      <c r="R20" s="57">
        <f t="shared" si="1"/>
        <v>0</v>
      </c>
      <c r="S20" s="58">
        <v>12</v>
      </c>
      <c r="T20" s="57">
        <f t="shared" si="2"/>
        <v>0</v>
      </c>
      <c r="U20" s="57">
        <f t="shared" si="3"/>
        <v>0</v>
      </c>
      <c r="V20" s="59">
        <f t="shared" si="4"/>
        <v>0</v>
      </c>
      <c r="Y20" s="42"/>
      <c r="Z20" s="42"/>
    </row>
    <row r="21" spans="1:26" ht="68.25" thickBot="1">
      <c r="A21" s="43">
        <v>14</v>
      </c>
      <c r="B21" s="44" t="s">
        <v>28</v>
      </c>
      <c r="C21" s="44" t="s">
        <v>28</v>
      </c>
      <c r="D21" s="60" t="s">
        <v>65</v>
      </c>
      <c r="E21" s="61" t="s">
        <v>47</v>
      </c>
      <c r="F21" s="47" t="s">
        <v>70</v>
      </c>
      <c r="G21" s="61" t="s">
        <v>69</v>
      </c>
      <c r="H21" s="62">
        <v>2018</v>
      </c>
      <c r="I21" s="50">
        <v>464</v>
      </c>
      <c r="J21" s="50" t="s">
        <v>68</v>
      </c>
      <c r="K21" s="51" t="s">
        <v>101</v>
      </c>
      <c r="L21" s="63"/>
      <c r="M21" s="53">
        <v>9</v>
      </c>
      <c r="N21" s="54"/>
      <c r="O21" s="55"/>
      <c r="P21" s="56">
        <v>0.23</v>
      </c>
      <c r="Q21" s="57">
        <f t="shared" si="0"/>
        <v>0</v>
      </c>
      <c r="R21" s="57">
        <f t="shared" si="1"/>
        <v>0</v>
      </c>
      <c r="S21" s="58">
        <v>12</v>
      </c>
      <c r="T21" s="57">
        <f t="shared" si="2"/>
        <v>0</v>
      </c>
      <c r="U21" s="57">
        <f t="shared" si="3"/>
        <v>0</v>
      </c>
      <c r="V21" s="59">
        <f t="shared" si="4"/>
        <v>0</v>
      </c>
      <c r="Y21" s="42"/>
      <c r="Z21" s="42"/>
    </row>
    <row r="22" spans="1:26" ht="51.75" thickBot="1">
      <c r="A22" s="43">
        <v>15</v>
      </c>
      <c r="B22" s="44" t="s">
        <v>78</v>
      </c>
      <c r="C22" s="44" t="s">
        <v>82</v>
      </c>
      <c r="D22" s="45" t="s">
        <v>80</v>
      </c>
      <c r="E22" s="46" t="s">
        <v>79</v>
      </c>
      <c r="F22" s="64" t="s">
        <v>34</v>
      </c>
      <c r="G22" s="48" t="s">
        <v>81</v>
      </c>
      <c r="H22" s="49">
        <v>1979</v>
      </c>
      <c r="I22" s="50">
        <v>44863</v>
      </c>
      <c r="J22" s="50">
        <v>2743</v>
      </c>
      <c r="K22" s="51" t="s">
        <v>99</v>
      </c>
      <c r="L22" s="63"/>
      <c r="M22" s="53">
        <v>19</v>
      </c>
      <c r="N22" s="54"/>
      <c r="O22" s="55"/>
      <c r="P22" s="56">
        <v>0.23</v>
      </c>
      <c r="Q22" s="57">
        <f t="shared" si="0"/>
        <v>0</v>
      </c>
      <c r="R22" s="57">
        <f t="shared" si="1"/>
        <v>0</v>
      </c>
      <c r="S22" s="58">
        <v>12</v>
      </c>
      <c r="T22" s="57">
        <f t="shared" si="2"/>
        <v>0</v>
      </c>
      <c r="U22" s="57">
        <f t="shared" si="3"/>
        <v>0</v>
      </c>
      <c r="V22" s="59">
        <f t="shared" si="4"/>
        <v>0</v>
      </c>
      <c r="Y22" s="42"/>
      <c r="Z22" s="42"/>
    </row>
    <row r="23" spans="1:26" ht="41.25" thickBot="1">
      <c r="A23" s="43">
        <v>16</v>
      </c>
      <c r="B23" s="65" t="s">
        <v>116</v>
      </c>
      <c r="C23" s="66" t="s">
        <v>74</v>
      </c>
      <c r="D23" s="66" t="s">
        <v>80</v>
      </c>
      <c r="E23" s="67" t="s">
        <v>117</v>
      </c>
      <c r="F23" s="68">
        <v>44229</v>
      </c>
      <c r="G23" s="66" t="s">
        <v>118</v>
      </c>
      <c r="H23" s="67">
        <v>2020</v>
      </c>
      <c r="I23" s="66">
        <v>103072</v>
      </c>
      <c r="J23" s="66" t="s">
        <v>119</v>
      </c>
      <c r="K23" s="51" t="s">
        <v>94</v>
      </c>
      <c r="L23" s="63"/>
      <c r="M23" s="53">
        <v>17</v>
      </c>
      <c r="N23" s="69"/>
      <c r="O23" s="55"/>
      <c r="P23" s="56">
        <v>0.23</v>
      </c>
      <c r="Q23" s="57">
        <f t="shared" si="0"/>
        <v>0</v>
      </c>
      <c r="R23" s="57">
        <f t="shared" si="1"/>
        <v>0</v>
      </c>
      <c r="S23" s="58">
        <v>12</v>
      </c>
      <c r="T23" s="57">
        <f t="shared" si="2"/>
        <v>0</v>
      </c>
      <c r="U23" s="57">
        <f t="shared" si="3"/>
        <v>0</v>
      </c>
      <c r="V23" s="59">
        <f t="shared" si="4"/>
        <v>0</v>
      </c>
      <c r="Y23" s="42"/>
      <c r="Z23" s="42"/>
    </row>
    <row r="24" spans="1:26" ht="41.25" thickBot="1">
      <c r="A24" s="43">
        <v>17</v>
      </c>
      <c r="B24" s="70" t="s">
        <v>116</v>
      </c>
      <c r="C24" s="71" t="s">
        <v>74</v>
      </c>
      <c r="D24" s="71" t="s">
        <v>80</v>
      </c>
      <c r="E24" s="72" t="s">
        <v>117</v>
      </c>
      <c r="F24" s="73">
        <v>44229</v>
      </c>
      <c r="G24" s="71" t="s">
        <v>118</v>
      </c>
      <c r="H24" s="72">
        <v>2020</v>
      </c>
      <c r="I24" s="71">
        <v>103073</v>
      </c>
      <c r="J24" s="71" t="s">
        <v>120</v>
      </c>
      <c r="K24" s="51" t="s">
        <v>94</v>
      </c>
      <c r="L24" s="63"/>
      <c r="M24" s="53">
        <v>16</v>
      </c>
      <c r="N24" s="69"/>
      <c r="O24" s="55"/>
      <c r="P24" s="56">
        <v>0.23</v>
      </c>
      <c r="Q24" s="57">
        <f t="shared" si="0"/>
        <v>0</v>
      </c>
      <c r="R24" s="57">
        <f t="shared" si="1"/>
        <v>0</v>
      </c>
      <c r="S24" s="58">
        <v>12</v>
      </c>
      <c r="T24" s="57">
        <f t="shared" si="2"/>
        <v>0</v>
      </c>
      <c r="U24" s="57">
        <f t="shared" si="3"/>
        <v>0</v>
      </c>
      <c r="V24" s="59">
        <f t="shared" si="4"/>
        <v>0</v>
      </c>
      <c r="Y24" s="42"/>
      <c r="Z24" s="42"/>
    </row>
    <row r="25" spans="1:26" ht="51.75" thickBot="1">
      <c r="A25" s="43">
        <v>18</v>
      </c>
      <c r="B25" s="44" t="s">
        <v>28</v>
      </c>
      <c r="C25" s="44" t="s">
        <v>74</v>
      </c>
      <c r="D25" s="71" t="s">
        <v>77</v>
      </c>
      <c r="E25" s="46" t="s">
        <v>75</v>
      </c>
      <c r="F25" s="64" t="s">
        <v>34</v>
      </c>
      <c r="G25" s="48" t="s">
        <v>76</v>
      </c>
      <c r="H25" s="49">
        <v>1999</v>
      </c>
      <c r="I25" s="50">
        <v>55426</v>
      </c>
      <c r="J25" s="50">
        <v>8103001065</v>
      </c>
      <c r="K25" s="51" t="s">
        <v>102</v>
      </c>
      <c r="L25" s="63"/>
      <c r="M25" s="53">
        <v>20</v>
      </c>
      <c r="N25" s="54"/>
      <c r="O25" s="55"/>
      <c r="P25" s="56">
        <v>0.23</v>
      </c>
      <c r="Q25" s="57">
        <f t="shared" si="0"/>
        <v>0</v>
      </c>
      <c r="R25" s="57">
        <f t="shared" si="1"/>
        <v>0</v>
      </c>
      <c r="S25" s="58">
        <v>12</v>
      </c>
      <c r="T25" s="57">
        <f t="shared" si="2"/>
        <v>0</v>
      </c>
      <c r="U25" s="57">
        <f t="shared" si="3"/>
        <v>0</v>
      </c>
      <c r="V25" s="59">
        <f t="shared" si="4"/>
        <v>0</v>
      </c>
      <c r="Y25" s="42"/>
      <c r="Z25" s="42"/>
    </row>
    <row r="26" spans="1:26" ht="68.25" thickBot="1">
      <c r="A26" s="43">
        <v>19</v>
      </c>
      <c r="B26" s="44" t="s">
        <v>28</v>
      </c>
      <c r="C26" s="44" t="s">
        <v>89</v>
      </c>
      <c r="D26" s="71" t="s">
        <v>90</v>
      </c>
      <c r="E26" s="46" t="s">
        <v>91</v>
      </c>
      <c r="F26" s="74" t="s">
        <v>92</v>
      </c>
      <c r="G26" s="48" t="s">
        <v>20</v>
      </c>
      <c r="H26" s="49">
        <v>2009</v>
      </c>
      <c r="I26" s="50">
        <v>8514561</v>
      </c>
      <c r="J26" s="50" t="s">
        <v>88</v>
      </c>
      <c r="K26" s="51" t="s">
        <v>21</v>
      </c>
      <c r="L26" s="63"/>
      <c r="M26" s="53">
        <v>21</v>
      </c>
      <c r="N26" s="54"/>
      <c r="O26" s="55"/>
      <c r="P26" s="56">
        <v>0.23</v>
      </c>
      <c r="Q26" s="57">
        <f t="shared" si="0"/>
        <v>0</v>
      </c>
      <c r="R26" s="57">
        <f t="shared" si="1"/>
        <v>0</v>
      </c>
      <c r="S26" s="58">
        <v>12</v>
      </c>
      <c r="T26" s="57">
        <f t="shared" si="2"/>
        <v>0</v>
      </c>
      <c r="U26" s="57">
        <f t="shared" si="3"/>
        <v>0</v>
      </c>
      <c r="V26" s="59">
        <f t="shared" si="4"/>
        <v>0</v>
      </c>
      <c r="Y26" s="42"/>
      <c r="Z26" s="42"/>
    </row>
    <row r="27" spans="1:26" ht="54.75" thickBot="1">
      <c r="A27" s="43">
        <v>20</v>
      </c>
      <c r="B27" s="44" t="s">
        <v>28</v>
      </c>
      <c r="C27" s="44" t="s">
        <v>30</v>
      </c>
      <c r="D27" s="75" t="s">
        <v>67</v>
      </c>
      <c r="E27" s="76" t="s">
        <v>33</v>
      </c>
      <c r="F27" s="77" t="s">
        <v>34</v>
      </c>
      <c r="G27" s="76" t="s">
        <v>32</v>
      </c>
      <c r="H27" s="78">
        <v>2017</v>
      </c>
      <c r="I27" s="50">
        <v>469</v>
      </c>
      <c r="J27" s="50" t="s">
        <v>26</v>
      </c>
      <c r="K27" s="51" t="s">
        <v>133</v>
      </c>
      <c r="L27" s="63"/>
      <c r="M27" s="53">
        <v>18</v>
      </c>
      <c r="N27" s="54"/>
      <c r="O27" s="55"/>
      <c r="P27" s="79">
        <v>0.23</v>
      </c>
      <c r="Q27" s="80">
        <f t="shared" si="0"/>
        <v>0</v>
      </c>
      <c r="R27" s="80">
        <f t="shared" si="1"/>
        <v>0</v>
      </c>
      <c r="S27" s="58">
        <v>12</v>
      </c>
      <c r="T27" s="80">
        <f t="shared" si="2"/>
        <v>0</v>
      </c>
      <c r="U27" s="80">
        <f t="shared" si="3"/>
        <v>0</v>
      </c>
      <c r="V27" s="81">
        <f t="shared" si="4"/>
        <v>0</v>
      </c>
      <c r="Y27" s="42"/>
      <c r="Z27" s="42"/>
    </row>
    <row r="28" spans="1:26" ht="39" customHeight="1" thickBot="1">
      <c r="A28" s="43">
        <v>21</v>
      </c>
      <c r="B28" s="82" t="s">
        <v>84</v>
      </c>
      <c r="C28" s="82" t="s">
        <v>84</v>
      </c>
      <c r="D28" s="45" t="s">
        <v>87</v>
      </c>
      <c r="E28" s="46" t="s">
        <v>86</v>
      </c>
      <c r="F28" s="47" t="s">
        <v>85</v>
      </c>
      <c r="G28" s="48" t="s">
        <v>83</v>
      </c>
      <c r="H28" s="49">
        <v>2014</v>
      </c>
      <c r="I28" s="50" t="s">
        <v>18</v>
      </c>
      <c r="J28" s="50" t="s">
        <v>24</v>
      </c>
      <c r="K28" s="51" t="s">
        <v>96</v>
      </c>
      <c r="L28" s="52"/>
      <c r="M28" s="53">
        <v>10</v>
      </c>
      <c r="N28" s="94"/>
      <c r="O28" s="55"/>
      <c r="P28" s="83">
        <v>0.23</v>
      </c>
      <c r="Q28" s="84">
        <f>O28*P28</f>
        <v>0</v>
      </c>
      <c r="R28" s="84">
        <f>O28+Q28</f>
        <v>0</v>
      </c>
      <c r="S28" s="58">
        <v>12</v>
      </c>
      <c r="T28" s="84">
        <f>S28*O28</f>
        <v>0</v>
      </c>
      <c r="U28" s="84">
        <f>S28*Q28</f>
        <v>0</v>
      </c>
      <c r="V28" s="85">
        <f>S28*R28</f>
        <v>0</v>
      </c>
      <c r="Y28" s="42"/>
      <c r="Z28" s="42"/>
    </row>
    <row r="29" spans="5:22" ht="26.25" thickBot="1">
      <c r="E29" s="34" t="s">
        <v>138</v>
      </c>
      <c r="N29" s="95" t="s">
        <v>108</v>
      </c>
      <c r="O29" s="99">
        <f>SUM(O8:O28)</f>
        <v>0</v>
      </c>
      <c r="P29" s="98">
        <v>0.23</v>
      </c>
      <c r="Q29" s="99">
        <f>SUM(Q8:Q28)</f>
        <v>0</v>
      </c>
      <c r="R29" s="100">
        <f>SUM(R8:R28)</f>
        <v>0</v>
      </c>
      <c r="S29" s="97"/>
      <c r="T29" s="86">
        <f>SUM(T8:T28)</f>
        <v>0</v>
      </c>
      <c r="U29" s="86">
        <f>SUM(U8:U28)</f>
        <v>0</v>
      </c>
      <c r="V29" s="86">
        <f>SUM(V8:V28)</f>
        <v>0</v>
      </c>
    </row>
    <row r="32" spans="2:4" ht="13.5">
      <c r="B32" s="87" t="s">
        <v>8</v>
      </c>
      <c r="C32" s="87"/>
      <c r="D32" s="42"/>
    </row>
    <row r="33" spans="2:22" ht="12.75">
      <c r="B33" s="88" t="s">
        <v>9</v>
      </c>
      <c r="C33" s="88"/>
      <c r="D33" s="42"/>
      <c r="Q33" s="109"/>
      <c r="R33" s="109"/>
      <c r="S33" s="109"/>
      <c r="T33" s="109"/>
      <c r="U33" s="109"/>
      <c r="V33" s="109"/>
    </row>
    <row r="34" spans="2:22" ht="28.5" customHeight="1">
      <c r="B34" s="108" t="s">
        <v>135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Q34" s="109"/>
      <c r="R34" s="109"/>
      <c r="S34" s="109"/>
      <c r="T34" s="109"/>
      <c r="U34" s="109"/>
      <c r="V34" s="109"/>
    </row>
    <row r="35" spans="2:22" ht="12.75">
      <c r="B35" s="88"/>
      <c r="C35" s="88"/>
      <c r="Q35" s="109"/>
      <c r="R35" s="109"/>
      <c r="S35" s="109"/>
      <c r="T35" s="109"/>
      <c r="U35" s="109"/>
      <c r="V35" s="109"/>
    </row>
    <row r="36" spans="2:15" ht="12.75">
      <c r="B36" s="88"/>
      <c r="C36" s="88"/>
      <c r="O36" s="42"/>
    </row>
    <row r="37" spans="2:14" ht="12.75">
      <c r="B37" s="88"/>
      <c r="C37" s="88"/>
      <c r="L37" s="88" t="s">
        <v>10</v>
      </c>
      <c r="M37" s="88"/>
      <c r="N37" s="88"/>
    </row>
    <row r="38" spans="12:14" ht="12.75">
      <c r="L38" s="89" t="s">
        <v>11</v>
      </c>
      <c r="M38" s="89"/>
      <c r="N38" s="89"/>
    </row>
  </sheetData>
  <sheetProtection/>
  <mergeCells count="19">
    <mergeCell ref="B34:N34"/>
    <mergeCell ref="Q33:V35"/>
    <mergeCell ref="M6:M7"/>
    <mergeCell ref="O6:R6"/>
    <mergeCell ref="S6:S7"/>
    <mergeCell ref="T6:V6"/>
    <mergeCell ref="A6:A7"/>
    <mergeCell ref="B6:B7"/>
    <mergeCell ref="C6:C7"/>
    <mergeCell ref="D6:D7"/>
    <mergeCell ref="L6:L7"/>
    <mergeCell ref="J6:J7"/>
    <mergeCell ref="K6:K7"/>
    <mergeCell ref="B1:G1"/>
    <mergeCell ref="I6:I7"/>
    <mergeCell ref="E6:E7"/>
    <mergeCell ref="F6:F7"/>
    <mergeCell ref="G6:G7"/>
    <mergeCell ref="H6:H7"/>
  </mergeCells>
  <printOptions/>
  <pageMargins left="0.38" right="0.35" top="0.73" bottom="0.61" header="0.5" footer="0.37"/>
  <pageSetup fitToHeight="3" fitToWidth="1" horizontalDpi="600" verticalDpi="600" orientation="landscape" paperSize="9" scale="77" r:id="rId1"/>
  <headerFooter alignWithMargins="0">
    <oddHeader>&amp;Rzałącznik nr 2a (formularz oferty - konserwacja) str nr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tabSelected="1" view="pageBreakPreview" zoomScale="85" zoomScaleSheetLayoutView="85" zoomScalePageLayoutView="0" workbookViewId="0" topLeftCell="A1">
      <selection activeCell="C26" sqref="C26"/>
    </sheetView>
  </sheetViews>
  <sheetFormatPr defaultColWidth="9.00390625" defaultRowHeight="12.75"/>
  <cols>
    <col min="1" max="1" width="2.125" style="0" customWidth="1"/>
    <col min="2" max="2" width="35.25390625" style="0" customWidth="1"/>
    <col min="3" max="3" width="8.75390625" style="0" customWidth="1"/>
    <col min="4" max="4" width="9.875" style="1" customWidth="1"/>
    <col min="5" max="5" width="7.625" style="0" customWidth="1"/>
    <col min="6" max="6" width="8.375" style="0" customWidth="1"/>
    <col min="7" max="7" width="9.625" style="0" customWidth="1"/>
    <col min="8" max="8" width="5.375" style="0" customWidth="1"/>
    <col min="9" max="9" width="10.25390625" style="0" customWidth="1"/>
    <col min="10" max="10" width="9.00390625" style="0" customWidth="1"/>
    <col min="11" max="11" width="16.875" style="0" customWidth="1"/>
  </cols>
  <sheetData>
    <row r="1" ht="12.75"/>
    <row r="2" spans="2:3" ht="15.75">
      <c r="B2" s="17" t="s">
        <v>137</v>
      </c>
      <c r="C2" s="17"/>
    </row>
    <row r="3" spans="2:3" ht="9.75" customHeight="1">
      <c r="B3" s="30"/>
      <c r="C3" s="17"/>
    </row>
    <row r="4" spans="2:3" ht="15.75">
      <c r="B4" s="17"/>
      <c r="C4" s="17"/>
    </row>
    <row r="5" spans="2:11" ht="34.5" customHeight="1">
      <c r="B5" s="120" t="s">
        <v>111</v>
      </c>
      <c r="C5" s="124" t="s">
        <v>105</v>
      </c>
      <c r="D5" s="126" t="s">
        <v>3</v>
      </c>
      <c r="E5" s="126"/>
      <c r="F5" s="126"/>
      <c r="G5" s="126"/>
      <c r="H5" s="18"/>
      <c r="I5" s="121" t="s">
        <v>126</v>
      </c>
      <c r="J5" s="122"/>
      <c r="K5" s="123"/>
    </row>
    <row r="6" spans="2:11" ht="25.5">
      <c r="B6" s="120"/>
      <c r="C6" s="125"/>
      <c r="D6" s="2" t="s">
        <v>4</v>
      </c>
      <c r="E6" s="2" t="s">
        <v>0</v>
      </c>
      <c r="F6" s="2" t="s">
        <v>1</v>
      </c>
      <c r="G6" s="2" t="s">
        <v>5</v>
      </c>
      <c r="H6" s="2" t="s">
        <v>22</v>
      </c>
      <c r="I6" s="2" t="s">
        <v>6</v>
      </c>
      <c r="J6" s="2" t="s">
        <v>1</v>
      </c>
      <c r="K6" s="2" t="s">
        <v>2</v>
      </c>
    </row>
    <row r="7" spans="2:11" ht="25.5">
      <c r="B7" s="3" t="s">
        <v>112</v>
      </c>
      <c r="C7" s="133"/>
      <c r="D7" s="134"/>
      <c r="E7" s="134"/>
      <c r="F7" s="134"/>
      <c r="G7" s="135"/>
      <c r="H7" s="35"/>
      <c r="I7" s="33">
        <f>2a!T29</f>
        <v>0</v>
      </c>
      <c r="J7" s="33">
        <f>2a!U29</f>
        <v>0</v>
      </c>
      <c r="K7" s="33">
        <f>2a!V29</f>
        <v>0</v>
      </c>
    </row>
    <row r="8" spans="2:11" ht="12.75">
      <c r="B8" s="3" t="s">
        <v>107</v>
      </c>
      <c r="C8" s="4"/>
      <c r="D8" s="25">
        <f>C8</f>
        <v>0</v>
      </c>
      <c r="E8" s="5">
        <v>0.23</v>
      </c>
      <c r="F8" s="6">
        <f>D8*E8</f>
        <v>0</v>
      </c>
      <c r="G8" s="6">
        <f>D8+F8</f>
        <v>0</v>
      </c>
      <c r="H8" s="19">
        <v>12</v>
      </c>
      <c r="I8" s="6">
        <f>H8*D8</f>
        <v>0</v>
      </c>
      <c r="J8" s="6">
        <f>H8*F8</f>
        <v>0</v>
      </c>
      <c r="K8" s="6">
        <f>H8*G8</f>
        <v>0</v>
      </c>
    </row>
    <row r="9" spans="2:11" ht="12" customHeight="1">
      <c r="B9" s="3" t="s">
        <v>106</v>
      </c>
      <c r="C9" s="26"/>
      <c r="D9" s="127"/>
      <c r="E9" s="128"/>
      <c r="F9" s="128"/>
      <c r="G9" s="128"/>
      <c r="H9" s="128"/>
      <c r="I9" s="128"/>
      <c r="J9" s="128"/>
      <c r="K9" s="129"/>
    </row>
    <row r="10" spans="2:11" ht="65.25" customHeight="1">
      <c r="B10" s="20" t="s">
        <v>127</v>
      </c>
      <c r="C10" s="23">
        <v>110</v>
      </c>
      <c r="D10" s="21">
        <f>C10*C9</f>
        <v>0</v>
      </c>
      <c r="E10" s="8">
        <v>0.23</v>
      </c>
      <c r="F10" s="6">
        <f>D10*E10</f>
        <v>0</v>
      </c>
      <c r="G10" s="6">
        <f>D10+F10</f>
        <v>0</v>
      </c>
      <c r="H10" s="19">
        <v>12</v>
      </c>
      <c r="I10" s="6">
        <f>H10*D10</f>
        <v>0</v>
      </c>
      <c r="J10" s="6">
        <f>H10*F10</f>
        <v>0</v>
      </c>
      <c r="K10" s="6">
        <f>H10*G10</f>
        <v>0</v>
      </c>
    </row>
    <row r="11" spans="2:11" ht="76.5">
      <c r="B11" s="9" t="s">
        <v>113</v>
      </c>
      <c r="C11" s="7"/>
      <c r="D11" s="130"/>
      <c r="E11" s="131"/>
      <c r="F11" s="131"/>
      <c r="G11" s="131"/>
      <c r="H11" s="131"/>
      <c r="I11" s="131"/>
      <c r="J11" s="131"/>
      <c r="K11" s="132"/>
    </row>
    <row r="12" spans="2:11" ht="89.25">
      <c r="B12" s="20" t="s">
        <v>128</v>
      </c>
      <c r="C12" s="32">
        <v>4000</v>
      </c>
      <c r="D12" s="10">
        <f>C11*C12</f>
        <v>0</v>
      </c>
      <c r="E12" s="5">
        <v>0.23</v>
      </c>
      <c r="F12" s="6">
        <f>D12*E12</f>
        <v>0</v>
      </c>
      <c r="G12" s="6">
        <f>D12+F12</f>
        <v>0</v>
      </c>
      <c r="H12" s="19">
        <v>12</v>
      </c>
      <c r="I12" s="6">
        <f>H12*D12</f>
        <v>0</v>
      </c>
      <c r="J12" s="6">
        <f>H12*F12</f>
        <v>0</v>
      </c>
      <c r="K12" s="6">
        <f>H12*G12</f>
        <v>0</v>
      </c>
    </row>
    <row r="13" spans="2:11" ht="12.75">
      <c r="B13" s="3" t="s">
        <v>7</v>
      </c>
      <c r="C13" s="22"/>
      <c r="D13" s="27">
        <f>D10+D12</f>
        <v>0</v>
      </c>
      <c r="E13" s="28">
        <v>0.23</v>
      </c>
      <c r="F13" s="27">
        <f>F10+F12</f>
        <v>0</v>
      </c>
      <c r="G13" s="27">
        <f>G10+G12</f>
        <v>0</v>
      </c>
      <c r="H13" s="29">
        <v>12</v>
      </c>
      <c r="I13" s="27">
        <f>I10+I12</f>
        <v>0</v>
      </c>
      <c r="J13" s="27">
        <f>J10+J12</f>
        <v>0</v>
      </c>
      <c r="K13" s="27">
        <f>K10+K12</f>
        <v>0</v>
      </c>
    </row>
    <row r="14" spans="2:11" ht="12.75">
      <c r="B14" s="11" t="s">
        <v>121</v>
      </c>
      <c r="C14" s="11"/>
      <c r="D14" s="12">
        <f>D13+D7+D8</f>
        <v>0</v>
      </c>
      <c r="E14" s="13"/>
      <c r="F14" s="12">
        <f>F13+F7+F8</f>
        <v>0</v>
      </c>
      <c r="G14" s="12">
        <f>G13+G7+G8</f>
        <v>0</v>
      </c>
      <c r="H14" s="19">
        <v>12</v>
      </c>
      <c r="I14" s="12">
        <f>I13+I7+I8</f>
        <v>0</v>
      </c>
      <c r="J14" s="12">
        <f>J13+J7+J8</f>
        <v>0</v>
      </c>
      <c r="K14" s="12">
        <f>K13+K7+K8</f>
        <v>0</v>
      </c>
    </row>
    <row r="15" spans="2:11" ht="12.75">
      <c r="B15" s="14"/>
      <c r="C15" s="14"/>
      <c r="D15" s="15"/>
      <c r="E15" s="16"/>
      <c r="F15" s="15"/>
      <c r="G15" s="15"/>
      <c r="H15" s="24"/>
      <c r="I15" s="15"/>
      <c r="J15" s="15"/>
      <c r="K15" s="15"/>
    </row>
    <row r="16" spans="2:11" ht="21" customHeight="1">
      <c r="B16" s="14" t="s">
        <v>123</v>
      </c>
      <c r="D16" s="36"/>
      <c r="E16" s="36"/>
      <c r="F16" s="36"/>
      <c r="G16" s="15"/>
      <c r="H16" s="15"/>
      <c r="I16" s="15"/>
      <c r="J16" s="15"/>
      <c r="K16" s="15"/>
    </row>
    <row r="17" spans="2:11" ht="18">
      <c r="B17" s="37" t="s">
        <v>122</v>
      </c>
      <c r="C17" s="7"/>
      <c r="D17" s="15"/>
      <c r="E17" s="16"/>
      <c r="F17" s="15"/>
      <c r="G17" s="15"/>
      <c r="H17" s="15"/>
      <c r="I17" s="15"/>
      <c r="J17" s="15"/>
      <c r="K17" s="15"/>
    </row>
    <row r="18" spans="2:11" ht="12.75">
      <c r="B18" s="14"/>
      <c r="C18" s="14"/>
      <c r="D18" s="15"/>
      <c r="E18" s="16"/>
      <c r="F18" s="15"/>
      <c r="G18" s="15"/>
      <c r="H18" s="15"/>
      <c r="I18" s="15"/>
      <c r="J18" s="15"/>
      <c r="K18" s="15"/>
    </row>
    <row r="19" spans="2:14" s="102" customFormat="1" ht="12.75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30" ht="12.75"/>
    <row r="31" ht="12.75"/>
    <row r="32" ht="12.75"/>
  </sheetData>
  <sheetProtection/>
  <mergeCells count="8">
    <mergeCell ref="B19:N19"/>
    <mergeCell ref="B5:B6"/>
    <mergeCell ref="I5:K5"/>
    <mergeCell ref="C5:C6"/>
    <mergeCell ref="D5:G5"/>
    <mergeCell ref="D9:K9"/>
    <mergeCell ref="D11:K11"/>
    <mergeCell ref="C7:G7"/>
  </mergeCells>
  <printOptions/>
  <pageMargins left="0.31496062992125984" right="0.15748031496062992" top="0.6299212598425197" bottom="0.7874015748031497" header="0.3937007874015748" footer="0.5118110236220472"/>
  <pageSetup fitToHeight="0" fitToWidth="1" horizontalDpi="300" verticalDpi="300" orientation="portrait" paperSize="9" scale="67" r:id="rId3"/>
  <headerFooter alignWithMargins="0">
    <oddHeader>&amp;Rzałącznik nr 2b (formularz oferty) str nr &amp;P</oddHeader>
  </headerFooter>
  <rowBreaks count="1" manualBreakCount="1">
    <brk id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nzz.jurakp</cp:lastModifiedBy>
  <cp:lastPrinted>2021-06-25T10:29:53Z</cp:lastPrinted>
  <dcterms:created xsi:type="dcterms:W3CDTF">2015-09-16T07:34:05Z</dcterms:created>
  <dcterms:modified xsi:type="dcterms:W3CDTF">2023-06-22T12:14:32Z</dcterms:modified>
  <cp:category/>
  <cp:version/>
  <cp:contentType/>
  <cp:contentStatus/>
</cp:coreProperties>
</file>