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obliczenie ceny oferty" sheetId="15" r:id="rId1"/>
  </sheets>
  <externalReferences>
    <externalReference r:id="rId2"/>
  </externalReferences>
  <definedNames>
    <definedName name="__Osd3">'[1]Lista OSD'!$C$2:$C$21</definedName>
    <definedName name="_Osd3">'[1]Lista OSD'!$C$2:$C$21</definedName>
  </definedNames>
  <calcPr calcId="162913"/>
</workbook>
</file>

<file path=xl/calcChain.xml><?xml version="1.0" encoding="utf-8"?>
<calcChain xmlns="http://schemas.openxmlformats.org/spreadsheetml/2006/main">
  <c r="O4" i="15" l="1"/>
  <c r="N4" i="15"/>
  <c r="V8" i="15" l="1"/>
  <c r="V9" i="15" s="1"/>
  <c r="V10" i="15" s="1"/>
  <c r="AM186" i="15"/>
  <c r="AK186" i="15"/>
  <c r="AM66" i="15"/>
  <c r="AK66" i="15"/>
  <c r="AM36" i="15"/>
  <c r="AK36" i="15"/>
  <c r="AM35" i="15"/>
  <c r="AK35" i="15"/>
  <c r="AM28" i="15"/>
  <c r="AK28" i="15"/>
  <c r="AK284" i="15"/>
  <c r="AK283" i="15"/>
  <c r="AK282" i="15"/>
  <c r="AK281" i="15"/>
  <c r="AK272" i="15"/>
  <c r="AK271" i="15"/>
  <c r="AK257" i="15"/>
  <c r="AK215" i="15"/>
  <c r="AK201" i="15"/>
  <c r="AK75" i="15"/>
  <c r="AK74" i="15"/>
  <c r="AK73" i="15"/>
  <c r="AK72" i="15"/>
  <c r="AK17" i="15"/>
  <c r="AO214" i="15"/>
  <c r="AM214" i="15"/>
  <c r="AK214" i="15"/>
  <c r="AM270" i="15"/>
  <c r="AK270" i="15"/>
  <c r="AM87" i="15"/>
  <c r="AK87" i="15"/>
  <c r="AM276" i="15"/>
  <c r="AK276" i="15"/>
  <c r="AM275" i="15"/>
  <c r="AK275" i="15"/>
  <c r="AM274" i="15"/>
  <c r="AK274" i="15"/>
  <c r="AM269" i="15"/>
  <c r="AK269" i="15"/>
  <c r="AM256" i="15"/>
  <c r="AK256" i="15"/>
  <c r="AM255" i="15"/>
  <c r="AK255" i="15"/>
  <c r="AM254" i="15"/>
  <c r="AK254" i="15"/>
  <c r="AM253" i="15"/>
  <c r="AK253" i="15"/>
  <c r="AM252" i="15"/>
  <c r="AK252" i="15"/>
  <c r="AM251" i="15"/>
  <c r="AK251" i="15"/>
  <c r="AM245" i="15"/>
  <c r="AK245" i="15"/>
  <c r="AM244" i="15"/>
  <c r="AK244" i="15"/>
  <c r="AM243" i="15"/>
  <c r="AK243" i="15"/>
  <c r="AM242" i="15"/>
  <c r="AK242" i="15"/>
  <c r="AM236" i="15"/>
  <c r="AK236" i="15"/>
  <c r="AM235" i="15"/>
  <c r="AK235" i="15"/>
  <c r="AM234" i="15"/>
  <c r="AK234" i="15"/>
  <c r="AM204" i="15"/>
  <c r="AK204" i="15"/>
  <c r="AM200" i="15"/>
  <c r="AK200" i="15"/>
  <c r="AM199" i="15"/>
  <c r="AK199" i="15"/>
  <c r="AM198" i="15"/>
  <c r="AK198" i="15"/>
  <c r="AM149" i="15"/>
  <c r="AK149" i="15"/>
  <c r="AM131" i="15"/>
  <c r="AK131" i="15"/>
  <c r="AM93" i="15"/>
  <c r="AK93" i="15"/>
  <c r="AM92" i="15"/>
  <c r="AK92" i="15"/>
  <c r="AM91" i="15"/>
  <c r="AK91" i="15"/>
  <c r="AM56" i="15"/>
  <c r="AK56" i="15"/>
  <c r="AM27" i="15"/>
  <c r="AK27" i="15"/>
  <c r="AM26" i="15"/>
  <c r="AK26" i="15"/>
  <c r="AM25" i="15"/>
  <c r="AK25" i="15"/>
  <c r="AM15" i="15"/>
  <c r="AK15" i="15"/>
  <c r="AM14" i="15"/>
  <c r="AK14" i="15"/>
  <c r="AM11" i="15"/>
  <c r="AK11" i="15"/>
  <c r="AM185" i="15"/>
  <c r="AK185" i="15"/>
  <c r="AM184" i="15"/>
  <c r="AK184" i="15"/>
  <c r="AM165" i="15"/>
  <c r="AK165" i="15"/>
  <c r="AM164" i="15"/>
  <c r="AK164" i="15"/>
  <c r="AM163" i="15"/>
  <c r="AK163" i="15"/>
  <c r="AM286" i="15"/>
  <c r="AK286" i="15"/>
  <c r="AM285" i="15"/>
  <c r="AK285" i="15"/>
  <c r="AM280" i="15"/>
  <c r="AK280" i="15"/>
  <c r="AM279" i="15"/>
  <c r="AK279" i="15"/>
  <c r="AM273" i="15"/>
  <c r="AK273" i="15"/>
  <c r="AM268" i="15"/>
  <c r="AK268" i="15"/>
  <c r="AM267" i="15"/>
  <c r="AK267" i="15"/>
  <c r="AM266" i="15"/>
  <c r="AK266" i="15"/>
  <c r="AM265" i="15"/>
  <c r="AK265" i="15"/>
  <c r="AM264" i="15"/>
  <c r="AK264" i="15"/>
  <c r="AM263" i="15"/>
  <c r="AK263" i="15"/>
  <c r="AM262" i="15"/>
  <c r="AK262" i="15"/>
  <c r="AM261" i="15"/>
  <c r="AK261" i="15"/>
  <c r="AM260" i="15"/>
  <c r="AK260" i="15"/>
  <c r="AM259" i="15"/>
  <c r="AK259" i="15"/>
  <c r="AM258" i="15"/>
  <c r="AK258" i="15"/>
  <c r="AM250" i="15"/>
  <c r="AK250" i="15"/>
  <c r="AM249" i="15"/>
  <c r="AK249" i="15"/>
  <c r="AM241" i="15"/>
  <c r="AK241" i="15"/>
  <c r="AM240" i="15"/>
  <c r="AK240" i="15"/>
  <c r="AM239" i="15"/>
  <c r="AK239" i="15"/>
  <c r="AM238" i="15"/>
  <c r="AK238" i="15"/>
  <c r="AM237" i="15"/>
  <c r="AK237" i="15"/>
  <c r="AM233" i="15"/>
  <c r="AK233" i="15"/>
  <c r="AM232" i="15"/>
  <c r="AK232" i="15"/>
  <c r="AM231" i="15"/>
  <c r="AK231" i="15"/>
  <c r="AM230" i="15"/>
  <c r="AK230" i="15"/>
  <c r="AM229" i="15"/>
  <c r="AK229" i="15"/>
  <c r="AM228" i="15"/>
  <c r="AK228" i="15"/>
  <c r="AM227" i="15"/>
  <c r="AK227" i="15"/>
  <c r="AM226" i="15"/>
  <c r="AK226" i="15"/>
  <c r="AM225" i="15"/>
  <c r="AK225" i="15"/>
  <c r="AM224" i="15"/>
  <c r="AK224" i="15"/>
  <c r="AM223" i="15"/>
  <c r="AK223" i="15"/>
  <c r="AM222" i="15"/>
  <c r="AK222" i="15"/>
  <c r="AM221" i="15"/>
  <c r="AK221" i="15"/>
  <c r="AM220" i="15"/>
  <c r="AK220" i="15"/>
  <c r="AM213" i="15"/>
  <c r="AK213" i="15"/>
  <c r="AM212" i="15"/>
  <c r="AK212" i="15"/>
  <c r="AM211" i="15"/>
  <c r="AK211" i="15"/>
  <c r="AM203" i="15"/>
  <c r="AK203" i="15"/>
  <c r="AM197" i="15"/>
  <c r="AK197" i="15"/>
  <c r="AM196" i="15"/>
  <c r="AK196" i="15"/>
  <c r="AM195" i="15"/>
  <c r="AK195" i="15"/>
  <c r="AM194" i="15"/>
  <c r="AK194" i="15"/>
  <c r="AM193" i="15"/>
  <c r="AK193" i="15"/>
  <c r="AM192" i="15"/>
  <c r="AK192" i="15"/>
  <c r="AM191" i="15"/>
  <c r="AK191" i="15"/>
  <c r="AM190" i="15"/>
  <c r="AK190" i="15"/>
  <c r="AM189" i="15"/>
  <c r="AK189" i="15"/>
  <c r="AM188" i="15"/>
  <c r="AK188" i="15"/>
  <c r="AM187" i="15"/>
  <c r="AK187" i="15"/>
  <c r="AM183" i="15"/>
  <c r="AK183" i="15"/>
  <c r="AM182" i="15"/>
  <c r="AK182" i="15"/>
  <c r="AM181" i="15"/>
  <c r="AK181" i="15"/>
  <c r="AM180" i="15"/>
  <c r="AK180" i="15"/>
  <c r="AM179" i="15"/>
  <c r="AK179" i="15"/>
  <c r="AM178" i="15"/>
  <c r="AK178" i="15"/>
  <c r="AM177" i="15"/>
  <c r="AK177" i="15"/>
  <c r="AM176" i="15"/>
  <c r="AK176" i="15"/>
  <c r="AM175" i="15"/>
  <c r="AK175" i="15"/>
  <c r="AM174" i="15"/>
  <c r="AK174" i="15"/>
  <c r="AM173" i="15"/>
  <c r="AK173" i="15"/>
  <c r="AM172" i="15"/>
  <c r="AK172" i="15"/>
  <c r="AM171" i="15"/>
  <c r="AK171" i="15"/>
  <c r="AM170" i="15"/>
  <c r="AK170" i="15"/>
  <c r="AM169" i="15"/>
  <c r="AK169" i="15"/>
  <c r="AM168" i="15"/>
  <c r="AK168" i="15"/>
  <c r="AM167" i="15"/>
  <c r="AK167" i="15"/>
  <c r="AM166" i="15"/>
  <c r="AK166" i="15"/>
  <c r="AM162" i="15"/>
  <c r="AK162" i="15"/>
  <c r="AM161" i="15"/>
  <c r="AK161" i="15"/>
  <c r="AM160" i="15"/>
  <c r="AK160" i="15"/>
  <c r="AM159" i="15"/>
  <c r="AK159" i="15"/>
  <c r="AM158" i="15"/>
  <c r="AK158" i="15"/>
  <c r="AM157" i="15"/>
  <c r="AK157" i="15"/>
  <c r="AM156" i="15"/>
  <c r="AK156" i="15"/>
  <c r="AM155" i="15"/>
  <c r="AK155" i="15"/>
  <c r="AM154" i="15"/>
  <c r="AK154" i="15"/>
  <c r="AM153" i="15"/>
  <c r="AK153" i="15"/>
  <c r="AM152" i="15"/>
  <c r="AK152" i="15"/>
  <c r="AM151" i="15"/>
  <c r="AK151" i="15"/>
  <c r="AM150" i="15"/>
  <c r="AK150" i="15"/>
  <c r="AM147" i="15"/>
  <c r="AK147" i="15"/>
  <c r="AM146" i="15"/>
  <c r="AK146" i="15"/>
  <c r="AM145" i="15"/>
  <c r="AK145" i="15"/>
  <c r="AM144" i="15"/>
  <c r="AK144" i="15"/>
  <c r="AM143" i="15"/>
  <c r="AK143" i="15"/>
  <c r="AM142" i="15"/>
  <c r="AK142" i="15"/>
  <c r="AM141" i="15"/>
  <c r="AK141" i="15"/>
  <c r="AM140" i="15"/>
  <c r="AK140" i="15"/>
  <c r="AM139" i="15"/>
  <c r="AK139" i="15"/>
  <c r="AM138" i="15"/>
  <c r="AK138" i="15"/>
  <c r="AM137" i="15"/>
  <c r="AK137" i="15"/>
  <c r="AM136" i="15"/>
  <c r="AK136" i="15"/>
  <c r="AM135" i="15"/>
  <c r="AK135" i="15"/>
  <c r="AM134" i="15"/>
  <c r="AK134" i="15"/>
  <c r="AM133" i="15"/>
  <c r="AK133" i="15"/>
  <c r="AM132" i="15"/>
  <c r="AK132" i="15"/>
  <c r="AM130" i="15"/>
  <c r="AK130" i="15"/>
  <c r="AM129" i="15"/>
  <c r="AK129" i="15"/>
  <c r="AM128" i="15"/>
  <c r="AK128" i="15"/>
  <c r="AM127" i="15"/>
  <c r="AK127" i="15"/>
  <c r="AM126" i="15"/>
  <c r="AK126" i="15"/>
  <c r="AM125" i="15"/>
  <c r="AK125" i="15"/>
  <c r="AM124" i="15"/>
  <c r="AK124" i="15"/>
  <c r="AM123" i="15"/>
  <c r="AK123" i="15"/>
  <c r="AM122" i="15"/>
  <c r="AK122" i="15"/>
  <c r="AM121" i="15"/>
  <c r="AK121" i="15"/>
  <c r="AM120" i="15"/>
  <c r="AK120" i="15"/>
  <c r="AM119" i="15"/>
  <c r="AK119" i="15"/>
  <c r="AM118" i="15"/>
  <c r="AK118" i="15"/>
  <c r="AM117" i="15"/>
  <c r="AK117" i="15"/>
  <c r="AM116" i="15"/>
  <c r="AK116" i="15"/>
  <c r="AM115" i="15"/>
  <c r="AK115" i="15"/>
  <c r="AM114" i="15"/>
  <c r="AK114" i="15"/>
  <c r="AM113" i="15"/>
  <c r="AK113" i="15"/>
  <c r="AM112" i="15"/>
  <c r="AK112" i="15"/>
  <c r="AM111" i="15"/>
  <c r="AK111" i="15"/>
  <c r="AM110" i="15"/>
  <c r="AK110" i="15"/>
  <c r="AM109" i="15"/>
  <c r="AK109" i="15"/>
  <c r="AM108" i="15"/>
  <c r="AK108" i="15"/>
  <c r="AM107" i="15"/>
  <c r="AK107" i="15"/>
  <c r="AM106" i="15"/>
  <c r="AK106" i="15"/>
  <c r="AM105" i="15"/>
  <c r="AK105" i="15"/>
  <c r="AM104" i="15"/>
  <c r="AK104" i="15"/>
  <c r="AM103" i="15"/>
  <c r="AK103" i="15"/>
  <c r="AM102" i="15"/>
  <c r="AK102" i="15"/>
  <c r="AM101" i="15"/>
  <c r="AK101" i="15"/>
  <c r="AM100" i="15"/>
  <c r="AK100" i="15"/>
  <c r="AM99" i="15"/>
  <c r="AK99" i="15"/>
  <c r="AM98" i="15"/>
  <c r="AK98" i="15"/>
  <c r="AM97" i="15"/>
  <c r="AK97" i="15"/>
  <c r="AM96" i="15"/>
  <c r="AK96" i="15"/>
  <c r="AM95" i="15"/>
  <c r="AK95" i="15"/>
  <c r="AM94" i="15"/>
  <c r="AK94" i="15"/>
  <c r="AM90" i="15"/>
  <c r="AK90" i="15"/>
  <c r="AM89" i="15"/>
  <c r="AK89" i="15"/>
  <c r="AM88" i="15"/>
  <c r="AK88" i="15"/>
  <c r="AM83" i="15"/>
  <c r="AK83" i="15"/>
  <c r="AM80" i="15"/>
  <c r="AK80" i="15"/>
  <c r="AM71" i="15"/>
  <c r="AK71" i="15"/>
  <c r="AM70" i="15"/>
  <c r="AK70" i="15"/>
  <c r="AM65" i="15"/>
  <c r="AK65" i="15"/>
  <c r="AM64" i="15"/>
  <c r="AK64" i="15"/>
  <c r="AM63" i="15"/>
  <c r="AK63" i="15"/>
  <c r="AM62" i="15"/>
  <c r="AK62" i="15"/>
  <c r="AM61" i="15"/>
  <c r="AK61" i="15"/>
  <c r="AM60" i="15"/>
  <c r="AK60" i="15"/>
  <c r="AM59" i="15"/>
  <c r="AK59" i="15"/>
  <c r="AM58" i="15"/>
  <c r="AK58" i="15"/>
  <c r="AM57" i="15"/>
  <c r="AK57" i="15"/>
  <c r="AM55" i="15"/>
  <c r="AK55" i="15"/>
  <c r="AM54" i="15"/>
  <c r="AK54" i="15"/>
  <c r="AM53" i="15"/>
  <c r="AK53" i="15"/>
  <c r="AM52" i="15"/>
  <c r="AK52" i="15"/>
  <c r="AM51" i="15"/>
  <c r="AK51" i="15"/>
  <c r="AM50" i="15"/>
  <c r="AK50" i="15"/>
  <c r="AM49" i="15"/>
  <c r="AK49" i="15"/>
  <c r="AM48" i="15"/>
  <c r="AK48" i="15"/>
  <c r="AM45" i="15"/>
  <c r="AK45" i="15"/>
  <c r="AM44" i="15"/>
  <c r="AK44" i="15"/>
  <c r="AM43" i="15"/>
  <c r="AK43" i="15"/>
  <c r="AM42" i="15"/>
  <c r="AK42" i="15"/>
  <c r="AM41" i="15"/>
  <c r="AK41" i="15"/>
  <c r="AM40" i="15"/>
  <c r="AK40" i="15"/>
  <c r="AM39" i="15"/>
  <c r="AK39" i="15"/>
  <c r="AM38" i="15"/>
  <c r="AK38" i="15"/>
  <c r="AM33" i="15"/>
  <c r="AK33" i="15"/>
  <c r="AM32" i="15"/>
  <c r="AK32" i="15"/>
  <c r="AM31" i="15"/>
  <c r="AK31" i="15"/>
  <c r="AM30" i="15"/>
  <c r="AK30" i="15"/>
  <c r="AM29" i="15"/>
  <c r="AK29" i="15"/>
  <c r="AM24" i="15"/>
  <c r="AK24" i="15"/>
  <c r="AM23" i="15"/>
  <c r="AK23" i="15"/>
  <c r="AM22" i="15"/>
  <c r="AK22" i="15"/>
  <c r="AM21" i="15"/>
  <c r="AK21" i="15"/>
  <c r="AM20" i="15"/>
  <c r="AK20" i="15"/>
  <c r="AM19" i="15"/>
  <c r="AK19" i="15"/>
  <c r="AM13" i="15"/>
  <c r="AK13" i="15"/>
  <c r="AM12" i="15"/>
  <c r="AK12" i="15"/>
  <c r="AM9" i="15"/>
  <c r="AK9" i="15"/>
  <c r="AO47" i="15"/>
  <c r="AM47" i="15"/>
  <c r="AK47" i="15"/>
  <c r="AO248" i="15"/>
  <c r="AM248" i="15"/>
  <c r="AK248" i="15"/>
  <c r="AO247" i="15"/>
  <c r="AM247" i="15"/>
  <c r="AK247" i="15"/>
  <c r="AO246" i="15"/>
  <c r="AM246" i="15"/>
  <c r="AK246" i="15"/>
  <c r="AO218" i="15"/>
  <c r="AM218" i="15"/>
  <c r="AK218" i="15"/>
  <c r="AO217" i="15"/>
  <c r="AM217" i="15"/>
  <c r="AK217" i="15"/>
  <c r="AO210" i="15"/>
  <c r="AM210" i="15"/>
  <c r="AK210" i="15"/>
  <c r="AO209" i="15"/>
  <c r="AM209" i="15"/>
  <c r="AK209" i="15"/>
  <c r="AO208" i="15"/>
  <c r="AM208" i="15"/>
  <c r="AK208" i="15"/>
  <c r="AO207" i="15"/>
  <c r="AM207" i="15"/>
  <c r="AK207" i="15"/>
  <c r="AO206" i="15"/>
  <c r="AM206" i="15"/>
  <c r="AK206" i="15"/>
  <c r="AO86" i="15"/>
  <c r="AM86" i="15"/>
  <c r="AK86" i="15"/>
  <c r="AO85" i="15"/>
  <c r="AM85" i="15"/>
  <c r="AK85" i="15"/>
  <c r="AO84" i="15"/>
  <c r="AM84" i="15"/>
  <c r="AK84" i="15"/>
  <c r="AO77" i="15"/>
  <c r="AM77" i="15"/>
  <c r="AK77" i="15"/>
  <c r="AO76" i="15"/>
  <c r="AM76" i="15"/>
  <c r="AK76" i="15"/>
  <c r="AO69" i="15"/>
  <c r="AM69" i="15"/>
  <c r="AK69" i="15"/>
  <c r="AK278" i="15"/>
  <c r="AK277" i="15"/>
  <c r="AK219" i="15"/>
  <c r="AK216" i="15"/>
  <c r="AK205" i="15"/>
  <c r="AK202" i="15"/>
  <c r="AK79" i="15"/>
  <c r="AK78" i="15"/>
  <c r="AK68" i="15"/>
  <c r="AF186" i="15"/>
  <c r="AF66" i="15"/>
  <c r="AF36" i="15"/>
  <c r="AF35" i="15"/>
  <c r="AF28" i="15"/>
  <c r="AF18" i="15"/>
  <c r="AF82" i="15"/>
  <c r="AF81" i="15"/>
  <c r="AF284" i="15"/>
  <c r="AF283" i="15"/>
  <c r="AF282" i="15"/>
  <c r="AF281" i="15"/>
  <c r="AF272" i="15"/>
  <c r="AF271" i="15"/>
  <c r="AF257" i="15"/>
  <c r="AF215" i="15"/>
  <c r="AF201" i="15"/>
  <c r="AF75" i="15"/>
  <c r="AF74" i="15"/>
  <c r="AF73" i="15"/>
  <c r="AF72" i="15"/>
  <c r="AF17" i="15"/>
  <c r="AF16" i="15"/>
  <c r="AF214" i="15"/>
  <c r="AF34" i="15"/>
  <c r="AF270" i="15"/>
  <c r="AF87" i="15"/>
  <c r="AF67" i="15"/>
  <c r="AF276" i="15"/>
  <c r="AF275" i="15"/>
  <c r="AF274" i="15"/>
  <c r="AF269" i="15"/>
  <c r="AF256" i="15"/>
  <c r="AF255" i="15"/>
  <c r="AF254" i="15"/>
  <c r="AF253" i="15"/>
  <c r="AF252" i="15"/>
  <c r="AF251" i="15"/>
  <c r="AF245" i="15"/>
  <c r="AF244" i="15"/>
  <c r="AF243" i="15"/>
  <c r="AF242" i="15"/>
  <c r="AF236" i="15"/>
  <c r="AF235" i="15"/>
  <c r="AF234" i="15"/>
  <c r="AF204" i="15"/>
  <c r="AF200" i="15"/>
  <c r="AF199" i="15"/>
  <c r="AF198" i="15"/>
  <c r="AF149" i="15"/>
  <c r="AF131" i="15"/>
  <c r="AF93" i="15"/>
  <c r="AF92" i="15"/>
  <c r="AF91" i="15"/>
  <c r="AF56" i="15"/>
  <c r="AF27" i="15"/>
  <c r="AF26" i="15"/>
  <c r="AF25" i="15"/>
  <c r="AF15" i="15"/>
  <c r="AF14" i="15"/>
  <c r="AF11" i="15"/>
  <c r="AF10" i="15"/>
  <c r="AF185" i="15"/>
  <c r="AF184" i="15"/>
  <c r="AF165" i="15"/>
  <c r="AF164" i="15"/>
  <c r="AF163" i="15"/>
  <c r="AF148" i="15"/>
  <c r="AF286" i="15"/>
  <c r="AF285" i="15"/>
  <c r="AF280" i="15"/>
  <c r="AF279" i="15"/>
  <c r="AF273" i="15"/>
  <c r="AF268" i="15"/>
  <c r="AF267" i="15"/>
  <c r="AF266" i="15"/>
  <c r="AF265" i="15"/>
  <c r="AF264" i="15"/>
  <c r="AF263" i="15"/>
  <c r="AF262" i="15"/>
  <c r="AF261" i="15"/>
  <c r="AF260" i="15"/>
  <c r="AF259" i="15"/>
  <c r="AF258" i="15"/>
  <c r="AF250" i="15"/>
  <c r="AF249" i="15"/>
  <c r="AF241" i="15"/>
  <c r="AF240" i="15"/>
  <c r="AF239" i="15"/>
  <c r="AF238" i="15"/>
  <c r="AF237" i="15"/>
  <c r="AF233" i="15"/>
  <c r="AF232" i="15"/>
  <c r="AF231" i="15"/>
  <c r="AF230" i="15"/>
  <c r="AF229" i="15"/>
  <c r="AF228" i="15"/>
  <c r="AF227" i="15"/>
  <c r="AF226" i="15"/>
  <c r="AF225" i="15"/>
  <c r="AF224" i="15"/>
  <c r="AF223" i="15"/>
  <c r="AF222" i="15"/>
  <c r="AF221" i="15"/>
  <c r="AF220" i="15"/>
  <c r="AF213" i="15"/>
  <c r="AF212" i="15"/>
  <c r="AF211" i="15"/>
  <c r="AF203" i="15"/>
  <c r="AF197" i="15"/>
  <c r="AF196" i="15"/>
  <c r="AF195" i="15"/>
  <c r="AF194" i="15"/>
  <c r="AF193" i="15"/>
  <c r="AF192" i="15"/>
  <c r="AF191" i="15"/>
  <c r="AF190" i="15"/>
  <c r="AF189" i="15"/>
  <c r="AF188" i="15"/>
  <c r="AF187" i="15"/>
  <c r="AF183" i="15"/>
  <c r="AF182" i="15"/>
  <c r="AF181" i="15"/>
  <c r="AF180" i="15"/>
  <c r="AF179" i="15"/>
  <c r="AF178" i="15"/>
  <c r="AF177" i="15"/>
  <c r="AF176" i="15"/>
  <c r="AF175" i="15"/>
  <c r="AF174" i="15"/>
  <c r="AF173" i="15"/>
  <c r="AF172" i="15"/>
  <c r="AF171" i="15"/>
  <c r="AF170" i="15"/>
  <c r="AF169" i="15"/>
  <c r="AF168" i="15"/>
  <c r="AF167" i="15"/>
  <c r="AF166" i="15"/>
  <c r="AF162" i="15"/>
  <c r="AF161" i="15"/>
  <c r="AF160" i="15"/>
  <c r="AF159" i="15"/>
  <c r="AF158" i="15"/>
  <c r="AF157" i="15"/>
  <c r="AF156" i="15"/>
  <c r="AF155" i="15"/>
  <c r="AF154" i="15"/>
  <c r="AF153" i="15"/>
  <c r="AF152" i="15"/>
  <c r="AF151" i="15"/>
  <c r="AF150" i="15"/>
  <c r="AF147" i="15"/>
  <c r="AF146" i="15"/>
  <c r="AF145" i="15"/>
  <c r="AF144" i="15"/>
  <c r="AF143" i="15"/>
  <c r="AF142" i="15"/>
  <c r="AF141" i="15"/>
  <c r="AF140" i="15"/>
  <c r="AF139" i="15"/>
  <c r="AF138" i="15"/>
  <c r="AF137" i="15"/>
  <c r="AF136" i="15"/>
  <c r="AF135" i="15"/>
  <c r="AF134" i="15"/>
  <c r="AF133" i="15"/>
  <c r="AF132" i="15"/>
  <c r="AF130" i="15"/>
  <c r="AF129" i="15"/>
  <c r="AF128" i="15"/>
  <c r="AF127" i="15"/>
  <c r="AF126" i="15"/>
  <c r="AF125" i="15"/>
  <c r="AF124" i="15"/>
  <c r="AF123" i="15"/>
  <c r="AF122" i="15"/>
  <c r="AF121" i="15"/>
  <c r="AF120" i="15"/>
  <c r="AF119" i="15"/>
  <c r="AF118" i="15"/>
  <c r="AF117" i="15"/>
  <c r="AF116" i="15"/>
  <c r="AF115" i="15"/>
  <c r="AF114" i="15"/>
  <c r="AF113" i="15"/>
  <c r="AF112" i="15"/>
  <c r="AF111" i="15"/>
  <c r="AF110" i="15"/>
  <c r="AF109" i="15"/>
  <c r="AF108" i="15"/>
  <c r="AF107" i="15"/>
  <c r="AF106" i="15"/>
  <c r="AF105" i="15"/>
  <c r="AF104" i="15"/>
  <c r="AF103" i="15"/>
  <c r="AF102" i="15"/>
  <c r="AF101" i="15"/>
  <c r="AF100" i="15"/>
  <c r="AF99" i="15"/>
  <c r="AF98" i="15"/>
  <c r="AF97" i="15"/>
  <c r="AF96" i="15"/>
  <c r="AF95" i="15"/>
  <c r="AF94" i="15"/>
  <c r="AF90" i="15"/>
  <c r="AF89" i="15"/>
  <c r="AF88" i="15"/>
  <c r="AF83" i="15"/>
  <c r="AF80" i="15"/>
  <c r="AF71" i="15"/>
  <c r="AF70" i="15"/>
  <c r="AF65" i="15"/>
  <c r="AF64" i="15"/>
  <c r="AF63" i="15"/>
  <c r="AF62" i="15"/>
  <c r="AF61" i="15"/>
  <c r="AF60" i="15"/>
  <c r="AF59" i="15"/>
  <c r="AF58" i="15"/>
  <c r="AF57" i="15"/>
  <c r="AF55" i="15"/>
  <c r="AF54" i="15"/>
  <c r="AF53" i="15"/>
  <c r="AF52" i="15"/>
  <c r="AF51" i="15"/>
  <c r="AF50" i="15"/>
  <c r="AF49" i="15"/>
  <c r="AF48" i="15"/>
  <c r="AF45" i="15"/>
  <c r="AF44" i="15"/>
  <c r="AF43" i="15"/>
  <c r="AF42" i="15"/>
  <c r="AF41" i="15"/>
  <c r="AF40" i="15"/>
  <c r="AF39" i="15"/>
  <c r="AF38" i="15"/>
  <c r="AF33" i="15"/>
  <c r="AF32" i="15"/>
  <c r="AF31" i="15"/>
  <c r="AF30" i="15"/>
  <c r="AF29" i="15"/>
  <c r="AF24" i="15"/>
  <c r="AF23" i="15"/>
  <c r="AF22" i="15"/>
  <c r="AF21" i="15"/>
  <c r="AF20" i="15"/>
  <c r="AF19" i="15"/>
  <c r="AF13" i="15"/>
  <c r="AF12" i="15"/>
  <c r="AF9" i="15"/>
  <c r="AF8" i="15"/>
  <c r="AF47" i="15"/>
  <c r="AF248" i="15"/>
  <c r="AF247" i="15"/>
  <c r="AF246" i="15"/>
  <c r="AF218" i="15"/>
  <c r="AF217" i="15"/>
  <c r="AF210" i="15"/>
  <c r="AF209" i="15"/>
  <c r="AF208" i="15"/>
  <c r="AF207" i="15"/>
  <c r="AF206" i="15"/>
  <c r="AF86" i="15"/>
  <c r="AF85" i="15"/>
  <c r="AF84" i="15"/>
  <c r="AF77" i="15"/>
  <c r="AF76" i="15"/>
  <c r="AF69" i="15"/>
  <c r="AF46" i="15"/>
  <c r="AF278" i="15"/>
  <c r="AF277" i="15"/>
  <c r="AF219" i="15"/>
  <c r="AF216" i="15"/>
  <c r="AF205" i="15"/>
  <c r="AF202" i="15"/>
  <c r="AF79" i="15"/>
  <c r="AF78" i="15"/>
  <c r="AF68" i="15"/>
  <c r="AF37" i="15"/>
  <c r="AC186" i="15"/>
  <c r="AC66" i="15"/>
  <c r="AC36" i="15"/>
  <c r="AC35" i="15"/>
  <c r="AC28" i="15"/>
  <c r="AC18" i="15"/>
  <c r="AC82" i="15"/>
  <c r="AC81" i="15"/>
  <c r="AC284" i="15"/>
  <c r="AC283" i="15"/>
  <c r="AC282" i="15"/>
  <c r="AC281" i="15"/>
  <c r="AC272" i="15"/>
  <c r="AC271" i="15"/>
  <c r="AC257" i="15"/>
  <c r="AC215" i="15"/>
  <c r="AC201" i="15"/>
  <c r="AC75" i="15"/>
  <c r="AC74" i="15"/>
  <c r="AC73" i="15"/>
  <c r="AC72" i="15"/>
  <c r="AC17" i="15"/>
  <c r="AC16" i="15"/>
  <c r="AC214" i="15"/>
  <c r="AC34" i="15"/>
  <c r="AC270" i="15"/>
  <c r="AC87" i="15"/>
  <c r="AC67" i="15"/>
  <c r="AC276" i="15"/>
  <c r="AC275" i="15"/>
  <c r="AC274" i="15"/>
  <c r="AC269" i="15"/>
  <c r="AC256" i="15"/>
  <c r="AC255" i="15"/>
  <c r="AC254" i="15"/>
  <c r="AC253" i="15"/>
  <c r="AC252" i="15"/>
  <c r="AC251" i="15"/>
  <c r="AC245" i="15"/>
  <c r="AC244" i="15"/>
  <c r="AC243" i="15"/>
  <c r="AC242" i="15"/>
  <c r="AC236" i="15"/>
  <c r="AC235" i="15"/>
  <c r="AC234" i="15"/>
  <c r="AC204" i="15"/>
  <c r="AC200" i="15"/>
  <c r="AC199" i="15"/>
  <c r="AC198" i="15"/>
  <c r="AC149" i="15"/>
  <c r="AC131" i="15"/>
  <c r="AC93" i="15"/>
  <c r="AC92" i="15"/>
  <c r="AC91" i="15"/>
  <c r="AC56" i="15"/>
  <c r="AC27" i="15"/>
  <c r="AC26" i="15"/>
  <c r="AC25" i="15"/>
  <c r="AC15" i="15"/>
  <c r="AC14" i="15"/>
  <c r="AC11" i="15"/>
  <c r="AC10" i="15"/>
  <c r="AC185" i="15"/>
  <c r="AC184" i="15"/>
  <c r="AC165" i="15"/>
  <c r="AC164" i="15"/>
  <c r="AC163" i="15"/>
  <c r="AC148" i="15"/>
  <c r="AC286" i="15"/>
  <c r="AC285" i="15"/>
  <c r="AC280" i="15"/>
  <c r="AC279" i="15"/>
  <c r="AC273" i="15"/>
  <c r="AC268" i="15"/>
  <c r="AC267" i="15"/>
  <c r="AC266" i="15"/>
  <c r="AC265" i="15"/>
  <c r="AC264" i="15"/>
  <c r="AC263" i="15"/>
  <c r="AC262" i="15"/>
  <c r="AC261" i="15"/>
  <c r="AC260" i="15"/>
  <c r="AC259" i="15"/>
  <c r="AC258" i="15"/>
  <c r="AC250" i="15"/>
  <c r="AC249" i="15"/>
  <c r="AC241" i="15"/>
  <c r="AC240" i="15"/>
  <c r="AC239" i="15"/>
  <c r="AC238" i="15"/>
  <c r="AC237" i="15"/>
  <c r="AC233" i="15"/>
  <c r="AC232" i="15"/>
  <c r="AC231" i="15"/>
  <c r="AC230" i="15"/>
  <c r="AC229" i="15"/>
  <c r="AC228" i="15"/>
  <c r="AC227" i="15"/>
  <c r="AC226" i="15"/>
  <c r="AC225" i="15"/>
  <c r="AC224" i="15"/>
  <c r="AC223" i="15"/>
  <c r="AC222" i="15"/>
  <c r="AC221" i="15"/>
  <c r="AC220" i="15"/>
  <c r="AC213" i="15"/>
  <c r="AC212" i="15"/>
  <c r="AC211" i="15"/>
  <c r="AC203" i="15"/>
  <c r="AC197" i="15"/>
  <c r="AC196" i="15"/>
  <c r="AC195" i="15"/>
  <c r="AC194" i="15"/>
  <c r="AC193" i="15"/>
  <c r="AC192" i="15"/>
  <c r="AC191" i="15"/>
  <c r="AC190" i="15"/>
  <c r="AC189" i="15"/>
  <c r="AC188" i="15"/>
  <c r="AC187" i="15"/>
  <c r="AC183" i="15"/>
  <c r="AC182" i="15"/>
  <c r="AC181" i="15"/>
  <c r="AC180" i="15"/>
  <c r="AC179" i="15"/>
  <c r="AC178" i="15"/>
  <c r="AC177" i="15"/>
  <c r="AC176" i="15"/>
  <c r="AC175" i="15"/>
  <c r="AC174" i="15"/>
  <c r="AC173" i="15"/>
  <c r="AC172" i="15"/>
  <c r="AC171" i="15"/>
  <c r="AC170" i="15"/>
  <c r="AC169" i="15"/>
  <c r="AC168" i="15"/>
  <c r="AC167" i="15"/>
  <c r="AC166" i="15"/>
  <c r="AC162" i="15"/>
  <c r="AC161" i="15"/>
  <c r="AC160" i="15"/>
  <c r="AC159" i="15"/>
  <c r="AC158" i="15"/>
  <c r="AC157" i="15"/>
  <c r="AC156" i="15"/>
  <c r="AC155" i="15"/>
  <c r="AC154" i="15"/>
  <c r="AC153" i="15"/>
  <c r="AC152" i="15"/>
  <c r="AC151" i="15"/>
  <c r="AC150" i="15"/>
  <c r="AC147" i="15"/>
  <c r="AC146" i="15"/>
  <c r="AC145" i="15"/>
  <c r="AC144" i="15"/>
  <c r="AC143" i="15"/>
  <c r="AC142" i="15"/>
  <c r="AC141" i="15"/>
  <c r="AC140" i="15"/>
  <c r="AC139" i="15"/>
  <c r="AC138" i="15"/>
  <c r="AC137" i="15"/>
  <c r="AC136" i="15"/>
  <c r="AC135" i="15"/>
  <c r="AC134" i="15"/>
  <c r="AC133" i="15"/>
  <c r="AC132" i="15"/>
  <c r="AC130" i="15"/>
  <c r="AC129" i="15"/>
  <c r="AC128" i="15"/>
  <c r="AC127" i="15"/>
  <c r="AC126" i="15"/>
  <c r="AC125" i="15"/>
  <c r="AC124" i="15"/>
  <c r="AC123" i="15"/>
  <c r="AC122" i="15"/>
  <c r="AC121" i="15"/>
  <c r="AC120" i="15"/>
  <c r="AC119" i="15"/>
  <c r="AC118" i="15"/>
  <c r="AC117" i="15"/>
  <c r="AC116" i="15"/>
  <c r="AC115" i="15"/>
  <c r="AC114" i="15"/>
  <c r="AC113" i="15"/>
  <c r="AC112" i="15"/>
  <c r="AC111" i="15"/>
  <c r="AC110" i="15"/>
  <c r="AC109" i="15"/>
  <c r="AC108" i="15"/>
  <c r="AC107" i="15"/>
  <c r="AC106" i="15"/>
  <c r="AC105" i="15"/>
  <c r="AC104" i="15"/>
  <c r="AC103" i="15"/>
  <c r="AC102" i="15"/>
  <c r="AC101" i="15"/>
  <c r="AC100" i="15"/>
  <c r="AC99" i="15"/>
  <c r="AC98" i="15"/>
  <c r="AC97" i="15"/>
  <c r="AC96" i="15"/>
  <c r="AC95" i="15"/>
  <c r="AC94" i="15"/>
  <c r="AC90" i="15"/>
  <c r="AC89" i="15"/>
  <c r="AC88" i="15"/>
  <c r="AC83" i="15"/>
  <c r="AC80" i="15"/>
  <c r="AC71" i="15"/>
  <c r="AC70" i="15"/>
  <c r="AC65" i="15"/>
  <c r="AC64" i="15"/>
  <c r="AC63" i="15"/>
  <c r="AC62" i="15"/>
  <c r="AC61" i="15"/>
  <c r="AC60" i="15"/>
  <c r="AC59" i="15"/>
  <c r="AC58" i="15"/>
  <c r="AC57" i="15"/>
  <c r="AC55" i="15"/>
  <c r="AC54" i="15"/>
  <c r="AC53" i="15"/>
  <c r="AC52" i="15"/>
  <c r="AC51" i="15"/>
  <c r="AC50" i="15"/>
  <c r="AC49" i="15"/>
  <c r="AC48" i="15"/>
  <c r="AC45" i="15"/>
  <c r="AC44" i="15"/>
  <c r="AC43" i="15"/>
  <c r="AC42" i="15"/>
  <c r="AC41" i="15"/>
  <c r="AC40" i="15"/>
  <c r="AC39" i="15"/>
  <c r="AC38" i="15"/>
  <c r="AC33" i="15"/>
  <c r="AC32" i="15"/>
  <c r="AC31" i="15"/>
  <c r="AC30" i="15"/>
  <c r="AC29" i="15"/>
  <c r="AC24" i="15"/>
  <c r="AC23" i="15"/>
  <c r="AC22" i="15"/>
  <c r="AC21" i="15"/>
  <c r="AC20" i="15"/>
  <c r="AC19" i="15"/>
  <c r="AC13" i="15"/>
  <c r="AC12" i="15"/>
  <c r="AC9" i="15"/>
  <c r="AC8" i="15"/>
  <c r="AC47" i="15"/>
  <c r="AC248" i="15"/>
  <c r="AC247" i="15"/>
  <c r="AC246" i="15"/>
  <c r="AC218" i="15"/>
  <c r="AC217" i="15"/>
  <c r="AC210" i="15"/>
  <c r="AC209" i="15"/>
  <c r="AC208" i="15"/>
  <c r="AC207" i="15"/>
  <c r="AC206" i="15"/>
  <c r="AC86" i="15"/>
  <c r="AC85" i="15"/>
  <c r="AC84" i="15"/>
  <c r="AC77" i="15"/>
  <c r="AC76" i="15"/>
  <c r="AC69" i="15"/>
  <c r="AC46" i="15"/>
  <c r="AC278" i="15"/>
  <c r="AC277" i="15"/>
  <c r="AC219" i="15"/>
  <c r="AC216" i="15"/>
  <c r="AC205" i="15"/>
  <c r="AC202" i="15"/>
  <c r="AC79" i="15"/>
  <c r="AC78" i="15"/>
  <c r="AC68" i="15"/>
  <c r="AA186" i="15"/>
  <c r="AA66" i="15"/>
  <c r="AA36" i="15"/>
  <c r="AA35" i="15"/>
  <c r="AA28" i="15"/>
  <c r="AA18" i="15"/>
  <c r="AA82" i="15"/>
  <c r="AA81" i="15"/>
  <c r="AA284" i="15"/>
  <c r="AA283" i="15"/>
  <c r="AA282" i="15"/>
  <c r="AA281" i="15"/>
  <c r="AA272" i="15"/>
  <c r="AA271" i="15"/>
  <c r="AA257" i="15"/>
  <c r="AA215" i="15"/>
  <c r="AA201" i="15"/>
  <c r="AA75" i="15"/>
  <c r="AA74" i="15"/>
  <c r="AA73" i="15"/>
  <c r="AA72" i="15"/>
  <c r="AA17" i="15"/>
  <c r="AA16" i="15"/>
  <c r="AA9" i="15"/>
  <c r="AA214" i="15"/>
  <c r="AA34" i="15"/>
  <c r="AA270" i="15"/>
  <c r="AA87" i="15"/>
  <c r="AA67" i="15"/>
  <c r="AA276" i="15"/>
  <c r="AA275" i="15"/>
  <c r="AA274" i="15"/>
  <c r="AA269" i="15"/>
  <c r="AA256" i="15"/>
  <c r="AA255" i="15"/>
  <c r="AA254" i="15"/>
  <c r="AA253" i="15"/>
  <c r="AA252" i="15"/>
  <c r="AA251" i="15"/>
  <c r="AA245" i="15"/>
  <c r="AA244" i="15"/>
  <c r="AA243" i="15"/>
  <c r="AA242" i="15"/>
  <c r="AA236" i="15"/>
  <c r="AA235" i="15"/>
  <c r="AA234" i="15"/>
  <c r="AA204" i="15"/>
  <c r="AA200" i="15"/>
  <c r="AA199" i="15"/>
  <c r="AA198" i="15"/>
  <c r="AA149" i="15"/>
  <c r="AA131" i="15"/>
  <c r="AA93" i="15"/>
  <c r="AA92" i="15"/>
  <c r="AA91" i="15"/>
  <c r="AA56" i="15"/>
  <c r="AA27" i="15"/>
  <c r="AA26" i="15"/>
  <c r="AA25" i="15"/>
  <c r="AA15" i="15"/>
  <c r="AA14" i="15"/>
  <c r="AA11" i="15"/>
  <c r="AA10" i="15"/>
  <c r="AA185" i="15"/>
  <c r="AA184" i="15"/>
  <c r="AA165" i="15"/>
  <c r="AA164" i="15"/>
  <c r="AA163" i="15"/>
  <c r="AA148" i="15"/>
  <c r="AA286" i="15"/>
  <c r="AA285" i="15"/>
  <c r="AA280" i="15"/>
  <c r="AA279" i="15"/>
  <c r="AA273" i="15"/>
  <c r="AA268" i="15"/>
  <c r="AA267" i="15"/>
  <c r="AA266" i="15"/>
  <c r="AA265" i="15"/>
  <c r="AA264" i="15"/>
  <c r="AA263" i="15"/>
  <c r="AA262" i="15"/>
  <c r="AA261" i="15"/>
  <c r="AA260" i="15"/>
  <c r="AA259" i="15"/>
  <c r="AA258" i="15"/>
  <c r="AA250" i="15"/>
  <c r="AA249" i="15"/>
  <c r="AA241" i="15"/>
  <c r="AA240" i="15"/>
  <c r="AA239" i="15"/>
  <c r="AA238" i="15"/>
  <c r="AA237" i="15"/>
  <c r="AA233" i="15"/>
  <c r="AA232" i="15"/>
  <c r="AA231" i="15"/>
  <c r="AA230" i="15"/>
  <c r="AA229" i="15"/>
  <c r="AA228" i="15"/>
  <c r="AA227" i="15"/>
  <c r="AA226" i="15"/>
  <c r="AA225" i="15"/>
  <c r="AA224" i="15"/>
  <c r="AA223" i="15"/>
  <c r="AA222" i="15"/>
  <c r="AA221" i="15"/>
  <c r="AA220" i="15"/>
  <c r="AA213" i="15"/>
  <c r="AA212" i="15"/>
  <c r="AA211" i="15"/>
  <c r="AA203" i="15"/>
  <c r="AA197" i="15"/>
  <c r="AA196" i="15"/>
  <c r="AA195" i="15"/>
  <c r="AA194" i="15"/>
  <c r="AA193" i="15"/>
  <c r="AA192" i="15"/>
  <c r="AA191" i="15"/>
  <c r="AA190" i="15"/>
  <c r="AA189" i="15"/>
  <c r="AA188" i="15"/>
  <c r="AA187" i="15"/>
  <c r="AA183" i="15"/>
  <c r="AA182" i="15"/>
  <c r="AA181" i="15"/>
  <c r="AA180" i="15"/>
  <c r="AA179" i="15"/>
  <c r="AA178" i="15"/>
  <c r="AA177" i="15"/>
  <c r="AA176" i="15"/>
  <c r="AA175" i="15"/>
  <c r="AA174" i="15"/>
  <c r="AA173" i="15"/>
  <c r="AA172" i="15"/>
  <c r="AA171" i="15"/>
  <c r="AA170" i="15"/>
  <c r="AA169" i="15"/>
  <c r="AA168" i="15"/>
  <c r="AA167" i="15"/>
  <c r="AA166" i="15"/>
  <c r="AA162" i="15"/>
  <c r="AA161" i="15"/>
  <c r="AA160" i="15"/>
  <c r="AA159" i="15"/>
  <c r="AA158" i="15"/>
  <c r="AA157" i="15"/>
  <c r="AA156" i="15"/>
  <c r="AA155" i="15"/>
  <c r="AA154" i="15"/>
  <c r="AA153" i="15"/>
  <c r="AA152" i="15"/>
  <c r="AA151" i="15"/>
  <c r="AA150" i="15"/>
  <c r="AA147" i="15"/>
  <c r="AA146" i="15"/>
  <c r="AA145" i="15"/>
  <c r="AA144" i="15"/>
  <c r="AA143" i="15"/>
  <c r="AA142" i="15"/>
  <c r="AA141" i="15"/>
  <c r="AA140" i="15"/>
  <c r="AA139" i="15"/>
  <c r="AA138" i="15"/>
  <c r="AA137" i="15"/>
  <c r="AA136" i="15"/>
  <c r="AA135" i="15"/>
  <c r="AA134" i="15"/>
  <c r="AA133" i="15"/>
  <c r="AA132" i="15"/>
  <c r="AA130" i="15"/>
  <c r="AA129" i="15"/>
  <c r="AA128" i="15"/>
  <c r="AA127" i="15"/>
  <c r="AA126" i="15"/>
  <c r="AA125" i="15"/>
  <c r="AA124" i="15"/>
  <c r="AA123" i="15"/>
  <c r="AA122" i="15"/>
  <c r="AA121" i="15"/>
  <c r="AA120" i="15"/>
  <c r="AA119" i="15"/>
  <c r="AA118" i="15"/>
  <c r="AA117" i="15"/>
  <c r="AA116" i="15"/>
  <c r="AA115" i="15"/>
  <c r="AA114" i="15"/>
  <c r="AA113" i="15"/>
  <c r="AA112" i="15"/>
  <c r="AA111" i="15"/>
  <c r="AA110" i="15"/>
  <c r="AA109" i="15"/>
  <c r="AA108" i="15"/>
  <c r="AA107" i="15"/>
  <c r="AA106" i="15"/>
  <c r="AA105" i="15"/>
  <c r="AA104" i="15"/>
  <c r="AA103" i="15"/>
  <c r="AA102" i="15"/>
  <c r="AA101" i="15"/>
  <c r="AA100" i="15"/>
  <c r="AA99" i="15"/>
  <c r="AA98" i="15"/>
  <c r="AA97" i="15"/>
  <c r="AA96" i="15"/>
  <c r="AA95" i="15"/>
  <c r="AA94" i="15"/>
  <c r="AA90" i="15"/>
  <c r="AA89" i="15"/>
  <c r="AA88" i="15"/>
  <c r="AA83" i="15"/>
  <c r="AA80" i="15"/>
  <c r="AA71" i="15"/>
  <c r="AA70" i="15"/>
  <c r="AA65" i="15"/>
  <c r="AA64" i="15"/>
  <c r="AA63" i="15"/>
  <c r="AA62" i="15"/>
  <c r="AA61" i="15"/>
  <c r="AA60" i="15"/>
  <c r="AA59" i="15"/>
  <c r="AA58" i="15"/>
  <c r="AA57" i="15"/>
  <c r="AA55" i="15"/>
  <c r="AA54" i="15"/>
  <c r="AA53" i="15"/>
  <c r="AA52" i="15"/>
  <c r="AA51" i="15"/>
  <c r="AA50" i="15"/>
  <c r="AA49" i="15"/>
  <c r="AA48" i="15"/>
  <c r="AA45" i="15"/>
  <c r="AA44" i="15"/>
  <c r="AA43" i="15"/>
  <c r="AA42" i="15"/>
  <c r="AA41" i="15"/>
  <c r="AA40" i="15"/>
  <c r="AA39" i="15"/>
  <c r="AA38" i="15"/>
  <c r="AA33" i="15"/>
  <c r="AA32" i="15"/>
  <c r="AA31" i="15"/>
  <c r="AA30" i="15"/>
  <c r="AA29" i="15"/>
  <c r="AA24" i="15"/>
  <c r="AA23" i="15"/>
  <c r="AA22" i="15"/>
  <c r="AA21" i="15"/>
  <c r="AA20" i="15"/>
  <c r="AA19" i="15"/>
  <c r="AA13" i="15"/>
  <c r="AA12" i="15"/>
  <c r="AA47" i="15"/>
  <c r="AA248" i="15"/>
  <c r="AA247" i="15"/>
  <c r="AA246" i="15"/>
  <c r="AA218" i="15"/>
  <c r="AA217" i="15"/>
  <c r="AA210" i="15"/>
  <c r="AA209" i="15"/>
  <c r="AA208" i="15"/>
  <c r="AA207" i="15"/>
  <c r="AA206" i="15"/>
  <c r="AA86" i="15"/>
  <c r="AA85" i="15"/>
  <c r="AA84" i="15"/>
  <c r="AA77" i="15"/>
  <c r="AA76" i="15"/>
  <c r="AA69" i="15"/>
  <c r="AA46" i="15"/>
  <c r="AA278" i="15"/>
  <c r="AA277" i="15"/>
  <c r="AA219" i="15"/>
  <c r="AA216" i="15"/>
  <c r="AA205" i="15"/>
  <c r="AA202" i="15"/>
  <c r="AA79" i="15"/>
  <c r="AA78" i="15"/>
  <c r="AA68" i="15"/>
  <c r="Y284" i="15"/>
  <c r="Y283" i="15"/>
  <c r="Y282" i="15"/>
  <c r="Y281" i="15"/>
  <c r="Y276" i="15"/>
  <c r="Y275" i="15"/>
  <c r="Y286" i="15"/>
  <c r="Y285" i="15"/>
  <c r="Y280" i="15"/>
  <c r="Y279" i="15"/>
  <c r="Y278" i="15"/>
  <c r="Y277" i="15"/>
  <c r="Y219" i="15"/>
  <c r="Y216" i="15"/>
  <c r="Y205" i="15"/>
  <c r="Y202" i="15"/>
  <c r="Y79" i="15"/>
  <c r="Y78" i="15"/>
  <c r="Y68" i="15"/>
  <c r="S286" i="15"/>
  <c r="AI286" i="15" s="1"/>
  <c r="S285" i="15"/>
  <c r="S284" i="15"/>
  <c r="S283" i="15"/>
  <c r="S282" i="15"/>
  <c r="S281" i="15"/>
  <c r="AE281" i="15" s="1"/>
  <c r="S280" i="15"/>
  <c r="S279" i="15"/>
  <c r="S278" i="15"/>
  <c r="S277" i="15"/>
  <c r="AG277" i="15" s="1"/>
  <c r="S276" i="15"/>
  <c r="AI276" i="15" s="1"/>
  <c r="S275" i="15"/>
  <c r="S274" i="15"/>
  <c r="S273" i="15"/>
  <c r="S272" i="15"/>
  <c r="S271" i="15"/>
  <c r="S270" i="15"/>
  <c r="S269" i="15"/>
  <c r="S268" i="15"/>
  <c r="S267" i="15"/>
  <c r="S266" i="15"/>
  <c r="S265" i="15"/>
  <c r="AI265" i="15" s="1"/>
  <c r="S264" i="15"/>
  <c r="S263" i="15"/>
  <c r="AE263" i="15" s="1"/>
  <c r="A263" i="15"/>
  <c r="A264" i="15" s="1"/>
  <c r="A265" i="15" s="1"/>
  <c r="A266" i="15" s="1"/>
  <c r="A267" i="15" s="1"/>
  <c r="A268" i="15" s="1"/>
  <c r="S262" i="15"/>
  <c r="S261" i="15"/>
  <c r="S260" i="15"/>
  <c r="S259" i="15"/>
  <c r="S258" i="15"/>
  <c r="S257" i="15"/>
  <c r="S256" i="15"/>
  <c r="S255" i="15"/>
  <c r="S254" i="15"/>
  <c r="S253" i="15"/>
  <c r="S252" i="15"/>
  <c r="S251" i="15"/>
  <c r="S250" i="15"/>
  <c r="S249" i="15"/>
  <c r="S248" i="15"/>
  <c r="S247" i="15"/>
  <c r="S246" i="15"/>
  <c r="S245" i="15"/>
  <c r="S244" i="15"/>
  <c r="S243" i="15"/>
  <c r="AI243" i="15" s="1"/>
  <c r="S242" i="15"/>
  <c r="S241" i="15"/>
  <c r="S240" i="15"/>
  <c r="S239" i="15"/>
  <c r="S238" i="15"/>
  <c r="S237" i="15"/>
  <c r="S236" i="15"/>
  <c r="S235" i="15"/>
  <c r="S234" i="15"/>
  <c r="AI234" i="15" s="1"/>
  <c r="S233" i="15"/>
  <c r="S232" i="15"/>
  <c r="AI232" i="15" s="1"/>
  <c r="S231" i="15"/>
  <c r="S230" i="15"/>
  <c r="AE230" i="15" s="1"/>
  <c r="S229" i="15"/>
  <c r="S228" i="15"/>
  <c r="S227" i="15"/>
  <c r="S226" i="15"/>
  <c r="S225" i="15"/>
  <c r="S224" i="15"/>
  <c r="S223" i="15"/>
  <c r="S222" i="15"/>
  <c r="S221" i="15"/>
  <c r="S220" i="15"/>
  <c r="AI220" i="15" s="1"/>
  <c r="S219" i="15"/>
  <c r="S218" i="15"/>
  <c r="S217" i="15"/>
  <c r="S216" i="15"/>
  <c r="S215" i="15"/>
  <c r="S214" i="15"/>
  <c r="S213" i="15"/>
  <c r="S212" i="15"/>
  <c r="S211" i="15"/>
  <c r="S210" i="15"/>
  <c r="S209" i="15"/>
  <c r="S208" i="15"/>
  <c r="S207" i="15"/>
  <c r="AI207" i="15" s="1"/>
  <c r="S206" i="15"/>
  <c r="S205" i="15"/>
  <c r="S204" i="15"/>
  <c r="S203" i="15"/>
  <c r="AI203" i="15" s="1"/>
  <c r="S202" i="15"/>
  <c r="S201" i="15"/>
  <c r="S200" i="15"/>
  <c r="S199" i="15"/>
  <c r="S198" i="15"/>
  <c r="S197" i="15"/>
  <c r="S196" i="15"/>
  <c r="S195" i="15"/>
  <c r="S194" i="15"/>
  <c r="S193" i="15"/>
  <c r="S192" i="15"/>
  <c r="S191" i="15"/>
  <c r="S190" i="15"/>
  <c r="S189" i="15"/>
  <c r="S188" i="15"/>
  <c r="S187" i="15"/>
  <c r="S186" i="15"/>
  <c r="AE186" i="15" s="1"/>
  <c r="S185" i="15"/>
  <c r="S184" i="15"/>
  <c r="S183" i="15"/>
  <c r="AI183" i="15" s="1"/>
  <c r="S182" i="15"/>
  <c r="S181" i="15"/>
  <c r="S180" i="15"/>
  <c r="S179" i="15"/>
  <c r="S178" i="15"/>
  <c r="S177" i="15"/>
  <c r="S176" i="15"/>
  <c r="S175" i="15"/>
  <c r="S174" i="15"/>
  <c r="S173" i="15"/>
  <c r="S172" i="15"/>
  <c r="S171" i="15"/>
  <c r="AI171" i="15" s="1"/>
  <c r="S170" i="15"/>
  <c r="S169" i="15"/>
  <c r="S168" i="15"/>
  <c r="S167" i="15"/>
  <c r="AI167" i="15" s="1"/>
  <c r="S166" i="15"/>
  <c r="S162" i="15"/>
  <c r="S161" i="15"/>
  <c r="S165" i="15"/>
  <c r="S164" i="15"/>
  <c r="S163" i="15"/>
  <c r="S160" i="15"/>
  <c r="AI160" i="15" s="1"/>
  <c r="S159" i="15"/>
  <c r="S158" i="15"/>
  <c r="S157" i="15"/>
  <c r="S156" i="15"/>
  <c r="S155" i="15"/>
  <c r="S154" i="15"/>
  <c r="S153" i="15"/>
  <c r="S152" i="15"/>
  <c r="AI152" i="15" s="1"/>
  <c r="S151" i="15"/>
  <c r="S150" i="15"/>
  <c r="S147" i="15"/>
  <c r="S146" i="15"/>
  <c r="AI146" i="15" s="1"/>
  <c r="S149" i="15"/>
  <c r="S148" i="15"/>
  <c r="S145" i="15"/>
  <c r="S144" i="15"/>
  <c r="S143" i="15"/>
  <c r="S142" i="15"/>
  <c r="S141" i="15"/>
  <c r="S140" i="15"/>
  <c r="AE140" i="15" s="1"/>
  <c r="S139" i="15"/>
  <c r="S138" i="15"/>
  <c r="S137" i="15"/>
  <c r="S136" i="15"/>
  <c r="S135" i="15"/>
  <c r="S134" i="15"/>
  <c r="S133" i="15"/>
  <c r="S132" i="15"/>
  <c r="S130" i="15"/>
  <c r="S129" i="15"/>
  <c r="AI129" i="15" s="1"/>
  <c r="S131" i="15"/>
  <c r="S128" i="15"/>
  <c r="S127" i="15"/>
  <c r="S126" i="15"/>
  <c r="S125" i="15"/>
  <c r="AI125" i="15" s="1"/>
  <c r="S124" i="15"/>
  <c r="S123" i="15"/>
  <c r="S122" i="15"/>
  <c r="S121" i="15"/>
  <c r="S120" i="15"/>
  <c r="S119" i="15"/>
  <c r="S118" i="15"/>
  <c r="S117" i="15"/>
  <c r="S116" i="15"/>
  <c r="S115" i="15"/>
  <c r="S114" i="15"/>
  <c r="S113" i="15"/>
  <c r="S112" i="15"/>
  <c r="S111" i="15"/>
  <c r="S110" i="15"/>
  <c r="S109" i="15"/>
  <c r="AI109" i="15" s="1"/>
  <c r="S108" i="15"/>
  <c r="S107" i="15"/>
  <c r="AE107" i="15" s="1"/>
  <c r="S106" i="15"/>
  <c r="S105" i="15"/>
  <c r="S104" i="15"/>
  <c r="S103" i="15"/>
  <c r="S102" i="15"/>
  <c r="S101" i="15"/>
  <c r="AI101" i="15" s="1"/>
  <c r="S100" i="15"/>
  <c r="S99" i="15"/>
  <c r="S98" i="15"/>
  <c r="S97" i="15"/>
  <c r="AI97" i="15" s="1"/>
  <c r="S96" i="15"/>
  <c r="S95" i="15"/>
  <c r="S94" i="15"/>
  <c r="S93" i="15"/>
  <c r="S92" i="15"/>
  <c r="S91" i="15"/>
  <c r="S90" i="15"/>
  <c r="AI90" i="15" s="1"/>
  <c r="S89" i="15"/>
  <c r="S88" i="15"/>
  <c r="S87" i="15"/>
  <c r="S86" i="15"/>
  <c r="AI86" i="15" s="1"/>
  <c r="S85" i="15"/>
  <c r="S84" i="15"/>
  <c r="S83" i="15"/>
  <c r="S82" i="15"/>
  <c r="AE82" i="15" s="1"/>
  <c r="S81" i="15"/>
  <c r="S80" i="15"/>
  <c r="S79" i="15"/>
  <c r="S78" i="15"/>
  <c r="S77" i="15"/>
  <c r="S76" i="15"/>
  <c r="S75" i="15"/>
  <c r="S74" i="15"/>
  <c r="S73" i="15"/>
  <c r="S72" i="15"/>
  <c r="AI72" i="15" s="1"/>
  <c r="S71" i="15"/>
  <c r="S70" i="15"/>
  <c r="S69" i="15"/>
  <c r="S68" i="15"/>
  <c r="S67" i="15"/>
  <c r="S66" i="15"/>
  <c r="S65" i="15"/>
  <c r="S64" i="15"/>
  <c r="AI64" i="15" s="1"/>
  <c r="S63" i="15"/>
  <c r="S62" i="15"/>
  <c r="S61" i="15"/>
  <c r="S60" i="15"/>
  <c r="AI60" i="15" s="1"/>
  <c r="S59" i="15"/>
  <c r="S58" i="15"/>
  <c r="S57" i="15"/>
  <c r="S56" i="15"/>
  <c r="S55" i="15"/>
  <c r="AI55" i="15" s="1"/>
  <c r="S54" i="15"/>
  <c r="S53" i="15"/>
  <c r="AE53" i="15" s="1"/>
  <c r="S52" i="15"/>
  <c r="S51" i="15"/>
  <c r="S50" i="15"/>
  <c r="S49" i="15"/>
  <c r="S48" i="15"/>
  <c r="S47" i="15"/>
  <c r="S46" i="15"/>
  <c r="AI46" i="15" s="1"/>
  <c r="S45" i="15"/>
  <c r="S44" i="15"/>
  <c r="S43" i="15"/>
  <c r="S42" i="15"/>
  <c r="S41" i="15"/>
  <c r="AI41" i="15" s="1"/>
  <c r="S40" i="15"/>
  <c r="S39" i="15"/>
  <c r="S38" i="15"/>
  <c r="S37" i="15"/>
  <c r="S34" i="15"/>
  <c r="AI34" i="15" s="1"/>
  <c r="S36" i="15"/>
  <c r="S35" i="15"/>
  <c r="S33" i="15"/>
  <c r="AI33" i="15" s="1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AI18" i="15" s="1"/>
  <c r="S17" i="15"/>
  <c r="S16" i="15"/>
  <c r="S15" i="15"/>
  <c r="S14" i="15"/>
  <c r="S13" i="15"/>
  <c r="S12" i="15"/>
  <c r="S11" i="15"/>
  <c r="S10" i="15"/>
  <c r="S9" i="15"/>
  <c r="A9" i="15"/>
  <c r="S8" i="15"/>
  <c r="W8" i="15" l="1"/>
  <c r="S287" i="15"/>
  <c r="V11" i="15"/>
  <c r="W10" i="15"/>
  <c r="AP10" i="15" s="1"/>
  <c r="AI281" i="15"/>
  <c r="AE18" i="15"/>
  <c r="AI277" i="15"/>
  <c r="AG11" i="15"/>
  <c r="AE11" i="15"/>
  <c r="AE17" i="15"/>
  <c r="AI17" i="15"/>
  <c r="AG29" i="15"/>
  <c r="AE29" i="15"/>
  <c r="AE38" i="15"/>
  <c r="AI38" i="15"/>
  <c r="AE48" i="15"/>
  <c r="AI48" i="15"/>
  <c r="AG58" i="15"/>
  <c r="AI58" i="15"/>
  <c r="AE58" i="15"/>
  <c r="AE112" i="15"/>
  <c r="AI112" i="15"/>
  <c r="AE120" i="15"/>
  <c r="AI120" i="15"/>
  <c r="AE130" i="15"/>
  <c r="AI130" i="15"/>
  <c r="AG142" i="15"/>
  <c r="AE142" i="15"/>
  <c r="AE148" i="15"/>
  <c r="AI148" i="15"/>
  <c r="AE157" i="15"/>
  <c r="AI157" i="15"/>
  <c r="AG163" i="15"/>
  <c r="AE163" i="15"/>
  <c r="AI163" i="15"/>
  <c r="AE168" i="15"/>
  <c r="AI168" i="15"/>
  <c r="AE172" i="15"/>
  <c r="AI172" i="15"/>
  <c r="AG179" i="15"/>
  <c r="AE179" i="15"/>
  <c r="AE187" i="15"/>
  <c r="AI187" i="15"/>
  <c r="AG194" i="15"/>
  <c r="AE194" i="15"/>
  <c r="AG198" i="15"/>
  <c r="AE198" i="15"/>
  <c r="AG202" i="15"/>
  <c r="AE202" i="15"/>
  <c r="AG209" i="15"/>
  <c r="AE209" i="15"/>
  <c r="AG217" i="15"/>
  <c r="AE217" i="15"/>
  <c r="AG228" i="15"/>
  <c r="AE228" i="15"/>
  <c r="AG239" i="15"/>
  <c r="AE239" i="15"/>
  <c r="AG248" i="15"/>
  <c r="AE248" i="15"/>
  <c r="AE262" i="15"/>
  <c r="AI262" i="15"/>
  <c r="AG272" i="15"/>
  <c r="AE272" i="15"/>
  <c r="AI272" i="15"/>
  <c r="AE283" i="15"/>
  <c r="AI283" i="15"/>
  <c r="AI142" i="15"/>
  <c r="AI179" i="15"/>
  <c r="AI11" i="15"/>
  <c r="AG12" i="15"/>
  <c r="AE12" i="15"/>
  <c r="AG15" i="15"/>
  <c r="AI15" i="15"/>
  <c r="AE15" i="15"/>
  <c r="AE22" i="15"/>
  <c r="AI22" i="15"/>
  <c r="AG26" i="15"/>
  <c r="AE26" i="15"/>
  <c r="AE32" i="15"/>
  <c r="AI32" i="15"/>
  <c r="AE36" i="15"/>
  <c r="AI36" i="15"/>
  <c r="AG39" i="15"/>
  <c r="AI39" i="15"/>
  <c r="AE39" i="15"/>
  <c r="AE42" i="15"/>
  <c r="AI42" i="15"/>
  <c r="AG45" i="15"/>
  <c r="AE45" i="15"/>
  <c r="AE52" i="15"/>
  <c r="AI52" i="15"/>
  <c r="AG56" i="15"/>
  <c r="AE56" i="15"/>
  <c r="AI56" i="15"/>
  <c r="AE59" i="15"/>
  <c r="AI59" i="15"/>
  <c r="AE63" i="15"/>
  <c r="AI63" i="15"/>
  <c r="AE67" i="15"/>
  <c r="AI67" i="15"/>
  <c r="AE71" i="15"/>
  <c r="AI71" i="15"/>
  <c r="AE75" i="15"/>
  <c r="AI75" i="15"/>
  <c r="AG78" i="15"/>
  <c r="AE78" i="15"/>
  <c r="AE81" i="15"/>
  <c r="AI81" i="15"/>
  <c r="AG88" i="15"/>
  <c r="AI88" i="15"/>
  <c r="AE91" i="15"/>
  <c r="AI91" i="15"/>
  <c r="AI95" i="15"/>
  <c r="AE95" i="15"/>
  <c r="AE98" i="15"/>
  <c r="AI98" i="15"/>
  <c r="AE102" i="15"/>
  <c r="AI102" i="15"/>
  <c r="AG105" i="15"/>
  <c r="AE105" i="15"/>
  <c r="AG109" i="15"/>
  <c r="AE109" i="15"/>
  <c r="AG113" i="15"/>
  <c r="AE113" i="15"/>
  <c r="AG117" i="15"/>
  <c r="AE117" i="15"/>
  <c r="AG121" i="15"/>
  <c r="AE121" i="15"/>
  <c r="AE124" i="15"/>
  <c r="AI124" i="15"/>
  <c r="AE128" i="15"/>
  <c r="AI128" i="15"/>
  <c r="AG132" i="15"/>
  <c r="AE132" i="15"/>
  <c r="AI132" i="15"/>
  <c r="AE135" i="15"/>
  <c r="AI135" i="15"/>
  <c r="AE139" i="15"/>
  <c r="AI139" i="15"/>
  <c r="AE143" i="15"/>
  <c r="AI143" i="15"/>
  <c r="AE149" i="15"/>
  <c r="AI149" i="15"/>
  <c r="AG154" i="15"/>
  <c r="AE154" i="15"/>
  <c r="AI154" i="15"/>
  <c r="AG158" i="15"/>
  <c r="AI158" i="15"/>
  <c r="AE164" i="15"/>
  <c r="AI164" i="15"/>
  <c r="AE166" i="15"/>
  <c r="AI166" i="15"/>
  <c r="AG169" i="15"/>
  <c r="AE169" i="15"/>
  <c r="AI169" i="15"/>
  <c r="AG173" i="15"/>
  <c r="AE173" i="15"/>
  <c r="AI173" i="15"/>
  <c r="AE176" i="15"/>
  <c r="AI176" i="15"/>
  <c r="AE180" i="15"/>
  <c r="AI180" i="15"/>
  <c r="AE184" i="15"/>
  <c r="AI184" i="15"/>
  <c r="AE191" i="15"/>
  <c r="AI191" i="15"/>
  <c r="AE195" i="15"/>
  <c r="AI195" i="15"/>
  <c r="AE199" i="15"/>
  <c r="AI199" i="15"/>
  <c r="AG203" i="15"/>
  <c r="AE203" i="15"/>
  <c r="AE206" i="15"/>
  <c r="AI206" i="15"/>
  <c r="AE210" i="15"/>
  <c r="AI210" i="15"/>
  <c r="AE214" i="15"/>
  <c r="AI214" i="15"/>
  <c r="AE218" i="15"/>
  <c r="AI218" i="15"/>
  <c r="AE221" i="15"/>
  <c r="AI221" i="15"/>
  <c r="AE225" i="15"/>
  <c r="AI225" i="15"/>
  <c r="AE229" i="15"/>
  <c r="AI229" i="15"/>
  <c r="AE233" i="15"/>
  <c r="AI233" i="15"/>
  <c r="AG237" i="15"/>
  <c r="AI237" i="15"/>
  <c r="AE237" i="15"/>
  <c r="AG246" i="15"/>
  <c r="AI246" i="15"/>
  <c r="AE249" i="15"/>
  <c r="AI249" i="15"/>
  <c r="AE253" i="15"/>
  <c r="AI253" i="15"/>
  <c r="AE257" i="15"/>
  <c r="AG257" i="15"/>
  <c r="AI257" i="15"/>
  <c r="AE260" i="15"/>
  <c r="AI260" i="15"/>
  <c r="AG265" i="15"/>
  <c r="AE265" i="15"/>
  <c r="AE269" i="15"/>
  <c r="AI269" i="15"/>
  <c r="AG273" i="15"/>
  <c r="AE273" i="15"/>
  <c r="AG280" i="15"/>
  <c r="AE280" i="15"/>
  <c r="AI280" i="15"/>
  <c r="AG284" i="15"/>
  <c r="AS284" i="15" s="1"/>
  <c r="AT284" i="15" s="1"/>
  <c r="AU284" i="15" s="1"/>
  <c r="AE284" i="15"/>
  <c r="AI284" i="15"/>
  <c r="AI78" i="15"/>
  <c r="AI12" i="15"/>
  <c r="AI113" i="15"/>
  <c r="AI239" i="15"/>
  <c r="AI273" i="15"/>
  <c r="AI26" i="15"/>
  <c r="AI82" i="15"/>
  <c r="AE277" i="15"/>
  <c r="AE88" i="15"/>
  <c r="AE158" i="15"/>
  <c r="AG139" i="15"/>
  <c r="AE14" i="15"/>
  <c r="AI14" i="15"/>
  <c r="AG21" i="15"/>
  <c r="AE21" i="15"/>
  <c r="AG31" i="15"/>
  <c r="AI31" i="15"/>
  <c r="AG41" i="15"/>
  <c r="AE41" i="15"/>
  <c r="AG55" i="15"/>
  <c r="AE55" i="15"/>
  <c r="AG62" i="15"/>
  <c r="AE62" i="15"/>
  <c r="AI62" i="15"/>
  <c r="AG70" i="15"/>
  <c r="AE70" i="15"/>
  <c r="AI70" i="15"/>
  <c r="AG80" i="15"/>
  <c r="AE80" i="15"/>
  <c r="AE108" i="15"/>
  <c r="AI108" i="15"/>
  <c r="AG123" i="15"/>
  <c r="AI123" i="15"/>
  <c r="AG134" i="15"/>
  <c r="AE134" i="15"/>
  <c r="AE153" i="15"/>
  <c r="AI153" i="15"/>
  <c r="AG183" i="15"/>
  <c r="AE183" i="15"/>
  <c r="AG190" i="15"/>
  <c r="AE190" i="15"/>
  <c r="AE213" i="15"/>
  <c r="AI213" i="15"/>
  <c r="AG224" i="15"/>
  <c r="AE224" i="15"/>
  <c r="AG232" i="15"/>
  <c r="AE232" i="15"/>
  <c r="AE242" i="15"/>
  <c r="AI242" i="15"/>
  <c r="AG252" i="15"/>
  <c r="AE252" i="15"/>
  <c r="AE268" i="15"/>
  <c r="AI268" i="15"/>
  <c r="AE279" i="15"/>
  <c r="AI279" i="15"/>
  <c r="AI248" i="15"/>
  <c r="AG19" i="15"/>
  <c r="AE19" i="15"/>
  <c r="AI19" i="15"/>
  <c r="AE27" i="15"/>
  <c r="AI27" i="15"/>
  <c r="AE30" i="15"/>
  <c r="AI30" i="15"/>
  <c r="AG34" i="15"/>
  <c r="AE34" i="15"/>
  <c r="AG53" i="15"/>
  <c r="AI53" i="15"/>
  <c r="AG60" i="15"/>
  <c r="AE60" i="15"/>
  <c r="AE68" i="15"/>
  <c r="AI68" i="15"/>
  <c r="AG76" i="15"/>
  <c r="AE76" i="15"/>
  <c r="AE85" i="15"/>
  <c r="AI85" i="15"/>
  <c r="AG92" i="15"/>
  <c r="AE92" i="15"/>
  <c r="AG99" i="15"/>
  <c r="AE99" i="15"/>
  <c r="AI99" i="15"/>
  <c r="AE106" i="15"/>
  <c r="AI106" i="15"/>
  <c r="AE110" i="15"/>
  <c r="AI110" i="15"/>
  <c r="AE114" i="15"/>
  <c r="AI114" i="15"/>
  <c r="AE118" i="15"/>
  <c r="AI118" i="15"/>
  <c r="AG136" i="15"/>
  <c r="AE136" i="15"/>
  <c r="AI136" i="15"/>
  <c r="AG140" i="15"/>
  <c r="AI140" i="15"/>
  <c r="AG144" i="15"/>
  <c r="AI144" i="15"/>
  <c r="AE144" i="15"/>
  <c r="AG146" i="15"/>
  <c r="AE146" i="15"/>
  <c r="AE151" i="15"/>
  <c r="AI151" i="15"/>
  <c r="AE155" i="15"/>
  <c r="AI155" i="15"/>
  <c r="AE159" i="15"/>
  <c r="AI159" i="15"/>
  <c r="AG165" i="15"/>
  <c r="AE165" i="15"/>
  <c r="AE170" i="15"/>
  <c r="AI170" i="15"/>
  <c r="AE174" i="15"/>
  <c r="AI174" i="15"/>
  <c r="AG177" i="15"/>
  <c r="AI177" i="15"/>
  <c r="AG181" i="15"/>
  <c r="AI181" i="15"/>
  <c r="AE181" i="15"/>
  <c r="AG185" i="15"/>
  <c r="AI185" i="15"/>
  <c r="AG188" i="15"/>
  <c r="AE188" i="15"/>
  <c r="AI188" i="15"/>
  <c r="AG192" i="15"/>
  <c r="AE192" i="15"/>
  <c r="AI192" i="15"/>
  <c r="AG196" i="15"/>
  <c r="AI196" i="15"/>
  <c r="AG200" i="15"/>
  <c r="AI200" i="15"/>
  <c r="AE204" i="15"/>
  <c r="AI204" i="15"/>
  <c r="AG207" i="15"/>
  <c r="AE207" i="15"/>
  <c r="AE211" i="15"/>
  <c r="AI211" i="15"/>
  <c r="AE215" i="15"/>
  <c r="AI215" i="15"/>
  <c r="AE219" i="15"/>
  <c r="AI219" i="15"/>
  <c r="AG222" i="15"/>
  <c r="AE222" i="15"/>
  <c r="AI222" i="15"/>
  <c r="AG226" i="15"/>
  <c r="AE226" i="15"/>
  <c r="AI226" i="15"/>
  <c r="AG230" i="15"/>
  <c r="AI230" i="15"/>
  <c r="AG234" i="15"/>
  <c r="AE234" i="15"/>
  <c r="AE240" i="15"/>
  <c r="AI240" i="15"/>
  <c r="AG243" i="15"/>
  <c r="AE243" i="15"/>
  <c r="AG250" i="15"/>
  <c r="AE250" i="15"/>
  <c r="AE254" i="15"/>
  <c r="AG254" i="15"/>
  <c r="AI254" i="15"/>
  <c r="AE258" i="15"/>
  <c r="AI258" i="15"/>
  <c r="AE266" i="15"/>
  <c r="AI266" i="15"/>
  <c r="AE270" i="15"/>
  <c r="AI270" i="15"/>
  <c r="AE274" i="15"/>
  <c r="AG274" i="15"/>
  <c r="AI274" i="15"/>
  <c r="AE285" i="15"/>
  <c r="AI285" i="15"/>
  <c r="AI202" i="15"/>
  <c r="AI76" i="15"/>
  <c r="AI209" i="15"/>
  <c r="AI21" i="15"/>
  <c r="AI45" i="15"/>
  <c r="AI117" i="15"/>
  <c r="AI134" i="15"/>
  <c r="AI190" i="15"/>
  <c r="AI224" i="15"/>
  <c r="AI250" i="15"/>
  <c r="AI92" i="15"/>
  <c r="AI252" i="15"/>
  <c r="AI186" i="15"/>
  <c r="AE246" i="15"/>
  <c r="AE177" i="15"/>
  <c r="AE185" i="15"/>
  <c r="AG95" i="15"/>
  <c r="AG269" i="15"/>
  <c r="AE25" i="15"/>
  <c r="AI25" i="15"/>
  <c r="AE35" i="15"/>
  <c r="AI35" i="15"/>
  <c r="AE44" i="15"/>
  <c r="AI44" i="15"/>
  <c r="AG51" i="15"/>
  <c r="AE51" i="15"/>
  <c r="AE66" i="15"/>
  <c r="AI66" i="15"/>
  <c r="AE74" i="15"/>
  <c r="AG74" i="15"/>
  <c r="AI74" i="15"/>
  <c r="AE77" i="15"/>
  <c r="AI77" i="15"/>
  <c r="AG84" i="15"/>
  <c r="AE84" i="15"/>
  <c r="AE87" i="15"/>
  <c r="AG87" i="15"/>
  <c r="AI87" i="15"/>
  <c r="AG90" i="15"/>
  <c r="AE90" i="15"/>
  <c r="AE94" i="15"/>
  <c r="AI94" i="15"/>
  <c r="AG101" i="15"/>
  <c r="AE101" i="15"/>
  <c r="AE116" i="15"/>
  <c r="AI116" i="15"/>
  <c r="AI127" i="15"/>
  <c r="AG127" i="15"/>
  <c r="AE127" i="15"/>
  <c r="AG138" i="15"/>
  <c r="AE138" i="15"/>
  <c r="AG150" i="15"/>
  <c r="AE150" i="15"/>
  <c r="AI150" i="15"/>
  <c r="AG162" i="15"/>
  <c r="AI162" i="15"/>
  <c r="AE162" i="15"/>
  <c r="AI236" i="15"/>
  <c r="AG236" i="15"/>
  <c r="AE236" i="15"/>
  <c r="AE245" i="15"/>
  <c r="AG245" i="15"/>
  <c r="AI245" i="15"/>
  <c r="AG256" i="15"/>
  <c r="AE256" i="15"/>
  <c r="AE264" i="15"/>
  <c r="AI264" i="15"/>
  <c r="AG276" i="15"/>
  <c r="AS276" i="15" s="1"/>
  <c r="AT276" i="15" s="1"/>
  <c r="AU276" i="15" s="1"/>
  <c r="AE276" i="15"/>
  <c r="AE9" i="15"/>
  <c r="AI9" i="15"/>
  <c r="AE16" i="15"/>
  <c r="AG16" i="15"/>
  <c r="AI16" i="15"/>
  <c r="AG23" i="15"/>
  <c r="AE23" i="15"/>
  <c r="AI23" i="15"/>
  <c r="AG46" i="15"/>
  <c r="AE46" i="15"/>
  <c r="AG49" i="15"/>
  <c r="AE49" i="15"/>
  <c r="AI49" i="15"/>
  <c r="AE57" i="15"/>
  <c r="AI57" i="15"/>
  <c r="AG64" i="15"/>
  <c r="AE64" i="15"/>
  <c r="AG72" i="15"/>
  <c r="AE72" i="15"/>
  <c r="AE89" i="15"/>
  <c r="AI89" i="15"/>
  <c r="AE96" i="15"/>
  <c r="AI96" i="15"/>
  <c r="AG103" i="15"/>
  <c r="AE103" i="15"/>
  <c r="AI103" i="15"/>
  <c r="AG125" i="15"/>
  <c r="AE125" i="15"/>
  <c r="AG131" i="15"/>
  <c r="AE131" i="15"/>
  <c r="AI131" i="15"/>
  <c r="AG8" i="15"/>
  <c r="AI8" i="15"/>
  <c r="AE8" i="15"/>
  <c r="AE10" i="15"/>
  <c r="AI10" i="15"/>
  <c r="AE13" i="15"/>
  <c r="AI13" i="15"/>
  <c r="AE20" i="15"/>
  <c r="AI20" i="15"/>
  <c r="AE24" i="15"/>
  <c r="AI24" i="15"/>
  <c r="AE28" i="15"/>
  <c r="AI28" i="15"/>
  <c r="AG33" i="15"/>
  <c r="AE33" i="15"/>
  <c r="AE40" i="15"/>
  <c r="AI40" i="15"/>
  <c r="AG43" i="15"/>
  <c r="AE43" i="15"/>
  <c r="AI43" i="15"/>
  <c r="AE47" i="15"/>
  <c r="AI47" i="15"/>
  <c r="AE50" i="15"/>
  <c r="AI50" i="15"/>
  <c r="AE54" i="15"/>
  <c r="AI54" i="15"/>
  <c r="AE61" i="15"/>
  <c r="AI61" i="15"/>
  <c r="AE65" i="15"/>
  <c r="AI65" i="15"/>
  <c r="AE69" i="15"/>
  <c r="AI69" i="15"/>
  <c r="AE73" i="15"/>
  <c r="AI73" i="15"/>
  <c r="AE79" i="15"/>
  <c r="AI79" i="15"/>
  <c r="AE83" i="15"/>
  <c r="AI83" i="15"/>
  <c r="AG86" i="15"/>
  <c r="AE86" i="15"/>
  <c r="AE93" i="15"/>
  <c r="AI93" i="15"/>
  <c r="AG97" i="15"/>
  <c r="AE97" i="15"/>
  <c r="AE100" i="15"/>
  <c r="AI100" i="15"/>
  <c r="AE104" i="15"/>
  <c r="AI104" i="15"/>
  <c r="AG107" i="15"/>
  <c r="AI107" i="15"/>
  <c r="AG111" i="15"/>
  <c r="AI111" i="15"/>
  <c r="AE111" i="15"/>
  <c r="AG115" i="15"/>
  <c r="AE115" i="15"/>
  <c r="AI115" i="15"/>
  <c r="AG119" i="15"/>
  <c r="AE119" i="15"/>
  <c r="AI119" i="15"/>
  <c r="AE122" i="15"/>
  <c r="AI122" i="15"/>
  <c r="AE126" i="15"/>
  <c r="AI126" i="15"/>
  <c r="AG129" i="15"/>
  <c r="AE129" i="15"/>
  <c r="AE133" i="15"/>
  <c r="AI133" i="15"/>
  <c r="AE137" i="15"/>
  <c r="AI137" i="15"/>
  <c r="AE141" i="15"/>
  <c r="AI141" i="15"/>
  <c r="AE145" i="15"/>
  <c r="AI145" i="15"/>
  <c r="AE147" i="15"/>
  <c r="AI147" i="15"/>
  <c r="AG152" i="15"/>
  <c r="AE152" i="15"/>
  <c r="AG156" i="15"/>
  <c r="AE156" i="15"/>
  <c r="AG160" i="15"/>
  <c r="AE160" i="15"/>
  <c r="AE161" i="15"/>
  <c r="AI161" i="15"/>
  <c r="AG167" i="15"/>
  <c r="AE167" i="15"/>
  <c r="AG171" i="15"/>
  <c r="AE171" i="15"/>
  <c r="AG175" i="15"/>
  <c r="AE175" i="15"/>
  <c r="AE178" i="15"/>
  <c r="AI178" i="15"/>
  <c r="AE182" i="15"/>
  <c r="AI182" i="15"/>
  <c r="AE189" i="15"/>
  <c r="AI189" i="15"/>
  <c r="AE193" i="15"/>
  <c r="AI193" i="15"/>
  <c r="AE197" i="15"/>
  <c r="AI197" i="15"/>
  <c r="AG201" i="15"/>
  <c r="AE201" i="15"/>
  <c r="AE205" i="15"/>
  <c r="AI205" i="15"/>
  <c r="AE208" i="15"/>
  <c r="AI208" i="15"/>
  <c r="AG212" i="15"/>
  <c r="AI212" i="15"/>
  <c r="AE212" i="15"/>
  <c r="AG216" i="15"/>
  <c r="AE216" i="15"/>
  <c r="AG220" i="15"/>
  <c r="AE220" i="15"/>
  <c r="AE223" i="15"/>
  <c r="AI223" i="15"/>
  <c r="AE227" i="15"/>
  <c r="AI227" i="15"/>
  <c r="AE231" i="15"/>
  <c r="AI231" i="15"/>
  <c r="AE235" i="15"/>
  <c r="AI235" i="15"/>
  <c r="AE238" i="15"/>
  <c r="AI238" i="15"/>
  <c r="AG241" i="15"/>
  <c r="AE241" i="15"/>
  <c r="AI241" i="15"/>
  <c r="AE244" i="15"/>
  <c r="AI244" i="15"/>
  <c r="AE247" i="15"/>
  <c r="AI247" i="15"/>
  <c r="AE251" i="15"/>
  <c r="AI251" i="15"/>
  <c r="AE255" i="15"/>
  <c r="AI255" i="15"/>
  <c r="AG259" i="15"/>
  <c r="AE259" i="15"/>
  <c r="AI259" i="15"/>
  <c r="AG261" i="15"/>
  <c r="AE261" i="15"/>
  <c r="AG263" i="15"/>
  <c r="AI263" i="15"/>
  <c r="AI267" i="15"/>
  <c r="AE267" i="15"/>
  <c r="AE271" i="15"/>
  <c r="AI271" i="15"/>
  <c r="AE275" i="15"/>
  <c r="AI275" i="15"/>
  <c r="AE278" i="15"/>
  <c r="AI278" i="15"/>
  <c r="AE282" i="15"/>
  <c r="AG282" i="15"/>
  <c r="AI282" i="15"/>
  <c r="AG286" i="15"/>
  <c r="AS286" i="15" s="1"/>
  <c r="AT286" i="15" s="1"/>
  <c r="AU286" i="15" s="1"/>
  <c r="AE286" i="15"/>
  <c r="AI216" i="15"/>
  <c r="AI84" i="15"/>
  <c r="AI217" i="15"/>
  <c r="AI29" i="15"/>
  <c r="AI51" i="15"/>
  <c r="AI80" i="15"/>
  <c r="AI105" i="15"/>
  <c r="AI121" i="15"/>
  <c r="AI138" i="15"/>
  <c r="AI156" i="15"/>
  <c r="AI175" i="15"/>
  <c r="AI194" i="15"/>
  <c r="AI228" i="15"/>
  <c r="AI261" i="15"/>
  <c r="AI165" i="15"/>
  <c r="AI198" i="15"/>
  <c r="AI256" i="15"/>
  <c r="AI201" i="15"/>
  <c r="AE31" i="15"/>
  <c r="AE123" i="15"/>
  <c r="AE196" i="15"/>
  <c r="AE200" i="15"/>
  <c r="AG267" i="15"/>
  <c r="AG218" i="15"/>
  <c r="AG176" i="15"/>
  <c r="AG52" i="15"/>
  <c r="AG229" i="15"/>
  <c r="AG106" i="15"/>
  <c r="AG184" i="15"/>
  <c r="AG13" i="15"/>
  <c r="AG61" i="15"/>
  <c r="AG114" i="15"/>
  <c r="AG147" i="15"/>
  <c r="AG187" i="15"/>
  <c r="AG240" i="15"/>
  <c r="AG27" i="15"/>
  <c r="AG214" i="15"/>
  <c r="AG219" i="15"/>
  <c r="AG30" i="15"/>
  <c r="AG83" i="15"/>
  <c r="AG122" i="15"/>
  <c r="AG157" i="15"/>
  <c r="AG195" i="15"/>
  <c r="AG262" i="15"/>
  <c r="AG199" i="15"/>
  <c r="AG215" i="15"/>
  <c r="AS277" i="15"/>
  <c r="AG85" i="15"/>
  <c r="AG42" i="15"/>
  <c r="AG98" i="15"/>
  <c r="AG130" i="15"/>
  <c r="AG168" i="15"/>
  <c r="AG221" i="15"/>
  <c r="AG279" i="15"/>
  <c r="AG244" i="15"/>
  <c r="AG81" i="15"/>
  <c r="AG35" i="15"/>
  <c r="AG205" i="15"/>
  <c r="AG77" i="15"/>
  <c r="AG210" i="15"/>
  <c r="AG9" i="15"/>
  <c r="AG24" i="15"/>
  <c r="AG40" i="15"/>
  <c r="AG50" i="15"/>
  <c r="AG59" i="15"/>
  <c r="AG71" i="15"/>
  <c r="AG96" i="15"/>
  <c r="AG104" i="15"/>
  <c r="AG112" i="15"/>
  <c r="AG120" i="15"/>
  <c r="AG128" i="15"/>
  <c r="AG137" i="15"/>
  <c r="AG145" i="15"/>
  <c r="AG155" i="15"/>
  <c r="AG166" i="15"/>
  <c r="AG174" i="15"/>
  <c r="AG182" i="15"/>
  <c r="AG193" i="15"/>
  <c r="AG213" i="15"/>
  <c r="AG227" i="15"/>
  <c r="AG238" i="15"/>
  <c r="AG260" i="15"/>
  <c r="AG268" i="15"/>
  <c r="AG164" i="15"/>
  <c r="AG25" i="15"/>
  <c r="AG149" i="15"/>
  <c r="AG242" i="15"/>
  <c r="AG255" i="15"/>
  <c r="AG270" i="15"/>
  <c r="AG75" i="15"/>
  <c r="AG283" i="15"/>
  <c r="AS283" i="15" s="1"/>
  <c r="AT283" i="15" s="1"/>
  <c r="AU283" i="15" s="1"/>
  <c r="AG82" i="15"/>
  <c r="AG36" i="15"/>
  <c r="AG79" i="15"/>
  <c r="AG69" i="15"/>
  <c r="AG208" i="15"/>
  <c r="AG47" i="15"/>
  <c r="AG22" i="15"/>
  <c r="AG38" i="15"/>
  <c r="AG48" i="15"/>
  <c r="AG57" i="15"/>
  <c r="AG65" i="15"/>
  <c r="AG94" i="15"/>
  <c r="AG102" i="15"/>
  <c r="AG110" i="15"/>
  <c r="AG118" i="15"/>
  <c r="AG126" i="15"/>
  <c r="AG135" i="15"/>
  <c r="AG143" i="15"/>
  <c r="AG153" i="15"/>
  <c r="AG161" i="15"/>
  <c r="AG172" i="15"/>
  <c r="AG180" i="15"/>
  <c r="AG191" i="15"/>
  <c r="AG211" i="15"/>
  <c r="AG225" i="15"/>
  <c r="AG233" i="15"/>
  <c r="AG258" i="15"/>
  <c r="AG266" i="15"/>
  <c r="AG148" i="15"/>
  <c r="AG14" i="15"/>
  <c r="AG93" i="15"/>
  <c r="AG235" i="15"/>
  <c r="AG253" i="15"/>
  <c r="AG67" i="15"/>
  <c r="AG73" i="15"/>
  <c r="AG281" i="15"/>
  <c r="AS281" i="15" s="1"/>
  <c r="AT281" i="15" s="1"/>
  <c r="AU281" i="15" s="1"/>
  <c r="AG18" i="15"/>
  <c r="AG66" i="15"/>
  <c r="AG68" i="15"/>
  <c r="AG278" i="15"/>
  <c r="AG206" i="15"/>
  <c r="AG247" i="15"/>
  <c r="AG20" i="15"/>
  <c r="AG32" i="15"/>
  <c r="AG44" i="15"/>
  <c r="AG54" i="15"/>
  <c r="AG63" i="15"/>
  <c r="AG89" i="15"/>
  <c r="AG100" i="15"/>
  <c r="AG108" i="15"/>
  <c r="AG116" i="15"/>
  <c r="AG124" i="15"/>
  <c r="AG133" i="15"/>
  <c r="AG141" i="15"/>
  <c r="AG151" i="15"/>
  <c r="AG159" i="15"/>
  <c r="AG170" i="15"/>
  <c r="AG178" i="15"/>
  <c r="AG189" i="15"/>
  <c r="AG197" i="15"/>
  <c r="AG223" i="15"/>
  <c r="AG231" i="15"/>
  <c r="AG249" i="15"/>
  <c r="AG264" i="15"/>
  <c r="AG285" i="15"/>
  <c r="AG10" i="15"/>
  <c r="AG91" i="15"/>
  <c r="AG204" i="15"/>
  <c r="AG251" i="15"/>
  <c r="AG275" i="15"/>
  <c r="AG17" i="15"/>
  <c r="AG271" i="15"/>
  <c r="AG28" i="15"/>
  <c r="AG186" i="15"/>
  <c r="Y274" i="15"/>
  <c r="Y273" i="15"/>
  <c r="Y272" i="15"/>
  <c r="Y271" i="15"/>
  <c r="Y270" i="15"/>
  <c r="Y269" i="15"/>
  <c r="Y268" i="15"/>
  <c r="Y267" i="15"/>
  <c r="Y266" i="15"/>
  <c r="Y265" i="15"/>
  <c r="Y264" i="15"/>
  <c r="Y263" i="15"/>
  <c r="Y262" i="15"/>
  <c r="Y261" i="15"/>
  <c r="Y260" i="15"/>
  <c r="Y259" i="15"/>
  <c r="Y258" i="15"/>
  <c r="Y257" i="15"/>
  <c r="Y256" i="15"/>
  <c r="Y255" i="15"/>
  <c r="Y254" i="15"/>
  <c r="Y253" i="15"/>
  <c r="Y252" i="15"/>
  <c r="Y251" i="15"/>
  <c r="Y250" i="15"/>
  <c r="Y249" i="15"/>
  <c r="Y248" i="15"/>
  <c r="Y247" i="15"/>
  <c r="Y246" i="15"/>
  <c r="Y245" i="15"/>
  <c r="Y244" i="15"/>
  <c r="Y243" i="15"/>
  <c r="Y242" i="15"/>
  <c r="Y241" i="15"/>
  <c r="Y240" i="15"/>
  <c r="Y239" i="15"/>
  <c r="Y238" i="15"/>
  <c r="Y237" i="15"/>
  <c r="Y236" i="15"/>
  <c r="Y235" i="15"/>
  <c r="Y234" i="15"/>
  <c r="Y233" i="15"/>
  <c r="Y232" i="15"/>
  <c r="Y231" i="15"/>
  <c r="Y230" i="15"/>
  <c r="Y229" i="15"/>
  <c r="Y228" i="15"/>
  <c r="Y227" i="15"/>
  <c r="Y226" i="15"/>
  <c r="Y225" i="15"/>
  <c r="Y224" i="15"/>
  <c r="Y223" i="15"/>
  <c r="Y222" i="15"/>
  <c r="Y221" i="15"/>
  <c r="Y220" i="15"/>
  <c r="Y218" i="15"/>
  <c r="Y217" i="15"/>
  <c r="Y215" i="15"/>
  <c r="Y214" i="15"/>
  <c r="Y213" i="15"/>
  <c r="Y212" i="15"/>
  <c r="Y211" i="15"/>
  <c r="Y210" i="15"/>
  <c r="Y209" i="15"/>
  <c r="Y208" i="15"/>
  <c r="Y207" i="15"/>
  <c r="Y206" i="15"/>
  <c r="Y204" i="15"/>
  <c r="Y203" i="15"/>
  <c r="Y201" i="15"/>
  <c r="Y200" i="15"/>
  <c r="Y199" i="15"/>
  <c r="Y198" i="15"/>
  <c r="Y197" i="15"/>
  <c r="Y196" i="15"/>
  <c r="Y195" i="15"/>
  <c r="Y194" i="15"/>
  <c r="Y193" i="15"/>
  <c r="Y192" i="15"/>
  <c r="Y191" i="15"/>
  <c r="Y190" i="15"/>
  <c r="Y189" i="15"/>
  <c r="Y188" i="15"/>
  <c r="Y187" i="15"/>
  <c r="Y186" i="15"/>
  <c r="Y185" i="15"/>
  <c r="Y184" i="15"/>
  <c r="Y183" i="15"/>
  <c r="Y182" i="15"/>
  <c r="Y181" i="15"/>
  <c r="Y180" i="15"/>
  <c r="Y179" i="15"/>
  <c r="Y178" i="15"/>
  <c r="Y177" i="15"/>
  <c r="Y176" i="15"/>
  <c r="Y175" i="15"/>
  <c r="Y174" i="15"/>
  <c r="Y173" i="15"/>
  <c r="Y172" i="15"/>
  <c r="Y171" i="15"/>
  <c r="Y170" i="15"/>
  <c r="Y169" i="15"/>
  <c r="Y168" i="15"/>
  <c r="Y167" i="15"/>
  <c r="Y166" i="15"/>
  <c r="Y162" i="15"/>
  <c r="Y161" i="15"/>
  <c r="Y165" i="15"/>
  <c r="Y164" i="15"/>
  <c r="Y163" i="15"/>
  <c r="Y160" i="15"/>
  <c r="Y159" i="15"/>
  <c r="Y158" i="15"/>
  <c r="Y157" i="15"/>
  <c r="Y156" i="15"/>
  <c r="Y155" i="15"/>
  <c r="Y154" i="15"/>
  <c r="Y153" i="15"/>
  <c r="Y152" i="15"/>
  <c r="Y151" i="15"/>
  <c r="Y150" i="15"/>
  <c r="Y147" i="15"/>
  <c r="Y146" i="15"/>
  <c r="Y149" i="15"/>
  <c r="AM148" i="15"/>
  <c r="AK148" i="15"/>
  <c r="Y148" i="15"/>
  <c r="Y145" i="15"/>
  <c r="Y144" i="15"/>
  <c r="Y143" i="15"/>
  <c r="Y142" i="15"/>
  <c r="Y141" i="15"/>
  <c r="Y140" i="15"/>
  <c r="Y139" i="15"/>
  <c r="Y138" i="15"/>
  <c r="Y137" i="15"/>
  <c r="Y136" i="15"/>
  <c r="Y135" i="15"/>
  <c r="Y134" i="15"/>
  <c r="Y133" i="15"/>
  <c r="Y132" i="15"/>
  <c r="Y130" i="15"/>
  <c r="Y129" i="15"/>
  <c r="Y131" i="15"/>
  <c r="Y128" i="15"/>
  <c r="Y127" i="15"/>
  <c r="Y126" i="15"/>
  <c r="Y125" i="15"/>
  <c r="Y124" i="15"/>
  <c r="Y123" i="15"/>
  <c r="Y122" i="15"/>
  <c r="Y121" i="15"/>
  <c r="Y120" i="15"/>
  <c r="Y119" i="15"/>
  <c r="Y118" i="15"/>
  <c r="Y117" i="15"/>
  <c r="Y116" i="15"/>
  <c r="Y115" i="15"/>
  <c r="Y114" i="15"/>
  <c r="Y113" i="15"/>
  <c r="Y112" i="15"/>
  <c r="Y111" i="15"/>
  <c r="Y110" i="15"/>
  <c r="Y109" i="15"/>
  <c r="Y108" i="15"/>
  <c r="Y107" i="15"/>
  <c r="Y106" i="15"/>
  <c r="Y105" i="15"/>
  <c r="Y104" i="15"/>
  <c r="Y103" i="15"/>
  <c r="Y102" i="15"/>
  <c r="Y101" i="15"/>
  <c r="Y100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5" i="15"/>
  <c r="Y84" i="15"/>
  <c r="Y83" i="15"/>
  <c r="AM82" i="15"/>
  <c r="AK82" i="15"/>
  <c r="Y82" i="15"/>
  <c r="AM81" i="15"/>
  <c r="AK81" i="15"/>
  <c r="Y81" i="15"/>
  <c r="Y80" i="15"/>
  <c r="Y77" i="15"/>
  <c r="Y76" i="15"/>
  <c r="Y75" i="15"/>
  <c r="Y74" i="15"/>
  <c r="Y73" i="15"/>
  <c r="Y72" i="15"/>
  <c r="Y71" i="15"/>
  <c r="Y70" i="15"/>
  <c r="Y69" i="15"/>
  <c r="AM67" i="15"/>
  <c r="AK67" i="15"/>
  <c r="Y67" i="15"/>
  <c r="Y66" i="15"/>
  <c r="Y65" i="15"/>
  <c r="Y64" i="15"/>
  <c r="Y63" i="15"/>
  <c r="Y62" i="15"/>
  <c r="Y61" i="15"/>
  <c r="Y60" i="15"/>
  <c r="Y59" i="15"/>
  <c r="Y58" i="15"/>
  <c r="Y57" i="15"/>
  <c r="Y56" i="15"/>
  <c r="Y55" i="15"/>
  <c r="Y54" i="15"/>
  <c r="Y53" i="15"/>
  <c r="Y52" i="15"/>
  <c r="Y51" i="15"/>
  <c r="Y50" i="15"/>
  <c r="Y49" i="15"/>
  <c r="Y48" i="15"/>
  <c r="Y47" i="15"/>
  <c r="AO46" i="15"/>
  <c r="AM46" i="15"/>
  <c r="AK46" i="15"/>
  <c r="Y46" i="15"/>
  <c r="Y45" i="15"/>
  <c r="Y44" i="15"/>
  <c r="Y43" i="15"/>
  <c r="Y42" i="15"/>
  <c r="Y41" i="15"/>
  <c r="Y40" i="15"/>
  <c r="Y39" i="15"/>
  <c r="Y38" i="15"/>
  <c r="AK37" i="15"/>
  <c r="AC37" i="15"/>
  <c r="AA37" i="15"/>
  <c r="Y37" i="15"/>
  <c r="AI37" i="15"/>
  <c r="AO34" i="15"/>
  <c r="AM34" i="15"/>
  <c r="AK34" i="15"/>
  <c r="Y34" i="15"/>
  <c r="Y36" i="15"/>
  <c r="Y35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AM18" i="15"/>
  <c r="AK18" i="15"/>
  <c r="Y18" i="15"/>
  <c r="Y17" i="15"/>
  <c r="AK16" i="15"/>
  <c r="Y16" i="15"/>
  <c r="Y15" i="15"/>
  <c r="Y14" i="15"/>
  <c r="Y13" i="15"/>
  <c r="Y12" i="15"/>
  <c r="Y11" i="15"/>
  <c r="AM10" i="15"/>
  <c r="AK10" i="15"/>
  <c r="Y10" i="15"/>
  <c r="Y9" i="15"/>
  <c r="AM8" i="15"/>
  <c r="AK8" i="15"/>
  <c r="AA8" i="15"/>
  <c r="Y8" i="15"/>
  <c r="AS282" i="15" l="1"/>
  <c r="AT282" i="15" s="1"/>
  <c r="AU282" i="15" s="1"/>
  <c r="AS275" i="15"/>
  <c r="AT275" i="15" s="1"/>
  <c r="AU275" i="15" s="1"/>
  <c r="AS278" i="15"/>
  <c r="AT278" i="15" s="1"/>
  <c r="AU278" i="15" s="1"/>
  <c r="AS285" i="15"/>
  <c r="AQ10" i="15"/>
  <c r="AR10" i="15" s="1"/>
  <c r="W11" i="15"/>
  <c r="AP11" i="15" s="1"/>
  <c r="V12" i="15"/>
  <c r="AS280" i="15"/>
  <c r="AT280" i="15" s="1"/>
  <c r="AU280" i="15" s="1"/>
  <c r="AS279" i="15"/>
  <c r="AT279" i="15" s="1"/>
  <c r="AU279" i="15" s="1"/>
  <c r="AT277" i="15"/>
  <c r="AT285" i="15"/>
  <c r="AU285" i="15" s="1"/>
  <c r="AS173" i="15"/>
  <c r="AT173" i="15" s="1"/>
  <c r="AU173" i="15" s="1"/>
  <c r="AS23" i="15"/>
  <c r="AT23" i="15" s="1"/>
  <c r="AU23" i="15" s="1"/>
  <c r="AS28" i="15"/>
  <c r="AT28" i="15" s="1"/>
  <c r="AU28" i="15" s="1"/>
  <c r="AG37" i="15"/>
  <c r="AS56" i="15"/>
  <c r="AT56" i="15" s="1"/>
  <c r="AU56" i="15" s="1"/>
  <c r="AS67" i="15"/>
  <c r="AT67" i="15" s="1"/>
  <c r="AU67" i="15" s="1"/>
  <c r="AS75" i="15"/>
  <c r="AT75" i="15" s="1"/>
  <c r="AU75" i="15" s="1"/>
  <c r="AS61" i="15"/>
  <c r="AT61" i="15" s="1"/>
  <c r="AU61" i="15" s="1"/>
  <c r="AE37" i="15"/>
  <c r="AS12" i="15"/>
  <c r="AT12" i="15" s="1"/>
  <c r="AU12" i="15" s="1"/>
  <c r="AS20" i="15"/>
  <c r="AT20" i="15" s="1"/>
  <c r="AU20" i="15" s="1"/>
  <c r="AS24" i="15"/>
  <c r="AT24" i="15" s="1"/>
  <c r="AU24" i="15" s="1"/>
  <c r="AS26" i="15"/>
  <c r="AT26" i="15" s="1"/>
  <c r="AU26" i="15" s="1"/>
  <c r="AS30" i="15"/>
  <c r="AT30" i="15" s="1"/>
  <c r="AU30" i="15" s="1"/>
  <c r="AS45" i="15"/>
  <c r="AT45" i="15" s="1"/>
  <c r="AU45" i="15" s="1"/>
  <c r="AS86" i="15"/>
  <c r="AT86" i="15" s="1"/>
  <c r="AU86" i="15" s="1"/>
  <c r="AS106" i="15"/>
  <c r="AT106" i="15" s="1"/>
  <c r="AU106" i="15" s="1"/>
  <c r="AS135" i="15"/>
  <c r="AT135" i="15" s="1"/>
  <c r="AU135" i="15" s="1"/>
  <c r="AS138" i="15"/>
  <c r="AT138" i="15" s="1"/>
  <c r="AU138" i="15" s="1"/>
  <c r="AS139" i="15"/>
  <c r="AT139" i="15" s="1"/>
  <c r="AU139" i="15" s="1"/>
  <c r="AS140" i="15"/>
  <c r="AT140" i="15" s="1"/>
  <c r="AU140" i="15" s="1"/>
  <c r="AS142" i="15"/>
  <c r="AT142" i="15" s="1"/>
  <c r="AU142" i="15" s="1"/>
  <c r="AS143" i="15"/>
  <c r="AT143" i="15" s="1"/>
  <c r="AU143" i="15" s="1"/>
  <c r="AS159" i="15"/>
  <c r="AT159" i="15" s="1"/>
  <c r="AU159" i="15" s="1"/>
  <c r="AS174" i="15"/>
  <c r="AT174" i="15" s="1"/>
  <c r="AU174" i="15" s="1"/>
  <c r="AS179" i="15"/>
  <c r="AT179" i="15" s="1"/>
  <c r="AU179" i="15" s="1"/>
  <c r="AS181" i="15"/>
  <c r="AT181" i="15" s="1"/>
  <c r="AU181" i="15" s="1"/>
  <c r="AS193" i="15"/>
  <c r="AT193" i="15" s="1"/>
  <c r="AU193" i="15" s="1"/>
  <c r="AS197" i="15"/>
  <c r="AT197" i="15" s="1"/>
  <c r="AU197" i="15" s="1"/>
  <c r="AS213" i="15"/>
  <c r="AT213" i="15" s="1"/>
  <c r="AU213" i="15" s="1"/>
  <c r="AS215" i="15"/>
  <c r="AT215" i="15" s="1"/>
  <c r="AU215" i="15" s="1"/>
  <c r="AS219" i="15"/>
  <c r="AT219" i="15" s="1"/>
  <c r="AU219" i="15" s="1"/>
  <c r="AS221" i="15"/>
  <c r="AT221" i="15" s="1"/>
  <c r="AU221" i="15" s="1"/>
  <c r="AS232" i="15"/>
  <c r="AT232" i="15" s="1"/>
  <c r="AU232" i="15" s="1"/>
  <c r="AS253" i="15"/>
  <c r="AT253" i="15" s="1"/>
  <c r="AU253" i="15" s="1"/>
  <c r="AS107" i="15"/>
  <c r="AT107" i="15" s="1"/>
  <c r="AU107" i="15" s="1"/>
  <c r="AS218" i="15"/>
  <c r="AT218" i="15" s="1"/>
  <c r="AU218" i="15" s="1"/>
  <c r="AS220" i="15"/>
  <c r="AT220" i="15" s="1"/>
  <c r="AU220" i="15" s="1"/>
  <c r="AS273" i="15"/>
  <c r="AT273" i="15" s="1"/>
  <c r="AU273" i="15" s="1"/>
  <c r="AS104" i="15"/>
  <c r="AT104" i="15" s="1"/>
  <c r="AU104" i="15" s="1"/>
  <c r="AS108" i="15"/>
  <c r="AT108" i="15" s="1"/>
  <c r="AU108" i="15" s="1"/>
  <c r="AS111" i="15"/>
  <c r="AT111" i="15" s="1"/>
  <c r="AU111" i="15" s="1"/>
  <c r="AS112" i="15"/>
  <c r="AT112" i="15" s="1"/>
  <c r="AU112" i="15" s="1"/>
  <c r="AS116" i="15"/>
  <c r="AT116" i="15" s="1"/>
  <c r="AU116" i="15" s="1"/>
  <c r="AS131" i="15"/>
  <c r="AT131" i="15" s="1"/>
  <c r="AU131" i="15" s="1"/>
  <c r="AS129" i="15"/>
  <c r="AT129" i="15" s="1"/>
  <c r="AU129" i="15" s="1"/>
  <c r="AS137" i="15"/>
  <c r="AT137" i="15" s="1"/>
  <c r="AU137" i="15" s="1"/>
  <c r="AS158" i="15"/>
  <c r="AT158" i="15" s="1"/>
  <c r="AU158" i="15" s="1"/>
  <c r="AS166" i="15"/>
  <c r="AT166" i="15" s="1"/>
  <c r="AU166" i="15" s="1"/>
  <c r="AS171" i="15"/>
  <c r="AT171" i="15" s="1"/>
  <c r="AU171" i="15" s="1"/>
  <c r="AS175" i="15"/>
  <c r="AT175" i="15" s="1"/>
  <c r="AU175" i="15" s="1"/>
  <c r="AS180" i="15"/>
  <c r="AT180" i="15" s="1"/>
  <c r="AU180" i="15" s="1"/>
  <c r="AS192" i="15"/>
  <c r="AT192" i="15" s="1"/>
  <c r="AU192" i="15" s="1"/>
  <c r="AS223" i="15"/>
  <c r="AT223" i="15" s="1"/>
  <c r="AU223" i="15" s="1"/>
  <c r="AS225" i="15"/>
  <c r="AT225" i="15" s="1"/>
  <c r="AU225" i="15" s="1"/>
  <c r="AS238" i="15"/>
  <c r="AT238" i="15" s="1"/>
  <c r="AU238" i="15" s="1"/>
  <c r="AS254" i="15"/>
  <c r="AT254" i="15" s="1"/>
  <c r="AU254" i="15" s="1"/>
  <c r="AS274" i="15"/>
  <c r="AT274" i="15" s="1"/>
  <c r="AU274" i="15" s="1"/>
  <c r="AS11" i="15"/>
  <c r="AT11" i="15" s="1"/>
  <c r="AU11" i="15" s="1"/>
  <c r="AS57" i="15"/>
  <c r="AT57" i="15" s="1"/>
  <c r="AU57" i="15" s="1"/>
  <c r="AS27" i="15"/>
  <c r="AT27" i="15" s="1"/>
  <c r="AU27" i="15" s="1"/>
  <c r="AS31" i="15"/>
  <c r="AT31" i="15" s="1"/>
  <c r="AU31" i="15" s="1"/>
  <c r="AS38" i="15"/>
  <c r="AT38" i="15" s="1"/>
  <c r="AU38" i="15" s="1"/>
  <c r="AS40" i="15"/>
  <c r="AT40" i="15" s="1"/>
  <c r="AU40" i="15" s="1"/>
  <c r="W9" i="15"/>
  <c r="AP9" i="15" s="1"/>
  <c r="AS18" i="15"/>
  <c r="AT18" i="15" s="1"/>
  <c r="AU18" i="15" s="1"/>
  <c r="AS19" i="15"/>
  <c r="AT19" i="15" s="1"/>
  <c r="AU19" i="15" s="1"/>
  <c r="AS64" i="15"/>
  <c r="AT64" i="15" s="1"/>
  <c r="AU64" i="15" s="1"/>
  <c r="AS127" i="15"/>
  <c r="AT127" i="15" s="1"/>
  <c r="AU127" i="15" s="1"/>
  <c r="AS59" i="15"/>
  <c r="AT59" i="15" s="1"/>
  <c r="AU59" i="15" s="1"/>
  <c r="AS63" i="15"/>
  <c r="AT63" i="15" s="1"/>
  <c r="AU63" i="15" s="1"/>
  <c r="AS82" i="15"/>
  <c r="AT82" i="15" s="1"/>
  <c r="AU82" i="15" s="1"/>
  <c r="AS17" i="15"/>
  <c r="AT17" i="15" s="1"/>
  <c r="AU17" i="15" s="1"/>
  <c r="AS35" i="15"/>
  <c r="AT35" i="15" s="1"/>
  <c r="AU35" i="15" s="1"/>
  <c r="AS34" i="15"/>
  <c r="AT34" i="15" s="1"/>
  <c r="AU34" i="15" s="1"/>
  <c r="AS8" i="15"/>
  <c r="AS22" i="15"/>
  <c r="AT22" i="15" s="1"/>
  <c r="AU22" i="15" s="1"/>
  <c r="AS46" i="15"/>
  <c r="AT46" i="15" s="1"/>
  <c r="AU46" i="15" s="1"/>
  <c r="AS65" i="15"/>
  <c r="AT65" i="15" s="1"/>
  <c r="AU65" i="15" s="1"/>
  <c r="AS152" i="15"/>
  <c r="AT152" i="15" s="1"/>
  <c r="AU152" i="15" s="1"/>
  <c r="AS92" i="15"/>
  <c r="AT92" i="15" s="1"/>
  <c r="AU92" i="15" s="1"/>
  <c r="AS128" i="15"/>
  <c r="AS132" i="15"/>
  <c r="AT132" i="15" s="1"/>
  <c r="AU132" i="15" s="1"/>
  <c r="AS133" i="15"/>
  <c r="AT133" i="15" s="1"/>
  <c r="AU133" i="15" s="1"/>
  <c r="AS134" i="15"/>
  <c r="AT134" i="15" s="1"/>
  <c r="AU134" i="15" s="1"/>
  <c r="AS136" i="15"/>
  <c r="AT136" i="15" s="1"/>
  <c r="AU136" i="15" s="1"/>
  <c r="AS167" i="15"/>
  <c r="AT167" i="15" s="1"/>
  <c r="AU167" i="15" s="1"/>
  <c r="AS42" i="15"/>
  <c r="AT42" i="15" s="1"/>
  <c r="AU42" i="15" s="1"/>
  <c r="AS47" i="15"/>
  <c r="AT47" i="15" s="1"/>
  <c r="AU47" i="15" s="1"/>
  <c r="AS50" i="15"/>
  <c r="AT50" i="15" s="1"/>
  <c r="AU50" i="15" s="1"/>
  <c r="AS53" i="15"/>
  <c r="AT53" i="15" s="1"/>
  <c r="AU53" i="15" s="1"/>
  <c r="AS54" i="15"/>
  <c r="AT54" i="15" s="1"/>
  <c r="AU54" i="15" s="1"/>
  <c r="AS69" i="15"/>
  <c r="AT69" i="15" s="1"/>
  <c r="AU69" i="15" s="1"/>
  <c r="AS73" i="15"/>
  <c r="AT73" i="15" s="1"/>
  <c r="AU73" i="15" s="1"/>
  <c r="AS80" i="15"/>
  <c r="AT80" i="15" s="1"/>
  <c r="AU80" i="15" s="1"/>
  <c r="AS88" i="15"/>
  <c r="AT88" i="15" s="1"/>
  <c r="AU88" i="15" s="1"/>
  <c r="AS89" i="15"/>
  <c r="AT89" i="15" s="1"/>
  <c r="AU89" i="15" s="1"/>
  <c r="AS90" i="15"/>
  <c r="AT90" i="15" s="1"/>
  <c r="AU90" i="15" s="1"/>
  <c r="AS91" i="15"/>
  <c r="AT91" i="15" s="1"/>
  <c r="AU91" i="15" s="1"/>
  <c r="AS102" i="15"/>
  <c r="AT102" i="15" s="1"/>
  <c r="AU102" i="15" s="1"/>
  <c r="AS103" i="15"/>
  <c r="AT103" i="15" s="1"/>
  <c r="AU103" i="15" s="1"/>
  <c r="AS105" i="15"/>
  <c r="AT105" i="15" s="1"/>
  <c r="AU105" i="15" s="1"/>
  <c r="AS110" i="15"/>
  <c r="AT110" i="15" s="1"/>
  <c r="AU110" i="15" s="1"/>
  <c r="AS113" i="15"/>
  <c r="AT113" i="15" s="1"/>
  <c r="AU113" i="15" s="1"/>
  <c r="AS114" i="15"/>
  <c r="AT114" i="15" s="1"/>
  <c r="AU114" i="15" s="1"/>
  <c r="AS115" i="15"/>
  <c r="AT115" i="15" s="1"/>
  <c r="AU115" i="15" s="1"/>
  <c r="AS72" i="15"/>
  <c r="AT72" i="15" s="1"/>
  <c r="AU72" i="15" s="1"/>
  <c r="AS84" i="15"/>
  <c r="AT84" i="15" s="1"/>
  <c r="AU84" i="15" s="1"/>
  <c r="AS85" i="15"/>
  <c r="AT85" i="15" s="1"/>
  <c r="AU85" i="15" s="1"/>
  <c r="AS94" i="15"/>
  <c r="AT94" i="15" s="1"/>
  <c r="AU94" i="15" s="1"/>
  <c r="AS96" i="15"/>
  <c r="AT96" i="15" s="1"/>
  <c r="AU96" i="15" s="1"/>
  <c r="AS97" i="15"/>
  <c r="AT97" i="15" s="1"/>
  <c r="AU97" i="15" s="1"/>
  <c r="AS98" i="15"/>
  <c r="AT98" i="15" s="1"/>
  <c r="AU98" i="15" s="1"/>
  <c r="AS99" i="15"/>
  <c r="AT99" i="15" s="1"/>
  <c r="AU99" i="15" s="1"/>
  <c r="AS100" i="15"/>
  <c r="AT100" i="15" s="1"/>
  <c r="AU100" i="15" s="1"/>
  <c r="AS101" i="15"/>
  <c r="AT101" i="15" s="1"/>
  <c r="AU101" i="15" s="1"/>
  <c r="AS120" i="15"/>
  <c r="AT120" i="15" s="1"/>
  <c r="AU120" i="15" s="1"/>
  <c r="AS122" i="15"/>
  <c r="AT122" i="15" s="1"/>
  <c r="AU122" i="15" s="1"/>
  <c r="AS124" i="15"/>
  <c r="AT124" i="15" s="1"/>
  <c r="AU124" i="15" s="1"/>
  <c r="AS126" i="15"/>
  <c r="AT126" i="15" s="1"/>
  <c r="AU126" i="15" s="1"/>
  <c r="AS141" i="15"/>
  <c r="AT141" i="15" s="1"/>
  <c r="AU141" i="15" s="1"/>
  <c r="AS177" i="15"/>
  <c r="AT177" i="15" s="1"/>
  <c r="AU177" i="15" s="1"/>
  <c r="AS194" i="15"/>
  <c r="AT194" i="15" s="1"/>
  <c r="AU194" i="15" s="1"/>
  <c r="AS164" i="15"/>
  <c r="AT164" i="15" s="1"/>
  <c r="AU164" i="15" s="1"/>
  <c r="AS161" i="15"/>
  <c r="AT161" i="15" s="1"/>
  <c r="AU161" i="15" s="1"/>
  <c r="AS182" i="15"/>
  <c r="AT182" i="15" s="1"/>
  <c r="AU182" i="15" s="1"/>
  <c r="AS190" i="15"/>
  <c r="AT190" i="15" s="1"/>
  <c r="AU190" i="15" s="1"/>
  <c r="AS196" i="15"/>
  <c r="AT196" i="15" s="1"/>
  <c r="AU196" i="15" s="1"/>
  <c r="AS160" i="15"/>
  <c r="AT160" i="15" s="1"/>
  <c r="AU160" i="15" s="1"/>
  <c r="AS168" i="15"/>
  <c r="AT168" i="15" s="1"/>
  <c r="AU168" i="15" s="1"/>
  <c r="AS169" i="15"/>
  <c r="AT169" i="15" s="1"/>
  <c r="AU169" i="15" s="1"/>
  <c r="AS170" i="15"/>
  <c r="AT170" i="15" s="1"/>
  <c r="AU170" i="15" s="1"/>
  <c r="AS211" i="15"/>
  <c r="AT211" i="15" s="1"/>
  <c r="AU211" i="15" s="1"/>
  <c r="AS172" i="15"/>
  <c r="AT172" i="15" s="1"/>
  <c r="AU172" i="15" s="1"/>
  <c r="AS176" i="15"/>
  <c r="AT176" i="15" s="1"/>
  <c r="AU176" i="15" s="1"/>
  <c r="AS216" i="15"/>
  <c r="AT216" i="15" s="1"/>
  <c r="AU216" i="15" s="1"/>
  <c r="AS222" i="15"/>
  <c r="AT222" i="15" s="1"/>
  <c r="AU222" i="15" s="1"/>
  <c r="AS226" i="15"/>
  <c r="AT226" i="15" s="1"/>
  <c r="AU226" i="15" s="1"/>
  <c r="AS184" i="15"/>
  <c r="AT184" i="15" s="1"/>
  <c r="AU184" i="15" s="1"/>
  <c r="AS191" i="15"/>
  <c r="AT191" i="15" s="1"/>
  <c r="AU191" i="15" s="1"/>
  <c r="AS217" i="15"/>
  <c r="AT217" i="15" s="1"/>
  <c r="AU217" i="15" s="1"/>
  <c r="AS229" i="15"/>
  <c r="AT229" i="15" s="1"/>
  <c r="AU229" i="15" s="1"/>
  <c r="AS231" i="15"/>
  <c r="AT231" i="15" s="1"/>
  <c r="AU231" i="15" s="1"/>
  <c r="AS230" i="15"/>
  <c r="AT230" i="15" s="1"/>
  <c r="AU230" i="15" s="1"/>
  <c r="AS233" i="15"/>
  <c r="AT233" i="15" s="1"/>
  <c r="AU233" i="15" s="1"/>
  <c r="AS234" i="15"/>
  <c r="AT234" i="15" s="1"/>
  <c r="AU234" i="15" s="1"/>
  <c r="AS244" i="15"/>
  <c r="AT244" i="15" s="1"/>
  <c r="AU244" i="15" s="1"/>
  <c r="AS246" i="15"/>
  <c r="AT246" i="15" s="1"/>
  <c r="AU246" i="15" s="1"/>
  <c r="AS247" i="15"/>
  <c r="AT247" i="15" s="1"/>
  <c r="AU247" i="15" s="1"/>
  <c r="AS249" i="15"/>
  <c r="AT249" i="15" s="1"/>
  <c r="AU249" i="15" s="1"/>
  <c r="AS255" i="15"/>
  <c r="AT255" i="15" s="1"/>
  <c r="AU255" i="15" s="1"/>
  <c r="AS257" i="15"/>
  <c r="AT257" i="15" s="1"/>
  <c r="AU257" i="15" s="1"/>
  <c r="AS258" i="15"/>
  <c r="AT258" i="15" s="1"/>
  <c r="AU258" i="15" s="1"/>
  <c r="AS261" i="15"/>
  <c r="AT261" i="15" s="1"/>
  <c r="AU261" i="15" s="1"/>
  <c r="AS263" i="15"/>
  <c r="AT263" i="15" s="1"/>
  <c r="AU263" i="15" s="1"/>
  <c r="AS264" i="15"/>
  <c r="AT264" i="15" s="1"/>
  <c r="AU264" i="15" s="1"/>
  <c r="AS265" i="15"/>
  <c r="AT265" i="15" s="1"/>
  <c r="AU265" i="15" s="1"/>
  <c r="AS270" i="15"/>
  <c r="AT270" i="15" s="1"/>
  <c r="AU270" i="15" s="1"/>
  <c r="AT128" i="15" l="1"/>
  <c r="AQ11" i="15"/>
  <c r="AR11" i="15" s="1"/>
  <c r="AQ9" i="15"/>
  <c r="AR9" i="15" s="1"/>
  <c r="V13" i="15"/>
  <c r="W12" i="15"/>
  <c r="AP12" i="15" s="1"/>
  <c r="AU277" i="15"/>
  <c r="AS71" i="15"/>
  <c r="AT71" i="15" s="1"/>
  <c r="AU71" i="15" s="1"/>
  <c r="AS260" i="15"/>
  <c r="AT260" i="15" s="1"/>
  <c r="AU260" i="15" s="1"/>
  <c r="AS250" i="15"/>
  <c r="AT250" i="15" s="1"/>
  <c r="AU250" i="15" s="1"/>
  <c r="AS51" i="15"/>
  <c r="AT51" i="15" s="1"/>
  <c r="AU51" i="15" s="1"/>
  <c r="AS186" i="15"/>
  <c r="AT186" i="15" s="1"/>
  <c r="AU186" i="15" s="1"/>
  <c r="AS70" i="15"/>
  <c r="AT70" i="15" s="1"/>
  <c r="AU70" i="15" s="1"/>
  <c r="AS228" i="15"/>
  <c r="AT228" i="15" s="1"/>
  <c r="AU228" i="15" s="1"/>
  <c r="AS163" i="15"/>
  <c r="AT163" i="15" s="1"/>
  <c r="AU163" i="15" s="1"/>
  <c r="AS245" i="15"/>
  <c r="AT245" i="15" s="1"/>
  <c r="AU245" i="15" s="1"/>
  <c r="AS117" i="15"/>
  <c r="AT117" i="15" s="1"/>
  <c r="AU117" i="15" s="1"/>
  <c r="AS109" i="15"/>
  <c r="AT109" i="15" s="1"/>
  <c r="AU109" i="15" s="1"/>
  <c r="AS21" i="15"/>
  <c r="AT21" i="15" s="1"/>
  <c r="AU21" i="15" s="1"/>
  <c r="AS262" i="15"/>
  <c r="AT262" i="15" s="1"/>
  <c r="AU262" i="15" s="1"/>
  <c r="AS236" i="15"/>
  <c r="AT236" i="15" s="1"/>
  <c r="AU236" i="15" s="1"/>
  <c r="AS189" i="15"/>
  <c r="AT189" i="15" s="1"/>
  <c r="AU189" i="15" s="1"/>
  <c r="AS185" i="15"/>
  <c r="AT185" i="15" s="1"/>
  <c r="AU185" i="15" s="1"/>
  <c r="AS79" i="15"/>
  <c r="AT79" i="15" s="1"/>
  <c r="AU79" i="15" s="1"/>
  <c r="AS32" i="15"/>
  <c r="AT32" i="15" s="1"/>
  <c r="AU32" i="15" s="1"/>
  <c r="AS227" i="15"/>
  <c r="AT227" i="15" s="1"/>
  <c r="AU227" i="15" s="1"/>
  <c r="AS210" i="15"/>
  <c r="AT210" i="15" s="1"/>
  <c r="AU210" i="15" s="1"/>
  <c r="AS39" i="15"/>
  <c r="AT39" i="15" s="1"/>
  <c r="AU39" i="15" s="1"/>
  <c r="AS123" i="15"/>
  <c r="AT123" i="15" s="1"/>
  <c r="AU123" i="15" s="1"/>
  <c r="AS224" i="15"/>
  <c r="AT224" i="15" s="1"/>
  <c r="AU224" i="15" s="1"/>
  <c r="AS209" i="15"/>
  <c r="AT209" i="15" s="1"/>
  <c r="AU209" i="15" s="1"/>
  <c r="AS268" i="15"/>
  <c r="AT268" i="15" s="1"/>
  <c r="AU268" i="15" s="1"/>
  <c r="AS252" i="15"/>
  <c r="AT252" i="15" s="1"/>
  <c r="AU252" i="15" s="1"/>
  <c r="AS62" i="15"/>
  <c r="AT62" i="15" s="1"/>
  <c r="AU62" i="15" s="1"/>
  <c r="AS25" i="15"/>
  <c r="AT25" i="15" s="1"/>
  <c r="AU25" i="15" s="1"/>
  <c r="AS15" i="15"/>
  <c r="AT15" i="15" s="1"/>
  <c r="AU15" i="15" s="1"/>
  <c r="AS36" i="15"/>
  <c r="AT36" i="15" s="1"/>
  <c r="AU36" i="15" s="1"/>
  <c r="AS248" i="15"/>
  <c r="AT248" i="15" s="1"/>
  <c r="AU248" i="15" s="1"/>
  <c r="AS58" i="15"/>
  <c r="AT58" i="15" s="1"/>
  <c r="AU58" i="15" s="1"/>
  <c r="AS256" i="15"/>
  <c r="AT256" i="15" s="1"/>
  <c r="AU256" i="15" s="1"/>
  <c r="AS162" i="15"/>
  <c r="AT162" i="15" s="1"/>
  <c r="AU162" i="15" s="1"/>
  <c r="AS214" i="15"/>
  <c r="AT214" i="15" s="1"/>
  <c r="AU214" i="15" s="1"/>
  <c r="AS37" i="15"/>
  <c r="AT37" i="15" s="1"/>
  <c r="AU37" i="15" s="1"/>
  <c r="AS130" i="15"/>
  <c r="AT130" i="15" s="1"/>
  <c r="AU130" i="15" s="1"/>
  <c r="AS60" i="15"/>
  <c r="AT60" i="15" s="1"/>
  <c r="AU60" i="15" s="1"/>
  <c r="AS29" i="15"/>
  <c r="AT29" i="15" s="1"/>
  <c r="AU29" i="15" s="1"/>
  <c r="AS183" i="15"/>
  <c r="AT183" i="15" s="1"/>
  <c r="AU183" i="15" s="1"/>
  <c r="AS145" i="15"/>
  <c r="AT145" i="15" s="1"/>
  <c r="AU145" i="15" s="1"/>
  <c r="AS55" i="15"/>
  <c r="AT55" i="15" s="1"/>
  <c r="AU55" i="15" s="1"/>
  <c r="AS146" i="15"/>
  <c r="AT146" i="15" s="1"/>
  <c r="AU146" i="15" s="1"/>
  <c r="AS14" i="15"/>
  <c r="AT14" i="15" s="1"/>
  <c r="AU14" i="15" s="1"/>
  <c r="AS81" i="15"/>
  <c r="AT81" i="15" s="1"/>
  <c r="AU81" i="15" s="1"/>
  <c r="AS41" i="15"/>
  <c r="AT41" i="15" s="1"/>
  <c r="AU41" i="15" s="1"/>
  <c r="AS259" i="15"/>
  <c r="AT259" i="15" s="1"/>
  <c r="AU259" i="15" s="1"/>
  <c r="AS68" i="15"/>
  <c r="AT68" i="15" s="1"/>
  <c r="AU68" i="15" s="1"/>
  <c r="AS156" i="15"/>
  <c r="AT156" i="15" s="1"/>
  <c r="AU156" i="15" s="1"/>
  <c r="AS165" i="15"/>
  <c r="AT165" i="15" s="1"/>
  <c r="AU165" i="15" s="1"/>
  <c r="AS271" i="15"/>
  <c r="AT271" i="15" s="1"/>
  <c r="AU271" i="15" s="1"/>
  <c r="AS188" i="15"/>
  <c r="AT188" i="15" s="1"/>
  <c r="AU188" i="15" s="1"/>
  <c r="AS212" i="15"/>
  <c r="AT212" i="15" s="1"/>
  <c r="AU212" i="15" s="1"/>
  <c r="AS195" i="15"/>
  <c r="AT195" i="15" s="1"/>
  <c r="AU195" i="15" s="1"/>
  <c r="AS148" i="15"/>
  <c r="AT148" i="15" s="1"/>
  <c r="AU148" i="15" s="1"/>
  <c r="AS119" i="15"/>
  <c r="AT119" i="15" s="1"/>
  <c r="AU119" i="15" s="1"/>
  <c r="AS118" i="15"/>
  <c r="AT118" i="15" s="1"/>
  <c r="AU118" i="15" s="1"/>
  <c r="AS93" i="15"/>
  <c r="AT93" i="15" s="1"/>
  <c r="AU93" i="15" s="1"/>
  <c r="AS269" i="15"/>
  <c r="AT269" i="15" s="1"/>
  <c r="AU269" i="15" s="1"/>
  <c r="AS237" i="15"/>
  <c r="AT237" i="15" s="1"/>
  <c r="AU237" i="15" s="1"/>
  <c r="AS187" i="15"/>
  <c r="AT187" i="15" s="1"/>
  <c r="AU187" i="15" s="1"/>
  <c r="AS178" i="15"/>
  <c r="AT178" i="15" s="1"/>
  <c r="AU178" i="15" s="1"/>
  <c r="AS198" i="15"/>
  <c r="AT198" i="15" s="1"/>
  <c r="AU198" i="15" s="1"/>
  <c r="AS202" i="15"/>
  <c r="AT202" i="15" s="1"/>
  <c r="AU202" i="15" s="1"/>
  <c r="AS204" i="15"/>
  <c r="AT204" i="15" s="1"/>
  <c r="AU204" i="15" s="1"/>
  <c r="AS150" i="15"/>
  <c r="AT150" i="15" s="1"/>
  <c r="AU150" i="15" s="1"/>
  <c r="AS149" i="15"/>
  <c r="AT149" i="15" s="1"/>
  <c r="AU149" i="15" s="1"/>
  <c r="AS43" i="15"/>
  <c r="AT43" i="15" s="1"/>
  <c r="AU43" i="15" s="1"/>
  <c r="AS13" i="15"/>
  <c r="AT13" i="15" s="1"/>
  <c r="AU13" i="15" s="1"/>
  <c r="AS267" i="15"/>
  <c r="AT267" i="15" s="1"/>
  <c r="AU267" i="15" s="1"/>
  <c r="AS201" i="15"/>
  <c r="AT201" i="15" s="1"/>
  <c r="AU201" i="15" s="1"/>
  <c r="AS155" i="15"/>
  <c r="AT155" i="15" s="1"/>
  <c r="AU155" i="15" s="1"/>
  <c r="AS266" i="15"/>
  <c r="AT266" i="15" s="1"/>
  <c r="AU266" i="15" s="1"/>
  <c r="AS235" i="15"/>
  <c r="AT235" i="15" s="1"/>
  <c r="AU235" i="15" s="1"/>
  <c r="AS208" i="15"/>
  <c r="AT208" i="15" s="1"/>
  <c r="AU208" i="15" s="1"/>
  <c r="AS144" i="15"/>
  <c r="AT144" i="15" s="1"/>
  <c r="AU144" i="15" s="1"/>
  <c r="AS154" i="15"/>
  <c r="AT154" i="15" s="1"/>
  <c r="AU154" i="15" s="1"/>
  <c r="AS125" i="15"/>
  <c r="AT125" i="15" s="1"/>
  <c r="AU125" i="15" s="1"/>
  <c r="AS121" i="15"/>
  <c r="AT121" i="15" s="1"/>
  <c r="AU121" i="15" s="1"/>
  <c r="AS87" i="15"/>
  <c r="AT87" i="15" s="1"/>
  <c r="AU87" i="15" s="1"/>
  <c r="AS49" i="15"/>
  <c r="AT49" i="15" s="1"/>
  <c r="AU49" i="15" s="1"/>
  <c r="AS83" i="15"/>
  <c r="AT83" i="15" s="1"/>
  <c r="AU83" i="15" s="1"/>
  <c r="AS66" i="15"/>
  <c r="AT66" i="15" s="1"/>
  <c r="AU66" i="15" s="1"/>
  <c r="AS76" i="15"/>
  <c r="AT76" i="15" s="1"/>
  <c r="AU76" i="15" s="1"/>
  <c r="AS10" i="15"/>
  <c r="AT10" i="15" s="1"/>
  <c r="AU10" i="15" s="1"/>
  <c r="AS78" i="15"/>
  <c r="AT78" i="15" s="1"/>
  <c r="AU78" i="15" s="1"/>
  <c r="AS243" i="15"/>
  <c r="AT243" i="15" s="1"/>
  <c r="AU243" i="15" s="1"/>
  <c r="AS272" i="15"/>
  <c r="AT272" i="15" s="1"/>
  <c r="AU272" i="15" s="1"/>
  <c r="AS241" i="15"/>
  <c r="AT241" i="15" s="1"/>
  <c r="AU241" i="15" s="1"/>
  <c r="AS239" i="15"/>
  <c r="AT239" i="15" s="1"/>
  <c r="AU239" i="15" s="1"/>
  <c r="AS203" i="15"/>
  <c r="AT203" i="15" s="1"/>
  <c r="AU203" i="15" s="1"/>
  <c r="AS206" i="15"/>
  <c r="AT206" i="15" s="1"/>
  <c r="AU206" i="15" s="1"/>
  <c r="AS200" i="15"/>
  <c r="AT200" i="15" s="1"/>
  <c r="AU200" i="15" s="1"/>
  <c r="AS147" i="15"/>
  <c r="AT147" i="15" s="1"/>
  <c r="AU147" i="15" s="1"/>
  <c r="AS151" i="15"/>
  <c r="AT151" i="15" s="1"/>
  <c r="AU151" i="15" s="1"/>
  <c r="AS52" i="15"/>
  <c r="AT52" i="15" s="1"/>
  <c r="AU52" i="15" s="1"/>
  <c r="AS48" i="15"/>
  <c r="AT48" i="15" s="1"/>
  <c r="AU48" i="15" s="1"/>
  <c r="AS77" i="15"/>
  <c r="AT77" i="15" s="1"/>
  <c r="AU77" i="15" s="1"/>
  <c r="AS16" i="15"/>
  <c r="AT16" i="15" s="1"/>
  <c r="AU16" i="15" s="1"/>
  <c r="AS74" i="15"/>
  <c r="AT74" i="15" s="1"/>
  <c r="AU74" i="15" s="1"/>
  <c r="AS9" i="15"/>
  <c r="AT9" i="15" s="1"/>
  <c r="AU9" i="15" s="1"/>
  <c r="AT8" i="15"/>
  <c r="AU8" i="15" s="1"/>
  <c r="AS205" i="15"/>
  <c r="AT205" i="15" s="1"/>
  <c r="AU205" i="15" s="1"/>
  <c r="AS199" i="15"/>
  <c r="AT199" i="15" s="1"/>
  <c r="AU199" i="15" s="1"/>
  <c r="AS153" i="15"/>
  <c r="AT153" i="15" s="1"/>
  <c r="AU153" i="15" s="1"/>
  <c r="AS95" i="15"/>
  <c r="AT95" i="15" s="1"/>
  <c r="AU95" i="15" s="1"/>
  <c r="AP8" i="15"/>
  <c r="AS240" i="15"/>
  <c r="AT240" i="15" s="1"/>
  <c r="AU240" i="15" s="1"/>
  <c r="AS207" i="15"/>
  <c r="AT207" i="15" s="1"/>
  <c r="AU207" i="15" s="1"/>
  <c r="AS242" i="15"/>
  <c r="AT242" i="15" s="1"/>
  <c r="AU242" i="15" s="1"/>
  <c r="AS251" i="15"/>
  <c r="AT251" i="15" s="1"/>
  <c r="AU251" i="15" s="1"/>
  <c r="AS157" i="15"/>
  <c r="AT157" i="15" s="1"/>
  <c r="AU157" i="15" s="1"/>
  <c r="AS44" i="15"/>
  <c r="AT44" i="15" s="1"/>
  <c r="AU44" i="15" s="1"/>
  <c r="AS33" i="15"/>
  <c r="AT33" i="15" s="1"/>
  <c r="AU33" i="15" s="1"/>
  <c r="AS287" i="15" l="1"/>
  <c r="AU128" i="15"/>
  <c r="AU287" i="15" s="1"/>
  <c r="AT287" i="15"/>
  <c r="AQ12" i="15"/>
  <c r="AR12" i="15" s="1"/>
  <c r="W13" i="15"/>
  <c r="AP13" i="15" s="1"/>
  <c r="AQ13" i="15" s="1"/>
  <c r="AR13" i="15" s="1"/>
  <c r="V14" i="15"/>
  <c r="AV9" i="15"/>
  <c r="AW9" i="15"/>
  <c r="AX9" i="15"/>
  <c r="AQ8" i="15"/>
  <c r="AV8" i="15"/>
  <c r="V15" i="15" l="1"/>
  <c r="W14" i="15"/>
  <c r="AP14" i="15" s="1"/>
  <c r="AQ14" i="15" s="1"/>
  <c r="AR14" i="15" s="1"/>
  <c r="AW8" i="15"/>
  <c r="AR8" i="15"/>
  <c r="W15" i="15" l="1"/>
  <c r="AP15" i="15" s="1"/>
  <c r="V16" i="15"/>
  <c r="AX8" i="15"/>
  <c r="AQ15" i="15" l="1"/>
  <c r="AR15" i="15" s="1"/>
  <c r="V17" i="15"/>
  <c r="W16" i="15"/>
  <c r="AP16" i="15" s="1"/>
  <c r="AQ16" i="15" s="1"/>
  <c r="AR16" i="15" s="1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69" i="15"/>
  <c r="A270" i="15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9" i="15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V18" i="15" l="1"/>
  <c r="W17" i="15"/>
  <c r="AP17" i="15" s="1"/>
  <c r="AQ17" i="15" s="1"/>
  <c r="AR17" i="15" s="1"/>
  <c r="V19" i="15" l="1"/>
  <c r="W18" i="15"/>
  <c r="AP18" i="15" s="1"/>
  <c r="AV12" i="15"/>
  <c r="AW12" i="15"/>
  <c r="AW13" i="15"/>
  <c r="AV13" i="15"/>
  <c r="AW11" i="15"/>
  <c r="AV11" i="15"/>
  <c r="AV10" i="15"/>
  <c r="AQ18" i="15" l="1"/>
  <c r="AR18" i="15" s="1"/>
  <c r="W19" i="15"/>
  <c r="AP19" i="15" s="1"/>
  <c r="V20" i="15"/>
  <c r="AW10" i="15"/>
  <c r="AX12" i="15"/>
  <c r="AX13" i="15"/>
  <c r="AX11" i="15"/>
  <c r="AZ11" i="15" s="1"/>
  <c r="AW14" i="15"/>
  <c r="AV14" i="15"/>
  <c r="AQ19" i="15" l="1"/>
  <c r="AR19" i="15"/>
  <c r="V21" i="15"/>
  <c r="W20" i="15"/>
  <c r="AP20" i="15" s="1"/>
  <c r="AX10" i="15"/>
  <c r="AW16" i="15"/>
  <c r="AV16" i="15"/>
  <c r="AW17" i="15"/>
  <c r="AV17" i="15"/>
  <c r="AX14" i="15"/>
  <c r="AZ12" i="15" s="1"/>
  <c r="AV15" i="15"/>
  <c r="AW15" i="15"/>
  <c r="AQ20" i="15" l="1"/>
  <c r="AR20" i="15"/>
  <c r="W21" i="15"/>
  <c r="AP21" i="15" s="1"/>
  <c r="AQ21" i="15" s="1"/>
  <c r="AR21" i="15" s="1"/>
  <c r="V22" i="15"/>
  <c r="AX16" i="15"/>
  <c r="AZ8" i="15"/>
  <c r="AX15" i="15"/>
  <c r="AZ15" i="15" s="1"/>
  <c r="AX17" i="15"/>
  <c r="V23" i="15" l="1"/>
  <c r="W22" i="15"/>
  <c r="AP22" i="15" s="1"/>
  <c r="AQ22" i="15" s="1"/>
  <c r="AR22" i="15" s="1"/>
  <c r="AV18" i="15"/>
  <c r="W23" i="15" l="1"/>
  <c r="AP23" i="15" s="1"/>
  <c r="V24" i="15"/>
  <c r="AW19" i="15"/>
  <c r="AV19" i="15"/>
  <c r="AQ23" i="15" l="1"/>
  <c r="AR23" i="15" s="1"/>
  <c r="V25" i="15"/>
  <c r="W24" i="15"/>
  <c r="AP24" i="15" s="1"/>
  <c r="AQ24" i="15" s="1"/>
  <c r="AR24" i="15" s="1"/>
  <c r="AW18" i="15"/>
  <c r="AW20" i="15"/>
  <c r="AX20" i="15"/>
  <c r="AV20" i="15"/>
  <c r="AX19" i="15"/>
  <c r="V26" i="15" l="1"/>
  <c r="W25" i="15"/>
  <c r="AP25" i="15" s="1"/>
  <c r="AQ25" i="15" s="1"/>
  <c r="AR25" i="15" s="1"/>
  <c r="AX18" i="15"/>
  <c r="V27" i="15" l="1"/>
  <c r="W26" i="15"/>
  <c r="AP26" i="15" s="1"/>
  <c r="AZ16" i="15"/>
  <c r="AW21" i="15"/>
  <c r="AV21" i="15"/>
  <c r="AW22" i="15"/>
  <c r="AX22" i="15"/>
  <c r="AV22" i="15"/>
  <c r="AQ26" i="15" l="1"/>
  <c r="AR26" i="15" s="1"/>
  <c r="W27" i="15"/>
  <c r="AP27" i="15" s="1"/>
  <c r="V28" i="15"/>
  <c r="AX21" i="15"/>
  <c r="AQ27" i="15" l="1"/>
  <c r="AR27" i="15" s="1"/>
  <c r="V29" i="15"/>
  <c r="W28" i="15"/>
  <c r="AP28" i="15" s="1"/>
  <c r="AW23" i="15"/>
  <c r="AV23" i="15"/>
  <c r="AW24" i="15"/>
  <c r="AX24" i="15"/>
  <c r="AV24" i="15"/>
  <c r="AQ28" i="15" l="1"/>
  <c r="AR28" i="15" s="1"/>
  <c r="W29" i="15"/>
  <c r="AP29" i="15" s="1"/>
  <c r="AQ29" i="15" s="1"/>
  <c r="AR29" i="15" s="1"/>
  <c r="V30" i="15"/>
  <c r="AX23" i="15"/>
  <c r="V31" i="15" l="1"/>
  <c r="W30" i="15"/>
  <c r="AP30" i="15" s="1"/>
  <c r="AQ30" i="15" s="1"/>
  <c r="AR30" i="15" s="1"/>
  <c r="AW26" i="15"/>
  <c r="AX26" i="15"/>
  <c r="AV26" i="15"/>
  <c r="AW25" i="15"/>
  <c r="AV25" i="15"/>
  <c r="W31" i="15" l="1"/>
  <c r="AP31" i="15" s="1"/>
  <c r="V32" i="15"/>
  <c r="AX25" i="15"/>
  <c r="AW27" i="15"/>
  <c r="AV27" i="15"/>
  <c r="AQ31" i="15" l="1"/>
  <c r="AR31" i="15" s="1"/>
  <c r="V33" i="15"/>
  <c r="W32" i="15"/>
  <c r="AP32" i="15" s="1"/>
  <c r="AQ32" i="15" s="1"/>
  <c r="AR32" i="15" s="1"/>
  <c r="AX27" i="15"/>
  <c r="AW28" i="15"/>
  <c r="AV28" i="15"/>
  <c r="AX28" i="15" l="1"/>
  <c r="AZ19" i="15" s="1"/>
  <c r="V34" i="15"/>
  <c r="W33" i="15"/>
  <c r="AP33" i="15" s="1"/>
  <c r="AQ33" i="15" s="1"/>
  <c r="AR33" i="15" s="1"/>
  <c r="AW29" i="15"/>
  <c r="AV29" i="15"/>
  <c r="V35" i="15" l="1"/>
  <c r="W34" i="15"/>
  <c r="AP34" i="15" s="1"/>
  <c r="AW30" i="15"/>
  <c r="AV30" i="15"/>
  <c r="AX29" i="15"/>
  <c r="AQ34" i="15" l="1"/>
  <c r="AR34" i="15" s="1"/>
  <c r="W35" i="15"/>
  <c r="AP35" i="15" s="1"/>
  <c r="V36" i="15"/>
  <c r="AX30" i="15"/>
  <c r="AW31" i="15"/>
  <c r="AV31" i="15"/>
  <c r="AQ35" i="15" l="1"/>
  <c r="AR35" i="15" s="1"/>
  <c r="V37" i="15"/>
  <c r="W36" i="15"/>
  <c r="AP36" i="15" s="1"/>
  <c r="AX31" i="15"/>
  <c r="AZ29" i="15" s="1"/>
  <c r="AW32" i="15"/>
  <c r="AV32" i="15"/>
  <c r="AQ36" i="15" l="1"/>
  <c r="AR36" i="15" s="1"/>
  <c r="AX32" i="15"/>
  <c r="W37" i="15"/>
  <c r="AP37" i="15" s="1"/>
  <c r="AQ37" i="15" s="1"/>
  <c r="AR37" i="15" s="1"/>
  <c r="V38" i="15"/>
  <c r="AW33" i="15"/>
  <c r="AV33" i="15"/>
  <c r="V39" i="15" l="1"/>
  <c r="W38" i="15"/>
  <c r="AP38" i="15" s="1"/>
  <c r="AQ38" i="15" s="1"/>
  <c r="AR38" i="15" s="1"/>
  <c r="AW34" i="15"/>
  <c r="AV34" i="15"/>
  <c r="AX33" i="15"/>
  <c r="W39" i="15" l="1"/>
  <c r="AP39" i="15" s="1"/>
  <c r="V40" i="15"/>
  <c r="AX34" i="15"/>
  <c r="AW35" i="15"/>
  <c r="AV35" i="15"/>
  <c r="AQ39" i="15" l="1"/>
  <c r="AR39" i="15"/>
  <c r="V41" i="15"/>
  <c r="W40" i="15"/>
  <c r="AP40" i="15" s="1"/>
  <c r="AQ40" i="15" s="1"/>
  <c r="AR40" i="15" s="1"/>
  <c r="AX35" i="15"/>
  <c r="AW36" i="15"/>
  <c r="AX36" i="15"/>
  <c r="AV36" i="15"/>
  <c r="AZ32" i="15" l="1"/>
  <c r="V42" i="15"/>
  <c r="W41" i="15"/>
  <c r="AP41" i="15" s="1"/>
  <c r="AW37" i="15"/>
  <c r="AV37" i="15"/>
  <c r="AQ41" i="15" l="1"/>
  <c r="AR41" i="15" s="1"/>
  <c r="V43" i="15"/>
  <c r="W42" i="15"/>
  <c r="AP42" i="15" s="1"/>
  <c r="AW38" i="15"/>
  <c r="AV38" i="15"/>
  <c r="AX37" i="15"/>
  <c r="AQ42" i="15" l="1"/>
  <c r="AR42" i="15" s="1"/>
  <c r="W43" i="15"/>
  <c r="AP43" i="15" s="1"/>
  <c r="V44" i="15"/>
  <c r="AX38" i="15"/>
  <c r="AZ37" i="15" s="1"/>
  <c r="AW39" i="15"/>
  <c r="AV39" i="15"/>
  <c r="AQ43" i="15" l="1"/>
  <c r="AR43" i="15"/>
  <c r="V45" i="15"/>
  <c r="W44" i="15"/>
  <c r="AP44" i="15" s="1"/>
  <c r="AX39" i="15"/>
  <c r="AW40" i="15"/>
  <c r="AX40" i="15"/>
  <c r="AV40" i="15"/>
  <c r="AQ44" i="15" l="1"/>
  <c r="AR44" i="15" s="1"/>
  <c r="W45" i="15"/>
  <c r="AP45" i="15" s="1"/>
  <c r="AQ45" i="15" s="1"/>
  <c r="AR45" i="15" s="1"/>
  <c r="V46" i="15"/>
  <c r="AW41" i="15"/>
  <c r="AV41" i="15"/>
  <c r="V47" i="15" l="1"/>
  <c r="W46" i="15"/>
  <c r="AP46" i="15" s="1"/>
  <c r="AQ46" i="15" s="1"/>
  <c r="AR46" i="15" s="1"/>
  <c r="AW42" i="15"/>
  <c r="AV42" i="15"/>
  <c r="AX41" i="15"/>
  <c r="AZ39" i="15" s="1"/>
  <c r="W47" i="15" l="1"/>
  <c r="AP47" i="15" s="1"/>
  <c r="V48" i="15"/>
  <c r="AX42" i="15"/>
  <c r="AW43" i="15"/>
  <c r="AV43" i="15"/>
  <c r="AQ47" i="15" l="1"/>
  <c r="AR47" i="15" s="1"/>
  <c r="V49" i="15"/>
  <c r="W48" i="15"/>
  <c r="AP48" i="15" s="1"/>
  <c r="AQ48" i="15" s="1"/>
  <c r="AR48" i="15" s="1"/>
  <c r="AX43" i="15"/>
  <c r="AW44" i="15"/>
  <c r="AX44" i="15"/>
  <c r="AV44" i="15"/>
  <c r="V50" i="15" l="1"/>
  <c r="W49" i="15"/>
  <c r="AP49" i="15" s="1"/>
  <c r="AQ49" i="15" s="1"/>
  <c r="AR49" i="15" s="1"/>
  <c r="AW45" i="15"/>
  <c r="AV45" i="15"/>
  <c r="V51" i="15" l="1"/>
  <c r="W50" i="15"/>
  <c r="AP50" i="15" s="1"/>
  <c r="AW46" i="15"/>
  <c r="AV46" i="15"/>
  <c r="AX45" i="15"/>
  <c r="AZ42" i="15" s="1"/>
  <c r="AQ50" i="15" l="1"/>
  <c r="AR50" i="15" s="1"/>
  <c r="W51" i="15"/>
  <c r="AP51" i="15" s="1"/>
  <c r="V52" i="15"/>
  <c r="AX46" i="15"/>
  <c r="AW47" i="15"/>
  <c r="AV47" i="15"/>
  <c r="AQ51" i="15" l="1"/>
  <c r="AR51" i="15" s="1"/>
  <c r="V53" i="15"/>
  <c r="W52" i="15"/>
  <c r="AP52" i="15" s="1"/>
  <c r="AX47" i="15"/>
  <c r="AZ46" i="15" s="1"/>
  <c r="AW48" i="15"/>
  <c r="AV48" i="15"/>
  <c r="AQ52" i="15" l="1"/>
  <c r="AR52" i="15" s="1"/>
  <c r="AX48" i="15"/>
  <c r="W53" i="15"/>
  <c r="AP53" i="15" s="1"/>
  <c r="AQ53" i="15" s="1"/>
  <c r="AR53" i="15" s="1"/>
  <c r="V54" i="15"/>
  <c r="AW49" i="15"/>
  <c r="AV49" i="15"/>
  <c r="V55" i="15" l="1"/>
  <c r="W54" i="15"/>
  <c r="AP54" i="15" s="1"/>
  <c r="AQ54" i="15" s="1"/>
  <c r="AR54" i="15" s="1"/>
  <c r="AW50" i="15"/>
  <c r="AV50" i="15"/>
  <c r="AX49" i="15"/>
  <c r="W55" i="15" l="1"/>
  <c r="AP55" i="15" s="1"/>
  <c r="V56" i="15"/>
  <c r="AX50" i="15"/>
  <c r="AW51" i="15"/>
  <c r="AV51" i="15"/>
  <c r="AQ55" i="15" l="1"/>
  <c r="AR55" i="15" s="1"/>
  <c r="V57" i="15"/>
  <c r="W56" i="15"/>
  <c r="AP56" i="15" s="1"/>
  <c r="AQ56" i="15" s="1"/>
  <c r="AR56" i="15" s="1"/>
  <c r="AX51" i="15"/>
  <c r="AW52" i="15"/>
  <c r="AV52" i="15"/>
  <c r="AX52" i="15" l="1"/>
  <c r="V58" i="15"/>
  <c r="W57" i="15"/>
  <c r="AP57" i="15" s="1"/>
  <c r="AQ57" i="15" s="1"/>
  <c r="AR57" i="15" s="1"/>
  <c r="AW53" i="15"/>
  <c r="AV53" i="15"/>
  <c r="V59" i="15" l="1"/>
  <c r="W58" i="15"/>
  <c r="AP58" i="15" s="1"/>
  <c r="AW54" i="15"/>
  <c r="AV54" i="15"/>
  <c r="AX53" i="15"/>
  <c r="AQ58" i="15" l="1"/>
  <c r="AR58" i="15" s="1"/>
  <c r="AX54" i="15"/>
  <c r="W59" i="15"/>
  <c r="AP59" i="15" s="1"/>
  <c r="V60" i="15"/>
  <c r="AW55" i="15"/>
  <c r="AV55" i="15"/>
  <c r="AQ59" i="15" l="1"/>
  <c r="AR59" i="15" s="1"/>
  <c r="V61" i="15"/>
  <c r="W60" i="15"/>
  <c r="AP60" i="15" s="1"/>
  <c r="AX55" i="15"/>
  <c r="AW56" i="15"/>
  <c r="AV56" i="15"/>
  <c r="AQ60" i="15" l="1"/>
  <c r="AR60" i="15" s="1"/>
  <c r="AX56" i="15"/>
  <c r="AZ48" i="15" s="1"/>
  <c r="W61" i="15"/>
  <c r="AP61" i="15" s="1"/>
  <c r="AQ61" i="15" s="1"/>
  <c r="AR61" i="15" s="1"/>
  <c r="V62" i="15"/>
  <c r="AW57" i="15"/>
  <c r="AV57" i="15"/>
  <c r="V63" i="15" l="1"/>
  <c r="W62" i="15"/>
  <c r="AP62" i="15" s="1"/>
  <c r="AQ62" i="15" s="1"/>
  <c r="AR62" i="15" s="1"/>
  <c r="AX57" i="15"/>
  <c r="AW58" i="15"/>
  <c r="AX58" i="15"/>
  <c r="AV58" i="15"/>
  <c r="W63" i="15" l="1"/>
  <c r="AP63" i="15" s="1"/>
  <c r="V64" i="15"/>
  <c r="AW59" i="15"/>
  <c r="AV59" i="15"/>
  <c r="AQ63" i="15" l="1"/>
  <c r="AR63" i="15" s="1"/>
  <c r="V65" i="15"/>
  <c r="W64" i="15"/>
  <c r="AP64" i="15" s="1"/>
  <c r="AQ64" i="15" s="1"/>
  <c r="AR64" i="15" s="1"/>
  <c r="AX59" i="15"/>
  <c r="AW60" i="15"/>
  <c r="AV60" i="15"/>
  <c r="V66" i="15" l="1"/>
  <c r="W65" i="15"/>
  <c r="AP65" i="15" s="1"/>
  <c r="AQ65" i="15" s="1"/>
  <c r="AR65" i="15" s="1"/>
  <c r="AW61" i="15"/>
  <c r="AV61" i="15"/>
  <c r="AX60" i="15"/>
  <c r="V67" i="15" l="1"/>
  <c r="W66" i="15"/>
  <c r="AP66" i="15" s="1"/>
  <c r="AW62" i="15"/>
  <c r="AV62" i="15"/>
  <c r="AX61" i="15"/>
  <c r="AQ66" i="15" l="1"/>
  <c r="AR66" i="15" s="1"/>
  <c r="W67" i="15"/>
  <c r="AP67" i="15" s="1"/>
  <c r="V68" i="15"/>
  <c r="AW63" i="15"/>
  <c r="AV63" i="15"/>
  <c r="AX62" i="15"/>
  <c r="AQ67" i="15" l="1"/>
  <c r="AR67" i="15" s="1"/>
  <c r="V69" i="15"/>
  <c r="W68" i="15"/>
  <c r="AP68" i="15" s="1"/>
  <c r="AX63" i="15"/>
  <c r="AW64" i="15"/>
  <c r="AV64" i="15"/>
  <c r="AQ68" i="15" l="1"/>
  <c r="AR68" i="15" s="1"/>
  <c r="W69" i="15"/>
  <c r="AP69" i="15" s="1"/>
  <c r="AQ69" i="15" s="1"/>
  <c r="AR69" i="15" s="1"/>
  <c r="V70" i="15"/>
  <c r="AW65" i="15"/>
  <c r="AV65" i="15"/>
  <c r="AX64" i="15"/>
  <c r="V71" i="15" l="1"/>
  <c r="W70" i="15"/>
  <c r="AP70" i="15" s="1"/>
  <c r="AQ70" i="15" s="1"/>
  <c r="AR70" i="15" s="1"/>
  <c r="AW66" i="15"/>
  <c r="AV66" i="15"/>
  <c r="AX65" i="15"/>
  <c r="W71" i="15" l="1"/>
  <c r="AP71" i="15" s="1"/>
  <c r="V72" i="15"/>
  <c r="AW67" i="15"/>
  <c r="AV67" i="15"/>
  <c r="AX66" i="15"/>
  <c r="AZ57" i="15" s="1"/>
  <c r="AQ71" i="15" l="1"/>
  <c r="AR71" i="15"/>
  <c r="V73" i="15"/>
  <c r="W72" i="15"/>
  <c r="AP72" i="15" s="1"/>
  <c r="AQ72" i="15" s="1"/>
  <c r="AR72" i="15" s="1"/>
  <c r="AX67" i="15"/>
  <c r="AZ67" i="15" s="1"/>
  <c r="AW68" i="15"/>
  <c r="AV68" i="15"/>
  <c r="V74" i="15" l="1"/>
  <c r="W73" i="15"/>
  <c r="AP73" i="15" s="1"/>
  <c r="AW69" i="15"/>
  <c r="AV69" i="15"/>
  <c r="AX68" i="15"/>
  <c r="AZ68" i="15" s="1"/>
  <c r="AQ73" i="15" l="1"/>
  <c r="AR73" i="15" s="1"/>
  <c r="V75" i="15"/>
  <c r="W74" i="15"/>
  <c r="AP74" i="15" s="1"/>
  <c r="AX69" i="15"/>
  <c r="AW70" i="15"/>
  <c r="AV70" i="15"/>
  <c r="AQ74" i="15" l="1"/>
  <c r="AR74" i="15" s="1"/>
  <c r="W75" i="15"/>
  <c r="AP75" i="15" s="1"/>
  <c r="V76" i="15"/>
  <c r="AW71" i="15"/>
  <c r="AV71" i="15"/>
  <c r="AX70" i="15"/>
  <c r="AQ75" i="15" l="1"/>
  <c r="AR75" i="15" s="1"/>
  <c r="V77" i="15"/>
  <c r="W76" i="15"/>
  <c r="AP76" i="15" s="1"/>
  <c r="AW72" i="15"/>
  <c r="AV72" i="15"/>
  <c r="AX71" i="15"/>
  <c r="AQ76" i="15" l="1"/>
  <c r="AR76" i="15"/>
  <c r="W77" i="15"/>
  <c r="AP77" i="15" s="1"/>
  <c r="AQ77" i="15" s="1"/>
  <c r="AR77" i="15" s="1"/>
  <c r="V78" i="15"/>
  <c r="AX73" i="15"/>
  <c r="AW73" i="15"/>
  <c r="AV73" i="15"/>
  <c r="AX72" i="15"/>
  <c r="V79" i="15" l="1"/>
  <c r="W78" i="15"/>
  <c r="AP78" i="15" s="1"/>
  <c r="AQ78" i="15" s="1"/>
  <c r="AR78" i="15" s="1"/>
  <c r="AW74" i="15"/>
  <c r="AV74" i="15"/>
  <c r="W79" i="15" l="1"/>
  <c r="AP79" i="15" s="1"/>
  <c r="V80" i="15"/>
  <c r="AX74" i="15"/>
  <c r="AW75" i="15"/>
  <c r="AV75" i="15"/>
  <c r="AQ79" i="15" l="1"/>
  <c r="AR79" i="15"/>
  <c r="V81" i="15"/>
  <c r="W80" i="15"/>
  <c r="AP80" i="15" s="1"/>
  <c r="AQ80" i="15" s="1"/>
  <c r="AR80" i="15" s="1"/>
  <c r="AW76" i="15"/>
  <c r="AV76" i="15"/>
  <c r="AX75" i="15"/>
  <c r="AZ69" i="15" s="1"/>
  <c r="V82" i="15" l="1"/>
  <c r="W81" i="15"/>
  <c r="AP81" i="15" s="1"/>
  <c r="AQ81" i="15" s="1"/>
  <c r="AR81" i="15" s="1"/>
  <c r="AX76" i="15"/>
  <c r="AW77" i="15"/>
  <c r="AV77" i="15"/>
  <c r="V83" i="15" l="1"/>
  <c r="W82" i="15"/>
  <c r="AP82" i="15" s="1"/>
  <c r="AW78" i="15"/>
  <c r="AV78" i="15"/>
  <c r="AX77" i="15"/>
  <c r="AZ76" i="15" s="1"/>
  <c r="AQ82" i="15" l="1"/>
  <c r="AR82" i="15" s="1"/>
  <c r="W83" i="15"/>
  <c r="AP83" i="15" s="1"/>
  <c r="V84" i="15"/>
  <c r="AX78" i="15"/>
  <c r="AW79" i="15"/>
  <c r="AV79" i="15"/>
  <c r="AQ83" i="15" l="1"/>
  <c r="AR83" i="15" s="1"/>
  <c r="V85" i="15"/>
  <c r="W84" i="15"/>
  <c r="AP84" i="15" s="1"/>
  <c r="AW80" i="15"/>
  <c r="AV80" i="15"/>
  <c r="AX79" i="15"/>
  <c r="AQ84" i="15" l="1"/>
  <c r="AR84" i="15" s="1"/>
  <c r="W85" i="15"/>
  <c r="AP85" i="15" s="1"/>
  <c r="AQ85" i="15" s="1"/>
  <c r="AR85" i="15" s="1"/>
  <c r="V86" i="15"/>
  <c r="AX80" i="15"/>
  <c r="AW81" i="15"/>
  <c r="AV81" i="15"/>
  <c r="V87" i="15" l="1"/>
  <c r="W86" i="15"/>
  <c r="AP86" i="15" s="1"/>
  <c r="AQ86" i="15" s="1"/>
  <c r="AR86" i="15" s="1"/>
  <c r="AX81" i="15"/>
  <c r="AW82" i="15"/>
  <c r="AV82" i="15"/>
  <c r="W87" i="15" l="1"/>
  <c r="AP87" i="15" s="1"/>
  <c r="V88" i="15"/>
  <c r="AX82" i="15"/>
  <c r="AZ78" i="15" s="1"/>
  <c r="AW83" i="15"/>
  <c r="AV83" i="15"/>
  <c r="AQ87" i="15" l="1"/>
  <c r="AR87" i="15" s="1"/>
  <c r="V89" i="15"/>
  <c r="W88" i="15"/>
  <c r="AP88" i="15" s="1"/>
  <c r="AQ88" i="15" s="1"/>
  <c r="AR88" i="15" s="1"/>
  <c r="AX83" i="15"/>
  <c r="AZ83" i="15" s="1"/>
  <c r="AW84" i="15"/>
  <c r="AV84" i="15"/>
  <c r="V90" i="15" l="1"/>
  <c r="W89" i="15"/>
  <c r="AP89" i="15" s="1"/>
  <c r="AQ89" i="15" s="1"/>
  <c r="AR89" i="15" s="1"/>
  <c r="AX84" i="15"/>
  <c r="AZ84" i="15" s="1"/>
  <c r="AW85" i="15"/>
  <c r="AV85" i="15"/>
  <c r="V91" i="15" l="1"/>
  <c r="W90" i="15"/>
  <c r="AP90" i="15" s="1"/>
  <c r="AX85" i="15"/>
  <c r="AW86" i="15"/>
  <c r="AV86" i="15"/>
  <c r="AQ90" i="15" l="1"/>
  <c r="AR90" i="15" s="1"/>
  <c r="W91" i="15"/>
  <c r="AP91" i="15" s="1"/>
  <c r="V92" i="15"/>
  <c r="AX86" i="15"/>
  <c r="AW87" i="15"/>
  <c r="AV87" i="15"/>
  <c r="AQ91" i="15" l="1"/>
  <c r="AR91" i="15"/>
  <c r="V93" i="15"/>
  <c r="W92" i="15"/>
  <c r="AP92" i="15" s="1"/>
  <c r="AX87" i="15"/>
  <c r="AZ85" i="15" s="1"/>
  <c r="AW88" i="15"/>
  <c r="AV88" i="15"/>
  <c r="AQ92" i="15" l="1"/>
  <c r="AR92" i="15" s="1"/>
  <c r="W93" i="15"/>
  <c r="AP93" i="15" s="1"/>
  <c r="AQ93" i="15" s="1"/>
  <c r="AR93" i="15" s="1"/>
  <c r="V94" i="15"/>
  <c r="AX88" i="15"/>
  <c r="AZ88" i="15" s="1"/>
  <c r="AW89" i="15"/>
  <c r="AV89" i="15"/>
  <c r="V95" i="15" l="1"/>
  <c r="W94" i="15"/>
  <c r="AP94" i="15" s="1"/>
  <c r="AQ94" i="15" s="1"/>
  <c r="AR94" i="15" s="1"/>
  <c r="AX89" i="15"/>
  <c r="AW90" i="15"/>
  <c r="AV90" i="15"/>
  <c r="W95" i="15" l="1"/>
  <c r="AP95" i="15" s="1"/>
  <c r="V96" i="15"/>
  <c r="AX90" i="15"/>
  <c r="AW91" i="15"/>
  <c r="AV91" i="15"/>
  <c r="AQ95" i="15" l="1"/>
  <c r="AR95" i="15" s="1"/>
  <c r="V97" i="15"/>
  <c r="W96" i="15"/>
  <c r="AP96" i="15" s="1"/>
  <c r="AQ96" i="15" s="1"/>
  <c r="AR96" i="15" s="1"/>
  <c r="AX91" i="15"/>
  <c r="AW92" i="15"/>
  <c r="AV92" i="15"/>
  <c r="V98" i="15" l="1"/>
  <c r="W97" i="15"/>
  <c r="AP97" i="15" s="1"/>
  <c r="AQ97" i="15" s="1"/>
  <c r="AR97" i="15" s="1"/>
  <c r="AX92" i="15"/>
  <c r="AW93" i="15"/>
  <c r="AV93" i="15"/>
  <c r="V99" i="15" l="1"/>
  <c r="W98" i="15"/>
  <c r="AP98" i="15" s="1"/>
  <c r="AX93" i="15"/>
  <c r="AZ89" i="15" s="1"/>
  <c r="AW94" i="15"/>
  <c r="AV94" i="15"/>
  <c r="AQ98" i="15" l="1"/>
  <c r="AR98" i="15" s="1"/>
  <c r="W99" i="15"/>
  <c r="AP99" i="15" s="1"/>
  <c r="V100" i="15"/>
  <c r="AX94" i="15"/>
  <c r="AZ94" i="15" s="1"/>
  <c r="AW95" i="15"/>
  <c r="AV95" i="15"/>
  <c r="AQ99" i="15" l="1"/>
  <c r="AR99" i="15" s="1"/>
  <c r="V101" i="15"/>
  <c r="W100" i="15"/>
  <c r="AP100" i="15" s="1"/>
  <c r="AX95" i="15"/>
  <c r="AZ95" i="15" s="1"/>
  <c r="AW96" i="15"/>
  <c r="AV96" i="15"/>
  <c r="AQ100" i="15" l="1"/>
  <c r="AR100" i="15" s="1"/>
  <c r="V102" i="15"/>
  <c r="W101" i="15"/>
  <c r="AP101" i="15" s="1"/>
  <c r="AQ101" i="15" s="1"/>
  <c r="AR101" i="15" s="1"/>
  <c r="AX96" i="15"/>
  <c r="AZ96" i="15" s="1"/>
  <c r="AW97" i="15"/>
  <c r="AV97" i="15"/>
  <c r="V103" i="15" l="1"/>
  <c r="W102" i="15"/>
  <c r="AP102" i="15" s="1"/>
  <c r="AQ102" i="15" s="1"/>
  <c r="AR102" i="15" s="1"/>
  <c r="AX97" i="15"/>
  <c r="AW98" i="15"/>
  <c r="AV98" i="15"/>
  <c r="W103" i="15" l="1"/>
  <c r="AP103" i="15" s="1"/>
  <c r="V104" i="15"/>
  <c r="AX98" i="15"/>
  <c r="AW99" i="15"/>
  <c r="AV99" i="15"/>
  <c r="AQ103" i="15" l="1"/>
  <c r="AR103" i="15" s="1"/>
  <c r="V105" i="15"/>
  <c r="W104" i="15"/>
  <c r="AP104" i="15" s="1"/>
  <c r="AQ104" i="15" s="1"/>
  <c r="AR104" i="15" s="1"/>
  <c r="AX99" i="15"/>
  <c r="AW100" i="15"/>
  <c r="AV100" i="15"/>
  <c r="W105" i="15" l="1"/>
  <c r="AP105" i="15" s="1"/>
  <c r="V106" i="15"/>
  <c r="AX100" i="15"/>
  <c r="AW101" i="15"/>
  <c r="AV101" i="15"/>
  <c r="AQ105" i="15" l="1"/>
  <c r="AR105" i="15"/>
  <c r="V107" i="15"/>
  <c r="W106" i="15"/>
  <c r="AP106" i="15" s="1"/>
  <c r="AX101" i="15"/>
  <c r="AW102" i="15"/>
  <c r="AV102" i="15"/>
  <c r="AQ106" i="15" l="1"/>
  <c r="AR106" i="15" s="1"/>
  <c r="W107" i="15"/>
  <c r="AP107" i="15" s="1"/>
  <c r="V108" i="15"/>
  <c r="AX102" i="15"/>
  <c r="AW103" i="15"/>
  <c r="AV103" i="15"/>
  <c r="AQ107" i="15" l="1"/>
  <c r="AR107" i="15" s="1"/>
  <c r="V109" i="15"/>
  <c r="W108" i="15"/>
  <c r="AP108" i="15" s="1"/>
  <c r="AX103" i="15"/>
  <c r="AZ97" i="15" s="1"/>
  <c r="AW104" i="15"/>
  <c r="AV104" i="15"/>
  <c r="AQ108" i="15" l="1"/>
  <c r="AR108" i="15" s="1"/>
  <c r="V110" i="15"/>
  <c r="W109" i="15"/>
  <c r="AP109" i="15" s="1"/>
  <c r="AQ109" i="15" s="1"/>
  <c r="AR109" i="15" s="1"/>
  <c r="AX104" i="15"/>
  <c r="AW105" i="15"/>
  <c r="AV105" i="15"/>
  <c r="V111" i="15" l="1"/>
  <c r="W110" i="15"/>
  <c r="AP110" i="15" s="1"/>
  <c r="AQ110" i="15" s="1"/>
  <c r="AR110" i="15" s="1"/>
  <c r="AX105" i="15"/>
  <c r="AW106" i="15"/>
  <c r="AV106" i="15"/>
  <c r="AX106" i="15" l="1"/>
  <c r="W111" i="15"/>
  <c r="AP111" i="15" s="1"/>
  <c r="V112" i="15"/>
  <c r="AW107" i="15"/>
  <c r="AV107" i="15"/>
  <c r="AQ111" i="15" l="1"/>
  <c r="AR111" i="15" s="1"/>
  <c r="V113" i="15"/>
  <c r="W112" i="15"/>
  <c r="AP112" i="15" s="1"/>
  <c r="AQ112" i="15" s="1"/>
  <c r="AR112" i="15" s="1"/>
  <c r="AW108" i="15"/>
  <c r="AV108" i="15"/>
  <c r="AX107" i="15"/>
  <c r="W113" i="15" l="1"/>
  <c r="AP113" i="15" s="1"/>
  <c r="AQ113" i="15" s="1"/>
  <c r="AR113" i="15" s="1"/>
  <c r="V114" i="15"/>
  <c r="AX108" i="15"/>
  <c r="AW109" i="15"/>
  <c r="AV109" i="15"/>
  <c r="V115" i="15" l="1"/>
  <c r="W114" i="15"/>
  <c r="AP114" i="15" s="1"/>
  <c r="AX109" i="15"/>
  <c r="AW110" i="15"/>
  <c r="AV110" i="15"/>
  <c r="AQ114" i="15" l="1"/>
  <c r="AR114" i="15" s="1"/>
  <c r="W115" i="15"/>
  <c r="AP115" i="15" s="1"/>
  <c r="V116" i="15"/>
  <c r="AX110" i="15"/>
  <c r="AW111" i="15"/>
  <c r="AV111" i="15"/>
  <c r="AQ115" i="15" l="1"/>
  <c r="AR115" i="15" s="1"/>
  <c r="V117" i="15"/>
  <c r="W116" i="15"/>
  <c r="AP116" i="15" s="1"/>
  <c r="AW112" i="15"/>
  <c r="AV112" i="15"/>
  <c r="AX111" i="15"/>
  <c r="AQ116" i="15" l="1"/>
  <c r="AR116" i="15" s="1"/>
  <c r="AX112" i="15"/>
  <c r="V118" i="15"/>
  <c r="W117" i="15"/>
  <c r="AP117" i="15" s="1"/>
  <c r="AQ117" i="15" s="1"/>
  <c r="AR117" i="15" s="1"/>
  <c r="AW113" i="15"/>
  <c r="AX113" i="15"/>
  <c r="AV113" i="15"/>
  <c r="W118" i="15" l="1"/>
  <c r="AP118" i="15" s="1"/>
  <c r="AQ118" i="15" s="1"/>
  <c r="AR118" i="15" s="1"/>
  <c r="V119" i="15"/>
  <c r="AW114" i="15"/>
  <c r="AV114" i="15"/>
  <c r="V120" i="15" l="1"/>
  <c r="W119" i="15"/>
  <c r="AP119" i="15" s="1"/>
  <c r="AQ119" i="15" s="1"/>
  <c r="AR119" i="15" s="1"/>
  <c r="AX114" i="15"/>
  <c r="AW115" i="15"/>
  <c r="AX115" i="15"/>
  <c r="AV115" i="15"/>
  <c r="W120" i="15" l="1"/>
  <c r="AP120" i="15" s="1"/>
  <c r="V121" i="15"/>
  <c r="AW116" i="15"/>
  <c r="AV116" i="15"/>
  <c r="AQ120" i="15" l="1"/>
  <c r="AR120" i="15" s="1"/>
  <c r="V122" i="15"/>
  <c r="W121" i="15"/>
  <c r="AP121" i="15" s="1"/>
  <c r="AQ121" i="15" s="1"/>
  <c r="AR121" i="15" s="1"/>
  <c r="AX116" i="15"/>
  <c r="AW117" i="15"/>
  <c r="AX117" i="15"/>
  <c r="AV117" i="15"/>
  <c r="W122" i="15" l="1"/>
  <c r="AP122" i="15" s="1"/>
  <c r="AQ122" i="15" s="1"/>
  <c r="AR122" i="15" s="1"/>
  <c r="V123" i="15"/>
  <c r="AW118" i="15"/>
  <c r="AV118" i="15"/>
  <c r="V124" i="15" l="1"/>
  <c r="W123" i="15"/>
  <c r="AP123" i="15" s="1"/>
  <c r="AQ123" i="15" s="1"/>
  <c r="AR123" i="15" s="1"/>
  <c r="AX118" i="15"/>
  <c r="AW119" i="15"/>
  <c r="AX119" i="15"/>
  <c r="AV119" i="15"/>
  <c r="W124" i="15" l="1"/>
  <c r="AP124" i="15" s="1"/>
  <c r="V125" i="15"/>
  <c r="AW120" i="15"/>
  <c r="AV120" i="15"/>
  <c r="AQ124" i="15" l="1"/>
  <c r="AR124" i="15" s="1"/>
  <c r="V126" i="15"/>
  <c r="W125" i="15"/>
  <c r="AP125" i="15" s="1"/>
  <c r="AQ125" i="15" s="1"/>
  <c r="AR125" i="15" s="1"/>
  <c r="AX120" i="15"/>
  <c r="AZ104" i="15" s="1"/>
  <c r="AW121" i="15"/>
  <c r="AV121" i="15"/>
  <c r="W126" i="15" l="1"/>
  <c r="AP126" i="15" s="1"/>
  <c r="AQ126" i="15" s="1"/>
  <c r="AR126" i="15" s="1"/>
  <c r="V127" i="15"/>
  <c r="AX121" i="15"/>
  <c r="AW122" i="15"/>
  <c r="AV122" i="15"/>
  <c r="V128" i="15" l="1"/>
  <c r="W127" i="15"/>
  <c r="AP127" i="15" s="1"/>
  <c r="AQ127" i="15" s="1"/>
  <c r="AR127" i="15" s="1"/>
  <c r="AX122" i="15"/>
  <c r="AW123" i="15"/>
  <c r="AX123" i="15"/>
  <c r="AV123" i="15"/>
  <c r="W128" i="15" l="1"/>
  <c r="AP128" i="15" s="1"/>
  <c r="V129" i="15"/>
  <c r="AW124" i="15"/>
  <c r="AV124" i="15"/>
  <c r="AQ128" i="15" l="1"/>
  <c r="AR128" i="15" s="1"/>
  <c r="V130" i="15"/>
  <c r="W129" i="15"/>
  <c r="AP129" i="15" s="1"/>
  <c r="AQ129" i="15" s="1"/>
  <c r="AR129" i="15" s="1"/>
  <c r="AX124" i="15"/>
  <c r="AW125" i="15"/>
  <c r="AV125" i="15"/>
  <c r="W130" i="15" l="1"/>
  <c r="AP130" i="15" s="1"/>
  <c r="AQ130" i="15" s="1"/>
  <c r="AR130" i="15" s="1"/>
  <c r="V131" i="15"/>
  <c r="AX125" i="15"/>
  <c r="AW126" i="15"/>
  <c r="AV126" i="15"/>
  <c r="V132" i="15" l="1"/>
  <c r="W131" i="15"/>
  <c r="AP131" i="15" s="1"/>
  <c r="AQ131" i="15" s="1"/>
  <c r="AR131" i="15" s="1"/>
  <c r="AX126" i="15"/>
  <c r="AW127" i="15"/>
  <c r="AV127" i="15"/>
  <c r="W132" i="15" l="1"/>
  <c r="AP132" i="15" s="1"/>
  <c r="V133" i="15"/>
  <c r="AX127" i="15"/>
  <c r="AW128" i="15"/>
  <c r="AV128" i="15"/>
  <c r="AQ132" i="15" l="1"/>
  <c r="AR132" i="15" s="1"/>
  <c r="V134" i="15"/>
  <c r="W133" i="15"/>
  <c r="AP133" i="15" s="1"/>
  <c r="AQ133" i="15" s="1"/>
  <c r="AR133" i="15" s="1"/>
  <c r="AX128" i="15"/>
  <c r="AW129" i="15"/>
  <c r="AV129" i="15"/>
  <c r="W134" i="15" l="1"/>
  <c r="AP134" i="15" s="1"/>
  <c r="AQ134" i="15" s="1"/>
  <c r="AR134" i="15" s="1"/>
  <c r="V135" i="15"/>
  <c r="AX129" i="15"/>
  <c r="AW130" i="15"/>
  <c r="AV130" i="15"/>
  <c r="V136" i="15" l="1"/>
  <c r="W135" i="15"/>
  <c r="AP135" i="15" s="1"/>
  <c r="AQ135" i="15" s="1"/>
  <c r="AR135" i="15" s="1"/>
  <c r="AX130" i="15"/>
  <c r="AW131" i="15"/>
  <c r="AV131" i="15"/>
  <c r="W136" i="15" l="1"/>
  <c r="AP136" i="15" s="1"/>
  <c r="V137" i="15"/>
  <c r="AX131" i="15"/>
  <c r="AZ121" i="15" s="1"/>
  <c r="AW132" i="15"/>
  <c r="AV132" i="15"/>
  <c r="AQ136" i="15" l="1"/>
  <c r="AR136" i="15" s="1"/>
  <c r="V138" i="15"/>
  <c r="W137" i="15"/>
  <c r="AP137" i="15" s="1"/>
  <c r="AQ137" i="15" s="1"/>
  <c r="AR137" i="15" s="1"/>
  <c r="AX132" i="15"/>
  <c r="AW133" i="15"/>
  <c r="AV133" i="15"/>
  <c r="W138" i="15" l="1"/>
  <c r="AP138" i="15" s="1"/>
  <c r="AQ138" i="15" s="1"/>
  <c r="AR138" i="15" s="1"/>
  <c r="V139" i="15"/>
  <c r="AX133" i="15"/>
  <c r="AW134" i="15"/>
  <c r="AV134" i="15"/>
  <c r="V140" i="15" l="1"/>
  <c r="W139" i="15"/>
  <c r="AP139" i="15" s="1"/>
  <c r="AQ139" i="15" s="1"/>
  <c r="AR139" i="15" s="1"/>
  <c r="AX134" i="15"/>
  <c r="AW135" i="15"/>
  <c r="AV135" i="15"/>
  <c r="W140" i="15" l="1"/>
  <c r="AP140" i="15" s="1"/>
  <c r="V141" i="15"/>
  <c r="AW136" i="15"/>
  <c r="AX136" i="15"/>
  <c r="AV136" i="15"/>
  <c r="AX135" i="15"/>
  <c r="AQ140" i="15" l="1"/>
  <c r="AR140" i="15" s="1"/>
  <c r="V142" i="15"/>
  <c r="W141" i="15"/>
  <c r="AP141" i="15" s="1"/>
  <c r="AQ141" i="15" s="1"/>
  <c r="AR141" i="15" s="1"/>
  <c r="AW137" i="15"/>
  <c r="AX137" i="15"/>
  <c r="AV137" i="15"/>
  <c r="W142" i="15" l="1"/>
  <c r="AP142" i="15" s="1"/>
  <c r="AQ142" i="15" s="1"/>
  <c r="AR142" i="15" s="1"/>
  <c r="V143" i="15"/>
  <c r="AW138" i="15"/>
  <c r="AX138" i="15"/>
  <c r="AV138" i="15"/>
  <c r="V144" i="15" l="1"/>
  <c r="W143" i="15"/>
  <c r="AP143" i="15" s="1"/>
  <c r="AQ143" i="15" s="1"/>
  <c r="AR143" i="15" s="1"/>
  <c r="AW139" i="15"/>
  <c r="AX139" i="15"/>
  <c r="AV139" i="15"/>
  <c r="W144" i="15" l="1"/>
  <c r="AP144" i="15" s="1"/>
  <c r="V145" i="15"/>
  <c r="AW140" i="15"/>
  <c r="AV140" i="15"/>
  <c r="AQ144" i="15" l="1"/>
  <c r="AR144" i="15" s="1"/>
  <c r="V146" i="15"/>
  <c r="W145" i="15"/>
  <c r="AP145" i="15" s="1"/>
  <c r="AQ145" i="15" s="1"/>
  <c r="AR145" i="15" s="1"/>
  <c r="AW141" i="15"/>
  <c r="AV141" i="15"/>
  <c r="AX140" i="15"/>
  <c r="W146" i="15" l="1"/>
  <c r="AP146" i="15" s="1"/>
  <c r="AQ146" i="15" s="1"/>
  <c r="AR146" i="15" s="1"/>
  <c r="V147" i="15"/>
  <c r="AX141" i="15"/>
  <c r="AW142" i="15"/>
  <c r="AV142" i="15"/>
  <c r="V148" i="15" l="1"/>
  <c r="W147" i="15"/>
  <c r="AP147" i="15" s="1"/>
  <c r="AQ147" i="15" s="1"/>
  <c r="AR147" i="15" s="1"/>
  <c r="AX142" i="15"/>
  <c r="AW143" i="15"/>
  <c r="AV143" i="15"/>
  <c r="W148" i="15" l="1"/>
  <c r="AP148" i="15" s="1"/>
  <c r="V149" i="15"/>
  <c r="AX143" i="15"/>
  <c r="AW144" i="15"/>
  <c r="AX144" i="15"/>
  <c r="AV144" i="15"/>
  <c r="AQ148" i="15" l="1"/>
  <c r="AR148" i="15" s="1"/>
  <c r="V150" i="15"/>
  <c r="W149" i="15"/>
  <c r="AP149" i="15" s="1"/>
  <c r="AQ149" i="15" s="1"/>
  <c r="AR149" i="15" s="1"/>
  <c r="AW145" i="15"/>
  <c r="AX145" i="15"/>
  <c r="AV145" i="15"/>
  <c r="W150" i="15" l="1"/>
  <c r="AP150" i="15" s="1"/>
  <c r="AQ150" i="15" s="1"/>
  <c r="AR150" i="15" s="1"/>
  <c r="V151" i="15"/>
  <c r="AW146" i="15"/>
  <c r="AV146" i="15"/>
  <c r="V152" i="15" l="1"/>
  <c r="W151" i="15"/>
  <c r="AP151" i="15" s="1"/>
  <c r="AQ151" i="15" s="1"/>
  <c r="AR151" i="15" s="1"/>
  <c r="AX146" i="15"/>
  <c r="AW147" i="15"/>
  <c r="AV147" i="15"/>
  <c r="W152" i="15" l="1"/>
  <c r="AP152" i="15" s="1"/>
  <c r="V153" i="15"/>
  <c r="AW148" i="15"/>
  <c r="AX148" i="15"/>
  <c r="AV148" i="15"/>
  <c r="AX147" i="15"/>
  <c r="AQ152" i="15" l="1"/>
  <c r="AR152" i="15" s="1"/>
  <c r="V154" i="15"/>
  <c r="W153" i="15"/>
  <c r="AP153" i="15" s="1"/>
  <c r="AQ153" i="15" s="1"/>
  <c r="AR153" i="15" s="1"/>
  <c r="AW149" i="15"/>
  <c r="AX149" i="15"/>
  <c r="AZ132" i="15" s="1"/>
  <c r="AV149" i="15"/>
  <c r="W154" i="15" l="1"/>
  <c r="AP154" i="15" s="1"/>
  <c r="AQ154" i="15" s="1"/>
  <c r="AR154" i="15" s="1"/>
  <c r="V155" i="15"/>
  <c r="AW150" i="15"/>
  <c r="AX150" i="15"/>
  <c r="AV150" i="15"/>
  <c r="V156" i="15" l="1"/>
  <c r="W155" i="15"/>
  <c r="AP155" i="15" s="1"/>
  <c r="AQ155" i="15" s="1"/>
  <c r="AR155" i="15" s="1"/>
  <c r="AW151" i="15"/>
  <c r="AV151" i="15"/>
  <c r="W156" i="15" l="1"/>
  <c r="AP156" i="15" s="1"/>
  <c r="V157" i="15"/>
  <c r="AX151" i="15"/>
  <c r="AW152" i="15"/>
  <c r="AV152" i="15"/>
  <c r="AQ156" i="15" l="1"/>
  <c r="AR156" i="15" s="1"/>
  <c r="V158" i="15"/>
  <c r="W157" i="15"/>
  <c r="AP157" i="15" s="1"/>
  <c r="AQ157" i="15" s="1"/>
  <c r="AR157" i="15" s="1"/>
  <c r="AX152" i="15"/>
  <c r="AW153" i="15"/>
  <c r="AV153" i="15"/>
  <c r="W158" i="15" l="1"/>
  <c r="AP158" i="15" s="1"/>
  <c r="AQ158" i="15" s="1"/>
  <c r="AR158" i="15" s="1"/>
  <c r="V159" i="15"/>
  <c r="AX153" i="15"/>
  <c r="AW154" i="15"/>
  <c r="AV154" i="15"/>
  <c r="V160" i="15" l="1"/>
  <c r="W159" i="15"/>
  <c r="AP159" i="15" s="1"/>
  <c r="AQ159" i="15" s="1"/>
  <c r="AR159" i="15" s="1"/>
  <c r="AW155" i="15"/>
  <c r="AV155" i="15"/>
  <c r="AX154" i="15"/>
  <c r="W160" i="15" l="1"/>
  <c r="AP160" i="15" s="1"/>
  <c r="V161" i="15"/>
  <c r="AX155" i="15"/>
  <c r="AW156" i="15"/>
  <c r="AV156" i="15"/>
  <c r="AQ160" i="15" l="1"/>
  <c r="AR160" i="15" s="1"/>
  <c r="V162" i="15"/>
  <c r="W161" i="15"/>
  <c r="AP161" i="15" s="1"/>
  <c r="AQ161" i="15" s="1"/>
  <c r="AR161" i="15" s="1"/>
  <c r="AX156" i="15"/>
  <c r="AW157" i="15"/>
  <c r="AX157" i="15"/>
  <c r="AV157" i="15"/>
  <c r="W162" i="15" l="1"/>
  <c r="AP162" i="15" s="1"/>
  <c r="AQ162" i="15" s="1"/>
  <c r="AR162" i="15" s="1"/>
  <c r="V163" i="15"/>
  <c r="AW158" i="15"/>
  <c r="AV158" i="15"/>
  <c r="V164" i="15" l="1"/>
  <c r="W163" i="15"/>
  <c r="AP163" i="15" s="1"/>
  <c r="AQ163" i="15" s="1"/>
  <c r="AR163" i="15" s="1"/>
  <c r="AX158" i="15"/>
  <c r="AW159" i="15"/>
  <c r="AX159" i="15"/>
  <c r="AV159" i="15"/>
  <c r="W164" i="15" l="1"/>
  <c r="AP164" i="15" s="1"/>
  <c r="V165" i="15"/>
  <c r="AW160" i="15"/>
  <c r="AV160" i="15"/>
  <c r="AQ164" i="15" l="1"/>
  <c r="AR164" i="15" s="1"/>
  <c r="V166" i="15"/>
  <c r="W165" i="15"/>
  <c r="AP165" i="15" s="1"/>
  <c r="AQ165" i="15" s="1"/>
  <c r="AR165" i="15" s="1"/>
  <c r="AW161" i="15"/>
  <c r="AX161" i="15"/>
  <c r="AV161" i="15"/>
  <c r="AX160" i="15"/>
  <c r="W166" i="15" l="1"/>
  <c r="AP166" i="15" s="1"/>
  <c r="AQ166" i="15" s="1"/>
  <c r="AR166" i="15" s="1"/>
  <c r="V167" i="15"/>
  <c r="AW162" i="15"/>
  <c r="AV162" i="15"/>
  <c r="V168" i="15" l="1"/>
  <c r="W167" i="15"/>
  <c r="AP167" i="15" s="1"/>
  <c r="AQ167" i="15" s="1"/>
  <c r="AR167" i="15" s="1"/>
  <c r="AX162" i="15"/>
  <c r="AW163" i="15"/>
  <c r="AX163" i="15"/>
  <c r="AV163" i="15"/>
  <c r="W168" i="15" l="1"/>
  <c r="AP168" i="15" s="1"/>
  <c r="V169" i="15"/>
  <c r="AW164" i="15"/>
  <c r="AX164" i="15"/>
  <c r="AV164" i="15"/>
  <c r="AQ168" i="15" l="1"/>
  <c r="AR168" i="15" s="1"/>
  <c r="V170" i="15"/>
  <c r="W169" i="15"/>
  <c r="AP169" i="15" s="1"/>
  <c r="AQ169" i="15" s="1"/>
  <c r="AR169" i="15" s="1"/>
  <c r="AV165" i="15"/>
  <c r="AW165" i="15"/>
  <c r="W170" i="15" l="1"/>
  <c r="AP170" i="15" s="1"/>
  <c r="AQ170" i="15" s="1"/>
  <c r="AR170" i="15" s="1"/>
  <c r="V171" i="15"/>
  <c r="AW166" i="15"/>
  <c r="AV166" i="15"/>
  <c r="AX165" i="15"/>
  <c r="AZ150" i="15" s="1"/>
  <c r="V172" i="15" l="1"/>
  <c r="W171" i="15"/>
  <c r="AP171" i="15" s="1"/>
  <c r="AQ171" i="15" s="1"/>
  <c r="AR171" i="15" s="1"/>
  <c r="AX166" i="15"/>
  <c r="AW167" i="15"/>
  <c r="AV167" i="15"/>
  <c r="W172" i="15" l="1"/>
  <c r="AP172" i="15" s="1"/>
  <c r="V173" i="15"/>
  <c r="AX167" i="15"/>
  <c r="AW168" i="15"/>
  <c r="AX168" i="15"/>
  <c r="AV168" i="15"/>
  <c r="AQ172" i="15" l="1"/>
  <c r="AR172" i="15" s="1"/>
  <c r="V174" i="15"/>
  <c r="W173" i="15"/>
  <c r="AP173" i="15" s="1"/>
  <c r="AQ173" i="15" s="1"/>
  <c r="AR173" i="15" s="1"/>
  <c r="AW169" i="15"/>
  <c r="AV169" i="15"/>
  <c r="W174" i="15" l="1"/>
  <c r="AP174" i="15" s="1"/>
  <c r="AQ174" i="15" s="1"/>
  <c r="AR174" i="15" s="1"/>
  <c r="V175" i="15"/>
  <c r="AX169" i="15"/>
  <c r="AW170" i="15"/>
  <c r="AV170" i="15"/>
  <c r="V176" i="15" l="1"/>
  <c r="W175" i="15"/>
  <c r="AP175" i="15" s="1"/>
  <c r="AQ175" i="15" s="1"/>
  <c r="AR175" i="15" s="1"/>
  <c r="AW171" i="15"/>
  <c r="AV171" i="15"/>
  <c r="AX170" i="15"/>
  <c r="W176" i="15" l="1"/>
  <c r="AP176" i="15" s="1"/>
  <c r="V177" i="15"/>
  <c r="AX171" i="15"/>
  <c r="AW172" i="15"/>
  <c r="AV172" i="15"/>
  <c r="AQ176" i="15" l="1"/>
  <c r="AR176" i="15" s="1"/>
  <c r="V178" i="15"/>
  <c r="W177" i="15"/>
  <c r="AP177" i="15" s="1"/>
  <c r="AQ177" i="15" s="1"/>
  <c r="AR177" i="15" s="1"/>
  <c r="AX172" i="15"/>
  <c r="AW173" i="15"/>
  <c r="AV173" i="15"/>
  <c r="W178" i="15" l="1"/>
  <c r="AP178" i="15" s="1"/>
  <c r="AQ178" i="15" s="1"/>
  <c r="AR178" i="15" s="1"/>
  <c r="V179" i="15"/>
  <c r="AX173" i="15"/>
  <c r="AW174" i="15"/>
  <c r="AV174" i="15"/>
  <c r="V180" i="15" l="1"/>
  <c r="W179" i="15"/>
  <c r="AP179" i="15" s="1"/>
  <c r="AQ179" i="15" s="1"/>
  <c r="AR179" i="15" s="1"/>
  <c r="AX174" i="15"/>
  <c r="AZ166" i="15" s="1"/>
  <c r="AW175" i="15"/>
  <c r="AV175" i="15"/>
  <c r="W180" i="15" l="1"/>
  <c r="AP180" i="15" s="1"/>
  <c r="V181" i="15"/>
  <c r="AX175" i="15"/>
  <c r="AW176" i="15"/>
  <c r="AV176" i="15"/>
  <c r="AQ180" i="15" l="1"/>
  <c r="AR180" i="15" s="1"/>
  <c r="V182" i="15"/>
  <c r="W181" i="15"/>
  <c r="AP181" i="15" s="1"/>
  <c r="AQ181" i="15" s="1"/>
  <c r="AR181" i="15" s="1"/>
  <c r="AX176" i="15"/>
  <c r="AW177" i="15"/>
  <c r="AV177" i="15"/>
  <c r="W182" i="15" l="1"/>
  <c r="AP182" i="15" s="1"/>
  <c r="AQ182" i="15" s="1"/>
  <c r="AR182" i="15" s="1"/>
  <c r="V183" i="15"/>
  <c r="AX177" i="15"/>
  <c r="AW178" i="15"/>
  <c r="AV178" i="15"/>
  <c r="V184" i="15" l="1"/>
  <c r="W183" i="15"/>
  <c r="AP183" i="15" s="1"/>
  <c r="AX178" i="15"/>
  <c r="AW179" i="15"/>
  <c r="AV179" i="15"/>
  <c r="AQ183" i="15" l="1"/>
  <c r="AR183" i="15" s="1"/>
  <c r="W184" i="15"/>
  <c r="AP184" i="15" s="1"/>
  <c r="V185" i="15"/>
  <c r="AW180" i="15"/>
  <c r="AV180" i="15"/>
  <c r="AX179" i="15"/>
  <c r="AQ184" i="15" l="1"/>
  <c r="AR184" i="15" s="1"/>
  <c r="V186" i="15"/>
  <c r="W185" i="15"/>
  <c r="AP185" i="15" s="1"/>
  <c r="AQ185" i="15" s="1"/>
  <c r="AR185" i="15" s="1"/>
  <c r="AX180" i="15"/>
  <c r="AW181" i="15"/>
  <c r="AV181" i="15"/>
  <c r="W186" i="15" l="1"/>
  <c r="AP186" i="15" s="1"/>
  <c r="AQ186" i="15" s="1"/>
  <c r="AR186" i="15" s="1"/>
  <c r="V187" i="15"/>
  <c r="AX181" i="15"/>
  <c r="AW182" i="15"/>
  <c r="AV182" i="15"/>
  <c r="V188" i="15" l="1"/>
  <c r="W187" i="15"/>
  <c r="AP187" i="15" s="1"/>
  <c r="AQ187" i="15" s="1"/>
  <c r="AR187" i="15" s="1"/>
  <c r="AX182" i="15"/>
  <c r="AW183" i="15"/>
  <c r="AV183" i="15"/>
  <c r="AX183" i="15" l="1"/>
  <c r="W188" i="15"/>
  <c r="AP188" i="15" s="1"/>
  <c r="V189" i="15"/>
  <c r="AW184" i="15"/>
  <c r="AV184" i="15"/>
  <c r="AQ188" i="15" l="1"/>
  <c r="AR188" i="15" s="1"/>
  <c r="V190" i="15"/>
  <c r="W189" i="15"/>
  <c r="AP189" i="15" s="1"/>
  <c r="AQ189" i="15" s="1"/>
  <c r="AR189" i="15" s="1"/>
  <c r="AX184" i="15"/>
  <c r="AW185" i="15"/>
  <c r="AV185" i="15"/>
  <c r="W190" i="15" l="1"/>
  <c r="AP190" i="15" s="1"/>
  <c r="AQ190" i="15" s="1"/>
  <c r="AR190" i="15" s="1"/>
  <c r="V191" i="15"/>
  <c r="AW186" i="15"/>
  <c r="AV186" i="15"/>
  <c r="AX185" i="15"/>
  <c r="AZ175" i="15" s="1"/>
  <c r="V192" i="15" l="1"/>
  <c r="W191" i="15"/>
  <c r="AP191" i="15" s="1"/>
  <c r="AQ191" i="15" s="1"/>
  <c r="AR191" i="15" s="1"/>
  <c r="AX186" i="15"/>
  <c r="AZ186" i="15" s="1"/>
  <c r="AW187" i="15"/>
  <c r="AV187" i="15"/>
  <c r="W192" i="15" l="1"/>
  <c r="AP192" i="15" s="1"/>
  <c r="V193" i="15"/>
  <c r="AX187" i="15"/>
  <c r="AW188" i="15"/>
  <c r="AV188" i="15"/>
  <c r="AQ192" i="15" l="1"/>
  <c r="AR192" i="15" s="1"/>
  <c r="V194" i="15"/>
  <c r="W193" i="15"/>
  <c r="AP193" i="15" s="1"/>
  <c r="AQ193" i="15" s="1"/>
  <c r="AR193" i="15" s="1"/>
  <c r="AX188" i="15"/>
  <c r="AW189" i="15"/>
  <c r="AV189" i="15"/>
  <c r="W194" i="15" l="1"/>
  <c r="AP194" i="15" s="1"/>
  <c r="AQ194" i="15" s="1"/>
  <c r="AR194" i="15" s="1"/>
  <c r="V195" i="15"/>
  <c r="AX189" i="15"/>
  <c r="AW190" i="15"/>
  <c r="AV190" i="15"/>
  <c r="V196" i="15" l="1"/>
  <c r="W195" i="15"/>
  <c r="AP195" i="15" s="1"/>
  <c r="AQ195" i="15" s="1"/>
  <c r="AR195" i="15" s="1"/>
  <c r="AW191" i="15"/>
  <c r="AV191" i="15"/>
  <c r="AX190" i="15"/>
  <c r="W196" i="15" l="1"/>
  <c r="AP196" i="15" s="1"/>
  <c r="V197" i="15"/>
  <c r="AX191" i="15"/>
  <c r="AW192" i="15"/>
  <c r="AV192" i="15"/>
  <c r="AQ196" i="15" l="1"/>
  <c r="AR196" i="15" s="1"/>
  <c r="V198" i="15"/>
  <c r="W197" i="15"/>
  <c r="AP197" i="15" s="1"/>
  <c r="AQ197" i="15" s="1"/>
  <c r="AR197" i="15" s="1"/>
  <c r="AX192" i="15"/>
  <c r="AW193" i="15"/>
  <c r="AV193" i="15"/>
  <c r="W198" i="15" l="1"/>
  <c r="AP198" i="15" s="1"/>
  <c r="AQ198" i="15" s="1"/>
  <c r="AR198" i="15" s="1"/>
  <c r="V199" i="15"/>
  <c r="AX193" i="15"/>
  <c r="AW194" i="15"/>
  <c r="AV194" i="15"/>
  <c r="V200" i="15" l="1"/>
  <c r="W199" i="15"/>
  <c r="AP199" i="15" s="1"/>
  <c r="AX194" i="15"/>
  <c r="AW195" i="15"/>
  <c r="AV195" i="15"/>
  <c r="AQ199" i="15" l="1"/>
  <c r="AR199" i="15" s="1"/>
  <c r="W200" i="15"/>
  <c r="AP200" i="15" s="1"/>
  <c r="V201" i="15"/>
  <c r="AX195" i="15"/>
  <c r="AW196" i="15"/>
  <c r="AV196" i="15"/>
  <c r="AQ200" i="15" l="1"/>
  <c r="AR200" i="15" s="1"/>
  <c r="V202" i="15"/>
  <c r="W201" i="15"/>
  <c r="AP201" i="15" s="1"/>
  <c r="AQ201" i="15" s="1"/>
  <c r="AR201" i="15" s="1"/>
  <c r="AX196" i="15"/>
  <c r="AV197" i="15"/>
  <c r="AW197" i="15"/>
  <c r="W202" i="15" l="1"/>
  <c r="AP202" i="15" s="1"/>
  <c r="AQ202" i="15" s="1"/>
  <c r="AR202" i="15" s="1"/>
  <c r="V203" i="15"/>
  <c r="AX197" i="15"/>
  <c r="AW198" i="15"/>
  <c r="AV198" i="15"/>
  <c r="V204" i="15" l="1"/>
  <c r="W203" i="15"/>
  <c r="AP203" i="15" s="1"/>
  <c r="AQ203" i="15" s="1"/>
  <c r="AR203" i="15" s="1"/>
  <c r="AX198" i="15"/>
  <c r="AW199" i="15"/>
  <c r="AV199" i="15"/>
  <c r="W204" i="15" l="1"/>
  <c r="AP204" i="15" s="1"/>
  <c r="V205" i="15"/>
  <c r="AX199" i="15"/>
  <c r="AW200" i="15"/>
  <c r="AV200" i="15"/>
  <c r="AQ204" i="15" l="1"/>
  <c r="AR204" i="15" s="1"/>
  <c r="V206" i="15"/>
  <c r="W205" i="15"/>
  <c r="AP205" i="15" s="1"/>
  <c r="AQ205" i="15" s="1"/>
  <c r="AR205" i="15" s="1"/>
  <c r="AX200" i="15"/>
  <c r="AW201" i="15"/>
  <c r="AV201" i="15"/>
  <c r="AX201" i="15" l="1"/>
  <c r="AZ187" i="15" s="1"/>
  <c r="W206" i="15"/>
  <c r="AP206" i="15" s="1"/>
  <c r="AQ206" i="15" s="1"/>
  <c r="AR206" i="15" s="1"/>
  <c r="V207" i="15"/>
  <c r="AW202" i="15"/>
  <c r="AV202" i="15"/>
  <c r="V208" i="15" l="1"/>
  <c r="W207" i="15"/>
  <c r="AP207" i="15" s="1"/>
  <c r="AQ207" i="15" s="1"/>
  <c r="AR207" i="15" s="1"/>
  <c r="AX202" i="15"/>
  <c r="AW203" i="15"/>
  <c r="AV203" i="15"/>
  <c r="W208" i="15" l="1"/>
  <c r="AP208" i="15" s="1"/>
  <c r="V209" i="15"/>
  <c r="AW204" i="15"/>
  <c r="AV204" i="15"/>
  <c r="AX203" i="15"/>
  <c r="AQ208" i="15" l="1"/>
  <c r="AR208" i="15" s="1"/>
  <c r="V210" i="15"/>
  <c r="W209" i="15"/>
  <c r="AP209" i="15" s="1"/>
  <c r="AQ209" i="15" s="1"/>
  <c r="AR209" i="15" s="1"/>
  <c r="AX204" i="15"/>
  <c r="AZ202" i="15" s="1"/>
  <c r="AW205" i="15"/>
  <c r="AV205" i="15"/>
  <c r="W210" i="15" l="1"/>
  <c r="AP210" i="15" s="1"/>
  <c r="AQ210" i="15" s="1"/>
  <c r="AR210" i="15" s="1"/>
  <c r="V211" i="15"/>
  <c r="AX205" i="15"/>
  <c r="AW206" i="15"/>
  <c r="AV206" i="15"/>
  <c r="V212" i="15" l="1"/>
  <c r="W211" i="15"/>
  <c r="AP211" i="15" s="1"/>
  <c r="AQ211" i="15" s="1"/>
  <c r="AR211" i="15" s="1"/>
  <c r="AX206" i="15"/>
  <c r="AW207" i="15"/>
  <c r="AV207" i="15"/>
  <c r="W212" i="15" l="1"/>
  <c r="AP212" i="15" s="1"/>
  <c r="V213" i="15"/>
  <c r="AW208" i="15"/>
  <c r="AX208" i="15"/>
  <c r="AV208" i="15"/>
  <c r="AX207" i="15"/>
  <c r="AQ212" i="15" l="1"/>
  <c r="AR212" i="15" s="1"/>
  <c r="V214" i="15"/>
  <c r="W213" i="15"/>
  <c r="AP213" i="15" s="1"/>
  <c r="AQ213" i="15" s="1"/>
  <c r="AR213" i="15" s="1"/>
  <c r="AW209" i="15"/>
  <c r="AV209" i="15"/>
  <c r="W214" i="15" l="1"/>
  <c r="AP214" i="15" s="1"/>
  <c r="AQ214" i="15" s="1"/>
  <c r="AR214" i="15" s="1"/>
  <c r="V215" i="15"/>
  <c r="AX209" i="15"/>
  <c r="AW210" i="15"/>
  <c r="AV210" i="15"/>
  <c r="V216" i="15" l="1"/>
  <c r="W215" i="15"/>
  <c r="AP215" i="15" s="1"/>
  <c r="AX210" i="15"/>
  <c r="AW211" i="15"/>
  <c r="AV211" i="15"/>
  <c r="AQ215" i="15" l="1"/>
  <c r="AR215" i="15" s="1"/>
  <c r="W216" i="15"/>
  <c r="AP216" i="15" s="1"/>
  <c r="V217" i="15"/>
  <c r="AX211" i="15"/>
  <c r="AW212" i="15"/>
  <c r="AV212" i="15"/>
  <c r="AQ216" i="15" l="1"/>
  <c r="AR216" i="15" s="1"/>
  <c r="AX212" i="15"/>
  <c r="V218" i="15"/>
  <c r="W217" i="15"/>
  <c r="AP217" i="15" s="1"/>
  <c r="AQ217" i="15" s="1"/>
  <c r="AR217" i="15" s="1"/>
  <c r="AV213" i="15"/>
  <c r="AW213" i="15"/>
  <c r="W218" i="15" l="1"/>
  <c r="AP218" i="15" s="1"/>
  <c r="AQ218" i="15" s="1"/>
  <c r="AR218" i="15" s="1"/>
  <c r="V219" i="15"/>
  <c r="AX213" i="15"/>
  <c r="AW214" i="15"/>
  <c r="AV214" i="15"/>
  <c r="V220" i="15" l="1"/>
  <c r="W219" i="15"/>
  <c r="AP219" i="15" s="1"/>
  <c r="AQ219" i="15" s="1"/>
  <c r="AR219" i="15" s="1"/>
  <c r="AX214" i="15"/>
  <c r="AW215" i="15"/>
  <c r="AV215" i="15"/>
  <c r="W220" i="15" l="1"/>
  <c r="AP220" i="15" s="1"/>
  <c r="V221" i="15"/>
  <c r="AW216" i="15"/>
  <c r="AV216" i="15"/>
  <c r="AX215" i="15"/>
  <c r="AZ205" i="15" s="1"/>
  <c r="AQ220" i="15" l="1"/>
  <c r="AR220" i="15" s="1"/>
  <c r="V222" i="15"/>
  <c r="W221" i="15"/>
  <c r="AP221" i="15" s="1"/>
  <c r="AQ221" i="15" s="1"/>
  <c r="AR221" i="15" s="1"/>
  <c r="AX216" i="15"/>
  <c r="AW217" i="15"/>
  <c r="AV217" i="15"/>
  <c r="AX217" i="15" l="1"/>
  <c r="W222" i="15"/>
  <c r="AP222" i="15" s="1"/>
  <c r="AQ222" i="15" s="1"/>
  <c r="AR222" i="15" s="1"/>
  <c r="V223" i="15"/>
  <c r="AW218" i="15"/>
  <c r="AV218" i="15"/>
  <c r="V224" i="15" l="1"/>
  <c r="W223" i="15"/>
  <c r="AP223" i="15" s="1"/>
  <c r="AQ223" i="15" s="1"/>
  <c r="AR223" i="15" s="1"/>
  <c r="AX218" i="15"/>
  <c r="AZ216" i="15" s="1"/>
  <c r="AW219" i="15"/>
  <c r="AV219" i="15"/>
  <c r="W224" i="15" l="1"/>
  <c r="AP224" i="15" s="1"/>
  <c r="V225" i="15"/>
  <c r="AW220" i="15"/>
  <c r="AV220" i="15"/>
  <c r="AX219" i="15"/>
  <c r="AZ219" i="15" s="1"/>
  <c r="AQ224" i="15" l="1"/>
  <c r="AR224" i="15" s="1"/>
  <c r="V226" i="15"/>
  <c r="W225" i="15"/>
  <c r="AP225" i="15" s="1"/>
  <c r="AQ225" i="15" s="1"/>
  <c r="AR225" i="15" s="1"/>
  <c r="AX220" i="15"/>
  <c r="AW221" i="15"/>
  <c r="AV221" i="15"/>
  <c r="W226" i="15" l="1"/>
  <c r="AP226" i="15" s="1"/>
  <c r="AQ226" i="15" s="1"/>
  <c r="AR226" i="15" s="1"/>
  <c r="V227" i="15"/>
  <c r="AX221" i="15"/>
  <c r="AW222" i="15"/>
  <c r="AV222" i="15"/>
  <c r="V228" i="15" l="1"/>
  <c r="W227" i="15"/>
  <c r="AP227" i="15" s="1"/>
  <c r="AX222" i="15"/>
  <c r="AW223" i="15"/>
  <c r="AV223" i="15"/>
  <c r="AQ227" i="15" l="1"/>
  <c r="AR227" i="15" s="1"/>
  <c r="W228" i="15"/>
  <c r="AP228" i="15" s="1"/>
  <c r="V229" i="15"/>
  <c r="AX223" i="15"/>
  <c r="AW224" i="15"/>
  <c r="AX224" i="15"/>
  <c r="AV224" i="15"/>
  <c r="AQ228" i="15" l="1"/>
  <c r="AR228" i="15" s="1"/>
  <c r="V230" i="15"/>
  <c r="W229" i="15"/>
  <c r="AP229" i="15" s="1"/>
  <c r="AQ229" i="15" s="1"/>
  <c r="AR229" i="15" s="1"/>
  <c r="AW225" i="15"/>
  <c r="AV225" i="15"/>
  <c r="W230" i="15" l="1"/>
  <c r="AP230" i="15" s="1"/>
  <c r="AQ230" i="15" s="1"/>
  <c r="AR230" i="15" s="1"/>
  <c r="V231" i="15"/>
  <c r="AX225" i="15"/>
  <c r="AW226" i="15"/>
  <c r="AV226" i="15"/>
  <c r="V232" i="15" l="1"/>
  <c r="W231" i="15"/>
  <c r="AP231" i="15" s="1"/>
  <c r="AX226" i="15"/>
  <c r="AW227" i="15"/>
  <c r="AV227" i="15"/>
  <c r="AQ231" i="15" l="1"/>
  <c r="AR231" i="15" s="1"/>
  <c r="W232" i="15"/>
  <c r="AP232" i="15" s="1"/>
  <c r="V233" i="15"/>
  <c r="AX227" i="15"/>
  <c r="AW228" i="15"/>
  <c r="AV228" i="15"/>
  <c r="AQ232" i="15" l="1"/>
  <c r="AR232" i="15"/>
  <c r="V234" i="15"/>
  <c r="W233" i="15"/>
  <c r="AP233" i="15" s="1"/>
  <c r="AQ233" i="15" s="1"/>
  <c r="AR233" i="15" s="1"/>
  <c r="AX228" i="15"/>
  <c r="AV229" i="15"/>
  <c r="AW229" i="15"/>
  <c r="W234" i="15" l="1"/>
  <c r="AP234" i="15" s="1"/>
  <c r="AQ234" i="15" s="1"/>
  <c r="AR234" i="15" s="1"/>
  <c r="V235" i="15"/>
  <c r="AW230" i="15"/>
  <c r="AV230" i="15"/>
  <c r="AX229" i="15"/>
  <c r="V236" i="15" l="1"/>
  <c r="W235" i="15"/>
  <c r="AP235" i="15" s="1"/>
  <c r="AQ235" i="15" s="1"/>
  <c r="AR235" i="15" s="1"/>
  <c r="AX230" i="15"/>
  <c r="AW231" i="15"/>
  <c r="AV231" i="15"/>
  <c r="W236" i="15" l="1"/>
  <c r="AP236" i="15" s="1"/>
  <c r="V237" i="15"/>
  <c r="AW232" i="15"/>
  <c r="AV232" i="15"/>
  <c r="AX231" i="15"/>
  <c r="AQ236" i="15" l="1"/>
  <c r="AR236" i="15" s="1"/>
  <c r="V238" i="15"/>
  <c r="W237" i="15"/>
  <c r="AP237" i="15" s="1"/>
  <c r="AQ237" i="15" s="1"/>
  <c r="AR237" i="15" s="1"/>
  <c r="AW233" i="15"/>
  <c r="AV233" i="15"/>
  <c r="AX232" i="15"/>
  <c r="W238" i="15" l="1"/>
  <c r="AP238" i="15" s="1"/>
  <c r="AQ238" i="15" s="1"/>
  <c r="AR238" i="15" s="1"/>
  <c r="V239" i="15"/>
  <c r="AW234" i="15"/>
  <c r="AV234" i="15"/>
  <c r="AX233" i="15"/>
  <c r="V240" i="15" l="1"/>
  <c r="W239" i="15"/>
  <c r="AP239" i="15" s="1"/>
  <c r="AQ239" i="15" s="1"/>
  <c r="AR239" i="15" s="1"/>
  <c r="AX234" i="15"/>
  <c r="AV235" i="15"/>
  <c r="AW235" i="15"/>
  <c r="W240" i="15" l="1"/>
  <c r="AP240" i="15" s="1"/>
  <c r="V241" i="15"/>
  <c r="AW236" i="15"/>
  <c r="AV236" i="15"/>
  <c r="AX235" i="15"/>
  <c r="AQ240" i="15" l="1"/>
  <c r="AR240" i="15" s="1"/>
  <c r="V242" i="15"/>
  <c r="W241" i="15"/>
  <c r="AP241" i="15" s="1"/>
  <c r="AQ241" i="15" s="1"/>
  <c r="AR241" i="15" s="1"/>
  <c r="AW237" i="15"/>
  <c r="AV237" i="15"/>
  <c r="AX236" i="15"/>
  <c r="AZ220" i="15" s="1"/>
  <c r="W242" i="15" l="1"/>
  <c r="AP242" i="15" s="1"/>
  <c r="AQ242" i="15" s="1"/>
  <c r="AR242" i="15" s="1"/>
  <c r="V243" i="15"/>
  <c r="AW238" i="15"/>
  <c r="AV238" i="15"/>
  <c r="AX237" i="15"/>
  <c r="V244" i="15" l="1"/>
  <c r="W243" i="15"/>
  <c r="AP243" i="15" s="1"/>
  <c r="AX238" i="15"/>
  <c r="AZ237" i="15" s="1"/>
  <c r="AV239" i="15"/>
  <c r="AW239" i="15"/>
  <c r="AQ243" i="15" l="1"/>
  <c r="AR243" i="15" s="1"/>
  <c r="W244" i="15"/>
  <c r="AP244" i="15" s="1"/>
  <c r="V245" i="15"/>
  <c r="AW240" i="15"/>
  <c r="AV240" i="15"/>
  <c r="AX239" i="15"/>
  <c r="AQ244" i="15" l="1"/>
  <c r="AR244" i="15" s="1"/>
  <c r="V246" i="15"/>
  <c r="W245" i="15"/>
  <c r="AP245" i="15" s="1"/>
  <c r="AQ245" i="15" s="1"/>
  <c r="AR245" i="15" s="1"/>
  <c r="AW241" i="15"/>
  <c r="AV241" i="15"/>
  <c r="AX240" i="15"/>
  <c r="W246" i="15" l="1"/>
  <c r="AP246" i="15" s="1"/>
  <c r="AQ246" i="15" s="1"/>
  <c r="AR246" i="15" s="1"/>
  <c r="V247" i="15"/>
  <c r="AW242" i="15"/>
  <c r="AV242" i="15"/>
  <c r="AX241" i="15"/>
  <c r="AZ239" i="15" s="1"/>
  <c r="V248" i="15" l="1"/>
  <c r="W247" i="15"/>
  <c r="AP247" i="15" s="1"/>
  <c r="AQ247" i="15" s="1"/>
  <c r="AR247" i="15" s="1"/>
  <c r="AX242" i="15"/>
  <c r="AV243" i="15"/>
  <c r="AW243" i="15"/>
  <c r="W248" i="15" l="1"/>
  <c r="AP248" i="15" s="1"/>
  <c r="V249" i="15"/>
  <c r="AW244" i="15"/>
  <c r="AV244" i="15"/>
  <c r="AX243" i="15"/>
  <c r="AQ248" i="15" l="1"/>
  <c r="AR248" i="15" s="1"/>
  <c r="V250" i="15"/>
  <c r="W249" i="15"/>
  <c r="AP249" i="15" s="1"/>
  <c r="AQ249" i="15" s="1"/>
  <c r="AR249" i="15" s="1"/>
  <c r="AX244" i="15"/>
  <c r="AZ242" i="15" s="1"/>
  <c r="AW245" i="15"/>
  <c r="AV245" i="15"/>
  <c r="W250" i="15" l="1"/>
  <c r="AP250" i="15" s="1"/>
  <c r="AQ250" i="15" s="1"/>
  <c r="AR250" i="15" s="1"/>
  <c r="V251" i="15"/>
  <c r="AW246" i="15"/>
  <c r="AV246" i="15"/>
  <c r="AX245" i="15"/>
  <c r="AZ245" i="15" s="1"/>
  <c r="V252" i="15" l="1"/>
  <c r="W251" i="15"/>
  <c r="AP251" i="15" s="1"/>
  <c r="AW247" i="15"/>
  <c r="AV247" i="15"/>
  <c r="AX246" i="15"/>
  <c r="AQ251" i="15" l="1"/>
  <c r="AR251" i="15" s="1"/>
  <c r="W252" i="15"/>
  <c r="AP252" i="15" s="1"/>
  <c r="V253" i="15"/>
  <c r="AW248" i="15"/>
  <c r="AV248" i="15"/>
  <c r="AX247" i="15"/>
  <c r="AQ252" i="15" l="1"/>
  <c r="AR252" i="15" s="1"/>
  <c r="V254" i="15"/>
  <c r="W253" i="15"/>
  <c r="AP253" i="15" s="1"/>
  <c r="AQ253" i="15" s="1"/>
  <c r="AR253" i="15" s="1"/>
  <c r="AX248" i="15"/>
  <c r="AW249" i="15"/>
  <c r="AV249" i="15"/>
  <c r="W254" i="15" l="1"/>
  <c r="AP254" i="15" s="1"/>
  <c r="AQ254" i="15" s="1"/>
  <c r="AR254" i="15" s="1"/>
  <c r="V255" i="15"/>
  <c r="AW250" i="15"/>
  <c r="AV250" i="15"/>
  <c r="AX249" i="15"/>
  <c r="V256" i="15" l="1"/>
  <c r="W255" i="15"/>
  <c r="AP255" i="15" s="1"/>
  <c r="AQ255" i="15" s="1"/>
  <c r="AR255" i="15" s="1"/>
  <c r="AV251" i="15"/>
  <c r="AW251" i="15"/>
  <c r="AX250" i="15"/>
  <c r="W256" i="15" l="1"/>
  <c r="AP256" i="15" s="1"/>
  <c r="V257" i="15"/>
  <c r="AX251" i="15"/>
  <c r="AW252" i="15"/>
  <c r="AV252" i="15"/>
  <c r="AQ256" i="15" l="1"/>
  <c r="AR256" i="15" s="1"/>
  <c r="V258" i="15"/>
  <c r="W257" i="15"/>
  <c r="AP257" i="15" s="1"/>
  <c r="AQ257" i="15" s="1"/>
  <c r="AR257" i="15" s="1"/>
  <c r="AW253" i="15"/>
  <c r="AV253" i="15"/>
  <c r="AX252" i="15"/>
  <c r="W258" i="15" l="1"/>
  <c r="AP258" i="15" s="1"/>
  <c r="AQ258" i="15" s="1"/>
  <c r="AR258" i="15" s="1"/>
  <c r="V259" i="15"/>
  <c r="AX253" i="15"/>
  <c r="AW254" i="15"/>
  <c r="AV254" i="15"/>
  <c r="V260" i="15" l="1"/>
  <c r="W259" i="15"/>
  <c r="AP259" i="15" s="1"/>
  <c r="AV255" i="15"/>
  <c r="AW255" i="15"/>
  <c r="AX254" i="15"/>
  <c r="AQ259" i="15" l="1"/>
  <c r="AR259" i="15" s="1"/>
  <c r="W260" i="15"/>
  <c r="AP260" i="15" s="1"/>
  <c r="V261" i="15"/>
  <c r="AW256" i="15"/>
  <c r="AV256" i="15"/>
  <c r="AX255" i="15"/>
  <c r="AQ260" i="15" l="1"/>
  <c r="AR260" i="15"/>
  <c r="V262" i="15"/>
  <c r="W261" i="15"/>
  <c r="AP261" i="15" s="1"/>
  <c r="AQ261" i="15" s="1"/>
  <c r="AR261" i="15" s="1"/>
  <c r="AW257" i="15"/>
  <c r="AV257" i="15"/>
  <c r="AX256" i="15"/>
  <c r="W262" i="15" l="1"/>
  <c r="AP262" i="15" s="1"/>
  <c r="AQ262" i="15" s="1"/>
  <c r="AR262" i="15" s="1"/>
  <c r="V263" i="15"/>
  <c r="AX257" i="15"/>
  <c r="AZ246" i="15" s="1"/>
  <c r="AV258" i="15"/>
  <c r="AW258" i="15"/>
  <c r="V264" i="15" l="1"/>
  <c r="W263" i="15"/>
  <c r="AP263" i="15" s="1"/>
  <c r="AW259" i="15"/>
  <c r="AV259" i="15"/>
  <c r="AX258" i="15"/>
  <c r="AZ258" i="15" s="1"/>
  <c r="AQ263" i="15" l="1"/>
  <c r="AR263" i="15" s="1"/>
  <c r="AX259" i="15"/>
  <c r="W264" i="15"/>
  <c r="AP264" i="15" s="1"/>
  <c r="V265" i="15"/>
  <c r="AW260" i="15"/>
  <c r="AV260" i="15"/>
  <c r="AQ264" i="15" l="1"/>
  <c r="AR264" i="15" s="1"/>
  <c r="V266" i="15"/>
  <c r="W265" i="15"/>
  <c r="AP265" i="15" s="1"/>
  <c r="AQ265" i="15" s="1"/>
  <c r="AR265" i="15" s="1"/>
  <c r="AX260" i="15"/>
  <c r="AW261" i="15"/>
  <c r="AV261" i="15"/>
  <c r="AX261" i="15" l="1"/>
  <c r="W266" i="15"/>
  <c r="AP266" i="15" s="1"/>
  <c r="AQ266" i="15" s="1"/>
  <c r="AR266" i="15" s="1"/>
  <c r="V267" i="15"/>
  <c r="AV262" i="15"/>
  <c r="AW262" i="15"/>
  <c r="V268" i="15" l="1"/>
  <c r="W267" i="15"/>
  <c r="AP267" i="15" s="1"/>
  <c r="AQ267" i="15" s="1"/>
  <c r="AR267" i="15" s="1"/>
  <c r="AW263" i="15"/>
  <c r="AV263" i="15"/>
  <c r="AX262" i="15"/>
  <c r="AX263" i="15" l="1"/>
  <c r="W268" i="15"/>
  <c r="AP268" i="15" s="1"/>
  <c r="V269" i="15"/>
  <c r="AW264" i="15"/>
  <c r="AV264" i="15"/>
  <c r="AQ268" i="15" l="1"/>
  <c r="AR268" i="15"/>
  <c r="V270" i="15"/>
  <c r="W269" i="15"/>
  <c r="AP269" i="15" s="1"/>
  <c r="AQ269" i="15" s="1"/>
  <c r="AR269" i="15" s="1"/>
  <c r="AX264" i="15"/>
  <c r="AW265" i="15"/>
  <c r="AV265" i="15"/>
  <c r="AX265" i="15" l="1"/>
  <c r="W270" i="15"/>
  <c r="AP270" i="15" s="1"/>
  <c r="AQ270" i="15" s="1"/>
  <c r="AR270" i="15" s="1"/>
  <c r="V271" i="15"/>
  <c r="AV266" i="15"/>
  <c r="AW266" i="15"/>
  <c r="V272" i="15" l="1"/>
  <c r="W271" i="15"/>
  <c r="AP271" i="15" s="1"/>
  <c r="AQ271" i="15" s="1"/>
  <c r="AR271" i="15" s="1"/>
  <c r="AX266" i="15"/>
  <c r="AW267" i="15"/>
  <c r="AV267" i="15"/>
  <c r="AX267" i="15" l="1"/>
  <c r="W272" i="15"/>
  <c r="AP272" i="15" s="1"/>
  <c r="V273" i="15"/>
  <c r="AW268" i="15"/>
  <c r="AV268" i="15"/>
  <c r="AQ272" i="15" l="1"/>
  <c r="AR272" i="15" s="1"/>
  <c r="V274" i="15"/>
  <c r="W273" i="15"/>
  <c r="AP273" i="15" s="1"/>
  <c r="AQ273" i="15" s="1"/>
  <c r="AR273" i="15" s="1"/>
  <c r="AW269" i="15"/>
  <c r="AV269" i="15"/>
  <c r="AX268" i="15"/>
  <c r="AX269" i="15" l="1"/>
  <c r="W274" i="15"/>
  <c r="AP274" i="15" s="1"/>
  <c r="AQ274" i="15" s="1"/>
  <c r="AR274" i="15" s="1"/>
  <c r="V275" i="15"/>
  <c r="AV270" i="15"/>
  <c r="AW270" i="15"/>
  <c r="V276" i="15" l="1"/>
  <c r="W275" i="15"/>
  <c r="AP275" i="15" s="1"/>
  <c r="AX270" i="15"/>
  <c r="AW271" i="15"/>
  <c r="AV271" i="15"/>
  <c r="AQ275" i="15" l="1"/>
  <c r="AR275" i="15" s="1"/>
  <c r="AX271" i="15"/>
  <c r="W276" i="15"/>
  <c r="AP276" i="15" s="1"/>
  <c r="V277" i="15"/>
  <c r="AW272" i="15"/>
  <c r="AV272" i="15"/>
  <c r="AQ276" i="15" l="1"/>
  <c r="AR276" i="15" s="1"/>
  <c r="V278" i="15"/>
  <c r="W277" i="15"/>
  <c r="AP277" i="15" s="1"/>
  <c r="AQ277" i="15" s="1"/>
  <c r="AR277" i="15" s="1"/>
  <c r="AW273" i="15"/>
  <c r="AV273" i="15"/>
  <c r="AX272" i="15"/>
  <c r="AZ259" i="15" s="1"/>
  <c r="AX273" i="15" l="1"/>
  <c r="W278" i="15"/>
  <c r="AP278" i="15" s="1"/>
  <c r="AQ278" i="15" s="1"/>
  <c r="AR278" i="15" s="1"/>
  <c r="V279" i="15"/>
  <c r="AV275" i="15"/>
  <c r="AV274" i="15"/>
  <c r="AW274" i="15"/>
  <c r="V280" i="15" l="1"/>
  <c r="W279" i="15"/>
  <c r="AP279" i="15" s="1"/>
  <c r="AQ279" i="15" s="1"/>
  <c r="AR279" i="15" s="1"/>
  <c r="AW275" i="15"/>
  <c r="AX274" i="15"/>
  <c r="W280" i="15" l="1"/>
  <c r="AP280" i="15" s="1"/>
  <c r="V281" i="15"/>
  <c r="AX275" i="15"/>
  <c r="AV276" i="15"/>
  <c r="AQ280" i="15" l="1"/>
  <c r="AR280" i="15" s="1"/>
  <c r="V282" i="15"/>
  <c r="W281" i="15"/>
  <c r="AP281" i="15" s="1"/>
  <c r="AQ281" i="15" s="1"/>
  <c r="AR281" i="15" s="1"/>
  <c r="AX276" i="15"/>
  <c r="AZ273" i="15" s="1"/>
  <c r="AW276" i="15"/>
  <c r="AV277" i="15"/>
  <c r="W282" i="15" l="1"/>
  <c r="AP282" i="15" s="1"/>
  <c r="AQ282" i="15" s="1"/>
  <c r="AR282" i="15" s="1"/>
  <c r="V283" i="15"/>
  <c r="AV278" i="15"/>
  <c r="AW278" i="15"/>
  <c r="AX277" i="15"/>
  <c r="AW277" i="15"/>
  <c r="V284" i="15" l="1"/>
  <c r="W283" i="15"/>
  <c r="AP283" i="15" s="1"/>
  <c r="AQ283" i="15" s="1"/>
  <c r="AR283" i="15" s="1"/>
  <c r="AX278" i="15"/>
  <c r="AZ277" i="15" s="1"/>
  <c r="AV279" i="15"/>
  <c r="AW279" i="15"/>
  <c r="W284" i="15" l="1"/>
  <c r="AP284" i="15" s="1"/>
  <c r="V285" i="15"/>
  <c r="AX279" i="15"/>
  <c r="AV280" i="15"/>
  <c r="AW280" i="15"/>
  <c r="AX280" i="15"/>
  <c r="AZ279" i="15" l="1"/>
  <c r="AQ284" i="15"/>
  <c r="AR284" i="15" s="1"/>
  <c r="V286" i="15"/>
  <c r="W286" i="15" s="1"/>
  <c r="AP286" i="15" s="1"/>
  <c r="AQ286" i="15" s="1"/>
  <c r="AR286" i="15" s="1"/>
  <c r="W285" i="15"/>
  <c r="AP285" i="15" s="1"/>
  <c r="AQ285" i="15" s="1"/>
  <c r="AR285" i="15" s="1"/>
  <c r="AV281" i="15"/>
  <c r="AW281" i="15"/>
  <c r="AX281" i="15" l="1"/>
  <c r="AW282" i="15"/>
  <c r="AV282" i="15"/>
  <c r="AW283" i="15" l="1"/>
  <c r="AV283" i="15"/>
  <c r="AX283" i="15"/>
  <c r="AX282" i="15"/>
  <c r="AV284" i="15" l="1"/>
  <c r="AW284" i="15"/>
  <c r="AX284" i="15"/>
  <c r="AZ281" i="15" s="1"/>
  <c r="AW285" i="15" l="1"/>
  <c r="AV285" i="15"/>
  <c r="AX285" i="15"/>
  <c r="AP287" i="15"/>
  <c r="AV286" i="15"/>
  <c r="AV287" i="15" l="1"/>
  <c r="E3" i="15" s="1"/>
  <c r="AX286" i="15"/>
  <c r="AX287" i="15" s="1"/>
  <c r="E2" i="15" s="1"/>
  <c r="AR287" i="15"/>
  <c r="AZ285" i="15"/>
  <c r="AZ287" i="15" s="1"/>
  <c r="AW286" i="15"/>
  <c r="AW287" i="15" s="1"/>
  <c r="E4" i="15" s="1"/>
  <c r="AQ287" i="15"/>
</calcChain>
</file>

<file path=xl/sharedStrings.xml><?xml version="1.0" encoding="utf-8"?>
<sst xmlns="http://schemas.openxmlformats.org/spreadsheetml/2006/main" count="3030" uniqueCount="882">
  <si>
    <t>PL0037810000066338</t>
  </si>
  <si>
    <t>PL0037810000158709</t>
  </si>
  <si>
    <t>PL0037310077700415</t>
  </si>
  <si>
    <t>PL0037310000146083</t>
  </si>
  <si>
    <t>PL0037310000139821</t>
  </si>
  <si>
    <t>PL0037310000139922</t>
  </si>
  <si>
    <t>Skansen archeologiczny Piwnica Romańska</t>
  </si>
  <si>
    <t>COPERNICUS Podmiot Leczniczy Sp. z o.o.</t>
  </si>
  <si>
    <t>Pałac – Strzelino 36A</t>
  </si>
  <si>
    <t>PL0037810000091091</t>
  </si>
  <si>
    <t>Muzeum Zachodniokaszubskie w Bytowie</t>
  </si>
  <si>
    <t xml:space="preserve">Układ sumujący nr S00408115 - Ul. Nowe Ogrody 1-6, 80-803 Gdańsk </t>
  </si>
  <si>
    <t>PL0037310000306438</t>
  </si>
  <si>
    <t>NIP</t>
  </si>
  <si>
    <t>583-31-62-278</t>
  </si>
  <si>
    <t>Słupsk</t>
  </si>
  <si>
    <t>76-200</t>
  </si>
  <si>
    <t>Gdańsk</t>
  </si>
  <si>
    <t>80-401</t>
  </si>
  <si>
    <t>Kwidzyn</t>
  </si>
  <si>
    <t>82-500</t>
  </si>
  <si>
    <t>Wejherowo</t>
  </si>
  <si>
    <t>84-200</t>
  </si>
  <si>
    <t>Sopot</t>
  </si>
  <si>
    <t>Bytów</t>
  </si>
  <si>
    <t>77-100</t>
  </si>
  <si>
    <t>80-219</t>
  </si>
  <si>
    <t>80-751</t>
  </si>
  <si>
    <t>83-200</t>
  </si>
  <si>
    <t>Starogard Gdański</t>
  </si>
  <si>
    <t>83-400</t>
  </si>
  <si>
    <t>Prabuty</t>
  </si>
  <si>
    <t>82-550</t>
  </si>
  <si>
    <t>80-834</t>
  </si>
  <si>
    <t>80-282</t>
  </si>
  <si>
    <t>81-759</t>
  </si>
  <si>
    <t>Sztum</t>
  </si>
  <si>
    <t>82-400</t>
  </si>
  <si>
    <t>80-307</t>
  </si>
  <si>
    <t>80-851</t>
  </si>
  <si>
    <t>Gdynia</t>
  </si>
  <si>
    <t>81-519</t>
  </si>
  <si>
    <t>Kościerzyna</t>
  </si>
  <si>
    <t>81-372</t>
  </si>
  <si>
    <t>80-822</t>
  </si>
  <si>
    <t>80-142</t>
  </si>
  <si>
    <t>80-531</t>
  </si>
  <si>
    <t>80-803</t>
  </si>
  <si>
    <t>Grupa taryfowa</t>
  </si>
  <si>
    <t>Moc umowna [kW]</t>
  </si>
  <si>
    <t>Bałtycka Galeria Sztuki Współczesnej, 76-200 Słupsk, Partyzantów 31a</t>
  </si>
  <si>
    <t>C12a</t>
  </si>
  <si>
    <t>Bałtycka Galeria Sztuki Współczesnej, 76-200 Słupsk, Francesco Nullo 8</t>
  </si>
  <si>
    <t>Bałtycka Galeria Sztuki Współczesnej - Centrum Aktywności Twórczej, 76-270 Ustka, Gen. Zaruskiego 1, dz. 10/4</t>
  </si>
  <si>
    <t>Muzeum-Kaszubski Park Etnograficzny im. T. i I. Gulgowskich we Wdzydzach Kiszewskich</t>
  </si>
  <si>
    <t>C22a</t>
  </si>
  <si>
    <t>G12w</t>
  </si>
  <si>
    <t>G11</t>
  </si>
  <si>
    <t>Muzeum Archeologiczne w Gdańsku</t>
  </si>
  <si>
    <t>Muzeum Archeologiczne - Magazyn Zbiorów w Wejherowie ul. Chopina 15</t>
  </si>
  <si>
    <t>Muzeum Archeologiczne – Gdańsk ul. Mariacka 25/26</t>
  </si>
  <si>
    <t>Muzeum Archeologiczne – Gdańsk  ul. Wapiennicza dz.m.365</t>
  </si>
  <si>
    <t>Muzeum Archeologiczne – Brama Mariacka Gdańsk ul. Mariacka 27</t>
  </si>
  <si>
    <t>Muzeum Archeologiczne – Gdańsk ul. Rycerska 9</t>
  </si>
  <si>
    <t>Muzeum Archeologiczne - Brama Mariacka - Mieszkanie Służbowe Gdańsk ul. Mariacka 27</t>
  </si>
  <si>
    <t>Muzeum Archeologiczne – Spichlerz ul. Chmielna 53</t>
  </si>
  <si>
    <t>Muzeum Archeologiczne – Muzeum Gdańsk ul. Na Stępce 3A</t>
  </si>
  <si>
    <t>Muzeum Archeologiczne - Ekspozycja Grodzisko Średniowieczne Pawilon Wystawienniczy Sopot ul. Haffnera 63</t>
  </si>
  <si>
    <t>Opera Bałtycka w Gdańsku</t>
  </si>
  <si>
    <t>B21</t>
  </si>
  <si>
    <t>Polska Filharmonia Bałtycka im. F. Chopina w Gdańsku</t>
  </si>
  <si>
    <t>B23</t>
  </si>
  <si>
    <t>C23</t>
  </si>
  <si>
    <t>PL0037810000137230</t>
  </si>
  <si>
    <t>C22b</t>
  </si>
  <si>
    <t>Szpital Dziecięcy Polanki im. Macieja Płażyńskiego w Gdańsku sp. z o.o.</t>
  </si>
  <si>
    <t>Szpital dla Nerwowo i Psychicznie Chorych im. Stanisława Kryzana w Starogardzie Gdańskim</t>
  </si>
  <si>
    <t>Wojewódzki Szpital Psychiatryczny im. prof. T. Bilikiewicza w Gdańsku</t>
  </si>
  <si>
    <t>Wojewódzki Ośrodek Ruchu Drogowego w Słupsku</t>
  </si>
  <si>
    <t>Dom im. Korczaka Regionalna Placówka Opiekuńczo - Terapeutyczna, 80-307 Gdańsk, Abrahama 56</t>
  </si>
  <si>
    <t>Muzeum Pomorza Środkowego w Słupsku</t>
  </si>
  <si>
    <t xml:space="preserve">Nadbałtyckie Centrum Kultury w Gdańsku </t>
  </si>
  <si>
    <t>Teatr Muzyczny im. Danuty Baduszkowej w Gdyni</t>
  </si>
  <si>
    <t>Muzeum Narodowe w Gdańsku</t>
  </si>
  <si>
    <t>PL0037310010441625</t>
  </si>
  <si>
    <t>PL0037330047214491</t>
  </si>
  <si>
    <t>PL0037310079300208</t>
  </si>
  <si>
    <t>PL0037350060006436</t>
  </si>
  <si>
    <t>PL0037230118246547</t>
  </si>
  <si>
    <t>PL0037240124127660</t>
  </si>
  <si>
    <t>PL0037840023638296</t>
  </si>
  <si>
    <t>Bałtycka Galeria Sztuki Współczesnej</t>
  </si>
  <si>
    <t>ul. Partyzantów 31a</t>
  </si>
  <si>
    <t>839-17-76-423</t>
  </si>
  <si>
    <t>ul. Hallera 14</t>
  </si>
  <si>
    <t xml:space="preserve">76-200 </t>
  </si>
  <si>
    <t>ul. Paderewskiego 5</t>
  </si>
  <si>
    <t>839-28-09-857</t>
  </si>
  <si>
    <t>83-406</t>
  </si>
  <si>
    <t>591-10-01-018</t>
  </si>
  <si>
    <t>ul. Moniuszki 5</t>
  </si>
  <si>
    <t>80-958</t>
  </si>
  <si>
    <t>ul. Mariacka 25/26</t>
  </si>
  <si>
    <t>583-000-88-26</t>
  </si>
  <si>
    <t>ul. Zamkowa 2</t>
  </si>
  <si>
    <t>842-13-31-483</t>
  </si>
  <si>
    <t>Al. Zwycięstwa 15</t>
  </si>
  <si>
    <t>584-02-03-587</t>
  </si>
  <si>
    <t xml:space="preserve">ul. Jaracza 18a </t>
  </si>
  <si>
    <t>ul. Ołowianka 1</t>
  </si>
  <si>
    <t>584-04-52-221 </t>
  </si>
  <si>
    <t>583-28-80-729</t>
  </si>
  <si>
    <t>839-24-35-368</t>
  </si>
  <si>
    <t>80-308</t>
  </si>
  <si>
    <t>ul. Polanki 119</t>
  </si>
  <si>
    <t>584-27-287-62</t>
  </si>
  <si>
    <t>ul. Skarszewska 7</t>
  </si>
  <si>
    <t>592-18-67-506</t>
  </si>
  <si>
    <t>ul. Kuracyjna 30</t>
  </si>
  <si>
    <t>581-19-567-17</t>
  </si>
  <si>
    <t>ul. Św. Ducha 2</t>
  </si>
  <si>
    <t xml:space="preserve">80-871 </t>
  </si>
  <si>
    <t>ul. Okrąg 1b</t>
  </si>
  <si>
    <t>ul. Srebrniki 17</t>
  </si>
  <si>
    <t>957-07-28-045</t>
  </si>
  <si>
    <t>ul. Mierosławskiego 10</t>
  </si>
  <si>
    <t>839-25-19-119</t>
  </si>
  <si>
    <t xml:space="preserve">80-401 </t>
  </si>
  <si>
    <t>ul. Gen. Hallera 17</t>
  </si>
  <si>
    <t>ul. Reja 12</t>
  </si>
  <si>
    <t>80-778</t>
  </si>
  <si>
    <t>ul. Mostowa 11A</t>
  </si>
  <si>
    <t>ul. Abrahama 56</t>
  </si>
  <si>
    <t>ul. Dominikańska 5/9</t>
  </si>
  <si>
    <t>839-10-03-052</t>
  </si>
  <si>
    <t>ul. Korzenna 33/35</t>
  </si>
  <si>
    <t>583-20-82-755</t>
  </si>
  <si>
    <t>ul. Powstania Styczniowego 1</t>
  </si>
  <si>
    <t>ul. Piechowskiego 36</t>
  </si>
  <si>
    <t>Pl. Grunwaldzki 1</t>
  </si>
  <si>
    <t>586-00-24-250</t>
  </si>
  <si>
    <t>ul. Toruńska 1</t>
  </si>
  <si>
    <t>583-10-13-769</t>
  </si>
  <si>
    <t>SP ZOZ Stacja Pogotowia Ratunkowego w Gdańsku</t>
  </si>
  <si>
    <t>ul. Orzeszkowej 1</t>
  </si>
  <si>
    <t>957-07-31-538</t>
  </si>
  <si>
    <t>Wojewódzki Ośrodek Terapii Uzależnień w Gdańsku</t>
  </si>
  <si>
    <t>ul. Zakopańska 37</t>
  </si>
  <si>
    <t>583-26-24-162</t>
  </si>
  <si>
    <t xml:space="preserve">Pomorski Ośrodek Ruchu Drogowego w Gdańsku </t>
  </si>
  <si>
    <t xml:space="preserve">80-067 </t>
  </si>
  <si>
    <t>ul. Równa 19/21</t>
  </si>
  <si>
    <t>584-22-64-707</t>
  </si>
  <si>
    <t>ul. Sucha 12</t>
  </si>
  <si>
    <t>ul. Nowe Ogrody 1-6</t>
  </si>
  <si>
    <t>ul. Bałtycka 29</t>
  </si>
  <si>
    <t>PL0037310067723761</t>
  </si>
  <si>
    <t>Lubuczewo 29</t>
  </si>
  <si>
    <t>80-208</t>
  </si>
  <si>
    <t>80‐810</t>
  </si>
  <si>
    <t>ul. Okopowa 21-27</t>
  </si>
  <si>
    <t>Szpital Specjalistyczny w Prabutach Sp. z o.o.</t>
  </si>
  <si>
    <t>Szpital Specjalistyczny w Kościerzynie Sp. z .o.o.</t>
  </si>
  <si>
    <t>583-31-63-786</t>
  </si>
  <si>
    <t>Pedagogiczna Biblioteka Wojewódzka w Gdańsku  Plac Słowiański 5; 82-200 Malbork</t>
  </si>
  <si>
    <t>Pedagogiczna Biblioteka Wojewódzka w Gdańsku ul.Obrońców Pokoju 6; 83-000 Pruszcz Gdański</t>
  </si>
  <si>
    <t>Pedagogiczna Biblioteka Wojewódzka w Gdańsku  ul. Gdańska 2a, 83-110 Tczew</t>
  </si>
  <si>
    <t>Biuro ul.Marynarki Polskiej 12c 76-270 Ustka</t>
  </si>
  <si>
    <t>Podstacja pogotowia  ul.Kosciuszki 6  76-230 Potęgowo</t>
  </si>
  <si>
    <t>Baza ul.Paderewskiego 5, 76-200 Słupsk</t>
  </si>
  <si>
    <t xml:space="preserve">Muzeum Zachodniokaszubskie - Wieża Pokościelna  77-100 Bytów ul. Starokościelna 2 </t>
  </si>
  <si>
    <t>Ul. Powstańców  Warszawskich 1-2, 80-101 Gdańsk Licznik nr 01355991</t>
  </si>
  <si>
    <t>Ul. Powstańców  Warszawskich 1-2, 80-101 Gdańsk Licznik nr 01355999</t>
  </si>
  <si>
    <t>Szpital Specjalistyczny Św. Wojciecha - Szpital 80-462 Gdańsk Al. Jana Pawła II 50 przyłącze 1</t>
  </si>
  <si>
    <t>Szpital Specjalistyczny Św. Wojciecha - Szpital 80-462 Gdańsk Al. Jana Pawła II 50 przyłącze 2</t>
  </si>
  <si>
    <t>Szpital Specjalistyczny Św. Wojciecha - Ośrodek Leczenia Zeza 80-346 Gdańsk ul. J Wejhera 12</t>
  </si>
  <si>
    <t xml:space="preserve">Muzeum Pomorza Środkowego w Słupsku - Spichlerz Richtera, Rynek Rybacki 1, 76-200 Słupsk  </t>
  </si>
  <si>
    <t>Muzeum Pomorza Środkowego w Słupsku – Bud.Gospod. Swołowo 8 m. 1, 76-206 Słupsk</t>
  </si>
  <si>
    <t>Muzeum Pomorza Środkowego w Słupsku – Pl. Bud. Słup 308 Czysta, 76-213 Gardna Wielka</t>
  </si>
  <si>
    <t>Muzeum Pomorza Środkowego w Słupsku - Biura Stolarnia, Kluki 27, 76-214 Smołdzino</t>
  </si>
  <si>
    <t>Muzeum Pomorza Środkowego w Słupsku – Gosp. Kluki 1 m. 2, 76-214 Smołdzino</t>
  </si>
  <si>
    <t>Muzeum Pomorza Środkowego w Słupsku - Mieszkanie służbowe, Kluki 26, 76-214 Smołdzino</t>
  </si>
  <si>
    <t>Muzeum Pomorza Środkowego w Słupsku – Dworek licznik przy wc ul. Dominikańska 7,76-200 Słupsk</t>
  </si>
  <si>
    <t>Muzeum Pomorza Środkowego w Słupsku – Zamek korytarz przy gł.wejściu ul. Dominikańska 5,76-200 Słupsk</t>
  </si>
  <si>
    <t>Muzeum Pomorza Środkowego w Słupsku - Młyn, Muzeum przy wejściu wewn. ul. Dominikańska 6, 76-200 Słupsk</t>
  </si>
  <si>
    <t>Muzeum Pomorza Środkowego w Słupsku – Muzeum Swołowo 33/Dz 4, 76-206 Słupsk</t>
  </si>
  <si>
    <t>Muzeum Pomorza Środkowego w Słupsku - Budowa Muzeum Swołowo 32 m.1, 76-206 Słupsk</t>
  </si>
  <si>
    <t>Muzeum Pomorza Środkowego w Słupsku - Szarych Szeregów 12, 76-200 Słupsk magazyn</t>
  </si>
  <si>
    <t>Muzeum Pomorza Środkowego w Słupsku -76-214 Smołdzino, Kluki dz 52 sala wystawowa</t>
  </si>
  <si>
    <t>Muzeum Pomorza Środkowego w Słupsku – 76-206 Słupsk,Swołowo DZ 28/3  Remiza Strażacka</t>
  </si>
  <si>
    <t>Pomorski Zespół Parków Krajobrazowych w Słupsku – Nadmorski Park Krajobrazowy- budynek gospodarczy, 84-120 Władysławowo, ul. Ks. Merkleina 5</t>
  </si>
  <si>
    <t>Pomorski Zespół Parków Krajobrazowych w Słupsku - Nadmorski Park Krajobrazowy i „Błękitna Szkoła” , 84-120 Władysławowo, ul. Ks. Merkleina 1</t>
  </si>
  <si>
    <t>Muzeum Narodowe w Gdańsku  Oddział Sztuki Nowoczesnej ul. Cystersów 18   80 – 330  Gdańsk</t>
  </si>
  <si>
    <t>Muzeum Narodowe w Gdańsku Oddział Sztuki Dawnej ul. Toruńska 1  80 – 822 Gdańsk</t>
  </si>
  <si>
    <t>Muzeum Narodowe w Gdańsku Oddział Sztuki Dawnej – konserwacja, biblioteka ul. Toruńska 1  80 – 822 Gdańsk</t>
  </si>
  <si>
    <t>Muzeum Narodowe w Gdańsku Oddział Sztuki Dawnej -  Pracownie ul. Toruńska 1  80 – 822 Gdańsk</t>
  </si>
  <si>
    <t>Muzeum Narodowe w Gdańsku Oddział Zielona Brama ul. Długi Targ 24  80 – 828 Gdańsk</t>
  </si>
  <si>
    <t>Muzeum Narodowe w Gdańsku  Oddział Etnografii ul. Cystersów 19   80 – 330  Gdańsk</t>
  </si>
  <si>
    <t>Muzeum Narodowe w Gdańsku Oddział Sztuki Nowoczesnej – pokój gościnny  ul. Cystersów 18 m. 1   80 – 330  Gdańsk</t>
  </si>
  <si>
    <t>Muzeum Narodowe w Gdańsku Oddział Sztuki Nowoczesnej – pom. socjalne, klatka schodowa administracji ul. Cystersów 18 m. 2   80 – 330  Gdańsk</t>
  </si>
  <si>
    <t>Muzeum Narodowe w Gdańsku Oddział Sztuki Nowoczesnej – pokoje gościnne ul. Cystersów 18 m. 5   80 – 330  Gdańsk</t>
  </si>
  <si>
    <t>Muzeum Narodowe w Gdańsku Oddział Sztuki Nowoczesnej – pokój gościnny ul. Cystersów 18 m. 6   80 – 330  Gdańsk</t>
  </si>
  <si>
    <t>Muzeum Narodowe w Gdańsku Oddział: Muzeum Hymnu Narodowego w Będominie -  pokoje gościnne 83 – 422 Nowy Barkoczyn,  Będomin</t>
  </si>
  <si>
    <t>Muzeum Narodowe w Gdańsku Oddział: Muzeum Hymnu Narodowego w Będominie 83 – 422 Nowy Barkoczyn Będomin</t>
  </si>
  <si>
    <t>Muzeum Narodowe w Gdańsku Oddział: Muzeum Hymnu Narodowego w Będominie - klatka schodowa administracji 83 – 422 Nowy Barkoczyn,  Będomin</t>
  </si>
  <si>
    <t>Muzeum Narodowe w Gdańsku Oddział: Muzeum Hymnu Narodowego w Będominie – hydrofornia 83 – 422 Nowy Barkoczyn,  Będomin</t>
  </si>
  <si>
    <t>Muzeum Narodowe w Gdańsku Oddział: Muzeum Hymnu Narodowego w Będominie -  wartownia 83 – 422 Nowy Barkoczyn,  Będomin</t>
  </si>
  <si>
    <t>Muzeum Narodowe w Gdańsku Oddział: Muzeum Hymnu Narodowego w Będominie -  kawiarnia 83 – 422 Nowy Barkoczyn,  Będomin</t>
  </si>
  <si>
    <t>Pedagogiczna Biblioteka Wojewódzka , 76-200 Słupsk, ul. Jaracza 18 a</t>
  </si>
  <si>
    <t>Pedagogiczna Biblioteka Wojewódzka, 76-200 Słupsk, ul. Jaracza 18 a</t>
  </si>
  <si>
    <t>Rejon Dróg Wojewódzkich Sztum    / 82-550 Prabuty, ul. Koszarowa 1</t>
  </si>
  <si>
    <t>Rejon Dróg Wojewódzkich Sztum    / 82-500 Kwidzyn, Rakowiec</t>
  </si>
  <si>
    <t xml:space="preserve">Rejon Dróg Wojewódzkich Sztum   / 82-550 Prabuty, ul. Grunwaldzka  </t>
  </si>
  <si>
    <t>Rejon Dróg Wojewódzkich Sztum    / 82-440 Dzierzgoń, ul. Elbląska</t>
  </si>
  <si>
    <t>Rejon Dróg Wojewódzkich Sztum    / 82-440 Dzierzgoń, ul. Zawadzkiego</t>
  </si>
  <si>
    <t>Rejon Dróg Wojewódzkich Sztum    / 82-200 Malbork, ul. Gen. de Gaullea</t>
  </si>
  <si>
    <t>Rejon Dróg Wojewódzkich Gdańsk   / 82-103 Stegna, Rybina</t>
  </si>
  <si>
    <t>Rejon Dróg Wojewódzkich Gdańsk – Most / 82-103 Stegna, Rybina</t>
  </si>
  <si>
    <t>Rejon Dróg Wojewódzkich Sztum    / 82-200 Malbork, ul. Wybickiego</t>
  </si>
  <si>
    <t>Zarząd Dróg Wojewódzkich w Gdańsku   / 80-778 Gdańsk, ul. Mostowa 11</t>
  </si>
  <si>
    <t>Rejon Dróg Wojewódzkich Puck - Sygnalizacja Świetlna  / 84-230 Rumia, ul. Starowiejska</t>
  </si>
  <si>
    <t>Rejon Dróg Wojewódzkich Puck - Sygnalizacja Świetlna / 84-230 Rumia, ul. Dąbrowskiego</t>
  </si>
  <si>
    <t>Rejon Dróg Wojewódzkich Gdańsk - Sygnalizacja Świetlna   / 83-034 Trąbki Wielkie, ul. Gdańska</t>
  </si>
  <si>
    <t>Rejon Dróg Wojewódzkich Gdańsk - Sygnalizacja Świetlna   / 83-010 Straszyn, ul. Starogardzka</t>
  </si>
  <si>
    <t>Rejon Dróg Wojewódzkich Gdańsk - Sygnalizacja Świetlna   / 83-033 Sobowidz, Gołębiewo</t>
  </si>
  <si>
    <t>Rejon Dróg Wojewódzkich Gdańsk - Skrzyżowanie Dróg Wojewódzkich  / 80-180 Gdańsk-Łostowice, Kowale ul. Andromedy 3</t>
  </si>
  <si>
    <t xml:space="preserve">Rejon Dróg Wojewódzkich Starogard Gdański - Droga Wojewódzka nr 224 w Stanisławiu / 83-112 Stanisławie </t>
  </si>
  <si>
    <t>Rejon Dróg Wojewódzkich Starogard Gdański - Sygnalizacja Świetlna  / 83-250 Skarszewy, ul. Kleszczewska</t>
  </si>
  <si>
    <t>Rejon Dróg Wojewódzkich Starogard Gdański - Sygnalizacja Świetlna  / 83-200 Starogard Gdański, ul. Pomorska</t>
  </si>
  <si>
    <t>Rejon Dróg Wojewódzkich Starogard Gdański - Sygnalizacja Świetlna  / 83-200 Starogard Gdański, ul. Lubichowska</t>
  </si>
  <si>
    <t>Rejon Dróg Wojewódzkich Starogard Gdański - Sygnalizacja Świetlna / 83-207 Kokoszkowy</t>
  </si>
  <si>
    <t>Rejon Dróg Wojewódzkich Starogard Gdański / 83-200 Starogard Gdański, ul. Mickiewicza 9</t>
  </si>
  <si>
    <t>Rejon Dróg Wojewódzkich Starogard Gdański - Sygnalizacja Świetlna  / 83-200 Starogard Gdański, ul. Pelplińska</t>
  </si>
  <si>
    <t>Rejon Dróg Wojewódzkich Starogard Gdański - Sygnalizacja Świetlna  / 83-209 Trzcińsk</t>
  </si>
  <si>
    <t>Rejon Dróg Wojewódzkich Kartuzy - Sygnalizacja Świetlna / 83-340 Sierakowice, ul. Słupska</t>
  </si>
  <si>
    <t>Rejon Dróg Wojewódzkich Kartuzy - Sygnalizacja Świetlna / 83-300 Kartuzy, ul. Wzgórze Wolności</t>
  </si>
  <si>
    <t>Rejon Dróg Wojewódzkich Kartuzy - Biura, garaże  / 83-300 Kartuzy, ul. Wzgórze Wolności 15</t>
  </si>
  <si>
    <t>Rejon Dróg Wojewódzkich Kartuzy - Sygnalizacja Świetlna / 83-333 Chmielno, Garcz-dr. 211</t>
  </si>
  <si>
    <t>Rejon Dróg Wojewódzkich Kartuzy - Sygnalizacja Świetlna / 83-404 Nowa Karczma, dr. 221 i 224</t>
  </si>
  <si>
    <t>Rejon dróg Wojewódzkich Kartuzy – Sygnalizacja świetlna  / 83-300 Kartuzy, ul. Plac Brunona</t>
  </si>
  <si>
    <t>Rejon Dróg Wojewódzkich Kartuzy - Sygnalizacja Świetlna / 83-300 Łapalice</t>
  </si>
  <si>
    <t>Rejon Dróg Wojewódzkich Puck - Sygnalizacja Świetlna    / 84-141 Jurata, ul. Międzymorze</t>
  </si>
  <si>
    <t>Rejon Dróg Wojewódzkich Puck - Sygnalizacja Świetlna    / 84-240 Reda, ul. Pucka</t>
  </si>
  <si>
    <t>Rejon Dróg Wojewódzkich Puck   / 84-105 Karwia, ul. Mikołaja Kopernika DZ. m.148/27</t>
  </si>
  <si>
    <t>Rejon Dróg Wojewódzkich Puck - Sygnalizacja Świetlna  / 84-200 Wejherowo, ul. Słoneczna</t>
  </si>
  <si>
    <t>Rejon Dróg Wojewódzkich Lębork - Sygnalizacja Świetlna  / 76-270 Ustka, ul. Darłowska dz.905</t>
  </si>
  <si>
    <t>Rejon Dróg Wojewódzkich Lębork - Sygnalizacja Świetlna / 84-300 Lębork, ul. Kossaka</t>
  </si>
  <si>
    <t>Rejon Dróg Wojewódzkich Lębork – Baza /  84-300 Lębork, ul. Słupska 18</t>
  </si>
  <si>
    <t>Rejon Dróg Wojewódzkich Lębork - Sygnalizacja Świetlna / 84-351 Nowa Wieś Lęborska, ul. Grunwaldzka</t>
  </si>
  <si>
    <t>Rejon Dróg Wojewódzkich Lębork - Sygnalizacja Świetlna / 84-351 Nowa Wieś Lęborska, ul. Lęborska</t>
  </si>
  <si>
    <t>Rejon Dróg Wojewódzkich Lębork - Sygnalizacja Świetlna / 84-312 Cewice, ul.Wincentego Witosa</t>
  </si>
  <si>
    <t xml:space="preserve">Rejon Dróg Wojewódzkich Lębork - Sygnalizacja Świetlna / 77-116 Czarna Dąbrówka, ul. Słupska 188   </t>
  </si>
  <si>
    <t>Rejon Dróg Wojewódzkich Bytów - Sygnalizacja Świetlna / 77-100 Bytów, ul. Gdańska</t>
  </si>
  <si>
    <t>Rejon Dróg Wojewódzkich Bytów – biurowiec / 77-100 Bytów, ul. Leśna 1</t>
  </si>
  <si>
    <t>Rejon Dróg Wojewódzkich Bytów - Sygnalizacja Świetlna / 77-114 Goskowo</t>
  </si>
  <si>
    <t>Rejon Dróg Wojewódzkich Bytów - Sygnalizacja Świetlna / 77-100 Bytów, ul. Sikorskiego 49</t>
  </si>
  <si>
    <t>Rejon Dróg Wojewódzkich Bytów - Sygnalizacja Świetlna / 77-100 Bytów, ul. Sikorskiego 29</t>
  </si>
  <si>
    <t>Pomorski Zespół Parków Krajobrazowych w Słupsku- 76-200 Słupsk, ul. Poniatowskiego 4a</t>
  </si>
  <si>
    <t>Ośrodek Doskonalenia Techniki Jazdy, Autodrom Pomorze 83-032 Pszczółki, ul.  Żuławska 5</t>
  </si>
  <si>
    <t>PL0037310000131636</t>
  </si>
  <si>
    <t>PL0037320000365705</t>
  </si>
  <si>
    <t>Teatr Wybrzeże w Gdańsku</t>
  </si>
  <si>
    <t>Stacja Pogotowia Ratunkowego w Słupsku</t>
  </si>
  <si>
    <t>Lp.</t>
  </si>
  <si>
    <t>Kod</t>
  </si>
  <si>
    <t>Miejscowość</t>
  </si>
  <si>
    <t>Adres</t>
  </si>
  <si>
    <t>Centrum Zdrowia Psychicznego w Słupsku</t>
  </si>
  <si>
    <t>Rejon Dróg Wojewódzkich Gdańsk / 80-17- Pruszcz Gd. Ul. Powstańców Warszawy 68</t>
  </si>
  <si>
    <t>Rejon Dróg Wojewódzkich Kartuzy - sygn. Świetlna/ 83-330 Borkowo ul. Kartuska</t>
  </si>
  <si>
    <t>Rejon Dróg Wojewódzkich Kartuzy - sygn. świetlna/ 83-340 Sierakowice, ul. Kartuska dz. 345/2</t>
  </si>
  <si>
    <t>Rejon Dróg Wojewódzkich Kartuzy - sygn. Świetlna/83-340 Sierakowice, dz.395/8</t>
  </si>
  <si>
    <t>Rejon Dróg Wojewódzkich Puck - sygn. Świetlna/84-240 Reda, ul. Pucka dz. 205/1</t>
  </si>
  <si>
    <t>Rejon Dróg Wojewódzkich Puck - przepompownia/84-140 Jastarnia ul. Ks. B. Sychty</t>
  </si>
  <si>
    <t>C12w</t>
  </si>
  <si>
    <t>ul. Budowlanych 77</t>
  </si>
  <si>
    <t>ul. Poniatowskiego 4a</t>
  </si>
  <si>
    <t>Pomorska Kolej Metropolitalna S.A.</t>
  </si>
  <si>
    <t xml:space="preserve">80-298 </t>
  </si>
  <si>
    <t>583-310-36-72</t>
  </si>
  <si>
    <t>PL0037310000040901</t>
  </si>
  <si>
    <t>PL0037310000040403</t>
  </si>
  <si>
    <t>Pomorski Zespół Parków Krajobrazowych w Słupsku – Kaszubski Park Krajobrazowy, 83-300 Kartuzy, ul. PCK 1</t>
  </si>
  <si>
    <t>Pomorski Zespół Parków Krajobrazowych w Słupsku – Wdzydzki Park Krajobrazowy, 83-400 Kościerzyna, ul. Świętojańska 5E</t>
  </si>
  <si>
    <t>Pomorski Zespół Parków Krajobrazowych w Słupsku - "Zielona Szkoła", 83-425 Dziemiany, Schodno 1</t>
  </si>
  <si>
    <t>Pomorski Zespół Parków Krajobrazowych w Słupsku – „Ośrodek Edukacji Ekologicznej”- budynek główny, 83-315 Szymbark, Szymbark 1 a</t>
  </si>
  <si>
    <t>Pomorski Zespół Parków Krajobrazowych w Słupsku – „Ośrodek Edukacji Ekologicznej”- pomieszczenie socjalne, 83-315 Szymbark, Szymbark 1a</t>
  </si>
  <si>
    <t>Pomorski Zespół Parków Krajobrazowych w Słupsku- Trójmiejski Park Krajobrazowy- budynek gospodarczy, 80-308 Gdańsk, Gdański, ul. Polanki 51</t>
  </si>
  <si>
    <t>Pomorski Zespół Parków Krajobrazowych w Słupsku- Trójmiejski Park Krajobrazowy, 80- 308 Gdańsk, Gdańsk, ul. Polanki 51</t>
  </si>
  <si>
    <t>ul. Obrońców Wybrzeża 4</t>
  </si>
  <si>
    <t>Szpital Specjalistyczny Św. Wojciecha - Hotel Pielęgniarek 80-457 Gdańsk ul. Majewskich 22</t>
  </si>
  <si>
    <t>PL0037310000314017</t>
  </si>
  <si>
    <t>PL0037310000308862</t>
  </si>
  <si>
    <t>PL0037310010772031</t>
  </si>
  <si>
    <t>PL0037310010947035</t>
  </si>
  <si>
    <t>PL0037310067793075</t>
  </si>
  <si>
    <t>PL0037310079639405</t>
  </si>
  <si>
    <t>PL0037310067804492</t>
  </si>
  <si>
    <t>Wojewódzki Szpital Specjalistyczny im. J. Korczaka w Słupsku Sp. z o.o</t>
  </si>
  <si>
    <t>839-31-79-849</t>
  </si>
  <si>
    <t>Muzeum Zachodniokaszubskie - Budynek poinwentarski 77-100 Bytów, Płotowo 40 m.1</t>
  </si>
  <si>
    <t>Pomorski Ośrodek Doradztwa Rolniczego w Lubaniu</t>
  </si>
  <si>
    <t>83-422</t>
  </si>
  <si>
    <t>PL0037810000079723</t>
  </si>
  <si>
    <t>Ilość ppe</t>
  </si>
  <si>
    <t>Ilość miesięcy</t>
  </si>
  <si>
    <t>Koszt energii elektrycznej</t>
  </si>
  <si>
    <t>Koszt opłaty abonamentowej</t>
  </si>
  <si>
    <t>Koszt opłaty przejściowej</t>
  </si>
  <si>
    <t>Koszt składnika stałego stawki sieciowej</t>
  </si>
  <si>
    <t>Koszt oplaty OZE</t>
  </si>
  <si>
    <t>Koszt stawki opłaty jakościowej</t>
  </si>
  <si>
    <t>Koszt składnika zmiennego stawki sieciowej w s1</t>
  </si>
  <si>
    <t>Koszt składnika zmiennego stawki sieciowej w s3</t>
  </si>
  <si>
    <t>VAT</t>
  </si>
  <si>
    <t>Zużycie roczne w kWh</t>
  </si>
  <si>
    <t>Cena energii elektrycznej w zł/kWh</t>
  </si>
  <si>
    <t>Cena jednostkowa opłaty abonamentowej [zł/mc]</t>
  </si>
  <si>
    <t>Cena jednostkowa składnika stałego stawki sieciowej [zł/kW/mc]</t>
  </si>
  <si>
    <t>Cena jednostkowa opłaty przejściowej [zł/kW/mc]</t>
  </si>
  <si>
    <t>Cena jednostkowa opłaty OZE [zł/MWh]</t>
  </si>
  <si>
    <t>Cena jedntostkowa stawki opłaty jakościowej [zł/kWh]</t>
  </si>
  <si>
    <t>Cena jednostkowa składnika zmiennego stawki sieciowej w s1 [zł/kWh]</t>
  </si>
  <si>
    <t xml:space="preserve">Koszt składnika zmiennego stawki sieciowej w s2 </t>
  </si>
  <si>
    <t>Cena jednostkowa składnika zmiennego stawki sieciowej w s2 [zł/kWh]</t>
  </si>
  <si>
    <t>Cena jednostkowa składnika zmiennego stawki sieciowej w s3 [zł/kWh]</t>
  </si>
  <si>
    <t>Cena jednostkowa netto energii elektrycznej w zł/ kWh</t>
  </si>
  <si>
    <t>Cena oferty netto ogółem</t>
  </si>
  <si>
    <t>Cena oferty brutto ogółem</t>
  </si>
  <si>
    <t>Wojewódzki Ośrodek Terapii Uzależnień w Gdańsku ul. Zakopiańska 37 , 80-142 Gdańsk</t>
  </si>
  <si>
    <t>Wojewódzki Ośrodek Terapii Uzależnień w Gdańsku ul. Zakopiańska 37 , 80-142 Gdańsk   -  Obiekt zlokalizowany - Ośrodek Leczeniai Uzależnień w Smażynie</t>
  </si>
  <si>
    <t>PL0037320000364603</t>
  </si>
  <si>
    <t>PL0037320000364707</t>
  </si>
  <si>
    <t>W powyżej zaznaczonej komórce żółtym kolorem należy wpisać cenę jednostkową za 1 kWh zachowując format ceny.</t>
  </si>
  <si>
    <t>Nazwa Nabywcy</t>
  </si>
  <si>
    <t>PPE</t>
  </si>
  <si>
    <t>Koszt  energii netto</t>
  </si>
  <si>
    <t>Koszt energii brutto</t>
  </si>
  <si>
    <t>Koszt dystrybucji netto</t>
  </si>
  <si>
    <t>Koszt  dystrybucji brutto</t>
  </si>
  <si>
    <t>Razem koszt netto</t>
  </si>
  <si>
    <t>Razem VAT</t>
  </si>
  <si>
    <t>Razem koszt brutto</t>
  </si>
  <si>
    <t>Razem</t>
  </si>
  <si>
    <t>Województwo Pomorskie - Centrum Edukacji Nauczycieli w Gdańsku</t>
  </si>
  <si>
    <t>Muzeum - Kaszubski Park Etnograficzny im. Teodory i Izydora Gulgowskich we Wdzydzach Kiszewskich, ul. Teodory i Izydora Gulgowskich 68, 83-406 Wdzydze</t>
  </si>
  <si>
    <t>Województwo Pomorskie - Młodzieżowy Ośrodek Wychowawczy im. J. Korczaka w Kwidzynie</t>
  </si>
  <si>
    <t xml:space="preserve">Młodzieżowy Ośrodek Wychowawczy im janusza Korczaka, 82-500 Kwidzyn, Moniuszki 5 </t>
  </si>
  <si>
    <t>Muzeum Zachodniokaszubskie – Zamek,  77-100 Bytów  ul. Zamkowa 2</t>
  </si>
  <si>
    <t>Województwo Pomorskie - Specjalny Ośrodek Szkolno-Wychowawczy Nr 2 dla Niesłyszących i Słabosłyszących  im. J. Siestrzyńskiego w Wejherowie</t>
  </si>
  <si>
    <t>Opera Bałtycka - Zasilanie Budynku, 80-219 Gdańsk, Al. Zwycięstwa 15</t>
  </si>
  <si>
    <t>Województwo Pomorskie - Pedagogiczna Biblioteka Wojewódzka w Słupsku</t>
  </si>
  <si>
    <t>Województwo Pomorskie - Pedagogiczna Biblioteka Wojewódzka im. Gdańskiej Macierzy Szkolnej w Gdańsku</t>
  </si>
  <si>
    <t>Polska Filharmonia Bałtycka przyłącze 1, 80-751 Gdańsk, Ołowianka 1</t>
  </si>
  <si>
    <t>brak</t>
  </si>
  <si>
    <t>Polska Filharmonia Bałtycka przyłącze 2, 80-751 Gdańsk, Ołowianka 1</t>
  </si>
  <si>
    <t>Nowy Barkoczyn</t>
  </si>
  <si>
    <t>Lubań, Tadeusza Maderskiego 3</t>
  </si>
  <si>
    <t>Województwo Pomorskie - Pomorski Zespół Parków Krajobrazowych</t>
  </si>
  <si>
    <t>Szpital, 76-200 Słupsk, Obrońców Wybrzeża 4</t>
  </si>
  <si>
    <t>Szpital Dziecięcy Polanki im. Macieja Płażyńskiego w Gdańsku sp. z o.o., 80-308 Gdańsk, Polanki 119</t>
  </si>
  <si>
    <t>Szpital Specjalistyczny Spółka z ograniczoną odpowiedzialnością, 82-550 Prabuty, Kuracyjna 30</t>
  </si>
  <si>
    <t>Województwo Pomorskie - Wojewódzki Ośrodek Medycyny Pracy w Gdańsku</t>
  </si>
  <si>
    <t>Wojewódzki Ośrodek Medycyny Pracy, 80-871 Gdańsk, Okrąg 1b</t>
  </si>
  <si>
    <t>Wojewódzki Szpital Psychiatryczny w Gdańsku, 80-282 Gdańsk, Srebrniki 17</t>
  </si>
  <si>
    <t>Wojewódzki Szpital Specjalistyczny - Szpital przyłącze 1, ul. Hubalczyków 1, 76-200 Słupsk - Licznik Nr 88226120</t>
  </si>
  <si>
    <t>Wojewódzki Szpital Specjalistyczny - Szpital przyłącze 2, ul. Hubalczyków 1, 76-200 Słupsk - Licznik Nr 88226121</t>
  </si>
  <si>
    <t>Wojewódzki Szpital Specjalistyczny - Szpital , 76-270 Ustka, ul. Adama Mickiewicza 12</t>
  </si>
  <si>
    <t>Wojewódzki Ośrodek Ruchu Drogowego, 76-200 Słupsk, ul. Mierosławskiego 10</t>
  </si>
  <si>
    <t>Województwo Pomorskie - Wojewódzki Zespół Szkół Policealnych nr 2 w Gdańsku</t>
  </si>
  <si>
    <t>Wojewódzki Zespół Szkół Policealnych nr 2, 80-401 Gdańsk, Gen. Hallera 12</t>
  </si>
  <si>
    <t>Województwo Pomorskie - Wojewódzki Zespół Szkół Policealnych w Sztumie</t>
  </si>
  <si>
    <t>Wojewódzki Zespół Szkół w Sztumie, 82-400 Sztum, Reja 12</t>
  </si>
  <si>
    <t>Województwo Pomorskie - Zarząd Dróg Wojewódzkich w Gdańsku</t>
  </si>
  <si>
    <t>Województwo Pomorskie - Dom im. J. Korczaka Regionalna Placówka Opiekuńczo-Terapeutyczna w Gdańsku</t>
  </si>
  <si>
    <t>Nadbałtyckie Centrum Kultury - Parking, 80-851 Gdańsk, Korzenna 33/35</t>
  </si>
  <si>
    <t>Nadbałtyckie Centrum Kultury - Kościół św. Jana - Sala Koncertowa, 80-840 Gdańsk, Świętojańska 50</t>
  </si>
  <si>
    <t>Nadbałtyckie Centrum Kultury,  80-851 Gdańsk, Korzenna 33/35</t>
  </si>
  <si>
    <t>Szpitale Pomorskie Sp. z o.o.</t>
  </si>
  <si>
    <t>586-22-86-770</t>
  </si>
  <si>
    <t>Szpital Św. Wincentego a Paolo w Gdyni - T-2133, 81-348 Gdynia, Wójta Radtkego 1</t>
  </si>
  <si>
    <t>Szpital Morski im. P.C.K. - Przyłącze nr 2, 81-519 Gdynia, Powstania Styczniowego 1</t>
  </si>
  <si>
    <t>Szpital Morski im. P.C.K. - Przyłącze nr 1,81-519 Gdynia, Powstania Styczniowego 1</t>
  </si>
  <si>
    <t>Szpital Morski im. P.C.K. - Przyłącze 10/P2/03065, 81-519 Gdynia, Powstania Styczniowego 1</t>
  </si>
  <si>
    <t>Szpital Morski im. P.C.K. - Przyłącze 10/P2/03067, 81-519 Gdynia, Powstania Styczniowego 1</t>
  </si>
  <si>
    <t>Szpital Św. Wincentego a Paolo w Gdyni - Budynek Główny, 81-348 Gdynia, Wójta Radtkego 1</t>
  </si>
  <si>
    <t>Szpital Św. Wincentego a Paolo w Gdyni - Zaplecze Magazynowe,  81-348 Gdynia, Wójta Radtkego 1</t>
  </si>
  <si>
    <t>Specjalistyczny Szpital Zakaźny, 80-214 Gdańsk, Mariana Smoluchowskiego 18</t>
  </si>
  <si>
    <t>Wejherowo Szpital Specjalistyczny im F. Ceynowy, 84-200 Wejherowo, dr. A. Jagalskiego 10</t>
  </si>
  <si>
    <t>Wejherowo Szpital Specjalistyczny im F. Ceynowy - lądowisko, 84-200 Wejherowo, dr. A. Jagalskiego 10</t>
  </si>
  <si>
    <t>Wejherowo Szpital Specjalistyczny im F. Ceynowy - Mieszkanie Służbowe, 84-200 Wejherowo, Jagielskiego 9/18</t>
  </si>
  <si>
    <t>591-16-94-694</t>
  </si>
  <si>
    <t>Szpital Specjalistyczny w Kościerzynie Sp. z o.o. Placówka w Dzierżążnie, Szpitalna 36, 83-332 Dzierżążno</t>
  </si>
  <si>
    <t>Szpital Specjalistyczny w Kościerzynie Sp. z o.o. - przyłącze nr 1, 83-400 Kościerzyna, Piechowskiego 36</t>
  </si>
  <si>
    <t>Szpital Specjalistyczny w Kościerzynie Sp. z o.o. - przyłącze nr 2, 83-400 Kościerzyna, Piechowskiego 36</t>
  </si>
  <si>
    <t>Teatr Muzyczny w Gdyni im. Danuty Baduszkowej, 81-372 Gdynia, Pl. Grunwaldzki 1</t>
  </si>
  <si>
    <t>Budynek Administracyjno - Socjalny Pogotowia, 80-208 Gdańsk, Orzeszkowej 1</t>
  </si>
  <si>
    <t>Pomieszczenia socjalne zespołu P-44 - Chłopska 7, 80-362 Gdańsk Przymorze</t>
  </si>
  <si>
    <t>Ośrodek egzaminacyjny, 80-067 Gdańsk, Równa 19/21</t>
  </si>
  <si>
    <t>Wojewódzkie Centrum Onkologii w Gdańsku - Samodzielny Publiczny Zakład Opieki Zdrowotnej, M. Skłodowskiej-Curie 2, 80-210 Gdańsk</t>
  </si>
  <si>
    <t>Wojewódzkie Centrum Onkologii w Gdańsku - Samodzielny Publiczny Zakład Opieki Zdrowotnej, al.. Zwycięstwa 31/32, 80-219 Gdańsk</t>
  </si>
  <si>
    <t>Wojewódzki Zespół Szkół Policealnych - Szkoła, 76-200 Słupsk, Bałtycka 29</t>
  </si>
  <si>
    <t>Województwo Pomorskie  (DMG)</t>
  </si>
  <si>
    <t>Warsztaty, ul. Augustyńskiego 1, 80-819 Gdańsk</t>
  </si>
  <si>
    <t>Budynek stróżówki, 81-577 Gdynia ul. Rdestowa</t>
  </si>
  <si>
    <t>Oświetlenie, 81-577 Gdynia ul. Rdestowa</t>
  </si>
  <si>
    <t xml:space="preserve">Budynek stacji obsługi z garażami, 81-577 Gdynia ul. Rdestowa 69 </t>
  </si>
  <si>
    <t xml:space="preserve">80-416 Gdańsk, Hallera 122 </t>
  </si>
  <si>
    <t xml:space="preserve">Kompleks budynków po szpitalu, 76-200 Słupsk, ul. M. Kopernika 28 </t>
  </si>
  <si>
    <t>Budynek byłej przychodni, 76-200 Słupsk ul. Wojska Polskiego 50</t>
  </si>
  <si>
    <t>Wojewódzki Szpital Specjalistyczny - Budynek Administracji , 76-200 Słupsk, ul. Prof. Lotha 26</t>
  </si>
  <si>
    <t>Województwo Pomorskie  (DAZ)</t>
  </si>
  <si>
    <t>Budynki Urzędu Marszałkowskiego Województwa Pomorskiego, 80-819 Gdańsk, Augustyńskiego 2</t>
  </si>
  <si>
    <t>Budynki Urzędu Marszałkowskiego Województwa Pomorskiego, 80-819 Gdańsk, Okopowa 21/27</t>
  </si>
  <si>
    <t>Pomorska Kolej Metropolitalna Zasilanie Podstawowe, Budowlanych 77, 80-340 Gdańsk</t>
  </si>
  <si>
    <t>Pomorska Kolej Metropolitalna Zasilanie Rezerwowe, Budowlanych 77, 80-340 Gdańsk</t>
  </si>
  <si>
    <t>Centrum Edukacji Nauczycieli w Gdańsku</t>
  </si>
  <si>
    <t>Młodzieżowy Ośrodek Wychowawczy im. J. Korczaka w Kwidzynie</t>
  </si>
  <si>
    <t>Specjalny Ośrodek Szkolno-Wychowawczy Nr 2 dla Niesłyszących i Słabosłyszących  im. J. Siestrzyńskiego w Wejherowie</t>
  </si>
  <si>
    <t>Pedagogiczna Biblioteka Wojewódzka w Słupsku</t>
  </si>
  <si>
    <t>Pedagogiczna Biblioteka Wojewódzka im. Gdańskiej Macierzy Szkolnej w Gdańsku</t>
  </si>
  <si>
    <t>Pomorski Zespół Parków Krajobrazowych</t>
  </si>
  <si>
    <t>Wojewódzki Ośrodek Medycyny Pracy w Gdańsku</t>
  </si>
  <si>
    <t>Wojewódzki Zespół Szkół Policealnych nr 2 w Gdańsku</t>
  </si>
  <si>
    <t>Wojewódzki Zespół Szkół Policealnych w Sztumie</t>
  </si>
  <si>
    <t>Zarząd Dróg Wojewódzkich w Gdańsku</t>
  </si>
  <si>
    <t>Dom im. J. Korczaka Regionalna Placówka Opiekuńczo-Terapeutyczna w Gdańsku</t>
  </si>
  <si>
    <t>Wojewódzki Zespół Szkół Policealnych w Słupsku</t>
  </si>
  <si>
    <t>585-14-79-028</t>
  </si>
  <si>
    <t>Pomorskie Centrum Reumatologiczne im. dr Jadwigi Titz-Kosko w Sopocie sp. z o.o.</t>
  </si>
  <si>
    <t>PL0037230116753454</t>
  </si>
  <si>
    <t>PL0037230118447419</t>
  </si>
  <si>
    <t>PL0037230126431327</t>
  </si>
  <si>
    <t>PL0037230126946740</t>
  </si>
  <si>
    <t>PL0037240119753364</t>
  </si>
  <si>
    <t>PL0037240124731686</t>
  </si>
  <si>
    <t>PL0037240126592672</t>
  </si>
  <si>
    <t>PL0037320031302669</t>
  </si>
  <si>
    <t>PL0037320031593164</t>
  </si>
  <si>
    <t>PL0037330047314020</t>
  </si>
  <si>
    <t>PL0037330047314121</t>
  </si>
  <si>
    <t>PL0037330047314323</t>
  </si>
  <si>
    <t>PL0037330076837281</t>
  </si>
  <si>
    <t>PL0037330116320426</t>
  </si>
  <si>
    <t>PL0037330116320527</t>
  </si>
  <si>
    <t>PL0037340053755915</t>
  </si>
  <si>
    <t>PL0037340053756016</t>
  </si>
  <si>
    <t>PL0037340053756117</t>
  </si>
  <si>
    <t>PL0037340053756218</t>
  </si>
  <si>
    <t>PL0037340053756420</t>
  </si>
  <si>
    <t>PL0037340053756521</t>
  </si>
  <si>
    <t>PL0037340076256376</t>
  </si>
  <si>
    <t>PL0037340116320814</t>
  </si>
  <si>
    <t>PL0037350059967333</t>
  </si>
  <si>
    <t>PL0037350059967434</t>
  </si>
  <si>
    <t>PL0037360066288077</t>
  </si>
  <si>
    <t>PL0037360066288178</t>
  </si>
  <si>
    <t>PL0037360066288279</t>
  </si>
  <si>
    <t>PL0037360066288380</t>
  </si>
  <si>
    <t>PL0037360066288481</t>
  </si>
  <si>
    <t>PL0037360066288582</t>
  </si>
  <si>
    <t>PL0037360078346591</t>
  </si>
  <si>
    <t>PL0037360079736826</t>
  </si>
  <si>
    <t>PL0037810108252660</t>
  </si>
  <si>
    <t>PL0037830021400545</t>
  </si>
  <si>
    <t>PL0037830022609813</t>
  </si>
  <si>
    <t>PL0037830022609914</t>
  </si>
  <si>
    <t>PL0037830027436268</t>
  </si>
  <si>
    <t>PL0037830028029685</t>
  </si>
  <si>
    <t>PL0037840023703671</t>
  </si>
  <si>
    <t>PL0037840024719646</t>
  </si>
  <si>
    <t>PL0037840028137379</t>
  </si>
  <si>
    <t>PL0037840109803703</t>
  </si>
  <si>
    <t>PL0037840109804511</t>
  </si>
  <si>
    <t>PL0037230000156727</t>
  </si>
  <si>
    <t>PL0037240122765923</t>
  </si>
  <si>
    <t>PL0037240125949745</t>
  </si>
  <si>
    <t>PL0037310010341591</t>
  </si>
  <si>
    <t>PL0037320116321250</t>
  </si>
  <si>
    <t>PL0037330116319618</t>
  </si>
  <si>
    <t>PL0037340053756319</t>
  </si>
  <si>
    <t>PL0037350059967535</t>
  </si>
  <si>
    <t>PL0037350116319380</t>
  </si>
  <si>
    <t>PL0037350116318875</t>
  </si>
  <si>
    <t>PL0037350116319077</t>
  </si>
  <si>
    <t>PL0037350116319481</t>
  </si>
  <si>
    <t>PL0037360066287976</t>
  </si>
  <si>
    <t>PL0037360116320778</t>
  </si>
  <si>
    <t>PL0037830021431968</t>
  </si>
  <si>
    <t>PL0037840025162917</t>
  </si>
  <si>
    <t>PL0037330000070100</t>
  </si>
  <si>
    <t>PL0037350000104202</t>
  </si>
  <si>
    <t>PL0037350000144405</t>
  </si>
  <si>
    <t>PL0037360123751281</t>
  </si>
  <si>
    <t>PL0037350000019707</t>
  </si>
  <si>
    <t>PL0037330053517067</t>
  </si>
  <si>
    <t>PL0037360123504236</t>
  </si>
  <si>
    <t>PL0037840000236000</t>
  </si>
  <si>
    <t>PL0037330000343503</t>
  </si>
  <si>
    <t>Rejon Dróg Wojewódzkich Gdańsk – biurowiec/83-034 Trąbki Wielkie, ul. Gdańska 29</t>
  </si>
  <si>
    <t>PL0037350000384402</t>
  </si>
  <si>
    <t>Rejon Dróg Wojewódzkich Kartuzy - ośw. drogi/83-330 Żukowo dz. 813/3</t>
  </si>
  <si>
    <t>PL0037350000464110</t>
  </si>
  <si>
    <t>Rejon Dróg Wojewódzkich Kartuzy - ośw. drogi/83-314 Somonino dz. 262</t>
  </si>
  <si>
    <t>PL0037350000414502</t>
  </si>
  <si>
    <t>Rejon Dróg Wojewódzkich Kartuzy - sygn. świetlna/83-304 Przodkowo ul. Kartuska dz.445/1</t>
  </si>
  <si>
    <t>PL0037340000281703</t>
  </si>
  <si>
    <t>PL0037340000245005</t>
  </si>
  <si>
    <t>PL0037310010082119</t>
  </si>
  <si>
    <t>PL0037310010081816</t>
  </si>
  <si>
    <t>PL0037310010082321</t>
  </si>
  <si>
    <t>PL0037310010082018</t>
  </si>
  <si>
    <t>PL0037350060009365</t>
  </si>
  <si>
    <t>PL0037310010081715</t>
  </si>
  <si>
    <t>PL0037310010082220</t>
  </si>
  <si>
    <t>PL0037310010081917</t>
  </si>
  <si>
    <t>PL0037350060009567</t>
  </si>
  <si>
    <t>PL0037350060009769</t>
  </si>
  <si>
    <t>PL0037350060009870</t>
  </si>
  <si>
    <t>PL0037350060009668</t>
  </si>
  <si>
    <t>PL0037350060009466</t>
  </si>
  <si>
    <t>PL0037310067756905</t>
  </si>
  <si>
    <t>PL0037310067756703</t>
  </si>
  <si>
    <t>PL0037310067757107</t>
  </si>
  <si>
    <t>PL0037230000078809</t>
  </si>
  <si>
    <t>Muzeum Narodowe w Gdańsku Pałac - obiekt użyteczności publicznej Waplewo Wielkie dz. 81/5 82 – 410 Stary Targ</t>
  </si>
  <si>
    <t>PL0037310010422831</t>
  </si>
  <si>
    <t>PL0037310121655559</t>
  </si>
  <si>
    <t>PL0037310010927736</t>
  </si>
  <si>
    <t>PL0037360066197747</t>
  </si>
  <si>
    <t>PL0037310010322202</t>
  </si>
  <si>
    <t>Wojewódzki Ośrodek Terapii Uzależnień w Gdańsku ul. Zakopiańska 37 , 80-142 Gdańsk   -  Obiekt zlokalizowany - Poradnia Leczenia Uzależnień, ul. Srebrniki 9 Gdańsk-Wrzeszcz</t>
  </si>
  <si>
    <t>PL0037320000296419</t>
  </si>
  <si>
    <t>Budynek biurowo-garażowy, Gdynia ul. Opata Hackiego 10a</t>
  </si>
  <si>
    <t>PL0037310000128000</t>
  </si>
  <si>
    <t>PL0037330000088206</t>
  </si>
  <si>
    <t xml:space="preserve">Województwo Pomorskie - Wojewódzkie Biuro Geodezji i Terenów Rolnych w Gdańsku </t>
  </si>
  <si>
    <t>Wojewódzkie Biuro Geodezji i Terenów Rolnych w Gdańsku</t>
  </si>
  <si>
    <t>WBGiTR Biuro ul. Sucha 12, 80-531 Gdańsk</t>
  </si>
  <si>
    <t>Województwo Pomorskie - Wojewódzki Zespół Szkół Policealnych w Słupsku</t>
  </si>
  <si>
    <t>PL0037810000070419</t>
  </si>
  <si>
    <t>Hydrofornia + oświetlenie zewn., Jordanki, 82-410 Stary Targ</t>
  </si>
  <si>
    <t>Biuro Nowy Dwór Gdański, ul. Podmiejska 3, 82-100 Nowy Dwór Gdański</t>
  </si>
  <si>
    <t>Biuro Kartuzy, ul. Zacisze 2, 83-300 Kartuzy</t>
  </si>
  <si>
    <t>Budynek mieszkalny, ul. Olszyńska 41A, 80-734 Gdańsk</t>
  </si>
  <si>
    <t>Budynek mieszkalny, ul. Wigury 53, 83-110 Tczew</t>
  </si>
  <si>
    <t>PL0037310067723963</t>
  </si>
  <si>
    <t>Budynki Urzędu Marszałkowskiego Województwa Pomorskiego, 80-819 Gdańsk, Augustyńskiego 1</t>
  </si>
  <si>
    <t>ul. Hubalczyków 1</t>
  </si>
  <si>
    <t>ul. Grunwaldzka 1-3</t>
  </si>
  <si>
    <t>Odbiorca - adres korespondencyjny inny niż Nabywcy</t>
  </si>
  <si>
    <t>ID jednostki</t>
  </si>
  <si>
    <t>Opis ppe</t>
  </si>
  <si>
    <t>PL0037810012863870</t>
  </si>
  <si>
    <t>PL0037810012863769</t>
  </si>
  <si>
    <t>PL0037810111599261</t>
  </si>
  <si>
    <t>PL0037310067754780</t>
  </si>
  <si>
    <t>Centrum Edukacji Nauczycieli, 80-401 Gdańsk, Hallera 14</t>
  </si>
  <si>
    <t>PL0037810107724820</t>
  </si>
  <si>
    <t>PL0037830022847057</t>
  </si>
  <si>
    <t>PL0037810000149405</t>
  </si>
  <si>
    <t>PL0037350067922444</t>
  </si>
  <si>
    <t>PL0037230115015639</t>
  </si>
  <si>
    <t>PL0037230115020184</t>
  </si>
  <si>
    <t>PL0037230115023117</t>
  </si>
  <si>
    <t>PL0037310010082826</t>
  </si>
  <si>
    <t>PL0037310077504900</t>
  </si>
  <si>
    <t>PL0037310010082523</t>
  </si>
  <si>
    <t>PL0037360079350543</t>
  </si>
  <si>
    <t>PL0037310010082422</t>
  </si>
  <si>
    <t>PL0037310118937337</t>
  </si>
  <si>
    <t>PL0037370111477331</t>
  </si>
  <si>
    <t>PL0037310067728512</t>
  </si>
  <si>
    <t>PL0037310067728209</t>
  </si>
  <si>
    <t>PL0037310010082725</t>
  </si>
  <si>
    <t>PL0037840027557504</t>
  </si>
  <si>
    <t>PL0037840023612129</t>
  </si>
  <si>
    <t>PL0037840123714412</t>
  </si>
  <si>
    <t>ul. Sobieskiego 277c</t>
  </si>
  <si>
    <t>PL0037360066333951</t>
  </si>
  <si>
    <t>Ośrodek Szkolno-Wychowawczy nr 2 Dla Niesłyszących i Słabosłyszących  - Szkoła i Administracja,  84-200 Wejherowo, Sobieskiego 277c</t>
  </si>
  <si>
    <t>PL0037360110883223</t>
  </si>
  <si>
    <t>Ośrodek Szkolno-Wychowawczy nr 2 Dla Niesłyszących i Słabosłyszących - Warsztaty Szkolne, 84-200 Wejherowo, Sobieskiego 277c</t>
  </si>
  <si>
    <t>PL0037360066333749</t>
  </si>
  <si>
    <t>Ośrodek Szkolno-Wychowawczy nr 2 Dla Niesłyszących i Słabosłyszącvych- internat dla chłopców, 84-200 Wejherowo, Sobieskiego 277c</t>
  </si>
  <si>
    <t>PL0037360066333850</t>
  </si>
  <si>
    <t>Ośrodek Szkolno-Wychowawczy nr 2 Dla Niesłyszących i Słabosłyszących - internat dla dziewcząt, 84-200 Wejherowo, Sobieskiego 277c</t>
  </si>
  <si>
    <t>PL0037310000029178</t>
  </si>
  <si>
    <t>PL0037810000067954</t>
  </si>
  <si>
    <t>PL0037810000067853</t>
  </si>
  <si>
    <t>Filia PBW w Bytowie, ul. Wąska  12, 77-100 Bytów</t>
  </si>
  <si>
    <t>PL0037240126855582</t>
  </si>
  <si>
    <t>PL0037330047197014</t>
  </si>
  <si>
    <t>PL0037330047291182</t>
  </si>
  <si>
    <t>PL0037310000031909</t>
  </si>
  <si>
    <t>PL0037820019792381</t>
  </si>
  <si>
    <t>Pomorski Ośrodek Doradztwa Rolniczego w Lubaniu - PZDR Człuchów,77-300 Człuchów &amp;nbsp;Os. Młodych 9</t>
  </si>
  <si>
    <t>PL0037340055002868</t>
  </si>
  <si>
    <t>Pomorski Ośrodek Doradztwa Rolniczego w Lubaniu - PZDR Starogard Gdański 83-200 Starogard Gdański Nowa Wieś Rzeczna, ul. Rzeczna 18</t>
  </si>
  <si>
    <t>PL0037840024230505</t>
  </si>
  <si>
    <t>Pomorski Ośrodek Doradztwa Rolniczego w Lubaniu - PZDR Bytów, 77-200 Miastko, ul. Szkolna 2</t>
  </si>
  <si>
    <t>PL0037350060008355</t>
  </si>
  <si>
    <t>Pomorski Ośrodek Doradztwa Rolniczego w Lubaniu - Budynek Gospodarczy, 83-422 Nowy Barkoczyn, Lubań</t>
  </si>
  <si>
    <t>PL0037350000415002</t>
  </si>
  <si>
    <t>Pomorski Ośrodek Doradztwa Rolniczego w Lubaniu – biuro A, 83-422 Nowy Barkoczyn, Lubań, ul. Tadeusza Maderskiego 3</t>
  </si>
  <si>
    <t>PL0037350059819611</t>
  </si>
  <si>
    <t>Pomorski Ośrodek Doradztwa Rolniczego w Lubaniu – biuro, 83-422 Nowy Barkoczyn, Lubań, ul. Tadeusza Maderskiego 4</t>
  </si>
  <si>
    <t>PL0037350060008456</t>
  </si>
  <si>
    <t>Pomorski Ośrodek Doradztwa Rolniczego w Lubaniu – biuro B, 83-422 Nowy Barkoczyn, Lubań, ul. Targowa 19</t>
  </si>
  <si>
    <t>PL0037350060008557</t>
  </si>
  <si>
    <t>Pomorski Ośrodek Doradztwa Rolniczego w Lubaniu – targi, 83-422 Nowy Barkoczyn, Lubań 217/31</t>
  </si>
  <si>
    <t>PL0037240000127106</t>
  </si>
  <si>
    <t>Pomorski Ośrodek Doradztwa Rolniczego w Lubaniu - Oddział Stare Pole, 82-220 Stare Pole, ul. Marynarki Wojennej 21</t>
  </si>
  <si>
    <t>PL0037350059971474</t>
  </si>
  <si>
    <t>PL0037350060018560</t>
  </si>
  <si>
    <t>PL0037360066209669</t>
  </si>
  <si>
    <t>PL0037350059884073</t>
  </si>
  <si>
    <t>PL0037350065807238</t>
  </si>
  <si>
    <t>PL0037350065807339</t>
  </si>
  <si>
    <t>PL0037310010497502</t>
  </si>
  <si>
    <t>PL0037310010497603</t>
  </si>
  <si>
    <t>PL0037360066209568</t>
  </si>
  <si>
    <t>PL0037810000120798</t>
  </si>
  <si>
    <t>PL0037810000160093</t>
  </si>
  <si>
    <t>PL0037310000301586</t>
  </si>
  <si>
    <t>PL0037340000730257</t>
  </si>
  <si>
    <t>Szpital Dla Nerwowo i Psychicznie Chorych im. St. Kryzana - Szpital z Własną Infrastrukturą Komunalną, 83-200 Starogard Gdański, Skarszewska 7</t>
  </si>
  <si>
    <t>PL0037340053571817</t>
  </si>
  <si>
    <t>Szpital Dla Nerwowo i Psychicznie Chorych im. St. Kryzana - Oczyszczalnia Ścieków, 83-200 Starogard Gdański, Skarszewska 7</t>
  </si>
  <si>
    <t>PL0037340105636565</t>
  </si>
  <si>
    <t>Szpital Dla Nerwowo i Psychicznie Chorych im. St. Kryzana - Magazyn, 83-200 Starogard Gdański, Skarszewska 7</t>
  </si>
  <si>
    <t>PL0037340053571413</t>
  </si>
  <si>
    <t>Szpital Dla Nerwowo i Psychicznie Chorych im. St. Kryzana - klatka schodowa 83-200 Starogard Gdański, Skarszewska 7/b</t>
  </si>
  <si>
    <t>PL0037340053571514</t>
  </si>
  <si>
    <t>Szpital Dla Nerwowo i Psychicznie Chorych im. St. Kryzana - klatka schodowa 83-200 Starogard Gdański, Skarszewska 7/c</t>
  </si>
  <si>
    <t>PL0037340053571615</t>
  </si>
  <si>
    <t>Szpital Dla Nerwowo i Psychicznie Chorych im. St. Kryzana - klatka schodowa, 83-200 Starogard Gdański, Skarszewska 7/d</t>
  </si>
  <si>
    <t>PL0037340053571716</t>
  </si>
  <si>
    <t>Szpital Dla Nerwowo i Psychicznie Chorych im. St. Kryzana - klatka schodowa, 83-200 Starogard Gdański, Skarszewska 7/e</t>
  </si>
  <si>
    <t>PL0037230000088019</t>
  </si>
  <si>
    <t>PL0037230000077208</t>
  </si>
  <si>
    <t>583-000-76-14</t>
  </si>
  <si>
    <t>PL0037320000231751</t>
  </si>
  <si>
    <t>Scena Kameralna im. Joanny Bogackiej w Sopocie, 81-703 Sopot, Bohaterów Monte Cassino 30</t>
  </si>
  <si>
    <t>PL0037310003272309</t>
  </si>
  <si>
    <t>Budynek główny, 80-834 Gdańsk, Św. Ducha 2 i Scena Stara Apteka, Scena Malarnia, podziemny budynek techniczny, 80-834 Gdańsk, ul. Teatralna 2</t>
  </si>
  <si>
    <t>PL0037320079987777</t>
  </si>
  <si>
    <t>Scena Kameralna im. Joanny Bogackiej w Sopocie ZASILANIE URZĄDZEŃ PPOŻ, 81-703 Sopot, Bohaterów Monte Cassino 30</t>
  </si>
  <si>
    <t>G12</t>
  </si>
  <si>
    <t>PL0037310011083846</t>
  </si>
  <si>
    <t xml:space="preserve">MIESZKANIE TEATRALNE, Aleja Grunwaldzka 12 m. 1/A, 80-236 Gdańsk
</t>
  </si>
  <si>
    <t>PL0037310011566825</t>
  </si>
  <si>
    <t>PL0037310000303307</t>
  </si>
  <si>
    <t>PL0037810110702720</t>
  </si>
  <si>
    <t>PL0037810000130005</t>
  </si>
  <si>
    <t>PL0037810000012582</t>
  </si>
  <si>
    <t>PL0037320031579121</t>
  </si>
  <si>
    <t>Pawilon 1, 81-759 Sopot, Grunwaldzka 1-3</t>
  </si>
  <si>
    <t>PL0037320067841761</t>
  </si>
  <si>
    <t>Pawilon  2, 81-759 Sopot, ul. Grunwaldzka 1-3</t>
  </si>
  <si>
    <t>PL0037320067841660</t>
  </si>
  <si>
    <t>Zasilanie Zespołu Reumatologicznego, 81-759 Sopot, ul. Grunwaldzka 1-3</t>
  </si>
  <si>
    <t>PL0037320067841458</t>
  </si>
  <si>
    <t>Oddział Dziecięcy, 81-759 Sopot, ul. 23 Marca 93</t>
  </si>
  <si>
    <t>PL0037320031579222</t>
  </si>
  <si>
    <t>Budynek Laboratorium, 81-759 Sopot, ul. Grunwaldzka 1-3</t>
  </si>
  <si>
    <t>PL0037310010087068</t>
  </si>
  <si>
    <t>PL0037240125808588</t>
  </si>
  <si>
    <t>Zarząd Dróg Wojewódzkich w Gdańsku, Rejon Dróg Wojewódzkich w Bytowie</t>
  </si>
  <si>
    <t>ul. Leśna 1</t>
  </si>
  <si>
    <t>Zarząd Dróg Wojewódzkich w Gdańsku, Rejon Dróg Wojewódzkich w Kartuzach</t>
  </si>
  <si>
    <t>83-300</t>
  </si>
  <si>
    <t>Kartuzy</t>
  </si>
  <si>
    <t>ul. Wzgórze Wolności 15</t>
  </si>
  <si>
    <t>PL0037360000395505</t>
  </si>
  <si>
    <t>Rejon Dróg Wojewódzkich Kartuzy - sygn. Świetlna/80-209 Chwaszczyno, ul. Oliwska dz.794/3</t>
  </si>
  <si>
    <t>PL0037350059884275</t>
  </si>
  <si>
    <t>Rejon Dróg Wojewódzkich Kartuzy - sygn. Świetlna/83-400 Kościerzyna, ul. Dworcowa</t>
  </si>
  <si>
    <t>PL0037350000383809</t>
  </si>
  <si>
    <t>REJON Dróg Wojewódzkich Kartuzy - przepompowania wód deszczowych na potrzeby obwodnicy miasta</t>
  </si>
  <si>
    <t>Zarząd Dróg Wojewódzkich w Gdańsku, Rejon Dróg Wojewódzkich w Lęborku</t>
  </si>
  <si>
    <t>84-300</t>
  </si>
  <si>
    <t>Lębork</t>
  </si>
  <si>
    <t>ul. Słupska 18</t>
  </si>
  <si>
    <t>PL0037830000357309</t>
  </si>
  <si>
    <t>PL0037830000357101</t>
  </si>
  <si>
    <t>Rejon Dróg Wojewódzkich Lębork - przepompownia/84-352 Wicko, dz. Wicko 500/32</t>
  </si>
  <si>
    <t>Zarząd Dróg Wojewódzkich w Gdańsku, Rejon Dróg Wojewódzkich w Pucku</t>
  </si>
  <si>
    <t>84-100</t>
  </si>
  <si>
    <t>Puck</t>
  </si>
  <si>
    <t>ul. Żarnowiecka 3</t>
  </si>
  <si>
    <t>Rejon Dróg Wojewódzkich Puck - Sygnalizacja Świetlna  / 84-120 Władysławowo, ul. Świerkowa</t>
  </si>
  <si>
    <t>Rejon Dróg Wojewódzkich Puck - Sygnalizacja Świetlna  / 84-140 Jastarnia, ul. Adama Mickiewicza</t>
  </si>
  <si>
    <t>Rejon Dróg Wojewódzkich Puck - Sygnalizacja Świetlna  / 84-200 Wejherowo, ul. Ofiar Piaśnicy</t>
  </si>
  <si>
    <t xml:space="preserve">Rejon Dróg Wojewódzkich Puck – Fotoradar   / 84-240 Reda, ul. Pucka    </t>
  </si>
  <si>
    <t>Rejon Dróg Wojewódzkich Puck – Przepompownia  / 84-140 Jastarnia, ul. Mickiewicza DZ. m.8/33</t>
  </si>
  <si>
    <t>Rejon Dróg Wojewódzkich Puck – Sygnalizacja świetlna  / 84-230 Rumia, ul. I Dyw. Wojska Polskiego/Słowackiego</t>
  </si>
  <si>
    <t>Rejon Dróg Wojewódzkich Puck - Obwód Drogowy nr 1  / 84-100 Puck, ul. Żarnowiecka 3</t>
  </si>
  <si>
    <t>PL0037360000875102</t>
  </si>
  <si>
    <t>Rejon Dróg Wojewódzkich Puck - znak drogowy DW216/84-123 Rekowo Górne, dz. 40/2 m. 42, 43/2</t>
  </si>
  <si>
    <t>80-810</t>
  </si>
  <si>
    <t>Zarząd Dróg Wojewódzkich w Gdańsku, Rejon Dróg Wojewódzkich w Starogardzie Gdańskim</t>
  </si>
  <si>
    <t>ul. Mickiewicza 9</t>
  </si>
  <si>
    <t>Rejon Dróg Wojewódzkich Starogard Gdański - Budynek Warsztatowo – Magazynowy  / 83-200 Starogard Gd. ul. Tczewska</t>
  </si>
  <si>
    <t>Rejon Dróg Wojewódzkich Starogard Gdański-sygn. Świetlna/skrzyżowanie ul. Jagiellońskiej z ul. Armii Krajowej</t>
  </si>
  <si>
    <t>PL0037340000476710</t>
  </si>
  <si>
    <t>Rejon Dróg Wojewódzkich Starogard Gdański -  sygnalizacja świetlna/83-240 Lubichowo, DW214.</t>
  </si>
  <si>
    <t>Zarząd Dróg Wojewódzkich w Gdańsku, Rejon Dróg Wojewódzkich w Sztumie</t>
  </si>
  <si>
    <t>ul. Żeromskiego 14</t>
  </si>
  <si>
    <t>Zarząd Dróg Wojewódzkich w Gdańsku, Rejon Dróg Wojewódzkich w Gdańsku</t>
  </si>
  <si>
    <t>80-034</t>
  </si>
  <si>
    <t>Trąbki Wielkie</t>
  </si>
  <si>
    <t>ul. Gdańska 29</t>
  </si>
  <si>
    <t xml:space="preserve">Rejon Dróg Wojewódzkich Gdańsk - Skrzyżowanie Dróg  / 83-022 Grabiny Zameczek </t>
  </si>
  <si>
    <t>PL0037310001463308</t>
  </si>
  <si>
    <t>Rejon Dróg Wojewódzkich Gdańsk - sygnalizacja świetlna zasil. tymczasowe/80-180 Kowale, ul. Staropolska dz. 29/4</t>
  </si>
  <si>
    <t>PL0037310010231356</t>
  </si>
  <si>
    <t>PL0037810017123382</t>
  </si>
  <si>
    <t>PL0037810017123180</t>
  </si>
  <si>
    <t>PL0037381011019777</t>
  </si>
  <si>
    <t>PL0037810015350912</t>
  </si>
  <si>
    <t>PL0037810119789903</t>
  </si>
  <si>
    <t>PL0037810120133342</t>
  </si>
  <si>
    <t>PL0037810017123483</t>
  </si>
  <si>
    <t>PL0037810017123281</t>
  </si>
  <si>
    <t>PL0037810000069166</t>
  </si>
  <si>
    <t>PL0037810000069267</t>
  </si>
  <si>
    <t>PL0037810000069368</t>
  </si>
  <si>
    <t>PL0037810110021090</t>
  </si>
  <si>
    <t>PL0037810000070320</t>
  </si>
  <si>
    <t>PL0037810017123079</t>
  </si>
  <si>
    <t>PL0037810105040142</t>
  </si>
  <si>
    <t>Muzeum Pomorza Środkowego w Słupsku - Kluki 27 m. 1, 76-214 Smołdzino</t>
  </si>
  <si>
    <t>PL0037310105717550</t>
  </si>
  <si>
    <t>PL0037310114571024</t>
  </si>
  <si>
    <t>PL0037310076650488</t>
  </si>
  <si>
    <t>PL0037320000401301</t>
  </si>
  <si>
    <t>PL0037320000224475</t>
  </si>
  <si>
    <t>PL0037320000400792</t>
  </si>
  <si>
    <t>PL0037320113952935*sumatorwirtualnydladwóchprzyłączy</t>
  </si>
  <si>
    <t>PL0037320000409078</t>
  </si>
  <si>
    <t>PL0037320000263174</t>
  </si>
  <si>
    <t>PL0037310067731037</t>
  </si>
  <si>
    <t>PL0037360000450339</t>
  </si>
  <si>
    <t>PL0037360000929982</t>
  </si>
  <si>
    <t>PL0037360066424685</t>
  </si>
  <si>
    <t>PL0037350000760654</t>
  </si>
  <si>
    <t>PL0037350000802585</t>
  </si>
  <si>
    <t>PL0037320000401196</t>
  </si>
  <si>
    <t>C12A</t>
  </si>
  <si>
    <t>PL0037310067734673</t>
  </si>
  <si>
    <t>Wojewódzka Przychodnia Stomatologiczna - Al.. Zwycięstwa 39. 80-219 Gdańsk</t>
  </si>
  <si>
    <t>PL0037310010441524</t>
  </si>
  <si>
    <t>Były magazyn przeciwpowodziowy, ul. Sztutowska 14, 80-722 Gdańsk</t>
  </si>
  <si>
    <t>Województwo Pomorskie - Wojewódzki Zespół Szkół Policealnych w Gdyni</t>
  </si>
  <si>
    <t>Wojewódzki Zespół Szkół Policealnych w Gdyni</t>
  </si>
  <si>
    <t>81-349</t>
  </si>
  <si>
    <t>ul. Stefana Żeromskiego 31</t>
  </si>
  <si>
    <t>PL0037320031524658</t>
  </si>
  <si>
    <t>Wojewódzki Zespół Szkół Policealnych w Gdyni, 81-346 Gdynia, ul. Żeromskiego 31</t>
  </si>
  <si>
    <t>PL0037320031524557</t>
  </si>
  <si>
    <t>Województwo Pomorskie  (ROPS)</t>
  </si>
  <si>
    <t>PL0037350060520132</t>
  </si>
  <si>
    <t>Lokal Mieszkalny, Regionalny Osrodek Pomocy Społecznej, ul. 8 Marca 49/1, 83-400 Kościerzyna</t>
  </si>
  <si>
    <t>Opłata kogeneracyjna [zł/kWh]</t>
  </si>
  <si>
    <t>Koszt opłaty kogeneracyjnej</t>
  </si>
  <si>
    <t>S1</t>
  </si>
  <si>
    <t>S2</t>
  </si>
  <si>
    <t>S3</t>
  </si>
  <si>
    <t>Załącznik Nr 2.1.1 – arkusz kalkulacyjny oferty Część 1</t>
  </si>
  <si>
    <t xml:space="preserve">PL0037360001403707 </t>
  </si>
  <si>
    <t>PL0037230000339804</t>
  </si>
  <si>
    <t xml:space="preserve">Rejon Dróg Wojewódzkich Sztum - – 82-500 KWIDZYN, UL. WARSZAWSKA DZ.27/3 SYGNALIZACJA ŚWIETLNA DW 521  </t>
  </si>
  <si>
    <t>Rejon Dróg Wojewódzkich Bytów – Wiata / 77-235 Trzebielino, Zielin ul. Główna 25</t>
  </si>
  <si>
    <t>Rejon Dróg Wojewódzkich Bytów - sygn. świetlna/77-100 Bytów ul. Gdańska dz.45/2 przejście DW 228</t>
  </si>
  <si>
    <t>Rejon Dróg Wojewódzkich Starogard Gdański - Sygnalizacja Świetlna / 83-212 Bobowo, ul.Gdańska, dr. 222</t>
  </si>
  <si>
    <t>Rejon Dróg Wojewódzkich Sztum    / 82-400 Sztum, ul. Żeromskiego  14</t>
  </si>
  <si>
    <t>Rejon Dróg Wojewódzkich Gdańsk - Skrzyżowanie Dróg   / 83-011 Wiślinka, ul. Szkolna/dr. woj. 501</t>
  </si>
  <si>
    <t>20</t>
  </si>
  <si>
    <t>70</t>
  </si>
  <si>
    <t>55</t>
  </si>
  <si>
    <t>23</t>
  </si>
  <si>
    <t>50</t>
  </si>
  <si>
    <t>4</t>
  </si>
  <si>
    <t>10</t>
  </si>
  <si>
    <t>25</t>
  </si>
  <si>
    <t>11</t>
  </si>
  <si>
    <t>6</t>
  </si>
  <si>
    <t>40</t>
  </si>
  <si>
    <t>39</t>
  </si>
  <si>
    <t>33</t>
  </si>
  <si>
    <t>35</t>
  </si>
  <si>
    <t>26</t>
  </si>
  <si>
    <t>12</t>
  </si>
  <si>
    <t>3</t>
  </si>
  <si>
    <t>PL0037360000691204</t>
  </si>
  <si>
    <t>Ośrodek Szkolno-Wychowawczy nr 2 Dla Niesłyszących i Słabosłyszących - Hala Sportowa, Wejherowo, ul. Sobieskiego 277C, dz. 22/13; 38/16</t>
  </si>
  <si>
    <t>30</t>
  </si>
  <si>
    <t>270</t>
  </si>
  <si>
    <t>22</t>
  </si>
  <si>
    <t>9</t>
  </si>
  <si>
    <t>PL0037340000631902</t>
  </si>
  <si>
    <t>Pedagogiczna Biblioteka Wojewódzka w Gdańsku, ul. T. Kościuszki 18, dz.349/6,349/7; 83-200 Starogard Gdański</t>
  </si>
  <si>
    <t>600</t>
  </si>
  <si>
    <t>0</t>
  </si>
  <si>
    <t>8</t>
  </si>
  <si>
    <t>7</t>
  </si>
  <si>
    <t>5</t>
  </si>
  <si>
    <t>80</t>
  </si>
  <si>
    <t>16</t>
  </si>
  <si>
    <t>85</t>
  </si>
  <si>
    <t>13</t>
  </si>
  <si>
    <t>46</t>
  </si>
  <si>
    <t>220</t>
  </si>
  <si>
    <t>420</t>
  </si>
  <si>
    <t>210</t>
  </si>
  <si>
    <t>110</t>
  </si>
  <si>
    <t>450</t>
  </si>
  <si>
    <t>15</t>
  </si>
  <si>
    <t>PL0037310011083945</t>
  </si>
  <si>
    <t>MIESZKANIE TEATRALNE, Al. Grunwaldzka 12/3, 80-236 Gdańsk</t>
  </si>
  <si>
    <t>290</t>
  </si>
  <si>
    <t>1200</t>
  </si>
  <si>
    <t>32</t>
  </si>
  <si>
    <t>100</t>
  </si>
  <si>
    <t>160</t>
  </si>
  <si>
    <t>31</t>
  </si>
  <si>
    <t>1</t>
  </si>
  <si>
    <t>2</t>
  </si>
  <si>
    <t>PL0037350001168802</t>
  </si>
  <si>
    <t xml:space="preserve">Rejon Dróg Wojewódzkich Kartuzy - Sygnalizacja świetlna DW 211/ Puzdrowo, dz. 387/1 </t>
  </si>
  <si>
    <t>PL0037810001114004</t>
  </si>
  <si>
    <t>Rejon Dróg Wojewódzkich Lębork - Sygnalizacja świetlna DW/ Dębnica Kaszubska, ul. Ks Antoniego Kani 16A dz. 641</t>
  </si>
  <si>
    <t>PL0037810001114108</t>
  </si>
  <si>
    <t xml:space="preserve">Rejon Dróg Wojewódzkich Lębork - Sygnalizacja świetlna DW / Dębnica Kaszubska, ul. Ks Antoniego Kani 36 dz. 641 </t>
  </si>
  <si>
    <t>45</t>
  </si>
  <si>
    <t>Rejon Dróg Wojewódzkich Puck - DW224 sygnalizacja 84-200 Sopieszyno, dz. 76/5</t>
  </si>
  <si>
    <t>PL0037320001790507</t>
  </si>
  <si>
    <t>Rejon Dróg Wojewódzkich Puck - Sygnalizacja świetlna  DW 100/ Rumia, ul. Starowiejska dz.11-543/31</t>
  </si>
  <si>
    <t>Rejon Dróg Wojewódzkich Starogard Gdański - sygn. świetlna/83-211 Jabłowo dz.21/1</t>
  </si>
  <si>
    <t>Rejon Dróg Wojewódzkich Starogard Gdański - sygn. świetlna/83-211 Lipinki Szlacheckie dz.78/8</t>
  </si>
  <si>
    <t>PL0037340000527707</t>
  </si>
  <si>
    <t xml:space="preserve">Sygnalizacja świetlna DW 222 / Siwiałka, gm. Starogard Gdański,  dz. 64 </t>
  </si>
  <si>
    <t>Skarszewy</t>
  </si>
  <si>
    <t>44</t>
  </si>
  <si>
    <t>52</t>
  </si>
  <si>
    <t>78</t>
  </si>
  <si>
    <t>230</t>
  </si>
  <si>
    <t>350</t>
  </si>
  <si>
    <t>500</t>
  </si>
  <si>
    <t>130</t>
  </si>
  <si>
    <t>21</t>
  </si>
  <si>
    <t>60</t>
  </si>
  <si>
    <t>28</t>
  </si>
  <si>
    <t>64</t>
  </si>
  <si>
    <t>800</t>
  </si>
  <si>
    <t>580</t>
  </si>
  <si>
    <t>38</t>
  </si>
  <si>
    <t>200</t>
  </si>
  <si>
    <t>49</t>
  </si>
  <si>
    <t>120</t>
  </si>
  <si>
    <t>180</t>
  </si>
  <si>
    <t>198</t>
  </si>
  <si>
    <t>340</t>
  </si>
  <si>
    <t>PL0037360068463709</t>
  </si>
  <si>
    <t>Lokal Mieszkalny, Regionalny Osrodek Pomocy Społecznej, ul. Wojska Polskiego 3/2, 84-100 Puck</t>
  </si>
  <si>
    <t>PL0037820018583925</t>
  </si>
  <si>
    <t>Lokal Mieszkalny, Regionalny Ośrodek Pomocy Społecznej, Barkowo 44/3, 77-300 Człuchów</t>
  </si>
  <si>
    <t>PL0037350065886353</t>
  </si>
  <si>
    <t>Lokal Mieszkalny, Regionalny Osrodek Pomocy Społecznej, ul. Szkolna 19, 83-342 Kamienica Królewska</t>
  </si>
  <si>
    <t>Przemysłowy Zespół Opieki Zdrowotnej Sp. z o.o.</t>
  </si>
  <si>
    <t>80-859</t>
  </si>
  <si>
    <t>ul. Wałowa 27</t>
  </si>
  <si>
    <t>583-31-93-196</t>
  </si>
  <si>
    <t>PL0037310010871859</t>
  </si>
  <si>
    <t>Przemysłowy ZOZ Sp. z o. o.ul. Wałowa 27, 80-858 Gdańsk</t>
  </si>
  <si>
    <t>PL0037310076785783</t>
  </si>
  <si>
    <t>Koszt jednostki</t>
  </si>
  <si>
    <t>Rejon Dróg Wojewódzkich Lębork - stacja pogdowa/84-352 Wicko, Stęknica, dz. Łebieniec</t>
  </si>
  <si>
    <t>0,00000</t>
  </si>
  <si>
    <t>ul. Teodory i Izydora Gulgowskich 68</t>
  </si>
  <si>
    <t>Wdzydze Kiszewskie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</si>
</sst>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0.00000"/>
    <numFmt numFmtId="165" formatCode="#,##0.0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3" borderId="0" applyNumberFormat="0" applyBorder="0" applyAlignment="0" applyProtection="0"/>
  </cellStyleXfs>
  <cellXfs count="83">
    <xf numFmtId="0" fontId="0" fillId="0" borderId="0" xfId="0"/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3" fontId="4" fillId="0" borderId="0" xfId="0" applyNumberFormat="1" applyFont="1" applyFill="1"/>
    <xf numFmtId="0" fontId="3" fillId="0" borderId="0" xfId="0" applyFont="1" applyFill="1"/>
    <xf numFmtId="49" fontId="4" fillId="0" borderId="0" xfId="0" applyNumberFormat="1" applyFont="1" applyFill="1"/>
    <xf numFmtId="44" fontId="4" fillId="0" borderId="0" xfId="1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44" fontId="3" fillId="0" borderId="1" xfId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44" fontId="4" fillId="0" borderId="1" xfId="0" applyNumberFormat="1" applyFont="1" applyFill="1" applyBorder="1" applyAlignment="1">
      <alignment vertical="center"/>
    </xf>
    <xf numFmtId="44" fontId="4" fillId="0" borderId="0" xfId="1" applyFont="1" applyFill="1" applyAlignment="1"/>
    <xf numFmtId="0" fontId="4" fillId="0" borderId="0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44" fontId="4" fillId="0" borderId="1" xfId="0" applyNumberFormat="1" applyFont="1" applyFill="1" applyBorder="1"/>
    <xf numFmtId="44" fontId="3" fillId="0" borderId="0" xfId="1" applyFont="1" applyFill="1"/>
    <xf numFmtId="44" fontId="3" fillId="0" borderId="0" xfId="0" applyNumberFormat="1" applyFont="1" applyFill="1"/>
    <xf numFmtId="164" fontId="4" fillId="0" borderId="0" xfId="0" applyNumberFormat="1" applyFont="1" applyFill="1"/>
    <xf numFmtId="3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/>
    <xf numFmtId="44" fontId="4" fillId="0" borderId="1" xfId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right" vertical="center"/>
    </xf>
    <xf numFmtId="44" fontId="4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4" fontId="4" fillId="0" borderId="5" xfId="0" applyNumberFormat="1" applyFont="1" applyFill="1" applyBorder="1" applyAlignment="1">
      <alignment vertical="center"/>
    </xf>
    <xf numFmtId="44" fontId="4" fillId="0" borderId="9" xfId="0" applyNumberFormat="1" applyFont="1" applyFill="1" applyBorder="1"/>
    <xf numFmtId="44" fontId="4" fillId="0" borderId="10" xfId="0" applyNumberFormat="1" applyFont="1" applyFill="1" applyBorder="1"/>
    <xf numFmtId="0" fontId="4" fillId="0" borderId="10" xfId="0" applyFont="1" applyFill="1" applyBorder="1" applyAlignment="1">
      <alignment horizontal="center" vertical="center"/>
    </xf>
    <xf numFmtId="44" fontId="4" fillId="0" borderId="11" xfId="0" applyNumberFormat="1" applyFont="1" applyFill="1" applyBorder="1"/>
    <xf numFmtId="49" fontId="4" fillId="0" borderId="1" xfId="0" applyNumberFormat="1" applyFont="1" applyFill="1" applyBorder="1" applyAlignment="1">
      <alignment horizontal="center" wrapText="1"/>
    </xf>
    <xf numFmtId="44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4" fontId="4" fillId="0" borderId="5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4" fontId="3" fillId="0" borderId="5" xfId="1" applyFont="1" applyFill="1" applyBorder="1" applyAlignment="1">
      <alignment horizontal="center" vertical="center" wrapText="1"/>
    </xf>
    <xf numFmtId="44" fontId="3" fillId="0" borderId="7" xfId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3">
    <cellStyle name="Dobry" xfId="2" builtinId="26"/>
    <cellStyle name="Normalny" xfId="0" builtinId="0"/>
    <cellStyle name="Walutowy" xfId="1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A\A\A%20GDA&#323;SK\DO%20zg&#322;oszenia%20zmiany%20sprzedawcy\31-48\Z33%20Zarz&#261;d%20Dr&#243;g%20Wojew&#243;dzkich%20-%20energa%20i%20en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Lista OSD"/>
    </sheetNames>
    <sheetDataSet>
      <sheetData sheetId="0"/>
      <sheetData sheetId="1">
        <row r="2">
          <cell r="C2" t="str">
            <v>Elana-Energetyka Sp. z o.o.</v>
          </cell>
        </row>
        <row r="3">
          <cell r="C3" t="str">
            <v>ENEA Operator Sp. z o.o.</v>
          </cell>
        </row>
        <row r="4">
          <cell r="C4" t="str">
            <v>ENERGA-OPERATOR S.A.</v>
          </cell>
        </row>
        <row r="5">
          <cell r="C5" t="str">
            <v>Energetyka Wisłosan Sp. z o.o.</v>
          </cell>
        </row>
        <row r="6">
          <cell r="C6" t="str">
            <v>ESV</v>
          </cell>
        </row>
        <row r="7">
          <cell r="C7" t="str">
            <v>PGE Dystrybucja Bialystok Sp. z o.o.</v>
          </cell>
        </row>
        <row r="8">
          <cell r="C8" t="str">
            <v>PGE Dystrybucja Lódź-Miasto Sp. z o.o.</v>
          </cell>
        </row>
        <row r="9">
          <cell r="C9" t="str">
            <v>PGE Dystrybucja Lódź-Teren S.A.</v>
          </cell>
        </row>
        <row r="10">
          <cell r="C10" t="str">
            <v>PGE Dystrybucja LUBZEL Sp. z o.o. Lublin</v>
          </cell>
        </row>
        <row r="11">
          <cell r="C11" t="str">
            <v>PGE Dystrybucja Rzeszów Sp. z o.o.</v>
          </cell>
        </row>
        <row r="12">
          <cell r="C12" t="str">
            <v>PGE Dystrybucja S.A. Skarżysko-Kamienna</v>
          </cell>
        </row>
        <row r="13">
          <cell r="C13" t="str">
            <v>PGE Dystrybucja Warszawa-Teren Sp. z o.o.</v>
          </cell>
        </row>
        <row r="14">
          <cell r="C14" t="str">
            <v>PGE Dystrybucja Zamosc Sp. z o.o.</v>
          </cell>
        </row>
        <row r="15">
          <cell r="C15" t="str">
            <v>PGE ZEORK Dystrybucja Sp. z o.o.</v>
          </cell>
        </row>
        <row r="16">
          <cell r="C16" t="str">
            <v>PKP Energetyka S.A.</v>
          </cell>
        </row>
        <row r="17">
          <cell r="C17" t="str">
            <v>Polenergia Dystrybucja Sp. z o.o.</v>
          </cell>
        </row>
        <row r="18">
          <cell r="C18" t="str">
            <v>RWE Stoen Operator Sp. z o.o.</v>
          </cell>
        </row>
        <row r="19">
          <cell r="C19" t="str">
            <v>TAURON DYSTRYBUCJA - WROCŁAW</v>
          </cell>
        </row>
        <row r="20">
          <cell r="C20" t="str">
            <v>TAURON DYSTRYBUCJA S.A. - KRAKÓW</v>
          </cell>
        </row>
        <row r="21">
          <cell r="C21" t="str">
            <v>Vattenfall Distribution Poland S.A.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7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B5"/>
    </sheetView>
  </sheetViews>
  <sheetFormatPr defaultColWidth="9.140625" defaultRowHeight="12.75" customHeight="1" x14ac:dyDescent="0.2"/>
  <cols>
    <col min="1" max="1" width="7.7109375" style="2" customWidth="1"/>
    <col min="2" max="2" width="9" style="22" customWidth="1"/>
    <col min="3" max="3" width="65.7109375" style="2" customWidth="1"/>
    <col min="4" max="4" width="5.7109375" style="2" customWidth="1"/>
    <col min="5" max="5" width="13.28515625" style="2" customWidth="1"/>
    <col min="6" max="6" width="23.85546875" style="2" customWidth="1"/>
    <col min="7" max="7" width="15.140625" style="2" customWidth="1"/>
    <col min="8" max="8" width="40.28515625" style="2" customWidth="1"/>
    <col min="9" max="9" width="6.28515625" style="2" customWidth="1"/>
    <col min="10" max="10" width="15.42578125" style="2" customWidth="1"/>
    <col min="11" max="11" width="19.7109375" style="2" customWidth="1"/>
    <col min="12" max="12" width="16.7109375" style="2" customWidth="1"/>
    <col min="13" max="13" width="69.42578125" style="2" customWidth="1"/>
    <col min="14" max="14" width="8.5703125" style="3" customWidth="1"/>
    <col min="15" max="15" width="8.42578125" style="3" customWidth="1"/>
    <col min="16" max="16" width="8.140625" style="3" customWidth="1"/>
    <col min="17" max="17" width="9.140625" style="3" customWidth="1"/>
    <col min="18" max="18" width="9.140625" style="2" customWidth="1"/>
    <col min="19" max="19" width="10" style="4" customWidth="1"/>
    <col min="20" max="20" width="9.28515625" style="5" customWidth="1"/>
    <col min="21" max="21" width="9.140625" style="6" customWidth="1"/>
    <col min="22" max="22" width="10.42578125" style="6" customWidth="1"/>
    <col min="23" max="24" width="13" style="6" customWidth="1"/>
    <col min="25" max="25" width="11.85546875" style="6" customWidth="1"/>
    <col min="26" max="26" width="14.42578125" style="6" customWidth="1"/>
    <col min="27" max="27" width="9.85546875" style="7" customWidth="1"/>
    <col min="28" max="28" width="13.28515625" style="6" customWidth="1"/>
    <col min="29" max="29" width="13.28515625" style="7" customWidth="1"/>
    <col min="30" max="30" width="9.7109375" style="6" customWidth="1"/>
    <col min="31" max="33" width="15.7109375" style="7" customWidth="1"/>
    <col min="34" max="34" width="13.28515625" style="2" customWidth="1"/>
    <col min="35" max="35" width="13.28515625" style="7" customWidth="1"/>
    <col min="36" max="36" width="13.28515625" style="2" customWidth="1"/>
    <col min="37" max="37" width="13.28515625" style="7" customWidth="1"/>
    <col min="38" max="38" width="13.28515625" style="2" customWidth="1"/>
    <col min="39" max="39" width="13.28515625" style="7" customWidth="1"/>
    <col min="40" max="40" width="13.28515625" style="2" customWidth="1"/>
    <col min="41" max="41" width="13.28515625" style="7" customWidth="1"/>
    <col min="42" max="42" width="13.28515625" style="2" customWidth="1"/>
    <col min="43" max="43" width="13.28515625" style="7" customWidth="1"/>
    <col min="44" max="44" width="13.28515625" style="2" customWidth="1"/>
    <col min="45" max="45" width="13.28515625" style="7" customWidth="1"/>
    <col min="46" max="46" width="13.28515625" style="2" customWidth="1"/>
    <col min="47" max="47" width="13.28515625" style="7" customWidth="1"/>
    <col min="48" max="48" width="13.28515625" style="2" customWidth="1"/>
    <col min="49" max="49" width="13.28515625" style="7" customWidth="1"/>
    <col min="50" max="50" width="17.7109375" style="2" customWidth="1"/>
    <col min="51" max="51" width="7.5703125" style="22" customWidth="1"/>
    <col min="52" max="52" width="18.42578125" style="2" customWidth="1"/>
    <col min="53" max="16384" width="9.140625" style="2"/>
  </cols>
  <sheetData>
    <row r="1" spans="1:52" ht="12.75" customHeight="1" x14ac:dyDescent="0.2">
      <c r="A1" s="79" t="s">
        <v>769</v>
      </c>
      <c r="B1" s="79"/>
      <c r="C1" s="81" t="s">
        <v>326</v>
      </c>
      <c r="D1" s="82"/>
      <c r="E1" s="42" t="s">
        <v>879</v>
      </c>
      <c r="F1" s="30"/>
      <c r="J1" s="30"/>
      <c r="K1" s="30"/>
      <c r="L1" s="30"/>
      <c r="N1" s="3">
        <v>212</v>
      </c>
      <c r="O1" s="3">
        <v>622</v>
      </c>
      <c r="AM1" s="15"/>
      <c r="AN1" s="15"/>
      <c r="AS1" s="15"/>
      <c r="AT1" s="15"/>
      <c r="AY1" s="2"/>
    </row>
    <row r="2" spans="1:52" ht="12.75" customHeight="1" x14ac:dyDescent="0.2">
      <c r="A2" s="79"/>
      <c r="B2" s="79"/>
      <c r="C2" s="81" t="s">
        <v>328</v>
      </c>
      <c r="D2" s="82"/>
      <c r="E2" s="31">
        <f>AX287</f>
        <v>7653466.4385185987</v>
      </c>
      <c r="F2" s="32"/>
      <c r="G2" s="32"/>
      <c r="J2" s="32"/>
      <c r="K2" s="32"/>
      <c r="L2" s="32"/>
      <c r="N2" s="3">
        <v>7</v>
      </c>
      <c r="O2" s="3">
        <v>7</v>
      </c>
      <c r="AY2" s="2"/>
    </row>
    <row r="3" spans="1:52" ht="12.75" customHeight="1" x14ac:dyDescent="0.2">
      <c r="A3" s="79"/>
      <c r="B3" s="79"/>
      <c r="C3" s="81" t="s">
        <v>327</v>
      </c>
      <c r="D3" s="82"/>
      <c r="E3" s="31">
        <f>AV287</f>
        <v>6222330.4378199978</v>
      </c>
      <c r="F3" s="32"/>
      <c r="G3" s="33"/>
      <c r="J3" s="33"/>
      <c r="K3" s="33"/>
      <c r="L3" s="33"/>
      <c r="N3" s="3">
        <v>12</v>
      </c>
      <c r="O3" s="3">
        <v>12</v>
      </c>
      <c r="AY3" s="2"/>
    </row>
    <row r="4" spans="1:52" ht="12.75" customHeight="1" x14ac:dyDescent="0.2">
      <c r="A4" s="79"/>
      <c r="B4" s="79"/>
      <c r="C4" s="81" t="s">
        <v>314</v>
      </c>
      <c r="D4" s="82"/>
      <c r="E4" s="31">
        <f>AW287</f>
        <v>1431136.0006986007</v>
      </c>
      <c r="F4" s="7"/>
      <c r="N4" s="3">
        <f>N1/N2*N3</f>
        <v>363.42857142857144</v>
      </c>
      <c r="O4" s="3">
        <f>O1/O2*O3</f>
        <v>1066.2857142857142</v>
      </c>
      <c r="AY4" s="2"/>
    </row>
    <row r="5" spans="1:52" ht="12.75" customHeight="1" x14ac:dyDescent="0.2">
      <c r="A5" s="80"/>
      <c r="B5" s="80"/>
      <c r="C5" s="59" t="s">
        <v>333</v>
      </c>
      <c r="D5" s="60"/>
      <c r="E5" s="60"/>
      <c r="AJ5" s="34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Y5" s="2"/>
    </row>
    <row r="6" spans="1:52" s="1" customFormat="1" ht="71.25" customHeight="1" x14ac:dyDescent="0.2">
      <c r="A6" s="71" t="s">
        <v>263</v>
      </c>
      <c r="B6" s="63" t="s">
        <v>551</v>
      </c>
      <c r="C6" s="73" t="s">
        <v>334</v>
      </c>
      <c r="D6" s="73" t="s">
        <v>264</v>
      </c>
      <c r="E6" s="73" t="s">
        <v>265</v>
      </c>
      <c r="F6" s="73" t="s">
        <v>266</v>
      </c>
      <c r="G6" s="73" t="s">
        <v>13</v>
      </c>
      <c r="H6" s="73" t="s">
        <v>550</v>
      </c>
      <c r="I6" s="71" t="s">
        <v>264</v>
      </c>
      <c r="J6" s="71" t="s">
        <v>265</v>
      </c>
      <c r="K6" s="71" t="s">
        <v>266</v>
      </c>
      <c r="L6" s="73" t="s">
        <v>335</v>
      </c>
      <c r="M6" s="73" t="s">
        <v>552</v>
      </c>
      <c r="N6" s="73" t="s">
        <v>49</v>
      </c>
      <c r="O6" s="73" t="s">
        <v>48</v>
      </c>
      <c r="P6" s="76" t="s">
        <v>315</v>
      </c>
      <c r="Q6" s="77"/>
      <c r="R6" s="77"/>
      <c r="S6" s="78"/>
      <c r="T6" s="69" t="s">
        <v>304</v>
      </c>
      <c r="U6" s="67" t="s">
        <v>305</v>
      </c>
      <c r="V6" s="67" t="s">
        <v>316</v>
      </c>
      <c r="W6" s="67" t="s">
        <v>306</v>
      </c>
      <c r="X6" s="67" t="s">
        <v>317</v>
      </c>
      <c r="Y6" s="65" t="s">
        <v>307</v>
      </c>
      <c r="Z6" s="67" t="s">
        <v>319</v>
      </c>
      <c r="AA6" s="65" t="s">
        <v>308</v>
      </c>
      <c r="AB6" s="67" t="s">
        <v>318</v>
      </c>
      <c r="AC6" s="65" t="s">
        <v>309</v>
      </c>
      <c r="AD6" s="67" t="s">
        <v>320</v>
      </c>
      <c r="AE6" s="65" t="s">
        <v>310</v>
      </c>
      <c r="AF6" s="65" t="s">
        <v>764</v>
      </c>
      <c r="AG6" s="65" t="s">
        <v>765</v>
      </c>
      <c r="AH6" s="67" t="s">
        <v>321</v>
      </c>
      <c r="AI6" s="65" t="s">
        <v>311</v>
      </c>
      <c r="AJ6" s="63" t="s">
        <v>322</v>
      </c>
      <c r="AK6" s="65" t="s">
        <v>312</v>
      </c>
      <c r="AL6" s="63" t="s">
        <v>324</v>
      </c>
      <c r="AM6" s="65" t="s">
        <v>323</v>
      </c>
      <c r="AN6" s="63" t="s">
        <v>325</v>
      </c>
      <c r="AO6" s="65" t="s">
        <v>313</v>
      </c>
      <c r="AP6" s="63" t="s">
        <v>336</v>
      </c>
      <c r="AQ6" s="63" t="s">
        <v>314</v>
      </c>
      <c r="AR6" s="63" t="s">
        <v>337</v>
      </c>
      <c r="AS6" s="63" t="s">
        <v>338</v>
      </c>
      <c r="AT6" s="63" t="s">
        <v>314</v>
      </c>
      <c r="AU6" s="63" t="s">
        <v>339</v>
      </c>
      <c r="AV6" s="61" t="s">
        <v>340</v>
      </c>
      <c r="AW6" s="61" t="s">
        <v>341</v>
      </c>
      <c r="AX6" s="61" t="s">
        <v>342</v>
      </c>
      <c r="AY6" s="63" t="s">
        <v>551</v>
      </c>
      <c r="AZ6" s="63" t="s">
        <v>877</v>
      </c>
    </row>
    <row r="7" spans="1:52" s="1" customFormat="1" ht="22.9" customHeight="1" x14ac:dyDescent="0.2">
      <c r="A7" s="72"/>
      <c r="B7" s="64"/>
      <c r="C7" s="74"/>
      <c r="D7" s="74"/>
      <c r="E7" s="74"/>
      <c r="F7" s="74"/>
      <c r="G7" s="74"/>
      <c r="H7" s="74"/>
      <c r="I7" s="72"/>
      <c r="J7" s="72"/>
      <c r="K7" s="72"/>
      <c r="L7" s="74"/>
      <c r="M7" s="74"/>
      <c r="N7" s="75"/>
      <c r="O7" s="74"/>
      <c r="P7" s="24" t="s">
        <v>766</v>
      </c>
      <c r="Q7" s="24" t="s">
        <v>767</v>
      </c>
      <c r="R7" s="24" t="s">
        <v>768</v>
      </c>
      <c r="S7" s="24" t="s">
        <v>343</v>
      </c>
      <c r="T7" s="70"/>
      <c r="U7" s="68"/>
      <c r="V7" s="68"/>
      <c r="W7" s="68"/>
      <c r="X7" s="68"/>
      <c r="Y7" s="66"/>
      <c r="Z7" s="68"/>
      <c r="AA7" s="66"/>
      <c r="AB7" s="68"/>
      <c r="AC7" s="66"/>
      <c r="AD7" s="68"/>
      <c r="AE7" s="66"/>
      <c r="AF7" s="66"/>
      <c r="AG7" s="66"/>
      <c r="AH7" s="68"/>
      <c r="AI7" s="66"/>
      <c r="AJ7" s="64"/>
      <c r="AK7" s="66"/>
      <c r="AL7" s="64"/>
      <c r="AM7" s="66"/>
      <c r="AN7" s="64"/>
      <c r="AO7" s="66"/>
      <c r="AP7" s="64"/>
      <c r="AQ7" s="64"/>
      <c r="AR7" s="64"/>
      <c r="AS7" s="64"/>
      <c r="AT7" s="64"/>
      <c r="AU7" s="64"/>
      <c r="AV7" s="55"/>
      <c r="AW7" s="55"/>
      <c r="AX7" s="55"/>
      <c r="AY7" s="64"/>
      <c r="AZ7" s="64"/>
    </row>
    <row r="8" spans="1:52" s="1" customFormat="1" ht="17.25" customHeight="1" x14ac:dyDescent="0.2">
      <c r="A8" s="17">
        <v>1</v>
      </c>
      <c r="B8" s="26">
        <v>1</v>
      </c>
      <c r="C8" s="18" t="s">
        <v>91</v>
      </c>
      <c r="D8" s="18" t="s">
        <v>16</v>
      </c>
      <c r="E8" s="18" t="s">
        <v>15</v>
      </c>
      <c r="F8" s="18" t="s">
        <v>92</v>
      </c>
      <c r="G8" s="18" t="s">
        <v>93</v>
      </c>
      <c r="H8" s="18"/>
      <c r="I8" s="18"/>
      <c r="J8" s="18"/>
      <c r="K8" s="18"/>
      <c r="L8" s="21" t="s">
        <v>553</v>
      </c>
      <c r="M8" s="25" t="s">
        <v>50</v>
      </c>
      <c r="N8" s="39" t="s">
        <v>778</v>
      </c>
      <c r="O8" s="39" t="s">
        <v>51</v>
      </c>
      <c r="P8" s="43">
        <v>3032</v>
      </c>
      <c r="Q8" s="43">
        <v>4547</v>
      </c>
      <c r="R8" s="43">
        <v>0</v>
      </c>
      <c r="S8" s="40">
        <f t="shared" ref="S8:S71" si="0">SUM(P8:R8)</f>
        <v>7579</v>
      </c>
      <c r="T8" s="8">
        <v>1</v>
      </c>
      <c r="U8" s="8">
        <v>12</v>
      </c>
      <c r="V8" s="10" t="str">
        <f>E1</f>
        <v>0,00000</v>
      </c>
      <c r="W8" s="11">
        <f>V8*S8</f>
        <v>0</v>
      </c>
      <c r="X8" s="12">
        <v>3.99</v>
      </c>
      <c r="Y8" s="11">
        <f t="shared" ref="Y8:Y71" si="1">X8*U8*T8</f>
        <v>47.88</v>
      </c>
      <c r="Z8" s="12">
        <v>0.08</v>
      </c>
      <c r="AA8" s="11">
        <f t="shared" ref="AA8:AA15" si="2">Z8*U8*N8</f>
        <v>19.2</v>
      </c>
      <c r="AB8" s="12">
        <v>4.87</v>
      </c>
      <c r="AC8" s="11">
        <f t="shared" ref="AC8:AC15" si="3">AB8*U8*T8*N8</f>
        <v>1168.8</v>
      </c>
      <c r="AD8" s="12">
        <v>0</v>
      </c>
      <c r="AE8" s="11">
        <f t="shared" ref="AE8:AE71" si="4">AD8*S8</f>
        <v>0</v>
      </c>
      <c r="AF8" s="13">
        <f t="shared" ref="AF8:AF71" si="5">1.39/1000</f>
        <v>1.39E-3</v>
      </c>
      <c r="AG8" s="11">
        <f t="shared" ref="AG8:AG71" si="6">AF8*S8</f>
        <v>10.53481</v>
      </c>
      <c r="AH8" s="13">
        <v>1.3299999999999999E-2</v>
      </c>
      <c r="AI8" s="11">
        <f t="shared" ref="AI8:AI71" si="7">AH8*S8</f>
        <v>100.80069999999999</v>
      </c>
      <c r="AJ8" s="13">
        <v>0.3276</v>
      </c>
      <c r="AK8" s="11">
        <f t="shared" ref="AK8:AK71" si="8">AJ8*P8</f>
        <v>993.28319999999997</v>
      </c>
      <c r="AL8" s="13">
        <v>0.10100000000000001</v>
      </c>
      <c r="AM8" s="11">
        <f t="shared" ref="AM8:AM15" si="9">AL8*Q8</f>
        <v>459.24700000000001</v>
      </c>
      <c r="AN8" s="12"/>
      <c r="AO8" s="11"/>
      <c r="AP8" s="14">
        <f>W8</f>
        <v>0</v>
      </c>
      <c r="AQ8" s="14">
        <f>AP8*0.23</f>
        <v>0</v>
      </c>
      <c r="AR8" s="14">
        <f>AP8+AQ8</f>
        <v>0</v>
      </c>
      <c r="AS8" s="14">
        <f t="shared" ref="AS8:AS71" si="10">AO8+AM8+AK8+AI8+AG8+AE8+AC8+AA8+Y8</f>
        <v>2799.7457100000001</v>
      </c>
      <c r="AT8" s="14">
        <f t="shared" ref="AT8:AT71" si="11">AS8*0.23</f>
        <v>643.94151330000011</v>
      </c>
      <c r="AU8" s="14">
        <f t="shared" ref="AU8:AU71" si="12">AT8+AS8</f>
        <v>3443.6872233000004</v>
      </c>
      <c r="AV8" s="14">
        <f t="shared" ref="AV8:AV71" si="13">AP8+AS8</f>
        <v>2799.7457100000001</v>
      </c>
      <c r="AW8" s="14">
        <f t="shared" ref="AW8:AW71" si="14">AQ8+AT8</f>
        <v>643.94151330000011</v>
      </c>
      <c r="AX8" s="14">
        <f t="shared" ref="AX8:AX71" si="15">AR8+AU8</f>
        <v>3443.6872233000004</v>
      </c>
      <c r="AY8" s="62">
        <v>1</v>
      </c>
      <c r="AZ8" s="56">
        <f>SUM(AX8:AX10)</f>
        <v>33772.773498900002</v>
      </c>
    </row>
    <row r="9" spans="1:52" s="1" customFormat="1" ht="14.25" customHeight="1" x14ac:dyDescent="0.2">
      <c r="A9" s="17">
        <f t="shared" ref="A9:A27" si="16">A8+1</f>
        <v>2</v>
      </c>
      <c r="B9" s="26">
        <v>1</v>
      </c>
      <c r="C9" s="18" t="s">
        <v>91</v>
      </c>
      <c r="D9" s="18" t="s">
        <v>16</v>
      </c>
      <c r="E9" s="18" t="s">
        <v>15</v>
      </c>
      <c r="F9" s="18" t="s">
        <v>92</v>
      </c>
      <c r="G9" s="18" t="s">
        <v>93</v>
      </c>
      <c r="H9" s="18"/>
      <c r="I9" s="18"/>
      <c r="J9" s="18"/>
      <c r="K9" s="18"/>
      <c r="L9" s="21" t="s">
        <v>554</v>
      </c>
      <c r="M9" s="25" t="s">
        <v>52</v>
      </c>
      <c r="N9" s="39">
        <v>4.5</v>
      </c>
      <c r="O9" s="39" t="s">
        <v>51</v>
      </c>
      <c r="P9" s="43">
        <v>1293</v>
      </c>
      <c r="Q9" s="43">
        <v>1939</v>
      </c>
      <c r="R9" s="43">
        <v>0</v>
      </c>
      <c r="S9" s="40">
        <f t="shared" si="0"/>
        <v>3232</v>
      </c>
      <c r="T9" s="8">
        <v>1</v>
      </c>
      <c r="U9" s="8">
        <v>12</v>
      </c>
      <c r="V9" s="10" t="str">
        <f>V8</f>
        <v>0,00000</v>
      </c>
      <c r="W9" s="11">
        <f>S9*V9</f>
        <v>0</v>
      </c>
      <c r="X9" s="12">
        <v>3.99</v>
      </c>
      <c r="Y9" s="11">
        <f t="shared" si="1"/>
        <v>47.88</v>
      </c>
      <c r="Z9" s="12">
        <v>0.08</v>
      </c>
      <c r="AA9" s="11">
        <f t="shared" si="2"/>
        <v>4.32</v>
      </c>
      <c r="AB9" s="12">
        <v>4.87</v>
      </c>
      <c r="AC9" s="11">
        <f t="shared" si="3"/>
        <v>262.98</v>
      </c>
      <c r="AD9" s="12">
        <v>0</v>
      </c>
      <c r="AE9" s="11">
        <f t="shared" si="4"/>
        <v>0</v>
      </c>
      <c r="AF9" s="13">
        <f t="shared" si="5"/>
        <v>1.39E-3</v>
      </c>
      <c r="AG9" s="11">
        <f t="shared" si="6"/>
        <v>4.4924799999999996</v>
      </c>
      <c r="AH9" s="13">
        <v>1.3299999999999999E-2</v>
      </c>
      <c r="AI9" s="11">
        <f t="shared" si="7"/>
        <v>42.985599999999998</v>
      </c>
      <c r="AJ9" s="13">
        <v>0.3276</v>
      </c>
      <c r="AK9" s="11">
        <f t="shared" si="8"/>
        <v>423.58679999999998</v>
      </c>
      <c r="AL9" s="13">
        <v>0.10100000000000001</v>
      </c>
      <c r="AM9" s="11">
        <f t="shared" si="9"/>
        <v>195.839</v>
      </c>
      <c r="AN9" s="12"/>
      <c r="AO9" s="11"/>
      <c r="AP9" s="14">
        <f t="shared" ref="AP9:AP72" si="17">W9</f>
        <v>0</v>
      </c>
      <c r="AQ9" s="14">
        <f t="shared" ref="AQ9:AQ72" si="18">AP9*0.23</f>
        <v>0</v>
      </c>
      <c r="AR9" s="14">
        <f t="shared" ref="AR9:AR72" si="19">AP9+AQ9</f>
        <v>0</v>
      </c>
      <c r="AS9" s="14">
        <f t="shared" si="10"/>
        <v>982.08388000000002</v>
      </c>
      <c r="AT9" s="14">
        <f t="shared" si="11"/>
        <v>225.87929240000003</v>
      </c>
      <c r="AU9" s="14">
        <f t="shared" si="12"/>
        <v>1207.9631724000001</v>
      </c>
      <c r="AV9" s="14">
        <f t="shared" si="13"/>
        <v>982.08388000000002</v>
      </c>
      <c r="AW9" s="14">
        <f t="shared" si="14"/>
        <v>225.87929240000003</v>
      </c>
      <c r="AX9" s="14">
        <f t="shared" si="15"/>
        <v>1207.9631724000001</v>
      </c>
      <c r="AY9" s="58"/>
      <c r="AZ9" s="58"/>
    </row>
    <row r="10" spans="1:52" s="1" customFormat="1" ht="15" customHeight="1" x14ac:dyDescent="0.2">
      <c r="A10" s="17">
        <f t="shared" si="16"/>
        <v>3</v>
      </c>
      <c r="B10" s="26">
        <v>1</v>
      </c>
      <c r="C10" s="18" t="s">
        <v>91</v>
      </c>
      <c r="D10" s="18" t="s">
        <v>16</v>
      </c>
      <c r="E10" s="18" t="s">
        <v>15</v>
      </c>
      <c r="F10" s="18" t="s">
        <v>92</v>
      </c>
      <c r="G10" s="18" t="s">
        <v>93</v>
      </c>
      <c r="H10" s="18"/>
      <c r="I10" s="18"/>
      <c r="J10" s="18"/>
      <c r="K10" s="18"/>
      <c r="L10" s="21" t="s">
        <v>555</v>
      </c>
      <c r="M10" s="25" t="s">
        <v>53</v>
      </c>
      <c r="N10" s="39" t="s">
        <v>779</v>
      </c>
      <c r="O10" s="39" t="s">
        <v>55</v>
      </c>
      <c r="P10" s="43">
        <v>11838</v>
      </c>
      <c r="Q10" s="43">
        <v>17758</v>
      </c>
      <c r="R10" s="43">
        <v>0</v>
      </c>
      <c r="S10" s="40">
        <f t="shared" si="0"/>
        <v>29596</v>
      </c>
      <c r="T10" s="8">
        <v>1</v>
      </c>
      <c r="U10" s="8">
        <v>12</v>
      </c>
      <c r="V10" s="10" t="str">
        <f t="shared" ref="V10:V73" si="20">V9</f>
        <v>0,00000</v>
      </c>
      <c r="W10" s="11">
        <f t="shared" ref="W10:W73" si="21">S10*V10</f>
        <v>0</v>
      </c>
      <c r="X10" s="12">
        <v>5</v>
      </c>
      <c r="Y10" s="11">
        <f t="shared" si="1"/>
        <v>60</v>
      </c>
      <c r="Z10" s="12">
        <v>0.08</v>
      </c>
      <c r="AA10" s="11">
        <f t="shared" si="2"/>
        <v>67.2</v>
      </c>
      <c r="AB10" s="12">
        <v>21.13</v>
      </c>
      <c r="AC10" s="11">
        <f t="shared" si="3"/>
        <v>17749.2</v>
      </c>
      <c r="AD10" s="12">
        <v>0</v>
      </c>
      <c r="AE10" s="11">
        <f t="shared" si="4"/>
        <v>0</v>
      </c>
      <c r="AF10" s="13">
        <f t="shared" si="5"/>
        <v>1.39E-3</v>
      </c>
      <c r="AG10" s="11">
        <f t="shared" si="6"/>
        <v>41.138439999999996</v>
      </c>
      <c r="AH10" s="13">
        <v>1.3299999999999999E-2</v>
      </c>
      <c r="AI10" s="11">
        <f t="shared" si="7"/>
        <v>393.6268</v>
      </c>
      <c r="AJ10" s="13">
        <v>0.2208</v>
      </c>
      <c r="AK10" s="11">
        <f t="shared" si="8"/>
        <v>2613.8303999999998</v>
      </c>
      <c r="AL10" s="13">
        <v>0.15490000000000001</v>
      </c>
      <c r="AM10" s="11">
        <f t="shared" si="9"/>
        <v>2750.7142000000003</v>
      </c>
      <c r="AN10" s="12"/>
      <c r="AO10" s="11"/>
      <c r="AP10" s="14">
        <f t="shared" si="17"/>
        <v>0</v>
      </c>
      <c r="AQ10" s="14">
        <f t="shared" si="18"/>
        <v>0</v>
      </c>
      <c r="AR10" s="14">
        <f t="shared" si="19"/>
        <v>0</v>
      </c>
      <c r="AS10" s="14">
        <f t="shared" si="10"/>
        <v>23675.70984</v>
      </c>
      <c r="AT10" s="14">
        <f t="shared" si="11"/>
        <v>5445.4132632000001</v>
      </c>
      <c r="AU10" s="14">
        <f t="shared" si="12"/>
        <v>29121.1231032</v>
      </c>
      <c r="AV10" s="14">
        <f t="shared" si="13"/>
        <v>23675.70984</v>
      </c>
      <c r="AW10" s="14">
        <f t="shared" si="14"/>
        <v>5445.4132632000001</v>
      </c>
      <c r="AX10" s="14">
        <f t="shared" si="15"/>
        <v>29121.1231032</v>
      </c>
      <c r="AY10" s="57"/>
      <c r="AZ10" s="57"/>
    </row>
    <row r="11" spans="1:52" s="1" customFormat="1" ht="14.25" customHeight="1" x14ac:dyDescent="0.2">
      <c r="A11" s="17">
        <f t="shared" si="16"/>
        <v>4</v>
      </c>
      <c r="B11" s="26">
        <v>2</v>
      </c>
      <c r="C11" s="18" t="s">
        <v>344</v>
      </c>
      <c r="D11" s="18" t="s">
        <v>159</v>
      </c>
      <c r="E11" s="18" t="s">
        <v>17</v>
      </c>
      <c r="F11" s="18" t="s">
        <v>160</v>
      </c>
      <c r="G11" s="18" t="s">
        <v>163</v>
      </c>
      <c r="H11" s="18" t="s">
        <v>416</v>
      </c>
      <c r="I11" s="18" t="s">
        <v>18</v>
      </c>
      <c r="J11" s="18" t="s">
        <v>17</v>
      </c>
      <c r="K11" s="18" t="s">
        <v>94</v>
      </c>
      <c r="L11" s="21" t="s">
        <v>556</v>
      </c>
      <c r="M11" s="25" t="s">
        <v>557</v>
      </c>
      <c r="N11" s="39" t="s">
        <v>780</v>
      </c>
      <c r="O11" s="39" t="s">
        <v>55</v>
      </c>
      <c r="P11" s="43">
        <v>71258</v>
      </c>
      <c r="Q11" s="43">
        <v>106886</v>
      </c>
      <c r="R11" s="43">
        <v>0</v>
      </c>
      <c r="S11" s="40">
        <f t="shared" si="0"/>
        <v>178144</v>
      </c>
      <c r="T11" s="8">
        <v>1</v>
      </c>
      <c r="U11" s="8">
        <v>12</v>
      </c>
      <c r="V11" s="10" t="str">
        <f t="shared" si="20"/>
        <v>0,00000</v>
      </c>
      <c r="W11" s="11">
        <f t="shared" si="21"/>
        <v>0</v>
      </c>
      <c r="X11" s="12">
        <v>5</v>
      </c>
      <c r="Y11" s="11">
        <f t="shared" si="1"/>
        <v>60</v>
      </c>
      <c r="Z11" s="12">
        <v>0.08</v>
      </c>
      <c r="AA11" s="11">
        <f t="shared" si="2"/>
        <v>52.8</v>
      </c>
      <c r="AB11" s="12">
        <v>21.13</v>
      </c>
      <c r="AC11" s="11">
        <f t="shared" si="3"/>
        <v>13945.8</v>
      </c>
      <c r="AD11" s="12">
        <v>0</v>
      </c>
      <c r="AE11" s="11">
        <f t="shared" si="4"/>
        <v>0</v>
      </c>
      <c r="AF11" s="13">
        <f t="shared" si="5"/>
        <v>1.39E-3</v>
      </c>
      <c r="AG11" s="11">
        <f t="shared" si="6"/>
        <v>247.62016</v>
      </c>
      <c r="AH11" s="13">
        <v>1.3299999999999999E-2</v>
      </c>
      <c r="AI11" s="11">
        <f t="shared" si="7"/>
        <v>2369.3152</v>
      </c>
      <c r="AJ11" s="13">
        <v>0.2208</v>
      </c>
      <c r="AK11" s="11">
        <f t="shared" si="8"/>
        <v>15733.7664</v>
      </c>
      <c r="AL11" s="13">
        <v>0.15490000000000001</v>
      </c>
      <c r="AM11" s="11">
        <f t="shared" si="9"/>
        <v>16556.6414</v>
      </c>
      <c r="AN11" s="12"/>
      <c r="AO11" s="11"/>
      <c r="AP11" s="14">
        <f t="shared" si="17"/>
        <v>0</v>
      </c>
      <c r="AQ11" s="14">
        <f t="shared" si="18"/>
        <v>0</v>
      </c>
      <c r="AR11" s="14">
        <f t="shared" si="19"/>
        <v>0</v>
      </c>
      <c r="AS11" s="14">
        <f t="shared" si="10"/>
        <v>48965.943159999995</v>
      </c>
      <c r="AT11" s="14">
        <f t="shared" si="11"/>
        <v>11262.166926799999</v>
      </c>
      <c r="AU11" s="14">
        <f t="shared" si="12"/>
        <v>60228.110086799992</v>
      </c>
      <c r="AV11" s="14">
        <f t="shared" si="13"/>
        <v>48965.943159999995</v>
      </c>
      <c r="AW11" s="14">
        <f t="shared" si="14"/>
        <v>11262.166926799999</v>
      </c>
      <c r="AX11" s="14">
        <f t="shared" si="15"/>
        <v>60228.110086799992</v>
      </c>
      <c r="AY11" s="8">
        <v>2</v>
      </c>
      <c r="AZ11" s="41">
        <f>AX11</f>
        <v>60228.110086799992</v>
      </c>
    </row>
    <row r="12" spans="1:52" s="1" customFormat="1" ht="11.25" customHeight="1" x14ac:dyDescent="0.2">
      <c r="A12" s="17">
        <f t="shared" si="16"/>
        <v>5</v>
      </c>
      <c r="B12" s="26">
        <v>3</v>
      </c>
      <c r="C12" s="18" t="s">
        <v>262</v>
      </c>
      <c r="D12" s="18" t="s">
        <v>95</v>
      </c>
      <c r="E12" s="18" t="s">
        <v>15</v>
      </c>
      <c r="F12" s="18" t="s">
        <v>96</v>
      </c>
      <c r="G12" s="18" t="s">
        <v>97</v>
      </c>
      <c r="H12" s="18"/>
      <c r="I12" s="18"/>
      <c r="J12" s="18"/>
      <c r="K12" s="18"/>
      <c r="L12" s="21" t="s">
        <v>558</v>
      </c>
      <c r="M12" s="25" t="s">
        <v>167</v>
      </c>
      <c r="N12" s="39">
        <v>12.5</v>
      </c>
      <c r="O12" s="39" t="s">
        <v>51</v>
      </c>
      <c r="P12" s="43">
        <v>38</v>
      </c>
      <c r="Q12" s="43">
        <v>143</v>
      </c>
      <c r="R12" s="43">
        <v>0</v>
      </c>
      <c r="S12" s="40">
        <f t="shared" si="0"/>
        <v>181</v>
      </c>
      <c r="T12" s="8">
        <v>1</v>
      </c>
      <c r="U12" s="8">
        <v>12</v>
      </c>
      <c r="V12" s="10" t="str">
        <f t="shared" si="20"/>
        <v>0,00000</v>
      </c>
      <c r="W12" s="11">
        <f t="shared" si="21"/>
        <v>0</v>
      </c>
      <c r="X12" s="12">
        <v>3.99</v>
      </c>
      <c r="Y12" s="11">
        <f t="shared" si="1"/>
        <v>47.88</v>
      </c>
      <c r="Z12" s="12">
        <v>0.08</v>
      </c>
      <c r="AA12" s="11">
        <f t="shared" si="2"/>
        <v>12</v>
      </c>
      <c r="AB12" s="12">
        <v>4.87</v>
      </c>
      <c r="AC12" s="11">
        <f t="shared" si="3"/>
        <v>730.5</v>
      </c>
      <c r="AD12" s="12">
        <v>0</v>
      </c>
      <c r="AE12" s="11">
        <f t="shared" si="4"/>
        <v>0</v>
      </c>
      <c r="AF12" s="13">
        <f t="shared" si="5"/>
        <v>1.39E-3</v>
      </c>
      <c r="AG12" s="11">
        <f t="shared" si="6"/>
        <v>0.25158999999999998</v>
      </c>
      <c r="AH12" s="13">
        <v>1.3299999999999999E-2</v>
      </c>
      <c r="AI12" s="11">
        <f t="shared" si="7"/>
        <v>2.4072999999999998</v>
      </c>
      <c r="AJ12" s="13">
        <v>0.3276</v>
      </c>
      <c r="AK12" s="11">
        <f t="shared" si="8"/>
        <v>12.4488</v>
      </c>
      <c r="AL12" s="13">
        <v>0.10100000000000001</v>
      </c>
      <c r="AM12" s="11">
        <f t="shared" si="9"/>
        <v>14.443000000000001</v>
      </c>
      <c r="AN12" s="12"/>
      <c r="AO12" s="11"/>
      <c r="AP12" s="14">
        <f t="shared" si="17"/>
        <v>0</v>
      </c>
      <c r="AQ12" s="14">
        <f t="shared" si="18"/>
        <v>0</v>
      </c>
      <c r="AR12" s="14">
        <f t="shared" si="19"/>
        <v>0</v>
      </c>
      <c r="AS12" s="14">
        <f t="shared" si="10"/>
        <v>819.93069000000003</v>
      </c>
      <c r="AT12" s="14">
        <f t="shared" si="11"/>
        <v>188.58405870000001</v>
      </c>
      <c r="AU12" s="14">
        <f t="shared" si="12"/>
        <v>1008.5147487</v>
      </c>
      <c r="AV12" s="14">
        <f t="shared" si="13"/>
        <v>819.93069000000003</v>
      </c>
      <c r="AW12" s="14">
        <f t="shared" si="14"/>
        <v>188.58405870000001</v>
      </c>
      <c r="AX12" s="14">
        <f t="shared" si="15"/>
        <v>1008.5147487</v>
      </c>
      <c r="AY12" s="62">
        <v>3</v>
      </c>
      <c r="AZ12" s="56">
        <f>SUM(AX12:AX14)</f>
        <v>48055.677679500004</v>
      </c>
    </row>
    <row r="13" spans="1:52" s="1" customFormat="1" ht="12.75" customHeight="1" x14ac:dyDescent="0.2">
      <c r="A13" s="17">
        <f t="shared" si="16"/>
        <v>6</v>
      </c>
      <c r="B13" s="26">
        <v>3</v>
      </c>
      <c r="C13" s="18" t="s">
        <v>262</v>
      </c>
      <c r="D13" s="18" t="s">
        <v>95</v>
      </c>
      <c r="E13" s="18" t="s">
        <v>15</v>
      </c>
      <c r="F13" s="18" t="s">
        <v>96</v>
      </c>
      <c r="G13" s="18" t="s">
        <v>97</v>
      </c>
      <c r="H13" s="18"/>
      <c r="I13" s="18"/>
      <c r="J13" s="18"/>
      <c r="K13" s="18"/>
      <c r="L13" s="21" t="s">
        <v>559</v>
      </c>
      <c r="M13" s="25" t="s">
        <v>168</v>
      </c>
      <c r="N13" s="39" t="s">
        <v>781</v>
      </c>
      <c r="O13" s="39" t="s">
        <v>51</v>
      </c>
      <c r="P13" s="43">
        <v>6048</v>
      </c>
      <c r="Q13" s="43">
        <v>17059</v>
      </c>
      <c r="R13" s="43">
        <v>0</v>
      </c>
      <c r="S13" s="40">
        <f t="shared" si="0"/>
        <v>23107</v>
      </c>
      <c r="T13" s="8">
        <v>1</v>
      </c>
      <c r="U13" s="8">
        <v>12</v>
      </c>
      <c r="V13" s="10" t="str">
        <f t="shared" si="20"/>
        <v>0,00000</v>
      </c>
      <c r="W13" s="11">
        <f t="shared" si="21"/>
        <v>0</v>
      </c>
      <c r="X13" s="12">
        <v>3.99</v>
      </c>
      <c r="Y13" s="11">
        <f t="shared" si="1"/>
        <v>47.88</v>
      </c>
      <c r="Z13" s="12">
        <v>0.08</v>
      </c>
      <c r="AA13" s="11">
        <f t="shared" si="2"/>
        <v>22.08</v>
      </c>
      <c r="AB13" s="12">
        <v>4.87</v>
      </c>
      <c r="AC13" s="11">
        <f t="shared" si="3"/>
        <v>1344.12</v>
      </c>
      <c r="AD13" s="12">
        <v>0</v>
      </c>
      <c r="AE13" s="11">
        <f t="shared" si="4"/>
        <v>0</v>
      </c>
      <c r="AF13" s="13">
        <f t="shared" si="5"/>
        <v>1.39E-3</v>
      </c>
      <c r="AG13" s="11">
        <f t="shared" si="6"/>
        <v>32.118729999999999</v>
      </c>
      <c r="AH13" s="13">
        <v>1.3299999999999999E-2</v>
      </c>
      <c r="AI13" s="11">
        <f t="shared" si="7"/>
        <v>307.32310000000001</v>
      </c>
      <c r="AJ13" s="13">
        <v>0.3276</v>
      </c>
      <c r="AK13" s="11">
        <f t="shared" si="8"/>
        <v>1981.3248000000001</v>
      </c>
      <c r="AL13" s="13">
        <v>0.10100000000000001</v>
      </c>
      <c r="AM13" s="11">
        <f t="shared" si="9"/>
        <v>1722.9590000000001</v>
      </c>
      <c r="AN13" s="12"/>
      <c r="AO13" s="11"/>
      <c r="AP13" s="14">
        <f t="shared" si="17"/>
        <v>0</v>
      </c>
      <c r="AQ13" s="14">
        <f t="shared" si="18"/>
        <v>0</v>
      </c>
      <c r="AR13" s="14">
        <f t="shared" si="19"/>
        <v>0</v>
      </c>
      <c r="AS13" s="14">
        <f t="shared" si="10"/>
        <v>5457.8056299999998</v>
      </c>
      <c r="AT13" s="14">
        <f t="shared" si="11"/>
        <v>1255.2952949</v>
      </c>
      <c r="AU13" s="14">
        <f t="shared" si="12"/>
        <v>6713.1009248999999</v>
      </c>
      <c r="AV13" s="14">
        <f t="shared" si="13"/>
        <v>5457.8056299999998</v>
      </c>
      <c r="AW13" s="14">
        <f t="shared" si="14"/>
        <v>1255.2952949</v>
      </c>
      <c r="AX13" s="14">
        <f t="shared" si="15"/>
        <v>6713.1009248999999</v>
      </c>
      <c r="AY13" s="58"/>
      <c r="AZ13" s="58"/>
    </row>
    <row r="14" spans="1:52" s="1" customFormat="1" ht="12.75" customHeight="1" x14ac:dyDescent="0.2">
      <c r="A14" s="17">
        <f t="shared" si="16"/>
        <v>7</v>
      </c>
      <c r="B14" s="26">
        <v>3</v>
      </c>
      <c r="C14" s="18" t="s">
        <v>262</v>
      </c>
      <c r="D14" s="18" t="s">
        <v>95</v>
      </c>
      <c r="E14" s="18" t="s">
        <v>15</v>
      </c>
      <c r="F14" s="18" t="s">
        <v>96</v>
      </c>
      <c r="G14" s="18" t="s">
        <v>97</v>
      </c>
      <c r="H14" s="18"/>
      <c r="I14" s="18"/>
      <c r="J14" s="18"/>
      <c r="K14" s="18"/>
      <c r="L14" s="21" t="s">
        <v>560</v>
      </c>
      <c r="M14" s="25" t="s">
        <v>169</v>
      </c>
      <c r="N14" s="39" t="s">
        <v>782</v>
      </c>
      <c r="O14" s="39" t="s">
        <v>55</v>
      </c>
      <c r="P14" s="43">
        <v>40839</v>
      </c>
      <c r="Q14" s="43">
        <v>61258</v>
      </c>
      <c r="R14" s="43">
        <v>0</v>
      </c>
      <c r="S14" s="40">
        <f t="shared" si="0"/>
        <v>102097</v>
      </c>
      <c r="T14" s="8">
        <v>1</v>
      </c>
      <c r="U14" s="8">
        <v>12</v>
      </c>
      <c r="V14" s="10" t="str">
        <f t="shared" si="20"/>
        <v>0,00000</v>
      </c>
      <c r="W14" s="11">
        <f t="shared" si="21"/>
        <v>0</v>
      </c>
      <c r="X14" s="12">
        <v>5</v>
      </c>
      <c r="Y14" s="11">
        <f t="shared" si="1"/>
        <v>60</v>
      </c>
      <c r="Z14" s="12">
        <v>0.08</v>
      </c>
      <c r="AA14" s="11">
        <f t="shared" si="2"/>
        <v>48</v>
      </c>
      <c r="AB14" s="12">
        <v>21.13</v>
      </c>
      <c r="AC14" s="11">
        <f t="shared" si="3"/>
        <v>12678</v>
      </c>
      <c r="AD14" s="12">
        <v>0</v>
      </c>
      <c r="AE14" s="11">
        <f t="shared" si="4"/>
        <v>0</v>
      </c>
      <c r="AF14" s="13">
        <f t="shared" si="5"/>
        <v>1.39E-3</v>
      </c>
      <c r="AG14" s="11">
        <f t="shared" si="6"/>
        <v>141.91482999999999</v>
      </c>
      <c r="AH14" s="13">
        <v>1.3299999999999999E-2</v>
      </c>
      <c r="AI14" s="11">
        <f t="shared" si="7"/>
        <v>1357.8900999999998</v>
      </c>
      <c r="AJ14" s="13">
        <v>0.2208</v>
      </c>
      <c r="AK14" s="11">
        <f t="shared" si="8"/>
        <v>9017.2512000000006</v>
      </c>
      <c r="AL14" s="13">
        <v>0.15490000000000001</v>
      </c>
      <c r="AM14" s="11">
        <f t="shared" si="9"/>
        <v>9488.8642</v>
      </c>
      <c r="AN14" s="12"/>
      <c r="AO14" s="11"/>
      <c r="AP14" s="14">
        <f t="shared" si="17"/>
        <v>0</v>
      </c>
      <c r="AQ14" s="14">
        <f t="shared" si="18"/>
        <v>0</v>
      </c>
      <c r="AR14" s="14">
        <f t="shared" si="19"/>
        <v>0</v>
      </c>
      <c r="AS14" s="14">
        <f t="shared" si="10"/>
        <v>32791.920330000008</v>
      </c>
      <c r="AT14" s="14">
        <f t="shared" si="11"/>
        <v>7542.1416759000022</v>
      </c>
      <c r="AU14" s="14">
        <f t="shared" si="12"/>
        <v>40334.062005900007</v>
      </c>
      <c r="AV14" s="14">
        <f t="shared" si="13"/>
        <v>32791.920330000008</v>
      </c>
      <c r="AW14" s="14">
        <f t="shared" si="14"/>
        <v>7542.1416759000022</v>
      </c>
      <c r="AX14" s="14">
        <f t="shared" si="15"/>
        <v>40334.062005900007</v>
      </c>
      <c r="AY14" s="57"/>
      <c r="AZ14" s="57"/>
    </row>
    <row r="15" spans="1:52" s="1" customFormat="1" ht="27.75" customHeight="1" x14ac:dyDescent="0.2">
      <c r="A15" s="17">
        <f t="shared" si="16"/>
        <v>8</v>
      </c>
      <c r="B15" s="26">
        <v>4</v>
      </c>
      <c r="C15" s="18" t="s">
        <v>54</v>
      </c>
      <c r="D15" s="18" t="s">
        <v>98</v>
      </c>
      <c r="E15" s="18" t="s">
        <v>881</v>
      </c>
      <c r="F15" s="18" t="s">
        <v>880</v>
      </c>
      <c r="G15" s="18" t="s">
        <v>99</v>
      </c>
      <c r="H15" s="18"/>
      <c r="I15" s="18"/>
      <c r="J15" s="18"/>
      <c r="K15" s="18"/>
      <c r="L15" s="21" t="s">
        <v>561</v>
      </c>
      <c r="M15" s="25" t="s">
        <v>345</v>
      </c>
      <c r="N15" s="39" t="s">
        <v>779</v>
      </c>
      <c r="O15" s="39" t="s">
        <v>55</v>
      </c>
      <c r="P15" s="43">
        <v>36745</v>
      </c>
      <c r="Q15" s="43">
        <v>116541</v>
      </c>
      <c r="R15" s="43">
        <v>0</v>
      </c>
      <c r="S15" s="40">
        <f t="shared" si="0"/>
        <v>153286</v>
      </c>
      <c r="T15" s="8">
        <v>1</v>
      </c>
      <c r="U15" s="8">
        <v>12</v>
      </c>
      <c r="V15" s="10" t="str">
        <f t="shared" si="20"/>
        <v>0,00000</v>
      </c>
      <c r="W15" s="11">
        <f t="shared" si="21"/>
        <v>0</v>
      </c>
      <c r="X15" s="12">
        <v>5</v>
      </c>
      <c r="Y15" s="11">
        <f t="shared" si="1"/>
        <v>60</v>
      </c>
      <c r="Z15" s="12">
        <v>0.08</v>
      </c>
      <c r="AA15" s="11">
        <f t="shared" si="2"/>
        <v>67.2</v>
      </c>
      <c r="AB15" s="12">
        <v>21.13</v>
      </c>
      <c r="AC15" s="11">
        <f t="shared" si="3"/>
        <v>17749.2</v>
      </c>
      <c r="AD15" s="12">
        <v>0</v>
      </c>
      <c r="AE15" s="11">
        <f t="shared" si="4"/>
        <v>0</v>
      </c>
      <c r="AF15" s="13">
        <f t="shared" si="5"/>
        <v>1.39E-3</v>
      </c>
      <c r="AG15" s="11">
        <f t="shared" si="6"/>
        <v>213.06753999999998</v>
      </c>
      <c r="AH15" s="13">
        <v>1.3299999999999999E-2</v>
      </c>
      <c r="AI15" s="11">
        <f t="shared" si="7"/>
        <v>2038.7038</v>
      </c>
      <c r="AJ15" s="13">
        <v>0.2208</v>
      </c>
      <c r="AK15" s="11">
        <f t="shared" si="8"/>
        <v>8113.2960000000003</v>
      </c>
      <c r="AL15" s="13">
        <v>0.15490000000000001</v>
      </c>
      <c r="AM15" s="11">
        <f t="shared" si="9"/>
        <v>18052.2009</v>
      </c>
      <c r="AN15" s="12"/>
      <c r="AO15" s="11"/>
      <c r="AP15" s="14">
        <f t="shared" si="17"/>
        <v>0</v>
      </c>
      <c r="AQ15" s="14">
        <f t="shared" si="18"/>
        <v>0</v>
      </c>
      <c r="AR15" s="14">
        <f t="shared" si="19"/>
        <v>0</v>
      </c>
      <c r="AS15" s="14">
        <f t="shared" si="10"/>
        <v>46293.668239999999</v>
      </c>
      <c r="AT15" s="14">
        <f t="shared" si="11"/>
        <v>10647.5436952</v>
      </c>
      <c r="AU15" s="14">
        <f t="shared" si="12"/>
        <v>56941.211935200001</v>
      </c>
      <c r="AV15" s="14">
        <f t="shared" si="13"/>
        <v>46293.668239999999</v>
      </c>
      <c r="AW15" s="14">
        <f t="shared" si="14"/>
        <v>10647.5436952</v>
      </c>
      <c r="AX15" s="14">
        <f t="shared" si="15"/>
        <v>56941.211935200001</v>
      </c>
      <c r="AY15" s="8">
        <v>4</v>
      </c>
      <c r="AZ15" s="41">
        <f>AX15</f>
        <v>56941.211935200001</v>
      </c>
    </row>
    <row r="16" spans="1:52" s="1" customFormat="1" ht="29.25" customHeight="1" x14ac:dyDescent="0.2">
      <c r="A16" s="17">
        <f t="shared" si="16"/>
        <v>9</v>
      </c>
      <c r="B16" s="26">
        <v>5</v>
      </c>
      <c r="C16" s="18" t="s">
        <v>346</v>
      </c>
      <c r="D16" s="18" t="s">
        <v>159</v>
      </c>
      <c r="E16" s="18" t="s">
        <v>17</v>
      </c>
      <c r="F16" s="18" t="s">
        <v>160</v>
      </c>
      <c r="G16" s="18" t="s">
        <v>163</v>
      </c>
      <c r="H16" s="18" t="s">
        <v>417</v>
      </c>
      <c r="I16" s="18" t="s">
        <v>20</v>
      </c>
      <c r="J16" s="18" t="s">
        <v>19</v>
      </c>
      <c r="K16" s="18" t="s">
        <v>100</v>
      </c>
      <c r="L16" s="21" t="s">
        <v>562</v>
      </c>
      <c r="M16" s="25" t="s">
        <v>347</v>
      </c>
      <c r="N16" s="39" t="s">
        <v>783</v>
      </c>
      <c r="O16" s="39" t="s">
        <v>57</v>
      </c>
      <c r="P16" s="43">
        <v>1287</v>
      </c>
      <c r="Q16" s="43">
        <v>0</v>
      </c>
      <c r="R16" s="43">
        <v>0</v>
      </c>
      <c r="S16" s="40">
        <f t="shared" si="0"/>
        <v>1287</v>
      </c>
      <c r="T16" s="8">
        <v>1</v>
      </c>
      <c r="U16" s="8">
        <v>12</v>
      </c>
      <c r="V16" s="10" t="str">
        <f t="shared" si="20"/>
        <v>0,00000</v>
      </c>
      <c r="W16" s="11">
        <f t="shared" si="21"/>
        <v>0</v>
      </c>
      <c r="X16" s="12">
        <v>3.15</v>
      </c>
      <c r="Y16" s="11">
        <f t="shared" si="1"/>
        <v>37.799999999999997</v>
      </c>
      <c r="Z16" s="12">
        <v>0.33</v>
      </c>
      <c r="AA16" s="11">
        <f>Z16*U16</f>
        <v>3.96</v>
      </c>
      <c r="AB16" s="12">
        <v>7.49</v>
      </c>
      <c r="AC16" s="11">
        <f>AB16*U16</f>
        <v>89.88</v>
      </c>
      <c r="AD16" s="12">
        <v>0</v>
      </c>
      <c r="AE16" s="11">
        <f t="shared" si="4"/>
        <v>0</v>
      </c>
      <c r="AF16" s="13">
        <f t="shared" si="5"/>
        <v>1.39E-3</v>
      </c>
      <c r="AG16" s="11">
        <f t="shared" si="6"/>
        <v>1.7889299999999999</v>
      </c>
      <c r="AH16" s="13">
        <v>1.3299999999999999E-2</v>
      </c>
      <c r="AI16" s="11">
        <f t="shared" si="7"/>
        <v>17.117100000000001</v>
      </c>
      <c r="AJ16" s="13">
        <v>0.23799999999999999</v>
      </c>
      <c r="AK16" s="11">
        <f t="shared" si="8"/>
        <v>306.30599999999998</v>
      </c>
      <c r="AL16" s="12"/>
      <c r="AM16" s="11"/>
      <c r="AN16" s="12"/>
      <c r="AO16" s="11"/>
      <c r="AP16" s="14">
        <f t="shared" si="17"/>
        <v>0</v>
      </c>
      <c r="AQ16" s="14">
        <f t="shared" si="18"/>
        <v>0</v>
      </c>
      <c r="AR16" s="14">
        <f t="shared" si="19"/>
        <v>0</v>
      </c>
      <c r="AS16" s="14">
        <f t="shared" si="10"/>
        <v>456.85202999999996</v>
      </c>
      <c r="AT16" s="14">
        <f t="shared" si="11"/>
        <v>105.0759669</v>
      </c>
      <c r="AU16" s="14">
        <f t="shared" si="12"/>
        <v>561.92799689999993</v>
      </c>
      <c r="AV16" s="14">
        <f t="shared" si="13"/>
        <v>456.85202999999996</v>
      </c>
      <c r="AW16" s="14">
        <f t="shared" si="14"/>
        <v>105.0759669</v>
      </c>
      <c r="AX16" s="14">
        <f t="shared" si="15"/>
        <v>561.92799689999993</v>
      </c>
      <c r="AY16" s="62">
        <v>5</v>
      </c>
      <c r="AZ16" s="56">
        <f>SUM(AX16:AX18)</f>
        <v>9711.7658334000007</v>
      </c>
    </row>
    <row r="17" spans="1:52" s="1" customFormat="1" ht="23.25" customHeight="1" x14ac:dyDescent="0.2">
      <c r="A17" s="17">
        <f t="shared" si="16"/>
        <v>10</v>
      </c>
      <c r="B17" s="26">
        <v>5</v>
      </c>
      <c r="C17" s="18" t="s">
        <v>346</v>
      </c>
      <c r="D17" s="18" t="s">
        <v>159</v>
      </c>
      <c r="E17" s="18" t="s">
        <v>17</v>
      </c>
      <c r="F17" s="18" t="s">
        <v>160</v>
      </c>
      <c r="G17" s="18" t="s">
        <v>163</v>
      </c>
      <c r="H17" s="18" t="s">
        <v>417</v>
      </c>
      <c r="I17" s="18" t="s">
        <v>20</v>
      </c>
      <c r="J17" s="18" t="s">
        <v>19</v>
      </c>
      <c r="K17" s="18" t="s">
        <v>100</v>
      </c>
      <c r="L17" s="21" t="s">
        <v>563</v>
      </c>
      <c r="M17" s="25" t="s">
        <v>347</v>
      </c>
      <c r="N17" s="39" t="s">
        <v>784</v>
      </c>
      <c r="O17" s="39" t="s">
        <v>57</v>
      </c>
      <c r="P17" s="43">
        <v>2155</v>
      </c>
      <c r="Q17" s="43">
        <v>0</v>
      </c>
      <c r="R17" s="43">
        <v>0</v>
      </c>
      <c r="S17" s="40">
        <f t="shared" si="0"/>
        <v>2155</v>
      </c>
      <c r="T17" s="8">
        <v>1</v>
      </c>
      <c r="U17" s="8">
        <v>12</v>
      </c>
      <c r="V17" s="10" t="str">
        <f t="shared" si="20"/>
        <v>0,00000</v>
      </c>
      <c r="W17" s="11">
        <f t="shared" si="21"/>
        <v>0</v>
      </c>
      <c r="X17" s="12">
        <v>3.15</v>
      </c>
      <c r="Y17" s="11">
        <f t="shared" si="1"/>
        <v>37.799999999999997</v>
      </c>
      <c r="Z17" s="12">
        <v>0.33</v>
      </c>
      <c r="AA17" s="11">
        <f>Z17*U17</f>
        <v>3.96</v>
      </c>
      <c r="AB17" s="12">
        <v>7.49</v>
      </c>
      <c r="AC17" s="11">
        <f>AB17*U17</f>
        <v>89.88</v>
      </c>
      <c r="AD17" s="12">
        <v>0</v>
      </c>
      <c r="AE17" s="11">
        <f t="shared" si="4"/>
        <v>0</v>
      </c>
      <c r="AF17" s="13">
        <f t="shared" si="5"/>
        <v>1.39E-3</v>
      </c>
      <c r="AG17" s="11">
        <f t="shared" si="6"/>
        <v>2.9954499999999999</v>
      </c>
      <c r="AH17" s="13">
        <v>1.3299999999999999E-2</v>
      </c>
      <c r="AI17" s="11">
        <f t="shared" si="7"/>
        <v>28.6615</v>
      </c>
      <c r="AJ17" s="13">
        <v>0.23799999999999999</v>
      </c>
      <c r="AK17" s="11">
        <f t="shared" si="8"/>
        <v>512.89</v>
      </c>
      <c r="AL17" s="12"/>
      <c r="AM17" s="11"/>
      <c r="AN17" s="12"/>
      <c r="AO17" s="11"/>
      <c r="AP17" s="14">
        <f t="shared" si="17"/>
        <v>0</v>
      </c>
      <c r="AQ17" s="14">
        <f t="shared" si="18"/>
        <v>0</v>
      </c>
      <c r="AR17" s="14">
        <f t="shared" si="19"/>
        <v>0</v>
      </c>
      <c r="AS17" s="14">
        <f t="shared" si="10"/>
        <v>676.18695000000002</v>
      </c>
      <c r="AT17" s="14">
        <f t="shared" si="11"/>
        <v>155.5229985</v>
      </c>
      <c r="AU17" s="14">
        <f t="shared" si="12"/>
        <v>831.7099485</v>
      </c>
      <c r="AV17" s="14">
        <f t="shared" si="13"/>
        <v>676.18695000000002</v>
      </c>
      <c r="AW17" s="14">
        <f t="shared" si="14"/>
        <v>155.5229985</v>
      </c>
      <c r="AX17" s="14">
        <f t="shared" si="15"/>
        <v>831.7099485</v>
      </c>
      <c r="AY17" s="58"/>
      <c r="AZ17" s="58"/>
    </row>
    <row r="18" spans="1:52" s="1" customFormat="1" ht="24" customHeight="1" x14ac:dyDescent="0.2">
      <c r="A18" s="17">
        <f t="shared" si="16"/>
        <v>11</v>
      </c>
      <c r="B18" s="26">
        <v>5</v>
      </c>
      <c r="C18" s="18" t="s">
        <v>346</v>
      </c>
      <c r="D18" s="18" t="s">
        <v>159</v>
      </c>
      <c r="E18" s="18" t="s">
        <v>17</v>
      </c>
      <c r="F18" s="18" t="s">
        <v>160</v>
      </c>
      <c r="G18" s="18" t="s">
        <v>163</v>
      </c>
      <c r="H18" s="18" t="s">
        <v>417</v>
      </c>
      <c r="I18" s="18" t="s">
        <v>20</v>
      </c>
      <c r="J18" s="18" t="s">
        <v>19</v>
      </c>
      <c r="K18" s="18" t="s">
        <v>100</v>
      </c>
      <c r="L18" s="21" t="s">
        <v>564</v>
      </c>
      <c r="M18" s="25" t="s">
        <v>347</v>
      </c>
      <c r="N18" s="39" t="s">
        <v>785</v>
      </c>
      <c r="O18" s="39" t="s">
        <v>56</v>
      </c>
      <c r="P18" s="43">
        <v>20463</v>
      </c>
      <c r="Q18" s="43">
        <v>8487</v>
      </c>
      <c r="R18" s="43">
        <v>0</v>
      </c>
      <c r="S18" s="40">
        <f t="shared" si="0"/>
        <v>28950</v>
      </c>
      <c r="T18" s="8">
        <v>1</v>
      </c>
      <c r="U18" s="8">
        <v>12</v>
      </c>
      <c r="V18" s="10" t="str">
        <f t="shared" si="20"/>
        <v>0,00000</v>
      </c>
      <c r="W18" s="11">
        <f t="shared" si="21"/>
        <v>0</v>
      </c>
      <c r="X18" s="12">
        <v>3.15</v>
      </c>
      <c r="Y18" s="11">
        <f t="shared" si="1"/>
        <v>37.799999999999997</v>
      </c>
      <c r="Z18" s="12">
        <v>0.33</v>
      </c>
      <c r="AA18" s="11">
        <f>Z18*U18</f>
        <v>3.96</v>
      </c>
      <c r="AB18" s="12">
        <v>12.84</v>
      </c>
      <c r="AC18" s="11">
        <f>AB18*U18</f>
        <v>154.07999999999998</v>
      </c>
      <c r="AD18" s="12">
        <v>0</v>
      </c>
      <c r="AE18" s="11">
        <f t="shared" si="4"/>
        <v>0</v>
      </c>
      <c r="AF18" s="13">
        <f t="shared" si="5"/>
        <v>1.39E-3</v>
      </c>
      <c r="AG18" s="11">
        <f t="shared" si="6"/>
        <v>40.240499999999997</v>
      </c>
      <c r="AH18" s="13">
        <v>1.3299999999999999E-2</v>
      </c>
      <c r="AI18" s="11">
        <f t="shared" si="7"/>
        <v>385.03499999999997</v>
      </c>
      <c r="AJ18" s="13">
        <v>0.27450000000000002</v>
      </c>
      <c r="AK18" s="11">
        <f t="shared" si="8"/>
        <v>5617.0935000000009</v>
      </c>
      <c r="AL18" s="13">
        <v>6.1800000000000001E-2</v>
      </c>
      <c r="AM18" s="11">
        <f t="shared" ref="AM18:AM36" si="22">AL18*Q18</f>
        <v>524.49660000000006</v>
      </c>
      <c r="AN18" s="12"/>
      <c r="AO18" s="11"/>
      <c r="AP18" s="14">
        <f t="shared" si="17"/>
        <v>0</v>
      </c>
      <c r="AQ18" s="14">
        <f t="shared" si="18"/>
        <v>0</v>
      </c>
      <c r="AR18" s="14">
        <f t="shared" si="19"/>
        <v>0</v>
      </c>
      <c r="AS18" s="14">
        <f t="shared" si="10"/>
        <v>6762.7056000000011</v>
      </c>
      <c r="AT18" s="14">
        <f t="shared" si="11"/>
        <v>1555.4222880000004</v>
      </c>
      <c r="AU18" s="14">
        <f t="shared" si="12"/>
        <v>8318.1278880000009</v>
      </c>
      <c r="AV18" s="14">
        <f t="shared" si="13"/>
        <v>6762.7056000000011</v>
      </c>
      <c r="AW18" s="14">
        <f t="shared" si="14"/>
        <v>1555.4222880000004</v>
      </c>
      <c r="AX18" s="14">
        <f t="shared" si="15"/>
        <v>8318.1278880000009</v>
      </c>
      <c r="AY18" s="57"/>
      <c r="AZ18" s="57"/>
    </row>
    <row r="19" spans="1:52" s="1" customFormat="1" ht="12.75" customHeight="1" x14ac:dyDescent="0.2">
      <c r="A19" s="17">
        <f t="shared" si="16"/>
        <v>12</v>
      </c>
      <c r="B19" s="26">
        <v>6</v>
      </c>
      <c r="C19" s="18" t="s">
        <v>58</v>
      </c>
      <c r="D19" s="18" t="s">
        <v>101</v>
      </c>
      <c r="E19" s="18" t="s">
        <v>17</v>
      </c>
      <c r="F19" s="18" t="s">
        <v>102</v>
      </c>
      <c r="G19" s="18" t="s">
        <v>103</v>
      </c>
      <c r="H19" s="18"/>
      <c r="I19" s="18"/>
      <c r="J19" s="18"/>
      <c r="K19" s="18"/>
      <c r="L19" s="21" t="s">
        <v>565</v>
      </c>
      <c r="M19" s="25" t="s">
        <v>62</v>
      </c>
      <c r="N19" s="39" t="s">
        <v>786</v>
      </c>
      <c r="O19" s="39" t="s">
        <v>51</v>
      </c>
      <c r="P19" s="43">
        <v>1548</v>
      </c>
      <c r="Q19" s="43">
        <v>2321</v>
      </c>
      <c r="R19" s="43">
        <v>0</v>
      </c>
      <c r="S19" s="40">
        <f t="shared" si="0"/>
        <v>3869</v>
      </c>
      <c r="T19" s="8">
        <v>1</v>
      </c>
      <c r="U19" s="8">
        <v>12</v>
      </c>
      <c r="V19" s="10" t="str">
        <f t="shared" si="20"/>
        <v>0,00000</v>
      </c>
      <c r="W19" s="11">
        <f t="shared" si="21"/>
        <v>0</v>
      </c>
      <c r="X19" s="12">
        <v>3.99</v>
      </c>
      <c r="Y19" s="11">
        <f t="shared" si="1"/>
        <v>47.88</v>
      </c>
      <c r="Z19" s="12">
        <v>0.08</v>
      </c>
      <c r="AA19" s="11">
        <f t="shared" ref="AA19:AA27" si="23">Z19*U19*N19</f>
        <v>10.559999999999999</v>
      </c>
      <c r="AB19" s="12">
        <v>4.87</v>
      </c>
      <c r="AC19" s="11">
        <f t="shared" ref="AC19:AC27" si="24">AB19*U19*T19*N19</f>
        <v>642.83999999999992</v>
      </c>
      <c r="AD19" s="12">
        <v>0</v>
      </c>
      <c r="AE19" s="11">
        <f t="shared" si="4"/>
        <v>0</v>
      </c>
      <c r="AF19" s="13">
        <f t="shared" si="5"/>
        <v>1.39E-3</v>
      </c>
      <c r="AG19" s="11">
        <f t="shared" si="6"/>
        <v>5.37791</v>
      </c>
      <c r="AH19" s="13">
        <v>1.3299999999999999E-2</v>
      </c>
      <c r="AI19" s="11">
        <f t="shared" si="7"/>
        <v>51.457699999999996</v>
      </c>
      <c r="AJ19" s="13">
        <v>0.3276</v>
      </c>
      <c r="AK19" s="11">
        <f t="shared" si="8"/>
        <v>507.12479999999999</v>
      </c>
      <c r="AL19" s="13">
        <v>0.10100000000000001</v>
      </c>
      <c r="AM19" s="11">
        <f t="shared" si="22"/>
        <v>234.42100000000002</v>
      </c>
      <c r="AN19" s="12"/>
      <c r="AO19" s="11"/>
      <c r="AP19" s="14">
        <f t="shared" si="17"/>
        <v>0</v>
      </c>
      <c r="AQ19" s="14">
        <f t="shared" si="18"/>
        <v>0</v>
      </c>
      <c r="AR19" s="14">
        <f t="shared" si="19"/>
        <v>0</v>
      </c>
      <c r="AS19" s="14">
        <f t="shared" si="10"/>
        <v>1499.6614100000002</v>
      </c>
      <c r="AT19" s="14">
        <f t="shared" si="11"/>
        <v>344.92212430000006</v>
      </c>
      <c r="AU19" s="14">
        <f t="shared" si="12"/>
        <v>1844.5835343000003</v>
      </c>
      <c r="AV19" s="14">
        <f t="shared" si="13"/>
        <v>1499.6614100000002</v>
      </c>
      <c r="AW19" s="14">
        <f t="shared" si="14"/>
        <v>344.92212430000006</v>
      </c>
      <c r="AX19" s="14">
        <f t="shared" si="15"/>
        <v>1844.5835343000003</v>
      </c>
      <c r="AY19" s="62">
        <v>6</v>
      </c>
      <c r="AZ19" s="56">
        <f>SUM(AX19:AX28)</f>
        <v>86120.584369799995</v>
      </c>
    </row>
    <row r="20" spans="1:52" s="1" customFormat="1" ht="12.75" customHeight="1" x14ac:dyDescent="0.2">
      <c r="A20" s="17">
        <f t="shared" si="16"/>
        <v>13</v>
      </c>
      <c r="B20" s="26">
        <v>6</v>
      </c>
      <c r="C20" s="18" t="s">
        <v>58</v>
      </c>
      <c r="D20" s="18" t="s">
        <v>101</v>
      </c>
      <c r="E20" s="18" t="s">
        <v>17</v>
      </c>
      <c r="F20" s="18" t="s">
        <v>102</v>
      </c>
      <c r="G20" s="18" t="s">
        <v>103</v>
      </c>
      <c r="H20" s="18"/>
      <c r="I20" s="18"/>
      <c r="J20" s="18"/>
      <c r="K20" s="18"/>
      <c r="L20" s="21" t="s">
        <v>566</v>
      </c>
      <c r="M20" s="25" t="s">
        <v>61</v>
      </c>
      <c r="N20" s="39" t="s">
        <v>778</v>
      </c>
      <c r="O20" s="39" t="s">
        <v>51</v>
      </c>
      <c r="P20" s="43">
        <v>212</v>
      </c>
      <c r="Q20" s="43">
        <v>319</v>
      </c>
      <c r="R20" s="43">
        <v>0</v>
      </c>
      <c r="S20" s="40">
        <f t="shared" si="0"/>
        <v>531</v>
      </c>
      <c r="T20" s="8">
        <v>1</v>
      </c>
      <c r="U20" s="8">
        <v>12</v>
      </c>
      <c r="V20" s="10" t="str">
        <f t="shared" si="20"/>
        <v>0,00000</v>
      </c>
      <c r="W20" s="11">
        <f t="shared" si="21"/>
        <v>0</v>
      </c>
      <c r="X20" s="12">
        <v>3.99</v>
      </c>
      <c r="Y20" s="11">
        <f t="shared" si="1"/>
        <v>47.88</v>
      </c>
      <c r="Z20" s="12">
        <v>0.08</v>
      </c>
      <c r="AA20" s="11">
        <f t="shared" si="23"/>
        <v>19.2</v>
      </c>
      <c r="AB20" s="12">
        <v>4.87</v>
      </c>
      <c r="AC20" s="11">
        <f t="shared" si="24"/>
        <v>1168.8</v>
      </c>
      <c r="AD20" s="12">
        <v>0</v>
      </c>
      <c r="AE20" s="11">
        <f t="shared" si="4"/>
        <v>0</v>
      </c>
      <c r="AF20" s="13">
        <f t="shared" si="5"/>
        <v>1.39E-3</v>
      </c>
      <c r="AG20" s="11">
        <f t="shared" si="6"/>
        <v>0.73809000000000002</v>
      </c>
      <c r="AH20" s="13">
        <v>1.3299999999999999E-2</v>
      </c>
      <c r="AI20" s="11">
        <f t="shared" si="7"/>
        <v>7.0622999999999996</v>
      </c>
      <c r="AJ20" s="13">
        <v>0.3276</v>
      </c>
      <c r="AK20" s="11">
        <f t="shared" si="8"/>
        <v>69.4512</v>
      </c>
      <c r="AL20" s="13">
        <v>0.10100000000000001</v>
      </c>
      <c r="AM20" s="11">
        <f t="shared" si="22"/>
        <v>32.219000000000001</v>
      </c>
      <c r="AN20" s="12"/>
      <c r="AO20" s="11"/>
      <c r="AP20" s="14">
        <f t="shared" si="17"/>
        <v>0</v>
      </c>
      <c r="AQ20" s="14">
        <f t="shared" si="18"/>
        <v>0</v>
      </c>
      <c r="AR20" s="14">
        <f t="shared" si="19"/>
        <v>0</v>
      </c>
      <c r="AS20" s="14">
        <f t="shared" si="10"/>
        <v>1345.35059</v>
      </c>
      <c r="AT20" s="14">
        <f t="shared" si="11"/>
        <v>309.43063570000004</v>
      </c>
      <c r="AU20" s="14">
        <f t="shared" si="12"/>
        <v>1654.7812257</v>
      </c>
      <c r="AV20" s="14">
        <f t="shared" si="13"/>
        <v>1345.35059</v>
      </c>
      <c r="AW20" s="14">
        <f t="shared" si="14"/>
        <v>309.43063570000004</v>
      </c>
      <c r="AX20" s="14">
        <f t="shared" si="15"/>
        <v>1654.7812257</v>
      </c>
      <c r="AY20" s="58"/>
      <c r="AZ20" s="58"/>
    </row>
    <row r="21" spans="1:52" s="1" customFormat="1" ht="12.75" customHeight="1" x14ac:dyDescent="0.2">
      <c r="A21" s="17">
        <f t="shared" si="16"/>
        <v>14</v>
      </c>
      <c r="B21" s="26">
        <v>6</v>
      </c>
      <c r="C21" s="18" t="s">
        <v>58</v>
      </c>
      <c r="D21" s="18" t="s">
        <v>101</v>
      </c>
      <c r="E21" s="18" t="s">
        <v>17</v>
      </c>
      <c r="F21" s="18" t="s">
        <v>102</v>
      </c>
      <c r="G21" s="18" t="s">
        <v>103</v>
      </c>
      <c r="H21" s="18"/>
      <c r="I21" s="18"/>
      <c r="J21" s="18"/>
      <c r="K21" s="18"/>
      <c r="L21" s="21" t="s">
        <v>567</v>
      </c>
      <c r="M21" s="25" t="s">
        <v>66</v>
      </c>
      <c r="N21" s="39" t="s">
        <v>787</v>
      </c>
      <c r="O21" s="39" t="s">
        <v>51</v>
      </c>
      <c r="P21" s="43">
        <v>36</v>
      </c>
      <c r="Q21" s="43">
        <v>53</v>
      </c>
      <c r="R21" s="43">
        <v>0</v>
      </c>
      <c r="S21" s="40">
        <f t="shared" si="0"/>
        <v>89</v>
      </c>
      <c r="T21" s="8">
        <v>1</v>
      </c>
      <c r="U21" s="8">
        <v>12</v>
      </c>
      <c r="V21" s="10" t="str">
        <f t="shared" si="20"/>
        <v>0,00000</v>
      </c>
      <c r="W21" s="11">
        <f t="shared" si="21"/>
        <v>0</v>
      </c>
      <c r="X21" s="12">
        <v>3.99</v>
      </c>
      <c r="Y21" s="11">
        <f t="shared" si="1"/>
        <v>47.88</v>
      </c>
      <c r="Z21" s="12">
        <v>0.08</v>
      </c>
      <c r="AA21" s="11">
        <f t="shared" si="23"/>
        <v>5.76</v>
      </c>
      <c r="AB21" s="12">
        <v>4.87</v>
      </c>
      <c r="AC21" s="11">
        <f t="shared" si="24"/>
        <v>350.64</v>
      </c>
      <c r="AD21" s="12">
        <v>0</v>
      </c>
      <c r="AE21" s="11">
        <f t="shared" si="4"/>
        <v>0</v>
      </c>
      <c r="AF21" s="13">
        <f t="shared" si="5"/>
        <v>1.39E-3</v>
      </c>
      <c r="AG21" s="11">
        <f t="shared" si="6"/>
        <v>0.12371</v>
      </c>
      <c r="AH21" s="13">
        <v>1.3299999999999999E-2</v>
      </c>
      <c r="AI21" s="11">
        <f t="shared" si="7"/>
        <v>1.1837</v>
      </c>
      <c r="AJ21" s="13">
        <v>0.3276</v>
      </c>
      <c r="AK21" s="11">
        <f t="shared" si="8"/>
        <v>11.7936</v>
      </c>
      <c r="AL21" s="13">
        <v>0.10100000000000001</v>
      </c>
      <c r="AM21" s="11">
        <f t="shared" si="22"/>
        <v>5.3530000000000006</v>
      </c>
      <c r="AN21" s="12"/>
      <c r="AO21" s="11"/>
      <c r="AP21" s="14">
        <f t="shared" si="17"/>
        <v>0</v>
      </c>
      <c r="AQ21" s="14">
        <f t="shared" si="18"/>
        <v>0</v>
      </c>
      <c r="AR21" s="14">
        <f t="shared" si="19"/>
        <v>0</v>
      </c>
      <c r="AS21" s="14">
        <f t="shared" si="10"/>
        <v>422.73400999999996</v>
      </c>
      <c r="AT21" s="14">
        <f t="shared" si="11"/>
        <v>97.22882229999999</v>
      </c>
      <c r="AU21" s="14">
        <f t="shared" si="12"/>
        <v>519.96283229999995</v>
      </c>
      <c r="AV21" s="14">
        <f t="shared" si="13"/>
        <v>422.73400999999996</v>
      </c>
      <c r="AW21" s="14">
        <f t="shared" si="14"/>
        <v>97.22882229999999</v>
      </c>
      <c r="AX21" s="14">
        <f t="shared" si="15"/>
        <v>519.96283229999995</v>
      </c>
      <c r="AY21" s="58"/>
      <c r="AZ21" s="58"/>
    </row>
    <row r="22" spans="1:52" s="1" customFormat="1" ht="12.75" customHeight="1" x14ac:dyDescent="0.2">
      <c r="A22" s="17">
        <f t="shared" si="16"/>
        <v>15</v>
      </c>
      <c r="B22" s="26">
        <v>6</v>
      </c>
      <c r="C22" s="18" t="s">
        <v>58</v>
      </c>
      <c r="D22" s="18" t="s">
        <v>101</v>
      </c>
      <c r="E22" s="18" t="s">
        <v>17</v>
      </c>
      <c r="F22" s="18" t="s">
        <v>102</v>
      </c>
      <c r="G22" s="18" t="s">
        <v>103</v>
      </c>
      <c r="H22" s="18"/>
      <c r="I22" s="18"/>
      <c r="J22" s="18"/>
      <c r="K22" s="18"/>
      <c r="L22" s="21" t="s">
        <v>568</v>
      </c>
      <c r="M22" s="25" t="s">
        <v>59</v>
      </c>
      <c r="N22" s="39" t="s">
        <v>788</v>
      </c>
      <c r="O22" s="39" t="s">
        <v>51</v>
      </c>
      <c r="P22" s="43">
        <v>1756</v>
      </c>
      <c r="Q22" s="43">
        <v>3512</v>
      </c>
      <c r="R22" s="43">
        <v>0</v>
      </c>
      <c r="S22" s="40">
        <f t="shared" si="0"/>
        <v>5268</v>
      </c>
      <c r="T22" s="8">
        <v>1</v>
      </c>
      <c r="U22" s="8">
        <v>12</v>
      </c>
      <c r="V22" s="10" t="str">
        <f t="shared" si="20"/>
        <v>0,00000</v>
      </c>
      <c r="W22" s="11">
        <f t="shared" si="21"/>
        <v>0</v>
      </c>
      <c r="X22" s="12">
        <v>3.99</v>
      </c>
      <c r="Y22" s="11">
        <f t="shared" si="1"/>
        <v>47.88</v>
      </c>
      <c r="Z22" s="12">
        <v>0.08</v>
      </c>
      <c r="AA22" s="11">
        <f t="shared" si="23"/>
        <v>38.4</v>
      </c>
      <c r="AB22" s="12">
        <v>4.87</v>
      </c>
      <c r="AC22" s="11">
        <f t="shared" si="24"/>
        <v>2337.6</v>
      </c>
      <c r="AD22" s="12">
        <v>0</v>
      </c>
      <c r="AE22" s="11">
        <f t="shared" si="4"/>
        <v>0</v>
      </c>
      <c r="AF22" s="13">
        <f t="shared" si="5"/>
        <v>1.39E-3</v>
      </c>
      <c r="AG22" s="11">
        <f t="shared" si="6"/>
        <v>7.3225199999999999</v>
      </c>
      <c r="AH22" s="13">
        <v>1.3299999999999999E-2</v>
      </c>
      <c r="AI22" s="11">
        <f t="shared" si="7"/>
        <v>70.064399999999992</v>
      </c>
      <c r="AJ22" s="13">
        <v>0.3276</v>
      </c>
      <c r="AK22" s="11">
        <f t="shared" si="8"/>
        <v>575.26559999999995</v>
      </c>
      <c r="AL22" s="13">
        <v>0.10100000000000001</v>
      </c>
      <c r="AM22" s="11">
        <f t="shared" si="22"/>
        <v>354.71200000000005</v>
      </c>
      <c r="AN22" s="12"/>
      <c r="AO22" s="11"/>
      <c r="AP22" s="14">
        <f t="shared" si="17"/>
        <v>0</v>
      </c>
      <c r="AQ22" s="14">
        <f t="shared" si="18"/>
        <v>0</v>
      </c>
      <c r="AR22" s="14">
        <f t="shared" si="19"/>
        <v>0</v>
      </c>
      <c r="AS22" s="14">
        <f t="shared" si="10"/>
        <v>3431.2445200000002</v>
      </c>
      <c r="AT22" s="14">
        <f t="shared" si="11"/>
        <v>789.18623960000014</v>
      </c>
      <c r="AU22" s="14">
        <f t="shared" si="12"/>
        <v>4220.4307595999999</v>
      </c>
      <c r="AV22" s="14">
        <f t="shared" si="13"/>
        <v>3431.2445200000002</v>
      </c>
      <c r="AW22" s="14">
        <f t="shared" si="14"/>
        <v>789.18623960000014</v>
      </c>
      <c r="AX22" s="14">
        <f t="shared" si="15"/>
        <v>4220.4307595999999</v>
      </c>
      <c r="AY22" s="58"/>
      <c r="AZ22" s="58"/>
    </row>
    <row r="23" spans="1:52" s="1" customFormat="1" ht="12.75" customHeight="1" x14ac:dyDescent="0.2">
      <c r="A23" s="17">
        <f t="shared" si="16"/>
        <v>16</v>
      </c>
      <c r="B23" s="26">
        <v>6</v>
      </c>
      <c r="C23" s="18" t="s">
        <v>58</v>
      </c>
      <c r="D23" s="18" t="s">
        <v>101</v>
      </c>
      <c r="E23" s="18" t="s">
        <v>17</v>
      </c>
      <c r="F23" s="18" t="s">
        <v>102</v>
      </c>
      <c r="G23" s="18" t="s">
        <v>103</v>
      </c>
      <c r="H23" s="18"/>
      <c r="I23" s="18"/>
      <c r="J23" s="18"/>
      <c r="K23" s="18"/>
      <c r="L23" s="21" t="s">
        <v>569</v>
      </c>
      <c r="M23" s="25" t="s">
        <v>63</v>
      </c>
      <c r="N23" s="39" t="s">
        <v>789</v>
      </c>
      <c r="O23" s="39" t="s">
        <v>51</v>
      </c>
      <c r="P23" s="43">
        <v>10050</v>
      </c>
      <c r="Q23" s="43">
        <v>20101</v>
      </c>
      <c r="R23" s="43">
        <v>0</v>
      </c>
      <c r="S23" s="40">
        <f t="shared" si="0"/>
        <v>30151</v>
      </c>
      <c r="T23" s="8">
        <v>1</v>
      </c>
      <c r="U23" s="8">
        <v>12</v>
      </c>
      <c r="V23" s="10" t="str">
        <f t="shared" si="20"/>
        <v>0,00000</v>
      </c>
      <c r="W23" s="11">
        <f t="shared" si="21"/>
        <v>0</v>
      </c>
      <c r="X23" s="12">
        <v>3.99</v>
      </c>
      <c r="Y23" s="11">
        <f t="shared" si="1"/>
        <v>47.88</v>
      </c>
      <c r="Z23" s="12">
        <v>0.08</v>
      </c>
      <c r="AA23" s="11">
        <f t="shared" si="23"/>
        <v>37.44</v>
      </c>
      <c r="AB23" s="12">
        <v>4.87</v>
      </c>
      <c r="AC23" s="11">
        <f t="shared" si="24"/>
        <v>2279.16</v>
      </c>
      <c r="AD23" s="12">
        <v>0</v>
      </c>
      <c r="AE23" s="11">
        <f t="shared" si="4"/>
        <v>0</v>
      </c>
      <c r="AF23" s="13">
        <f t="shared" si="5"/>
        <v>1.39E-3</v>
      </c>
      <c r="AG23" s="11">
        <f t="shared" si="6"/>
        <v>41.909889999999997</v>
      </c>
      <c r="AH23" s="13">
        <v>1.3299999999999999E-2</v>
      </c>
      <c r="AI23" s="11">
        <f t="shared" si="7"/>
        <v>401.00829999999996</v>
      </c>
      <c r="AJ23" s="13">
        <v>0.3276</v>
      </c>
      <c r="AK23" s="11">
        <f t="shared" si="8"/>
        <v>3292.38</v>
      </c>
      <c r="AL23" s="13">
        <v>0.10100000000000001</v>
      </c>
      <c r="AM23" s="11">
        <f t="shared" si="22"/>
        <v>2030.201</v>
      </c>
      <c r="AN23" s="12"/>
      <c r="AO23" s="11"/>
      <c r="AP23" s="14">
        <f t="shared" si="17"/>
        <v>0</v>
      </c>
      <c r="AQ23" s="14">
        <f t="shared" si="18"/>
        <v>0</v>
      </c>
      <c r="AR23" s="14">
        <f t="shared" si="19"/>
        <v>0</v>
      </c>
      <c r="AS23" s="14">
        <f t="shared" si="10"/>
        <v>8129.9791899999991</v>
      </c>
      <c r="AT23" s="14">
        <f t="shared" si="11"/>
        <v>1869.8952136999999</v>
      </c>
      <c r="AU23" s="14">
        <f t="shared" si="12"/>
        <v>9999.8744036999997</v>
      </c>
      <c r="AV23" s="14">
        <f t="shared" si="13"/>
        <v>8129.9791899999991</v>
      </c>
      <c r="AW23" s="14">
        <f t="shared" si="14"/>
        <v>1869.8952136999999</v>
      </c>
      <c r="AX23" s="14">
        <f t="shared" si="15"/>
        <v>9999.8744036999997</v>
      </c>
      <c r="AY23" s="58"/>
      <c r="AZ23" s="58"/>
    </row>
    <row r="24" spans="1:52" s="1" customFormat="1" ht="12.75" customHeight="1" x14ac:dyDescent="0.2">
      <c r="A24" s="17">
        <f t="shared" si="16"/>
        <v>17</v>
      </c>
      <c r="B24" s="26">
        <v>6</v>
      </c>
      <c r="C24" s="18" t="s">
        <v>58</v>
      </c>
      <c r="D24" s="18" t="s">
        <v>101</v>
      </c>
      <c r="E24" s="18" t="s">
        <v>17</v>
      </c>
      <c r="F24" s="18" t="s">
        <v>102</v>
      </c>
      <c r="G24" s="18" t="s">
        <v>103</v>
      </c>
      <c r="H24" s="18"/>
      <c r="I24" s="18"/>
      <c r="J24" s="18"/>
      <c r="K24" s="18"/>
      <c r="L24" s="21" t="s">
        <v>570</v>
      </c>
      <c r="M24" s="25" t="s">
        <v>6</v>
      </c>
      <c r="N24" s="39" t="s">
        <v>790</v>
      </c>
      <c r="O24" s="39" t="s">
        <v>51</v>
      </c>
      <c r="P24" s="43">
        <v>8487</v>
      </c>
      <c r="Q24" s="43">
        <v>25463</v>
      </c>
      <c r="R24" s="43">
        <v>0</v>
      </c>
      <c r="S24" s="40">
        <f t="shared" si="0"/>
        <v>33950</v>
      </c>
      <c r="T24" s="8">
        <v>1</v>
      </c>
      <c r="U24" s="8">
        <v>12</v>
      </c>
      <c r="V24" s="10" t="str">
        <f t="shared" si="20"/>
        <v>0,00000</v>
      </c>
      <c r="W24" s="11">
        <f t="shared" si="21"/>
        <v>0</v>
      </c>
      <c r="X24" s="12">
        <v>3.99</v>
      </c>
      <c r="Y24" s="11">
        <f t="shared" si="1"/>
        <v>47.88</v>
      </c>
      <c r="Z24" s="12">
        <v>0.08</v>
      </c>
      <c r="AA24" s="11">
        <f t="shared" si="23"/>
        <v>31.68</v>
      </c>
      <c r="AB24" s="12">
        <v>4.87</v>
      </c>
      <c r="AC24" s="11">
        <f t="shared" si="24"/>
        <v>1928.52</v>
      </c>
      <c r="AD24" s="12">
        <v>0</v>
      </c>
      <c r="AE24" s="11">
        <f t="shared" si="4"/>
        <v>0</v>
      </c>
      <c r="AF24" s="13">
        <f t="shared" si="5"/>
        <v>1.39E-3</v>
      </c>
      <c r="AG24" s="11">
        <f t="shared" si="6"/>
        <v>47.1905</v>
      </c>
      <c r="AH24" s="13">
        <v>1.3299999999999999E-2</v>
      </c>
      <c r="AI24" s="11">
        <f t="shared" si="7"/>
        <v>451.53499999999997</v>
      </c>
      <c r="AJ24" s="13">
        <v>0.3276</v>
      </c>
      <c r="AK24" s="11">
        <f t="shared" si="8"/>
        <v>2780.3411999999998</v>
      </c>
      <c r="AL24" s="13">
        <v>0.10100000000000001</v>
      </c>
      <c r="AM24" s="11">
        <f t="shared" si="22"/>
        <v>2571.7630000000004</v>
      </c>
      <c r="AN24" s="12"/>
      <c r="AO24" s="11"/>
      <c r="AP24" s="14">
        <f t="shared" si="17"/>
        <v>0</v>
      </c>
      <c r="AQ24" s="14">
        <f t="shared" si="18"/>
        <v>0</v>
      </c>
      <c r="AR24" s="14">
        <f t="shared" si="19"/>
        <v>0</v>
      </c>
      <c r="AS24" s="14">
        <f t="shared" si="10"/>
        <v>7858.9096999999992</v>
      </c>
      <c r="AT24" s="14">
        <f t="shared" si="11"/>
        <v>1807.549231</v>
      </c>
      <c r="AU24" s="14">
        <f t="shared" si="12"/>
        <v>9666.4589309999992</v>
      </c>
      <c r="AV24" s="14">
        <f t="shared" si="13"/>
        <v>7858.9096999999992</v>
      </c>
      <c r="AW24" s="14">
        <f t="shared" si="14"/>
        <v>1807.549231</v>
      </c>
      <c r="AX24" s="14">
        <f t="shared" si="15"/>
        <v>9666.4589309999992</v>
      </c>
      <c r="AY24" s="58"/>
      <c r="AZ24" s="58"/>
    </row>
    <row r="25" spans="1:52" s="1" customFormat="1" ht="12.75" customHeight="1" x14ac:dyDescent="0.2">
      <c r="A25" s="17">
        <f t="shared" si="16"/>
        <v>18</v>
      </c>
      <c r="B25" s="26">
        <v>6</v>
      </c>
      <c r="C25" s="18" t="s">
        <v>58</v>
      </c>
      <c r="D25" s="18" t="s">
        <v>101</v>
      </c>
      <c r="E25" s="18" t="s">
        <v>17</v>
      </c>
      <c r="F25" s="18" t="s">
        <v>102</v>
      </c>
      <c r="G25" s="18" t="s">
        <v>103</v>
      </c>
      <c r="H25" s="18"/>
      <c r="I25" s="18"/>
      <c r="J25" s="18"/>
      <c r="K25" s="18"/>
      <c r="L25" s="21" t="s">
        <v>571</v>
      </c>
      <c r="M25" s="25" t="s">
        <v>67</v>
      </c>
      <c r="N25" s="39" t="s">
        <v>778</v>
      </c>
      <c r="O25" s="39" t="s">
        <v>55</v>
      </c>
      <c r="P25" s="43">
        <v>13387</v>
      </c>
      <c r="Q25" s="43">
        <v>20081</v>
      </c>
      <c r="R25" s="43">
        <v>0</v>
      </c>
      <c r="S25" s="40">
        <f t="shared" si="0"/>
        <v>33468</v>
      </c>
      <c r="T25" s="8">
        <v>1</v>
      </c>
      <c r="U25" s="8">
        <v>12</v>
      </c>
      <c r="V25" s="10" t="str">
        <f t="shared" si="20"/>
        <v>0,00000</v>
      </c>
      <c r="W25" s="11">
        <f t="shared" si="21"/>
        <v>0</v>
      </c>
      <c r="X25" s="12">
        <v>5</v>
      </c>
      <c r="Y25" s="11">
        <f t="shared" si="1"/>
        <v>60</v>
      </c>
      <c r="Z25" s="12">
        <v>0.08</v>
      </c>
      <c r="AA25" s="11">
        <f t="shared" si="23"/>
        <v>19.2</v>
      </c>
      <c r="AB25" s="12">
        <v>21.13</v>
      </c>
      <c r="AC25" s="11">
        <f t="shared" si="24"/>
        <v>5071.2</v>
      </c>
      <c r="AD25" s="12">
        <v>0</v>
      </c>
      <c r="AE25" s="11">
        <f t="shared" si="4"/>
        <v>0</v>
      </c>
      <c r="AF25" s="13">
        <f t="shared" si="5"/>
        <v>1.39E-3</v>
      </c>
      <c r="AG25" s="11">
        <f t="shared" si="6"/>
        <v>46.520519999999998</v>
      </c>
      <c r="AH25" s="13">
        <v>1.3299999999999999E-2</v>
      </c>
      <c r="AI25" s="11">
        <f t="shared" si="7"/>
        <v>445.12439999999998</v>
      </c>
      <c r="AJ25" s="13">
        <v>0.2208</v>
      </c>
      <c r="AK25" s="11">
        <f t="shared" si="8"/>
        <v>2955.8496</v>
      </c>
      <c r="AL25" s="13">
        <v>0.15490000000000001</v>
      </c>
      <c r="AM25" s="11">
        <f t="shared" si="22"/>
        <v>3110.5469000000003</v>
      </c>
      <c r="AN25" s="12"/>
      <c r="AO25" s="11"/>
      <c r="AP25" s="14">
        <f t="shared" si="17"/>
        <v>0</v>
      </c>
      <c r="AQ25" s="14">
        <f t="shared" si="18"/>
        <v>0</v>
      </c>
      <c r="AR25" s="14">
        <f t="shared" si="19"/>
        <v>0</v>
      </c>
      <c r="AS25" s="14">
        <f t="shared" si="10"/>
        <v>11708.441420000001</v>
      </c>
      <c r="AT25" s="14">
        <f t="shared" si="11"/>
        <v>2692.9415266000005</v>
      </c>
      <c r="AU25" s="14">
        <f t="shared" si="12"/>
        <v>14401.382946600002</v>
      </c>
      <c r="AV25" s="14">
        <f t="shared" si="13"/>
        <v>11708.441420000001</v>
      </c>
      <c r="AW25" s="14">
        <f t="shared" si="14"/>
        <v>2692.9415266000005</v>
      </c>
      <c r="AX25" s="14">
        <f t="shared" si="15"/>
        <v>14401.382946600002</v>
      </c>
      <c r="AY25" s="58"/>
      <c r="AZ25" s="58"/>
    </row>
    <row r="26" spans="1:52" s="1" customFormat="1" ht="12.75" customHeight="1" x14ac:dyDescent="0.2">
      <c r="A26" s="17">
        <f t="shared" si="16"/>
        <v>19</v>
      </c>
      <c r="B26" s="26">
        <v>6</v>
      </c>
      <c r="C26" s="18" t="s">
        <v>58</v>
      </c>
      <c r="D26" s="18" t="s">
        <v>101</v>
      </c>
      <c r="E26" s="18" t="s">
        <v>17</v>
      </c>
      <c r="F26" s="18" t="s">
        <v>102</v>
      </c>
      <c r="G26" s="18" t="s">
        <v>103</v>
      </c>
      <c r="H26" s="18"/>
      <c r="I26" s="18"/>
      <c r="J26" s="18"/>
      <c r="K26" s="18"/>
      <c r="L26" s="21" t="s">
        <v>572</v>
      </c>
      <c r="M26" s="25" t="s">
        <v>60</v>
      </c>
      <c r="N26" s="39" t="s">
        <v>791</v>
      </c>
      <c r="O26" s="39" t="s">
        <v>55</v>
      </c>
      <c r="P26" s="43">
        <v>23194</v>
      </c>
      <c r="Q26" s="43">
        <v>34792</v>
      </c>
      <c r="R26" s="43">
        <v>0</v>
      </c>
      <c r="S26" s="40">
        <f t="shared" si="0"/>
        <v>57986</v>
      </c>
      <c r="T26" s="8">
        <v>1</v>
      </c>
      <c r="U26" s="8">
        <v>12</v>
      </c>
      <c r="V26" s="10" t="str">
        <f t="shared" si="20"/>
        <v>0,00000</v>
      </c>
      <c r="W26" s="11">
        <f t="shared" si="21"/>
        <v>0</v>
      </c>
      <c r="X26" s="12">
        <v>5</v>
      </c>
      <c r="Y26" s="11">
        <f t="shared" si="1"/>
        <v>60</v>
      </c>
      <c r="Z26" s="12">
        <v>0.08</v>
      </c>
      <c r="AA26" s="11">
        <f t="shared" si="23"/>
        <v>33.6</v>
      </c>
      <c r="AB26" s="12">
        <v>21.13</v>
      </c>
      <c r="AC26" s="11">
        <f t="shared" si="24"/>
        <v>8874.6</v>
      </c>
      <c r="AD26" s="12">
        <v>0</v>
      </c>
      <c r="AE26" s="11">
        <f t="shared" si="4"/>
        <v>0</v>
      </c>
      <c r="AF26" s="13">
        <f t="shared" si="5"/>
        <v>1.39E-3</v>
      </c>
      <c r="AG26" s="11">
        <f t="shared" si="6"/>
        <v>80.600539999999995</v>
      </c>
      <c r="AH26" s="13">
        <v>1.3299999999999999E-2</v>
      </c>
      <c r="AI26" s="11">
        <f t="shared" si="7"/>
        <v>771.21379999999999</v>
      </c>
      <c r="AJ26" s="13">
        <v>0.2208</v>
      </c>
      <c r="AK26" s="11">
        <f t="shared" si="8"/>
        <v>5121.2352000000001</v>
      </c>
      <c r="AL26" s="13">
        <v>0.15490000000000001</v>
      </c>
      <c r="AM26" s="11">
        <f t="shared" si="22"/>
        <v>5389.2808000000005</v>
      </c>
      <c r="AN26" s="12"/>
      <c r="AO26" s="11"/>
      <c r="AP26" s="14">
        <f t="shared" si="17"/>
        <v>0</v>
      </c>
      <c r="AQ26" s="14">
        <f t="shared" si="18"/>
        <v>0</v>
      </c>
      <c r="AR26" s="14">
        <f t="shared" si="19"/>
        <v>0</v>
      </c>
      <c r="AS26" s="14">
        <f t="shared" si="10"/>
        <v>20330.530339999998</v>
      </c>
      <c r="AT26" s="14">
        <f t="shared" si="11"/>
        <v>4676.0219781999995</v>
      </c>
      <c r="AU26" s="14">
        <f t="shared" si="12"/>
        <v>25006.552318199996</v>
      </c>
      <c r="AV26" s="14">
        <f t="shared" si="13"/>
        <v>20330.530339999998</v>
      </c>
      <c r="AW26" s="14">
        <f t="shared" si="14"/>
        <v>4676.0219781999995</v>
      </c>
      <c r="AX26" s="14">
        <f t="shared" si="15"/>
        <v>25006.552318199996</v>
      </c>
      <c r="AY26" s="58"/>
      <c r="AZ26" s="58"/>
    </row>
    <row r="27" spans="1:52" s="1" customFormat="1" ht="12.75" customHeight="1" x14ac:dyDescent="0.2">
      <c r="A27" s="17">
        <f t="shared" si="16"/>
        <v>20</v>
      </c>
      <c r="B27" s="26">
        <v>6</v>
      </c>
      <c r="C27" s="18" t="s">
        <v>58</v>
      </c>
      <c r="D27" s="18" t="s">
        <v>101</v>
      </c>
      <c r="E27" s="18" t="s">
        <v>17</v>
      </c>
      <c r="F27" s="18" t="s">
        <v>102</v>
      </c>
      <c r="G27" s="18" t="s">
        <v>103</v>
      </c>
      <c r="H27" s="18"/>
      <c r="I27" s="18"/>
      <c r="J27" s="18"/>
      <c r="K27" s="18"/>
      <c r="L27" s="21" t="s">
        <v>573</v>
      </c>
      <c r="M27" s="25" t="s">
        <v>65</v>
      </c>
      <c r="N27" s="39" t="s">
        <v>792</v>
      </c>
      <c r="O27" s="39" t="s">
        <v>55</v>
      </c>
      <c r="P27" s="43">
        <v>17188</v>
      </c>
      <c r="Q27" s="43">
        <v>25781</v>
      </c>
      <c r="R27" s="43">
        <v>0</v>
      </c>
      <c r="S27" s="40">
        <f t="shared" si="0"/>
        <v>42969</v>
      </c>
      <c r="T27" s="8">
        <v>1</v>
      </c>
      <c r="U27" s="8">
        <v>12</v>
      </c>
      <c r="V27" s="10" t="str">
        <f t="shared" si="20"/>
        <v>0,00000</v>
      </c>
      <c r="W27" s="11">
        <f t="shared" si="21"/>
        <v>0</v>
      </c>
      <c r="X27" s="12">
        <v>5</v>
      </c>
      <c r="Y27" s="11">
        <f t="shared" si="1"/>
        <v>60</v>
      </c>
      <c r="Z27" s="12">
        <v>0.08</v>
      </c>
      <c r="AA27" s="11">
        <f t="shared" si="23"/>
        <v>24.96</v>
      </c>
      <c r="AB27" s="12">
        <v>21.13</v>
      </c>
      <c r="AC27" s="11">
        <f t="shared" si="24"/>
        <v>6592.56</v>
      </c>
      <c r="AD27" s="12">
        <v>0</v>
      </c>
      <c r="AE27" s="11">
        <f t="shared" si="4"/>
        <v>0</v>
      </c>
      <c r="AF27" s="13">
        <f t="shared" si="5"/>
        <v>1.39E-3</v>
      </c>
      <c r="AG27" s="11">
        <f t="shared" si="6"/>
        <v>59.726909999999997</v>
      </c>
      <c r="AH27" s="13">
        <v>1.3299999999999999E-2</v>
      </c>
      <c r="AI27" s="11">
        <f t="shared" si="7"/>
        <v>571.48770000000002</v>
      </c>
      <c r="AJ27" s="13">
        <v>0.2208</v>
      </c>
      <c r="AK27" s="11">
        <f t="shared" si="8"/>
        <v>3795.1104</v>
      </c>
      <c r="AL27" s="13">
        <v>0.15490000000000001</v>
      </c>
      <c r="AM27" s="11">
        <f t="shared" si="22"/>
        <v>3993.4769000000001</v>
      </c>
      <c r="AN27" s="12"/>
      <c r="AO27" s="11"/>
      <c r="AP27" s="14">
        <f t="shared" si="17"/>
        <v>0</v>
      </c>
      <c r="AQ27" s="14">
        <f t="shared" si="18"/>
        <v>0</v>
      </c>
      <c r="AR27" s="14">
        <f t="shared" si="19"/>
        <v>0</v>
      </c>
      <c r="AS27" s="14">
        <f t="shared" si="10"/>
        <v>15097.321909999999</v>
      </c>
      <c r="AT27" s="14">
        <f t="shared" si="11"/>
        <v>3472.3840393</v>
      </c>
      <c r="AU27" s="14">
        <f t="shared" si="12"/>
        <v>18569.705949299998</v>
      </c>
      <c r="AV27" s="14">
        <f t="shared" si="13"/>
        <v>15097.321909999999</v>
      </c>
      <c r="AW27" s="14">
        <f t="shared" si="14"/>
        <v>3472.3840393</v>
      </c>
      <c r="AX27" s="14">
        <f t="shared" si="15"/>
        <v>18569.705949299998</v>
      </c>
      <c r="AY27" s="58"/>
      <c r="AZ27" s="58"/>
    </row>
    <row r="28" spans="1:52" s="1" customFormat="1" ht="12.75" customHeight="1" x14ac:dyDescent="0.2">
      <c r="A28" s="17">
        <v>21</v>
      </c>
      <c r="B28" s="26">
        <v>6</v>
      </c>
      <c r="C28" s="18" t="s">
        <v>58</v>
      </c>
      <c r="D28" s="18" t="s">
        <v>101</v>
      </c>
      <c r="E28" s="18" t="s">
        <v>17</v>
      </c>
      <c r="F28" s="18" t="s">
        <v>102</v>
      </c>
      <c r="G28" s="18" t="s">
        <v>103</v>
      </c>
      <c r="H28" s="18"/>
      <c r="I28" s="18"/>
      <c r="J28" s="18"/>
      <c r="K28" s="18"/>
      <c r="L28" s="21" t="s">
        <v>574</v>
      </c>
      <c r="M28" s="25" t="s">
        <v>64</v>
      </c>
      <c r="N28" s="39">
        <v>12.5</v>
      </c>
      <c r="O28" s="39" t="s">
        <v>56</v>
      </c>
      <c r="P28" s="43">
        <v>1</v>
      </c>
      <c r="Q28" s="43">
        <v>2</v>
      </c>
      <c r="R28" s="43">
        <v>0</v>
      </c>
      <c r="S28" s="40">
        <f t="shared" si="0"/>
        <v>3</v>
      </c>
      <c r="T28" s="8">
        <v>1</v>
      </c>
      <c r="U28" s="8">
        <v>12</v>
      </c>
      <c r="V28" s="10" t="str">
        <f t="shared" si="20"/>
        <v>0,00000</v>
      </c>
      <c r="W28" s="11">
        <f t="shared" si="21"/>
        <v>0</v>
      </c>
      <c r="X28" s="12">
        <v>3.15</v>
      </c>
      <c r="Y28" s="11">
        <f t="shared" si="1"/>
        <v>37.799999999999997</v>
      </c>
      <c r="Z28" s="12">
        <v>0.02</v>
      </c>
      <c r="AA28" s="11">
        <f>Z28*U28</f>
        <v>0.24</v>
      </c>
      <c r="AB28" s="12">
        <v>12.84</v>
      </c>
      <c r="AC28" s="11">
        <f>AB28*U28</f>
        <v>154.07999999999998</v>
      </c>
      <c r="AD28" s="12">
        <v>0</v>
      </c>
      <c r="AE28" s="11">
        <f t="shared" si="4"/>
        <v>0</v>
      </c>
      <c r="AF28" s="13">
        <f t="shared" si="5"/>
        <v>1.39E-3</v>
      </c>
      <c r="AG28" s="11">
        <f t="shared" si="6"/>
        <v>4.1700000000000001E-3</v>
      </c>
      <c r="AH28" s="13">
        <v>1.3299999999999999E-2</v>
      </c>
      <c r="AI28" s="11">
        <f t="shared" si="7"/>
        <v>3.9899999999999998E-2</v>
      </c>
      <c r="AJ28" s="13">
        <v>0.27450000000000002</v>
      </c>
      <c r="AK28" s="11">
        <f t="shared" si="8"/>
        <v>0.27450000000000002</v>
      </c>
      <c r="AL28" s="13">
        <v>6.1800000000000001E-2</v>
      </c>
      <c r="AM28" s="11">
        <f t="shared" si="22"/>
        <v>0.1236</v>
      </c>
      <c r="AN28" s="12"/>
      <c r="AO28" s="11"/>
      <c r="AP28" s="14">
        <f t="shared" si="17"/>
        <v>0</v>
      </c>
      <c r="AQ28" s="14">
        <f t="shared" si="18"/>
        <v>0</v>
      </c>
      <c r="AR28" s="14">
        <f t="shared" si="19"/>
        <v>0</v>
      </c>
      <c r="AS28" s="14">
        <f t="shared" si="10"/>
        <v>192.56216999999998</v>
      </c>
      <c r="AT28" s="14">
        <f t="shared" si="11"/>
        <v>44.289299100000001</v>
      </c>
      <c r="AU28" s="14">
        <f t="shared" si="12"/>
        <v>236.85146909999997</v>
      </c>
      <c r="AV28" s="14">
        <f t="shared" si="13"/>
        <v>192.56216999999998</v>
      </c>
      <c r="AW28" s="14">
        <f t="shared" si="14"/>
        <v>44.289299100000001</v>
      </c>
      <c r="AX28" s="14">
        <f t="shared" si="15"/>
        <v>236.85146909999997</v>
      </c>
      <c r="AY28" s="57"/>
      <c r="AZ28" s="57"/>
    </row>
    <row r="29" spans="1:52" s="1" customFormat="1" ht="12.75" customHeight="1" x14ac:dyDescent="0.2">
      <c r="A29" s="17">
        <f t="shared" ref="A29:A92" si="25">A28+1</f>
        <v>22</v>
      </c>
      <c r="B29" s="26">
        <v>7</v>
      </c>
      <c r="C29" s="18" t="s">
        <v>10</v>
      </c>
      <c r="D29" s="18" t="s">
        <v>25</v>
      </c>
      <c r="E29" s="18" t="s">
        <v>24</v>
      </c>
      <c r="F29" s="18" t="s">
        <v>104</v>
      </c>
      <c r="G29" s="18" t="s">
        <v>105</v>
      </c>
      <c r="H29" s="18"/>
      <c r="I29" s="18"/>
      <c r="J29" s="18"/>
      <c r="K29" s="18"/>
      <c r="L29" s="21" t="s">
        <v>575</v>
      </c>
      <c r="M29" s="25" t="s">
        <v>348</v>
      </c>
      <c r="N29" s="39" t="s">
        <v>790</v>
      </c>
      <c r="O29" s="39" t="s">
        <v>51</v>
      </c>
      <c r="P29" s="43">
        <v>6100</v>
      </c>
      <c r="Q29" s="43">
        <v>14500</v>
      </c>
      <c r="R29" s="43">
        <v>0</v>
      </c>
      <c r="S29" s="40">
        <f t="shared" si="0"/>
        <v>20600</v>
      </c>
      <c r="T29" s="8">
        <v>1</v>
      </c>
      <c r="U29" s="8">
        <v>12</v>
      </c>
      <c r="V29" s="10" t="str">
        <f t="shared" si="20"/>
        <v>0,00000</v>
      </c>
      <c r="W29" s="11">
        <f t="shared" si="21"/>
        <v>0</v>
      </c>
      <c r="X29" s="12">
        <v>3.99</v>
      </c>
      <c r="Y29" s="11">
        <f t="shared" si="1"/>
        <v>47.88</v>
      </c>
      <c r="Z29" s="12">
        <v>0.08</v>
      </c>
      <c r="AA29" s="11">
        <f t="shared" ref="AA29:AA34" si="26">Z29*U29*N29</f>
        <v>31.68</v>
      </c>
      <c r="AB29" s="12">
        <v>4.87</v>
      </c>
      <c r="AC29" s="11">
        <f t="shared" ref="AC29:AC34" si="27">AB29*U29*T29*N29</f>
        <v>1928.52</v>
      </c>
      <c r="AD29" s="12">
        <v>0</v>
      </c>
      <c r="AE29" s="11">
        <f t="shared" si="4"/>
        <v>0</v>
      </c>
      <c r="AF29" s="13">
        <f t="shared" si="5"/>
        <v>1.39E-3</v>
      </c>
      <c r="AG29" s="11">
        <f t="shared" si="6"/>
        <v>28.634</v>
      </c>
      <c r="AH29" s="13">
        <v>1.3299999999999999E-2</v>
      </c>
      <c r="AI29" s="11">
        <f t="shared" si="7"/>
        <v>273.97999999999996</v>
      </c>
      <c r="AJ29" s="13">
        <v>0.3276</v>
      </c>
      <c r="AK29" s="11">
        <f t="shared" si="8"/>
        <v>1998.3600000000001</v>
      </c>
      <c r="AL29" s="13">
        <v>0.10100000000000001</v>
      </c>
      <c r="AM29" s="11">
        <f t="shared" si="22"/>
        <v>1464.5</v>
      </c>
      <c r="AN29" s="12"/>
      <c r="AO29" s="11"/>
      <c r="AP29" s="14">
        <f t="shared" si="17"/>
        <v>0</v>
      </c>
      <c r="AQ29" s="14">
        <f t="shared" si="18"/>
        <v>0</v>
      </c>
      <c r="AR29" s="14">
        <f t="shared" si="19"/>
        <v>0</v>
      </c>
      <c r="AS29" s="14">
        <f t="shared" si="10"/>
        <v>5773.554000000001</v>
      </c>
      <c r="AT29" s="14">
        <f t="shared" si="11"/>
        <v>1327.9174200000002</v>
      </c>
      <c r="AU29" s="14">
        <f t="shared" si="12"/>
        <v>7101.4714200000017</v>
      </c>
      <c r="AV29" s="14">
        <f t="shared" si="13"/>
        <v>5773.554000000001</v>
      </c>
      <c r="AW29" s="14">
        <f t="shared" si="14"/>
        <v>1327.9174200000002</v>
      </c>
      <c r="AX29" s="14">
        <f t="shared" si="15"/>
        <v>7101.4714200000017</v>
      </c>
      <c r="AY29" s="62">
        <v>7</v>
      </c>
      <c r="AZ29" s="56">
        <f>SUM(AX29:AX31)</f>
        <v>14677.941903000001</v>
      </c>
    </row>
    <row r="30" spans="1:52" s="1" customFormat="1" ht="12.75" customHeight="1" x14ac:dyDescent="0.2">
      <c r="A30" s="17">
        <f t="shared" si="25"/>
        <v>23</v>
      </c>
      <c r="B30" s="26">
        <v>7</v>
      </c>
      <c r="C30" s="18" t="s">
        <v>10</v>
      </c>
      <c r="D30" s="18" t="s">
        <v>25</v>
      </c>
      <c r="E30" s="18" t="s">
        <v>24</v>
      </c>
      <c r="F30" s="18" t="s">
        <v>104</v>
      </c>
      <c r="G30" s="18" t="s">
        <v>105</v>
      </c>
      <c r="H30" s="18"/>
      <c r="I30" s="18"/>
      <c r="J30" s="18"/>
      <c r="K30" s="18"/>
      <c r="L30" s="21" t="s">
        <v>576</v>
      </c>
      <c r="M30" s="25" t="s">
        <v>170</v>
      </c>
      <c r="N30" s="39" t="s">
        <v>793</v>
      </c>
      <c r="O30" s="39" t="s">
        <v>51</v>
      </c>
      <c r="P30" s="43">
        <v>290</v>
      </c>
      <c r="Q30" s="43">
        <v>1300</v>
      </c>
      <c r="R30" s="43">
        <v>0</v>
      </c>
      <c r="S30" s="40">
        <f t="shared" si="0"/>
        <v>1590</v>
      </c>
      <c r="T30" s="8">
        <v>1</v>
      </c>
      <c r="U30" s="8">
        <v>12</v>
      </c>
      <c r="V30" s="10" t="str">
        <f t="shared" si="20"/>
        <v>0,00000</v>
      </c>
      <c r="W30" s="11">
        <f t="shared" si="21"/>
        <v>0</v>
      </c>
      <c r="X30" s="12">
        <v>3.99</v>
      </c>
      <c r="Y30" s="11">
        <f t="shared" si="1"/>
        <v>47.88</v>
      </c>
      <c r="Z30" s="12">
        <v>0.08</v>
      </c>
      <c r="AA30" s="11">
        <f t="shared" si="26"/>
        <v>11.52</v>
      </c>
      <c r="AB30" s="12">
        <v>4.87</v>
      </c>
      <c r="AC30" s="11">
        <f t="shared" si="27"/>
        <v>701.28</v>
      </c>
      <c r="AD30" s="12">
        <v>0</v>
      </c>
      <c r="AE30" s="11">
        <f t="shared" si="4"/>
        <v>0</v>
      </c>
      <c r="AF30" s="13">
        <f t="shared" si="5"/>
        <v>1.39E-3</v>
      </c>
      <c r="AG30" s="11">
        <f t="shared" si="6"/>
        <v>2.2100999999999997</v>
      </c>
      <c r="AH30" s="13">
        <v>1.3299999999999999E-2</v>
      </c>
      <c r="AI30" s="11">
        <f t="shared" si="7"/>
        <v>21.146999999999998</v>
      </c>
      <c r="AJ30" s="13">
        <v>0.3276</v>
      </c>
      <c r="AK30" s="11">
        <f t="shared" si="8"/>
        <v>95.004000000000005</v>
      </c>
      <c r="AL30" s="13">
        <v>0.10100000000000001</v>
      </c>
      <c r="AM30" s="11">
        <f t="shared" si="22"/>
        <v>131.30000000000001</v>
      </c>
      <c r="AN30" s="12"/>
      <c r="AO30" s="11"/>
      <c r="AP30" s="14">
        <f t="shared" si="17"/>
        <v>0</v>
      </c>
      <c r="AQ30" s="14">
        <f t="shared" si="18"/>
        <v>0</v>
      </c>
      <c r="AR30" s="14">
        <f t="shared" si="19"/>
        <v>0</v>
      </c>
      <c r="AS30" s="14">
        <f t="shared" si="10"/>
        <v>1010.3411</v>
      </c>
      <c r="AT30" s="14">
        <f t="shared" si="11"/>
        <v>232.37845300000001</v>
      </c>
      <c r="AU30" s="14">
        <f t="shared" si="12"/>
        <v>1242.7195529999999</v>
      </c>
      <c r="AV30" s="14">
        <f t="shared" si="13"/>
        <v>1010.3411</v>
      </c>
      <c r="AW30" s="14">
        <f t="shared" si="14"/>
        <v>232.37845300000001</v>
      </c>
      <c r="AX30" s="14">
        <f t="shared" si="15"/>
        <v>1242.7195529999999</v>
      </c>
      <c r="AY30" s="58"/>
      <c r="AZ30" s="58"/>
    </row>
    <row r="31" spans="1:52" s="1" customFormat="1" ht="12.75" customHeight="1" x14ac:dyDescent="0.2">
      <c r="A31" s="17">
        <f t="shared" si="25"/>
        <v>24</v>
      </c>
      <c r="B31" s="26">
        <v>7</v>
      </c>
      <c r="C31" s="20" t="s">
        <v>10</v>
      </c>
      <c r="D31" s="17" t="s">
        <v>25</v>
      </c>
      <c r="E31" s="17" t="s">
        <v>24</v>
      </c>
      <c r="F31" s="17" t="s">
        <v>104</v>
      </c>
      <c r="G31" s="17" t="s">
        <v>105</v>
      </c>
      <c r="H31" s="17"/>
      <c r="I31" s="17"/>
      <c r="J31" s="17"/>
      <c r="K31" s="17"/>
      <c r="L31" s="21" t="s">
        <v>577</v>
      </c>
      <c r="M31" s="25" t="s">
        <v>300</v>
      </c>
      <c r="N31" s="39" t="s">
        <v>785</v>
      </c>
      <c r="O31" s="39" t="s">
        <v>51</v>
      </c>
      <c r="P31" s="43">
        <v>5800</v>
      </c>
      <c r="Q31" s="43">
        <v>14100</v>
      </c>
      <c r="R31" s="43">
        <v>0</v>
      </c>
      <c r="S31" s="40">
        <f t="shared" si="0"/>
        <v>19900</v>
      </c>
      <c r="T31" s="8">
        <v>1</v>
      </c>
      <c r="U31" s="8">
        <v>12</v>
      </c>
      <c r="V31" s="10" t="str">
        <f t="shared" si="20"/>
        <v>0,00000</v>
      </c>
      <c r="W31" s="11">
        <f t="shared" si="21"/>
        <v>0</v>
      </c>
      <c r="X31" s="12">
        <v>3.99</v>
      </c>
      <c r="Y31" s="11">
        <f t="shared" si="1"/>
        <v>47.88</v>
      </c>
      <c r="Z31" s="12">
        <v>0.08</v>
      </c>
      <c r="AA31" s="11">
        <f t="shared" si="26"/>
        <v>24</v>
      </c>
      <c r="AB31" s="12">
        <v>4.87</v>
      </c>
      <c r="AC31" s="11">
        <f t="shared" si="27"/>
        <v>1461</v>
      </c>
      <c r="AD31" s="12">
        <v>0</v>
      </c>
      <c r="AE31" s="11">
        <f t="shared" si="4"/>
        <v>0</v>
      </c>
      <c r="AF31" s="13">
        <f t="shared" si="5"/>
        <v>1.39E-3</v>
      </c>
      <c r="AG31" s="11">
        <f t="shared" si="6"/>
        <v>27.660999999999998</v>
      </c>
      <c r="AH31" s="13">
        <v>1.3299999999999999E-2</v>
      </c>
      <c r="AI31" s="11">
        <f t="shared" si="7"/>
        <v>264.66999999999996</v>
      </c>
      <c r="AJ31" s="13">
        <v>0.3276</v>
      </c>
      <c r="AK31" s="11">
        <f t="shared" si="8"/>
        <v>1900.08</v>
      </c>
      <c r="AL31" s="13">
        <v>0.10100000000000001</v>
      </c>
      <c r="AM31" s="11">
        <f t="shared" si="22"/>
        <v>1424.1000000000001</v>
      </c>
      <c r="AN31" s="12"/>
      <c r="AO31" s="11"/>
      <c r="AP31" s="14">
        <f t="shared" si="17"/>
        <v>0</v>
      </c>
      <c r="AQ31" s="14">
        <f t="shared" si="18"/>
        <v>0</v>
      </c>
      <c r="AR31" s="14">
        <f t="shared" si="19"/>
        <v>0</v>
      </c>
      <c r="AS31" s="14">
        <f t="shared" si="10"/>
        <v>5149.3910000000005</v>
      </c>
      <c r="AT31" s="14">
        <f t="shared" si="11"/>
        <v>1184.3599300000001</v>
      </c>
      <c r="AU31" s="14">
        <f t="shared" si="12"/>
        <v>6333.7509300000002</v>
      </c>
      <c r="AV31" s="14">
        <f t="shared" si="13"/>
        <v>5149.3910000000005</v>
      </c>
      <c r="AW31" s="14">
        <f t="shared" si="14"/>
        <v>1184.3599300000001</v>
      </c>
      <c r="AX31" s="14">
        <f t="shared" si="15"/>
        <v>6333.7509300000002</v>
      </c>
      <c r="AY31" s="57"/>
      <c r="AZ31" s="57"/>
    </row>
    <row r="32" spans="1:52" s="1" customFormat="1" ht="24" customHeight="1" x14ac:dyDescent="0.2">
      <c r="A32" s="17">
        <f t="shared" si="25"/>
        <v>25</v>
      </c>
      <c r="B32" s="26">
        <v>8</v>
      </c>
      <c r="C32" s="20" t="s">
        <v>349</v>
      </c>
      <c r="D32" s="18" t="s">
        <v>159</v>
      </c>
      <c r="E32" s="18" t="s">
        <v>17</v>
      </c>
      <c r="F32" s="18" t="s">
        <v>160</v>
      </c>
      <c r="G32" s="18" t="s">
        <v>163</v>
      </c>
      <c r="H32" s="18" t="s">
        <v>418</v>
      </c>
      <c r="I32" s="18" t="s">
        <v>22</v>
      </c>
      <c r="J32" s="18" t="s">
        <v>21</v>
      </c>
      <c r="K32" s="18" t="s">
        <v>578</v>
      </c>
      <c r="L32" s="21" t="s">
        <v>581</v>
      </c>
      <c r="M32" s="25" t="s">
        <v>582</v>
      </c>
      <c r="N32" s="39" t="s">
        <v>788</v>
      </c>
      <c r="O32" s="39" t="s">
        <v>51</v>
      </c>
      <c r="P32" s="43">
        <v>5901</v>
      </c>
      <c r="Q32" s="43">
        <v>8851</v>
      </c>
      <c r="R32" s="43">
        <v>0</v>
      </c>
      <c r="S32" s="40">
        <f t="shared" si="0"/>
        <v>14752</v>
      </c>
      <c r="T32" s="8">
        <v>1</v>
      </c>
      <c r="U32" s="8">
        <v>12</v>
      </c>
      <c r="V32" s="10" t="str">
        <f t="shared" si="20"/>
        <v>0,00000</v>
      </c>
      <c r="W32" s="11">
        <f t="shared" si="21"/>
        <v>0</v>
      </c>
      <c r="X32" s="12">
        <v>3.99</v>
      </c>
      <c r="Y32" s="11">
        <f t="shared" si="1"/>
        <v>47.88</v>
      </c>
      <c r="Z32" s="12">
        <v>0.08</v>
      </c>
      <c r="AA32" s="11">
        <f t="shared" si="26"/>
        <v>38.4</v>
      </c>
      <c r="AB32" s="12">
        <v>4.87</v>
      </c>
      <c r="AC32" s="11">
        <f t="shared" si="27"/>
        <v>2337.6</v>
      </c>
      <c r="AD32" s="12">
        <v>0</v>
      </c>
      <c r="AE32" s="11">
        <f t="shared" si="4"/>
        <v>0</v>
      </c>
      <c r="AF32" s="13">
        <f t="shared" si="5"/>
        <v>1.39E-3</v>
      </c>
      <c r="AG32" s="11">
        <f t="shared" si="6"/>
        <v>20.505279999999999</v>
      </c>
      <c r="AH32" s="13">
        <v>1.3299999999999999E-2</v>
      </c>
      <c r="AI32" s="11">
        <f t="shared" si="7"/>
        <v>196.20159999999998</v>
      </c>
      <c r="AJ32" s="13">
        <v>0.3276</v>
      </c>
      <c r="AK32" s="11">
        <f t="shared" si="8"/>
        <v>1933.1676</v>
      </c>
      <c r="AL32" s="13">
        <v>0.10100000000000001</v>
      </c>
      <c r="AM32" s="11">
        <f t="shared" si="22"/>
        <v>893.95100000000002</v>
      </c>
      <c r="AN32" s="12"/>
      <c r="AO32" s="11"/>
      <c r="AP32" s="14">
        <f t="shared" si="17"/>
        <v>0</v>
      </c>
      <c r="AQ32" s="14">
        <f t="shared" si="18"/>
        <v>0</v>
      </c>
      <c r="AR32" s="14">
        <f t="shared" si="19"/>
        <v>0</v>
      </c>
      <c r="AS32" s="14">
        <f t="shared" si="10"/>
        <v>5467.7054799999996</v>
      </c>
      <c r="AT32" s="14">
        <f t="shared" si="11"/>
        <v>1257.5722604</v>
      </c>
      <c r="AU32" s="14">
        <f t="shared" si="12"/>
        <v>6725.2777403999999</v>
      </c>
      <c r="AV32" s="14">
        <f t="shared" si="13"/>
        <v>5467.7054799999996</v>
      </c>
      <c r="AW32" s="14">
        <f t="shared" si="14"/>
        <v>1257.5722604</v>
      </c>
      <c r="AX32" s="14">
        <f t="shared" si="15"/>
        <v>6725.2777403999999</v>
      </c>
      <c r="AY32" s="62">
        <v>8</v>
      </c>
      <c r="AZ32" s="56">
        <f>SUM(AX32:AX36)</f>
        <v>49538.776157100008</v>
      </c>
    </row>
    <row r="33" spans="1:52" s="1" customFormat="1" ht="22.5" customHeight="1" x14ac:dyDescent="0.2">
      <c r="A33" s="17">
        <f t="shared" si="25"/>
        <v>26</v>
      </c>
      <c r="B33" s="26">
        <v>8</v>
      </c>
      <c r="C33" s="20" t="s">
        <v>349</v>
      </c>
      <c r="D33" s="18" t="s">
        <v>159</v>
      </c>
      <c r="E33" s="18" t="s">
        <v>17</v>
      </c>
      <c r="F33" s="18" t="s">
        <v>160</v>
      </c>
      <c r="G33" s="18" t="s">
        <v>163</v>
      </c>
      <c r="H33" s="18" t="s">
        <v>418</v>
      </c>
      <c r="I33" s="18" t="s">
        <v>22</v>
      </c>
      <c r="J33" s="18" t="s">
        <v>21</v>
      </c>
      <c r="K33" s="18" t="s">
        <v>578</v>
      </c>
      <c r="L33" s="21" t="s">
        <v>579</v>
      </c>
      <c r="M33" s="25" t="s">
        <v>580</v>
      </c>
      <c r="N33" s="39" t="s">
        <v>789</v>
      </c>
      <c r="O33" s="39" t="s">
        <v>51</v>
      </c>
      <c r="P33" s="43">
        <v>16092</v>
      </c>
      <c r="Q33" s="43">
        <v>40237</v>
      </c>
      <c r="R33" s="43">
        <v>0</v>
      </c>
      <c r="S33" s="40">
        <f t="shared" si="0"/>
        <v>56329</v>
      </c>
      <c r="T33" s="8">
        <v>1</v>
      </c>
      <c r="U33" s="8">
        <v>12</v>
      </c>
      <c r="V33" s="10" t="str">
        <f t="shared" si="20"/>
        <v>0,00000</v>
      </c>
      <c r="W33" s="11">
        <f t="shared" si="21"/>
        <v>0</v>
      </c>
      <c r="X33" s="12">
        <v>3.99</v>
      </c>
      <c r="Y33" s="11">
        <f t="shared" si="1"/>
        <v>47.88</v>
      </c>
      <c r="Z33" s="12">
        <v>0.08</v>
      </c>
      <c r="AA33" s="11">
        <f t="shared" si="26"/>
        <v>37.44</v>
      </c>
      <c r="AB33" s="12">
        <v>4.87</v>
      </c>
      <c r="AC33" s="11">
        <f t="shared" si="27"/>
        <v>2279.16</v>
      </c>
      <c r="AD33" s="12">
        <v>0</v>
      </c>
      <c r="AE33" s="11">
        <f t="shared" si="4"/>
        <v>0</v>
      </c>
      <c r="AF33" s="13">
        <f t="shared" si="5"/>
        <v>1.39E-3</v>
      </c>
      <c r="AG33" s="11">
        <f t="shared" si="6"/>
        <v>78.297309999999996</v>
      </c>
      <c r="AH33" s="13">
        <v>1.3299999999999999E-2</v>
      </c>
      <c r="AI33" s="11">
        <f t="shared" si="7"/>
        <v>749.17570000000001</v>
      </c>
      <c r="AJ33" s="13">
        <v>0.3276</v>
      </c>
      <c r="AK33" s="11">
        <f t="shared" si="8"/>
        <v>5271.7392</v>
      </c>
      <c r="AL33" s="13">
        <v>0.10100000000000001</v>
      </c>
      <c r="AM33" s="11">
        <f t="shared" si="22"/>
        <v>4063.9370000000004</v>
      </c>
      <c r="AN33" s="12"/>
      <c r="AO33" s="11"/>
      <c r="AP33" s="14">
        <f t="shared" si="17"/>
        <v>0</v>
      </c>
      <c r="AQ33" s="14">
        <f t="shared" si="18"/>
        <v>0</v>
      </c>
      <c r="AR33" s="14">
        <f t="shared" si="19"/>
        <v>0</v>
      </c>
      <c r="AS33" s="14">
        <f t="shared" si="10"/>
        <v>12527.629209999999</v>
      </c>
      <c r="AT33" s="14">
        <f t="shared" si="11"/>
        <v>2881.3547183000001</v>
      </c>
      <c r="AU33" s="14">
        <f t="shared" si="12"/>
        <v>15408.9839283</v>
      </c>
      <c r="AV33" s="14">
        <f t="shared" si="13"/>
        <v>12527.629209999999</v>
      </c>
      <c r="AW33" s="14">
        <f t="shared" si="14"/>
        <v>2881.3547183000001</v>
      </c>
      <c r="AX33" s="14">
        <f t="shared" si="15"/>
        <v>15408.9839283</v>
      </c>
      <c r="AY33" s="58"/>
      <c r="AZ33" s="58"/>
    </row>
    <row r="34" spans="1:52" s="1" customFormat="1" ht="24.75" customHeight="1" x14ac:dyDescent="0.2">
      <c r="A34" s="17">
        <f t="shared" si="25"/>
        <v>27</v>
      </c>
      <c r="B34" s="26">
        <v>8</v>
      </c>
      <c r="C34" s="20" t="s">
        <v>349</v>
      </c>
      <c r="D34" s="18" t="s">
        <v>159</v>
      </c>
      <c r="E34" s="18" t="s">
        <v>17</v>
      </c>
      <c r="F34" s="18" t="s">
        <v>160</v>
      </c>
      <c r="G34" s="18" t="s">
        <v>163</v>
      </c>
      <c r="H34" s="18" t="s">
        <v>418</v>
      </c>
      <c r="I34" s="18" t="s">
        <v>22</v>
      </c>
      <c r="J34" s="18" t="s">
        <v>21</v>
      </c>
      <c r="K34" s="18" t="s">
        <v>578</v>
      </c>
      <c r="L34" s="21" t="s">
        <v>795</v>
      </c>
      <c r="M34" s="25" t="s">
        <v>796</v>
      </c>
      <c r="N34" s="39" t="s">
        <v>797</v>
      </c>
      <c r="O34" s="44" t="s">
        <v>72</v>
      </c>
      <c r="P34" s="43">
        <v>15542</v>
      </c>
      <c r="Q34" s="43">
        <v>8329</v>
      </c>
      <c r="R34" s="43">
        <v>37007</v>
      </c>
      <c r="S34" s="40">
        <f t="shared" si="0"/>
        <v>60878</v>
      </c>
      <c r="T34" s="8">
        <v>1</v>
      </c>
      <c r="U34" s="8">
        <v>12</v>
      </c>
      <c r="V34" s="10" t="str">
        <f t="shared" si="20"/>
        <v>0,00000</v>
      </c>
      <c r="W34" s="11">
        <f t="shared" si="21"/>
        <v>0</v>
      </c>
      <c r="X34" s="12">
        <v>5</v>
      </c>
      <c r="Y34" s="11">
        <f t="shared" si="1"/>
        <v>60</v>
      </c>
      <c r="Z34" s="12">
        <v>0.08</v>
      </c>
      <c r="AA34" s="11">
        <f t="shared" si="26"/>
        <v>28.799999999999997</v>
      </c>
      <c r="AB34" s="12">
        <v>21.13</v>
      </c>
      <c r="AC34" s="11">
        <f t="shared" si="27"/>
        <v>7606.8</v>
      </c>
      <c r="AD34" s="12">
        <v>0</v>
      </c>
      <c r="AE34" s="11">
        <f t="shared" si="4"/>
        <v>0</v>
      </c>
      <c r="AF34" s="13">
        <f t="shared" si="5"/>
        <v>1.39E-3</v>
      </c>
      <c r="AG34" s="11">
        <f t="shared" si="6"/>
        <v>84.620419999999996</v>
      </c>
      <c r="AH34" s="13">
        <v>1.3299999999999999E-2</v>
      </c>
      <c r="AI34" s="11">
        <f t="shared" si="7"/>
        <v>809.67739999999992</v>
      </c>
      <c r="AJ34" s="13">
        <v>0.20039999999999999</v>
      </c>
      <c r="AK34" s="11">
        <f t="shared" si="8"/>
        <v>3114.6167999999998</v>
      </c>
      <c r="AL34" s="13">
        <v>0.28810000000000002</v>
      </c>
      <c r="AM34" s="11">
        <f t="shared" si="22"/>
        <v>2399.5849000000003</v>
      </c>
      <c r="AN34" s="13">
        <v>7.3099999999999998E-2</v>
      </c>
      <c r="AO34" s="11">
        <f>AN34*R34</f>
        <v>2705.2116999999998</v>
      </c>
      <c r="AP34" s="14">
        <f t="shared" si="17"/>
        <v>0</v>
      </c>
      <c r="AQ34" s="14">
        <f t="shared" si="18"/>
        <v>0</v>
      </c>
      <c r="AR34" s="14">
        <f t="shared" si="19"/>
        <v>0</v>
      </c>
      <c r="AS34" s="14">
        <f t="shared" si="10"/>
        <v>16809.31122</v>
      </c>
      <c r="AT34" s="14">
        <f t="shared" si="11"/>
        <v>3866.1415806</v>
      </c>
      <c r="AU34" s="14">
        <f t="shared" si="12"/>
        <v>20675.4528006</v>
      </c>
      <c r="AV34" s="14">
        <f t="shared" si="13"/>
        <v>16809.31122</v>
      </c>
      <c r="AW34" s="14">
        <f t="shared" si="14"/>
        <v>3866.1415806</v>
      </c>
      <c r="AX34" s="14">
        <f t="shared" si="15"/>
        <v>20675.4528006</v>
      </c>
      <c r="AY34" s="58"/>
      <c r="AZ34" s="58"/>
    </row>
    <row r="35" spans="1:52" s="1" customFormat="1" ht="25.5" customHeight="1" x14ac:dyDescent="0.2">
      <c r="A35" s="17">
        <f t="shared" si="25"/>
        <v>28</v>
      </c>
      <c r="B35" s="26">
        <v>8</v>
      </c>
      <c r="C35" s="20" t="s">
        <v>349</v>
      </c>
      <c r="D35" s="18" t="s">
        <v>159</v>
      </c>
      <c r="E35" s="18" t="s">
        <v>17</v>
      </c>
      <c r="F35" s="18" t="s">
        <v>160</v>
      </c>
      <c r="G35" s="18" t="s">
        <v>163</v>
      </c>
      <c r="H35" s="18" t="s">
        <v>418</v>
      </c>
      <c r="I35" s="18" t="s">
        <v>22</v>
      </c>
      <c r="J35" s="18" t="s">
        <v>21</v>
      </c>
      <c r="K35" s="18" t="s">
        <v>578</v>
      </c>
      <c r="L35" s="21" t="s">
        <v>583</v>
      </c>
      <c r="M35" s="25" t="s">
        <v>584</v>
      </c>
      <c r="N35" s="39" t="s">
        <v>787</v>
      </c>
      <c r="O35" s="39" t="s">
        <v>56</v>
      </c>
      <c r="P35" s="43">
        <v>4414</v>
      </c>
      <c r="Q35" s="43">
        <v>6621</v>
      </c>
      <c r="R35" s="43">
        <v>0</v>
      </c>
      <c r="S35" s="40">
        <f t="shared" si="0"/>
        <v>11035</v>
      </c>
      <c r="T35" s="8">
        <v>1</v>
      </c>
      <c r="U35" s="8">
        <v>12</v>
      </c>
      <c r="V35" s="10" t="str">
        <f t="shared" si="20"/>
        <v>0,00000</v>
      </c>
      <c r="W35" s="11">
        <f t="shared" si="21"/>
        <v>0</v>
      </c>
      <c r="X35" s="12">
        <v>3.15</v>
      </c>
      <c r="Y35" s="11">
        <f t="shared" si="1"/>
        <v>37.799999999999997</v>
      </c>
      <c r="Z35" s="12">
        <v>0.33</v>
      </c>
      <c r="AA35" s="11">
        <f>Z35*U35</f>
        <v>3.96</v>
      </c>
      <c r="AB35" s="12">
        <v>12.84</v>
      </c>
      <c r="AC35" s="11">
        <f>AB35*U35</f>
        <v>154.07999999999998</v>
      </c>
      <c r="AD35" s="12">
        <v>0</v>
      </c>
      <c r="AE35" s="11">
        <f t="shared" si="4"/>
        <v>0</v>
      </c>
      <c r="AF35" s="13">
        <f t="shared" si="5"/>
        <v>1.39E-3</v>
      </c>
      <c r="AG35" s="11">
        <f t="shared" si="6"/>
        <v>15.338649999999999</v>
      </c>
      <c r="AH35" s="13">
        <v>1.3299999999999999E-2</v>
      </c>
      <c r="AI35" s="11">
        <f t="shared" si="7"/>
        <v>146.7655</v>
      </c>
      <c r="AJ35" s="13">
        <v>0.27450000000000002</v>
      </c>
      <c r="AK35" s="11">
        <f t="shared" si="8"/>
        <v>1211.643</v>
      </c>
      <c r="AL35" s="13">
        <v>6.1800000000000001E-2</v>
      </c>
      <c r="AM35" s="11">
        <f t="shared" si="22"/>
        <v>409.17779999999999</v>
      </c>
      <c r="AN35" s="12"/>
      <c r="AO35" s="11"/>
      <c r="AP35" s="14">
        <f t="shared" si="17"/>
        <v>0</v>
      </c>
      <c r="AQ35" s="14">
        <f t="shared" si="18"/>
        <v>0</v>
      </c>
      <c r="AR35" s="14">
        <f t="shared" si="19"/>
        <v>0</v>
      </c>
      <c r="AS35" s="14">
        <f t="shared" si="10"/>
        <v>1978.7649499999998</v>
      </c>
      <c r="AT35" s="14">
        <f t="shared" si="11"/>
        <v>455.11593849999997</v>
      </c>
      <c r="AU35" s="14">
        <f t="shared" si="12"/>
        <v>2433.8808884999999</v>
      </c>
      <c r="AV35" s="14">
        <f t="shared" si="13"/>
        <v>1978.7649499999998</v>
      </c>
      <c r="AW35" s="14">
        <f t="shared" si="14"/>
        <v>455.11593849999997</v>
      </c>
      <c r="AX35" s="14">
        <f t="shared" si="15"/>
        <v>2433.8808884999999</v>
      </c>
      <c r="AY35" s="58"/>
      <c r="AZ35" s="58"/>
    </row>
    <row r="36" spans="1:52" s="1" customFormat="1" ht="35.25" customHeight="1" x14ac:dyDescent="0.2">
      <c r="A36" s="17">
        <f t="shared" si="25"/>
        <v>29</v>
      </c>
      <c r="B36" s="26">
        <v>8</v>
      </c>
      <c r="C36" s="20" t="s">
        <v>349</v>
      </c>
      <c r="D36" s="18" t="s">
        <v>159</v>
      </c>
      <c r="E36" s="18" t="s">
        <v>17</v>
      </c>
      <c r="F36" s="18" t="s">
        <v>160</v>
      </c>
      <c r="G36" s="18" t="s">
        <v>163</v>
      </c>
      <c r="H36" s="18" t="s">
        <v>418</v>
      </c>
      <c r="I36" s="18" t="s">
        <v>22</v>
      </c>
      <c r="J36" s="18" t="s">
        <v>21</v>
      </c>
      <c r="K36" s="18" t="s">
        <v>578</v>
      </c>
      <c r="L36" s="21" t="s">
        <v>585</v>
      </c>
      <c r="M36" s="25" t="s">
        <v>586</v>
      </c>
      <c r="N36" s="39" t="s">
        <v>794</v>
      </c>
      <c r="O36" s="39" t="s">
        <v>56</v>
      </c>
      <c r="P36" s="43">
        <v>8963</v>
      </c>
      <c r="Q36" s="43">
        <v>9206</v>
      </c>
      <c r="R36" s="43">
        <v>0</v>
      </c>
      <c r="S36" s="40">
        <f t="shared" si="0"/>
        <v>18169</v>
      </c>
      <c r="T36" s="8">
        <v>1</v>
      </c>
      <c r="U36" s="8">
        <v>12</v>
      </c>
      <c r="V36" s="10" t="str">
        <f t="shared" si="20"/>
        <v>0,00000</v>
      </c>
      <c r="W36" s="11">
        <f t="shared" si="21"/>
        <v>0</v>
      </c>
      <c r="X36" s="12">
        <v>3.15</v>
      </c>
      <c r="Y36" s="11">
        <f t="shared" si="1"/>
        <v>37.799999999999997</v>
      </c>
      <c r="Z36" s="12">
        <v>0.33</v>
      </c>
      <c r="AA36" s="11">
        <f>Z36*U36</f>
        <v>3.96</v>
      </c>
      <c r="AB36" s="12">
        <v>12.84</v>
      </c>
      <c r="AC36" s="11">
        <f>AB36*U36</f>
        <v>154.07999999999998</v>
      </c>
      <c r="AD36" s="12">
        <v>0</v>
      </c>
      <c r="AE36" s="11">
        <f t="shared" si="4"/>
        <v>0</v>
      </c>
      <c r="AF36" s="13">
        <f t="shared" si="5"/>
        <v>1.39E-3</v>
      </c>
      <c r="AG36" s="11">
        <f t="shared" si="6"/>
        <v>25.254909999999999</v>
      </c>
      <c r="AH36" s="13">
        <v>1.3299999999999999E-2</v>
      </c>
      <c r="AI36" s="11">
        <f t="shared" si="7"/>
        <v>241.64769999999999</v>
      </c>
      <c r="AJ36" s="13">
        <v>0.27450000000000002</v>
      </c>
      <c r="AK36" s="11">
        <f t="shared" si="8"/>
        <v>2460.3435000000004</v>
      </c>
      <c r="AL36" s="13">
        <v>6.1800000000000001E-2</v>
      </c>
      <c r="AM36" s="11">
        <f t="shared" si="22"/>
        <v>568.93079999999998</v>
      </c>
      <c r="AN36" s="12"/>
      <c r="AO36" s="11"/>
      <c r="AP36" s="14">
        <f t="shared" si="17"/>
        <v>0</v>
      </c>
      <c r="AQ36" s="14">
        <f t="shared" si="18"/>
        <v>0</v>
      </c>
      <c r="AR36" s="14">
        <f t="shared" si="19"/>
        <v>0</v>
      </c>
      <c r="AS36" s="14">
        <f t="shared" si="10"/>
        <v>3492.0169100000007</v>
      </c>
      <c r="AT36" s="14">
        <f t="shared" si="11"/>
        <v>803.16388930000016</v>
      </c>
      <c r="AU36" s="14">
        <f t="shared" si="12"/>
        <v>4295.1807993000011</v>
      </c>
      <c r="AV36" s="14">
        <f t="shared" si="13"/>
        <v>3492.0169100000007</v>
      </c>
      <c r="AW36" s="14">
        <f t="shared" si="14"/>
        <v>803.16388930000016</v>
      </c>
      <c r="AX36" s="14">
        <f t="shared" si="15"/>
        <v>4295.1807993000011</v>
      </c>
      <c r="AY36" s="57"/>
      <c r="AZ36" s="57"/>
    </row>
    <row r="37" spans="1:52" s="1" customFormat="1" ht="13.5" customHeight="1" x14ac:dyDescent="0.2">
      <c r="A37" s="17">
        <f t="shared" si="25"/>
        <v>30</v>
      </c>
      <c r="B37" s="26">
        <v>9</v>
      </c>
      <c r="C37" s="18" t="s">
        <v>68</v>
      </c>
      <c r="D37" s="18" t="s">
        <v>26</v>
      </c>
      <c r="E37" s="18" t="s">
        <v>17</v>
      </c>
      <c r="F37" s="18" t="s">
        <v>106</v>
      </c>
      <c r="G37" s="18" t="s">
        <v>107</v>
      </c>
      <c r="H37" s="18"/>
      <c r="I37" s="18"/>
      <c r="J37" s="18"/>
      <c r="K37" s="18"/>
      <c r="L37" s="21" t="s">
        <v>587</v>
      </c>
      <c r="M37" s="25" t="s">
        <v>350</v>
      </c>
      <c r="N37" s="21" t="s">
        <v>798</v>
      </c>
      <c r="O37" s="21" t="s">
        <v>69</v>
      </c>
      <c r="P37" s="26">
        <v>347800</v>
      </c>
      <c r="Q37" s="26">
        <v>0</v>
      </c>
      <c r="R37" s="26">
        <v>0</v>
      </c>
      <c r="S37" s="35">
        <f t="shared" si="0"/>
        <v>347800</v>
      </c>
      <c r="T37" s="8">
        <v>1</v>
      </c>
      <c r="U37" s="8">
        <v>12</v>
      </c>
      <c r="V37" s="10" t="str">
        <f t="shared" si="20"/>
        <v>0,00000</v>
      </c>
      <c r="W37" s="11">
        <f t="shared" si="21"/>
        <v>0</v>
      </c>
      <c r="X37" s="12">
        <v>10</v>
      </c>
      <c r="Y37" s="11">
        <f t="shared" si="1"/>
        <v>120</v>
      </c>
      <c r="Z37" s="12">
        <v>0.19</v>
      </c>
      <c r="AA37" s="11">
        <f t="shared" ref="AA37:AA65" si="28">Z37*U37*N37</f>
        <v>615.6</v>
      </c>
      <c r="AB37" s="12">
        <v>12.61</v>
      </c>
      <c r="AC37" s="11">
        <f t="shared" ref="AC37:AC65" si="29">AB37*U37*T37*N37</f>
        <v>40856.400000000001</v>
      </c>
      <c r="AD37" s="12">
        <v>0</v>
      </c>
      <c r="AE37" s="11">
        <f t="shared" si="4"/>
        <v>0</v>
      </c>
      <c r="AF37" s="13">
        <f t="shared" si="5"/>
        <v>1.39E-3</v>
      </c>
      <c r="AG37" s="11">
        <f t="shared" si="6"/>
        <v>483.44200000000001</v>
      </c>
      <c r="AH37" s="13">
        <v>1.333E-2</v>
      </c>
      <c r="AI37" s="11">
        <f t="shared" si="7"/>
        <v>4636.174</v>
      </c>
      <c r="AJ37" s="13">
        <v>6.6519999999999996E-2</v>
      </c>
      <c r="AK37" s="11">
        <f t="shared" si="8"/>
        <v>23135.655999999999</v>
      </c>
      <c r="AL37" s="12"/>
      <c r="AM37" s="11"/>
      <c r="AN37" s="12"/>
      <c r="AO37" s="11"/>
      <c r="AP37" s="14">
        <f t="shared" si="17"/>
        <v>0</v>
      </c>
      <c r="AQ37" s="14">
        <f t="shared" si="18"/>
        <v>0</v>
      </c>
      <c r="AR37" s="14">
        <f t="shared" si="19"/>
        <v>0</v>
      </c>
      <c r="AS37" s="14">
        <f t="shared" si="10"/>
        <v>69847.271999999997</v>
      </c>
      <c r="AT37" s="14">
        <f t="shared" si="11"/>
        <v>16064.87256</v>
      </c>
      <c r="AU37" s="14">
        <f t="shared" si="12"/>
        <v>85912.144560000001</v>
      </c>
      <c r="AV37" s="14">
        <f t="shared" si="13"/>
        <v>69847.271999999997</v>
      </c>
      <c r="AW37" s="14">
        <f t="shared" si="14"/>
        <v>16064.87256</v>
      </c>
      <c r="AX37" s="14">
        <f t="shared" si="15"/>
        <v>85912.144560000001</v>
      </c>
      <c r="AY37" s="62">
        <v>9</v>
      </c>
      <c r="AZ37" s="56">
        <f>SUM(AX37:AX38)</f>
        <v>91131.403560000006</v>
      </c>
    </row>
    <row r="38" spans="1:52" s="1" customFormat="1" ht="12.75" customHeight="1" x14ac:dyDescent="0.2">
      <c r="A38" s="17">
        <f t="shared" si="25"/>
        <v>31</v>
      </c>
      <c r="B38" s="26">
        <v>9</v>
      </c>
      <c r="C38" s="18" t="s">
        <v>68</v>
      </c>
      <c r="D38" s="18" t="s">
        <v>26</v>
      </c>
      <c r="E38" s="18" t="s">
        <v>17</v>
      </c>
      <c r="F38" s="18" t="s">
        <v>106</v>
      </c>
      <c r="G38" s="18" t="s">
        <v>107</v>
      </c>
      <c r="H38" s="18"/>
      <c r="I38" s="18"/>
      <c r="J38" s="18"/>
      <c r="K38" s="18"/>
      <c r="L38" s="21" t="s">
        <v>752</v>
      </c>
      <c r="M38" s="25" t="s">
        <v>753</v>
      </c>
      <c r="N38" s="39" t="s">
        <v>799</v>
      </c>
      <c r="O38" s="39" t="s">
        <v>51</v>
      </c>
      <c r="P38" s="43">
        <v>5600</v>
      </c>
      <c r="Q38" s="43">
        <v>8400</v>
      </c>
      <c r="R38" s="43">
        <v>0</v>
      </c>
      <c r="S38" s="40">
        <f t="shared" si="0"/>
        <v>14000</v>
      </c>
      <c r="T38" s="8">
        <v>1</v>
      </c>
      <c r="U38" s="8">
        <v>12</v>
      </c>
      <c r="V38" s="10" t="str">
        <f t="shared" si="20"/>
        <v>0,00000</v>
      </c>
      <c r="W38" s="11">
        <f t="shared" si="21"/>
        <v>0</v>
      </c>
      <c r="X38" s="12">
        <v>3.99</v>
      </c>
      <c r="Y38" s="11">
        <f t="shared" si="1"/>
        <v>47.88</v>
      </c>
      <c r="Z38" s="12">
        <v>0.08</v>
      </c>
      <c r="AA38" s="11">
        <f t="shared" si="28"/>
        <v>21.119999999999997</v>
      </c>
      <c r="AB38" s="12">
        <v>4.87</v>
      </c>
      <c r="AC38" s="11">
        <f t="shared" si="29"/>
        <v>1285.6799999999998</v>
      </c>
      <c r="AD38" s="12">
        <v>0</v>
      </c>
      <c r="AE38" s="11">
        <f t="shared" si="4"/>
        <v>0</v>
      </c>
      <c r="AF38" s="13">
        <f t="shared" si="5"/>
        <v>1.39E-3</v>
      </c>
      <c r="AG38" s="11">
        <f t="shared" si="6"/>
        <v>19.46</v>
      </c>
      <c r="AH38" s="13">
        <v>1.3299999999999999E-2</v>
      </c>
      <c r="AI38" s="11">
        <f t="shared" si="7"/>
        <v>186.2</v>
      </c>
      <c r="AJ38" s="13">
        <v>0.3276</v>
      </c>
      <c r="AK38" s="11">
        <f t="shared" si="8"/>
        <v>1834.56</v>
      </c>
      <c r="AL38" s="13">
        <v>0.10100000000000001</v>
      </c>
      <c r="AM38" s="11">
        <f t="shared" ref="AM38:AM67" si="30">AL38*Q38</f>
        <v>848.40000000000009</v>
      </c>
      <c r="AN38" s="12"/>
      <c r="AO38" s="11"/>
      <c r="AP38" s="14">
        <f t="shared" si="17"/>
        <v>0</v>
      </c>
      <c r="AQ38" s="14">
        <f t="shared" si="18"/>
        <v>0</v>
      </c>
      <c r="AR38" s="14">
        <f t="shared" si="19"/>
        <v>0</v>
      </c>
      <c r="AS38" s="14">
        <f t="shared" si="10"/>
        <v>4243.2999999999993</v>
      </c>
      <c r="AT38" s="14">
        <f t="shared" si="11"/>
        <v>975.95899999999983</v>
      </c>
      <c r="AU38" s="14">
        <f t="shared" si="12"/>
        <v>5219.2589999999991</v>
      </c>
      <c r="AV38" s="14">
        <f t="shared" si="13"/>
        <v>4243.2999999999993</v>
      </c>
      <c r="AW38" s="14">
        <f t="shared" si="14"/>
        <v>975.95899999999983</v>
      </c>
      <c r="AX38" s="14">
        <f t="shared" si="15"/>
        <v>5219.2589999999991</v>
      </c>
      <c r="AY38" s="57"/>
      <c r="AZ38" s="57"/>
    </row>
    <row r="39" spans="1:52" s="1" customFormat="1" ht="12.75" customHeight="1" x14ac:dyDescent="0.2">
      <c r="A39" s="17">
        <f t="shared" si="25"/>
        <v>32</v>
      </c>
      <c r="B39" s="26">
        <v>10</v>
      </c>
      <c r="C39" s="18" t="s">
        <v>351</v>
      </c>
      <c r="D39" s="18" t="s">
        <v>159</v>
      </c>
      <c r="E39" s="18" t="s">
        <v>17</v>
      </c>
      <c r="F39" s="18" t="s">
        <v>160</v>
      </c>
      <c r="G39" s="18" t="s">
        <v>163</v>
      </c>
      <c r="H39" s="18" t="s">
        <v>419</v>
      </c>
      <c r="I39" s="18" t="s">
        <v>16</v>
      </c>
      <c r="J39" s="18" t="s">
        <v>15</v>
      </c>
      <c r="K39" s="18" t="s">
        <v>108</v>
      </c>
      <c r="L39" s="21" t="s">
        <v>90</v>
      </c>
      <c r="M39" s="25" t="s">
        <v>590</v>
      </c>
      <c r="N39" s="39" t="s">
        <v>793</v>
      </c>
      <c r="O39" s="39" t="s">
        <v>51</v>
      </c>
      <c r="P39" s="43">
        <v>1160</v>
      </c>
      <c r="Q39" s="43">
        <v>1740</v>
      </c>
      <c r="R39" s="43">
        <v>0</v>
      </c>
      <c r="S39" s="40">
        <f t="shared" si="0"/>
        <v>2900</v>
      </c>
      <c r="T39" s="8">
        <v>1</v>
      </c>
      <c r="U39" s="8">
        <v>12</v>
      </c>
      <c r="V39" s="10" t="str">
        <f t="shared" si="20"/>
        <v>0,00000</v>
      </c>
      <c r="W39" s="11">
        <f t="shared" si="21"/>
        <v>0</v>
      </c>
      <c r="X39" s="12">
        <v>3.99</v>
      </c>
      <c r="Y39" s="11">
        <f t="shared" si="1"/>
        <v>47.88</v>
      </c>
      <c r="Z39" s="12">
        <v>0.08</v>
      </c>
      <c r="AA39" s="11">
        <f t="shared" si="28"/>
        <v>11.52</v>
      </c>
      <c r="AB39" s="12">
        <v>4.87</v>
      </c>
      <c r="AC39" s="11">
        <f t="shared" si="29"/>
        <v>701.28</v>
      </c>
      <c r="AD39" s="12">
        <v>0</v>
      </c>
      <c r="AE39" s="11">
        <f t="shared" si="4"/>
        <v>0</v>
      </c>
      <c r="AF39" s="13">
        <f t="shared" si="5"/>
        <v>1.39E-3</v>
      </c>
      <c r="AG39" s="11">
        <f t="shared" si="6"/>
        <v>4.0309999999999997</v>
      </c>
      <c r="AH39" s="13">
        <v>1.3299999999999999E-2</v>
      </c>
      <c r="AI39" s="11">
        <f t="shared" si="7"/>
        <v>38.57</v>
      </c>
      <c r="AJ39" s="13">
        <v>0.3276</v>
      </c>
      <c r="AK39" s="11">
        <f t="shared" si="8"/>
        <v>380.01600000000002</v>
      </c>
      <c r="AL39" s="13">
        <v>0.10100000000000001</v>
      </c>
      <c r="AM39" s="11">
        <f t="shared" si="30"/>
        <v>175.74</v>
      </c>
      <c r="AN39" s="12"/>
      <c r="AO39" s="11"/>
      <c r="AP39" s="14">
        <f t="shared" si="17"/>
        <v>0</v>
      </c>
      <c r="AQ39" s="14">
        <f t="shared" si="18"/>
        <v>0</v>
      </c>
      <c r="AR39" s="14">
        <f t="shared" si="19"/>
        <v>0</v>
      </c>
      <c r="AS39" s="14">
        <f t="shared" si="10"/>
        <v>1359.0370000000003</v>
      </c>
      <c r="AT39" s="14">
        <f t="shared" si="11"/>
        <v>312.57851000000005</v>
      </c>
      <c r="AU39" s="14">
        <f t="shared" si="12"/>
        <v>1671.6155100000003</v>
      </c>
      <c r="AV39" s="14">
        <f t="shared" si="13"/>
        <v>1359.0370000000003</v>
      </c>
      <c r="AW39" s="14">
        <f t="shared" si="14"/>
        <v>312.57851000000005</v>
      </c>
      <c r="AX39" s="14">
        <f t="shared" si="15"/>
        <v>1671.6155100000003</v>
      </c>
      <c r="AY39" s="62">
        <v>10</v>
      </c>
      <c r="AZ39" s="56">
        <f>SUM(AX39:AX41)</f>
        <v>17688.387431700001</v>
      </c>
    </row>
    <row r="40" spans="1:52" s="1" customFormat="1" ht="12.75" customHeight="1" x14ac:dyDescent="0.2">
      <c r="A40" s="17">
        <f t="shared" si="25"/>
        <v>33</v>
      </c>
      <c r="B40" s="26">
        <v>10</v>
      </c>
      <c r="C40" s="18" t="s">
        <v>351</v>
      </c>
      <c r="D40" s="18" t="s">
        <v>159</v>
      </c>
      <c r="E40" s="18" t="s">
        <v>17</v>
      </c>
      <c r="F40" s="18" t="s">
        <v>160</v>
      </c>
      <c r="G40" s="18" t="s">
        <v>163</v>
      </c>
      <c r="H40" s="18" t="s">
        <v>419</v>
      </c>
      <c r="I40" s="18" t="s">
        <v>16</v>
      </c>
      <c r="J40" s="18" t="s">
        <v>15</v>
      </c>
      <c r="K40" s="18" t="s">
        <v>108</v>
      </c>
      <c r="L40" s="21" t="s">
        <v>588</v>
      </c>
      <c r="M40" s="25" t="s">
        <v>208</v>
      </c>
      <c r="N40" s="39" t="s">
        <v>791</v>
      </c>
      <c r="O40" s="39" t="s">
        <v>51</v>
      </c>
      <c r="P40" s="43">
        <v>10856</v>
      </c>
      <c r="Q40" s="43">
        <v>24636</v>
      </c>
      <c r="R40" s="43">
        <v>0</v>
      </c>
      <c r="S40" s="40">
        <f t="shared" si="0"/>
        <v>35492</v>
      </c>
      <c r="T40" s="8">
        <v>1</v>
      </c>
      <c r="U40" s="8">
        <v>12</v>
      </c>
      <c r="V40" s="10" t="str">
        <f t="shared" si="20"/>
        <v>0,00000</v>
      </c>
      <c r="W40" s="11">
        <f t="shared" si="21"/>
        <v>0</v>
      </c>
      <c r="X40" s="12">
        <v>3.99</v>
      </c>
      <c r="Y40" s="11">
        <f t="shared" si="1"/>
        <v>47.88</v>
      </c>
      <c r="Z40" s="12">
        <v>0.08</v>
      </c>
      <c r="AA40" s="11">
        <f t="shared" si="28"/>
        <v>33.6</v>
      </c>
      <c r="AB40" s="12">
        <v>4.87</v>
      </c>
      <c r="AC40" s="11">
        <f t="shared" si="29"/>
        <v>2045.3999999999999</v>
      </c>
      <c r="AD40" s="12">
        <v>0</v>
      </c>
      <c r="AE40" s="11">
        <f t="shared" si="4"/>
        <v>0</v>
      </c>
      <c r="AF40" s="13">
        <f t="shared" si="5"/>
        <v>1.39E-3</v>
      </c>
      <c r="AG40" s="11">
        <f t="shared" si="6"/>
        <v>49.333880000000001</v>
      </c>
      <c r="AH40" s="13">
        <v>1.3299999999999999E-2</v>
      </c>
      <c r="AI40" s="11">
        <f t="shared" si="7"/>
        <v>472.04359999999997</v>
      </c>
      <c r="AJ40" s="13">
        <v>0.3276</v>
      </c>
      <c r="AK40" s="11">
        <f t="shared" si="8"/>
        <v>3556.4256</v>
      </c>
      <c r="AL40" s="13">
        <v>0.10100000000000001</v>
      </c>
      <c r="AM40" s="11">
        <f t="shared" si="30"/>
        <v>2488.2360000000003</v>
      </c>
      <c r="AN40" s="12"/>
      <c r="AO40" s="11"/>
      <c r="AP40" s="14">
        <f t="shared" si="17"/>
        <v>0</v>
      </c>
      <c r="AQ40" s="14">
        <f t="shared" si="18"/>
        <v>0</v>
      </c>
      <c r="AR40" s="14">
        <f t="shared" si="19"/>
        <v>0</v>
      </c>
      <c r="AS40" s="14">
        <f t="shared" si="10"/>
        <v>8692.9190799999997</v>
      </c>
      <c r="AT40" s="14">
        <f t="shared" si="11"/>
        <v>1999.3713884000001</v>
      </c>
      <c r="AU40" s="14">
        <f t="shared" si="12"/>
        <v>10692.2904684</v>
      </c>
      <c r="AV40" s="14">
        <f t="shared" si="13"/>
        <v>8692.9190799999997</v>
      </c>
      <c r="AW40" s="14">
        <f t="shared" si="14"/>
        <v>1999.3713884000001</v>
      </c>
      <c r="AX40" s="14">
        <f t="shared" si="15"/>
        <v>10692.2904684</v>
      </c>
      <c r="AY40" s="58"/>
      <c r="AZ40" s="58"/>
    </row>
    <row r="41" spans="1:52" s="1" customFormat="1" ht="12.75" customHeight="1" x14ac:dyDescent="0.2">
      <c r="A41" s="17">
        <f t="shared" si="25"/>
        <v>34</v>
      </c>
      <c r="B41" s="26">
        <v>10</v>
      </c>
      <c r="C41" s="18" t="s">
        <v>351</v>
      </c>
      <c r="D41" s="18" t="s">
        <v>159</v>
      </c>
      <c r="E41" s="18" t="s">
        <v>17</v>
      </c>
      <c r="F41" s="18" t="s">
        <v>160</v>
      </c>
      <c r="G41" s="18" t="s">
        <v>163</v>
      </c>
      <c r="H41" s="18" t="s">
        <v>419</v>
      </c>
      <c r="I41" s="18" t="s">
        <v>16</v>
      </c>
      <c r="J41" s="18" t="s">
        <v>15</v>
      </c>
      <c r="K41" s="18" t="s">
        <v>108</v>
      </c>
      <c r="L41" s="21" t="s">
        <v>589</v>
      </c>
      <c r="M41" s="25" t="s">
        <v>209</v>
      </c>
      <c r="N41" s="39" t="s">
        <v>778</v>
      </c>
      <c r="O41" s="39" t="s">
        <v>51</v>
      </c>
      <c r="P41" s="43">
        <v>5471</v>
      </c>
      <c r="Q41" s="43">
        <v>10548</v>
      </c>
      <c r="R41" s="43">
        <v>0</v>
      </c>
      <c r="S41" s="40">
        <f t="shared" si="0"/>
        <v>16019</v>
      </c>
      <c r="T41" s="8">
        <v>1</v>
      </c>
      <c r="U41" s="8">
        <v>12</v>
      </c>
      <c r="V41" s="10" t="str">
        <f t="shared" si="20"/>
        <v>0,00000</v>
      </c>
      <c r="W41" s="11">
        <f t="shared" si="21"/>
        <v>0</v>
      </c>
      <c r="X41" s="12">
        <v>3.99</v>
      </c>
      <c r="Y41" s="11">
        <f t="shared" si="1"/>
        <v>47.88</v>
      </c>
      <c r="Z41" s="12">
        <v>0.08</v>
      </c>
      <c r="AA41" s="11">
        <f t="shared" si="28"/>
        <v>19.2</v>
      </c>
      <c r="AB41" s="12">
        <v>4.87</v>
      </c>
      <c r="AC41" s="11">
        <f t="shared" si="29"/>
        <v>1168.8</v>
      </c>
      <c r="AD41" s="12">
        <v>0</v>
      </c>
      <c r="AE41" s="11">
        <f t="shared" si="4"/>
        <v>0</v>
      </c>
      <c r="AF41" s="13">
        <f t="shared" si="5"/>
        <v>1.39E-3</v>
      </c>
      <c r="AG41" s="11">
        <f t="shared" si="6"/>
        <v>22.26641</v>
      </c>
      <c r="AH41" s="13">
        <v>1.3299999999999999E-2</v>
      </c>
      <c r="AI41" s="11">
        <f t="shared" si="7"/>
        <v>213.05269999999999</v>
      </c>
      <c r="AJ41" s="13">
        <v>0.3276</v>
      </c>
      <c r="AK41" s="11">
        <f t="shared" si="8"/>
        <v>1792.2996000000001</v>
      </c>
      <c r="AL41" s="13">
        <v>0.10100000000000001</v>
      </c>
      <c r="AM41" s="11">
        <f t="shared" si="30"/>
        <v>1065.348</v>
      </c>
      <c r="AN41" s="12"/>
      <c r="AO41" s="11"/>
      <c r="AP41" s="14">
        <f t="shared" si="17"/>
        <v>0</v>
      </c>
      <c r="AQ41" s="14">
        <f t="shared" si="18"/>
        <v>0</v>
      </c>
      <c r="AR41" s="14">
        <f t="shared" si="19"/>
        <v>0</v>
      </c>
      <c r="AS41" s="14">
        <f t="shared" si="10"/>
        <v>4328.8467100000007</v>
      </c>
      <c r="AT41" s="14">
        <f t="shared" si="11"/>
        <v>995.6347433000002</v>
      </c>
      <c r="AU41" s="14">
        <f t="shared" si="12"/>
        <v>5324.4814533000008</v>
      </c>
      <c r="AV41" s="14">
        <f t="shared" si="13"/>
        <v>4328.8467100000007</v>
      </c>
      <c r="AW41" s="14">
        <f t="shared" si="14"/>
        <v>995.6347433000002</v>
      </c>
      <c r="AX41" s="14">
        <f t="shared" si="15"/>
        <v>5324.4814533000008</v>
      </c>
      <c r="AY41" s="57"/>
      <c r="AZ41" s="57"/>
    </row>
    <row r="42" spans="1:52" s="1" customFormat="1" ht="12.75" customHeight="1" x14ac:dyDescent="0.2">
      <c r="A42" s="17">
        <f t="shared" si="25"/>
        <v>35</v>
      </c>
      <c r="B42" s="26">
        <v>11</v>
      </c>
      <c r="C42" s="18" t="s">
        <v>352</v>
      </c>
      <c r="D42" s="18" t="s">
        <v>159</v>
      </c>
      <c r="E42" s="18" t="s">
        <v>17</v>
      </c>
      <c r="F42" s="18" t="s">
        <v>160</v>
      </c>
      <c r="G42" s="18" t="s">
        <v>163</v>
      </c>
      <c r="H42" s="18" t="s">
        <v>420</v>
      </c>
      <c r="I42" s="18" t="s">
        <v>18</v>
      </c>
      <c r="J42" s="18" t="s">
        <v>17</v>
      </c>
      <c r="K42" s="18" t="s">
        <v>94</v>
      </c>
      <c r="L42" s="21" t="s">
        <v>591</v>
      </c>
      <c r="M42" s="25" t="s">
        <v>164</v>
      </c>
      <c r="N42" s="39">
        <v>16.5</v>
      </c>
      <c r="O42" s="39" t="s">
        <v>51</v>
      </c>
      <c r="P42" s="43">
        <v>1348</v>
      </c>
      <c r="Q42" s="43">
        <v>2021</v>
      </c>
      <c r="R42" s="43">
        <v>0</v>
      </c>
      <c r="S42" s="40">
        <f t="shared" si="0"/>
        <v>3369</v>
      </c>
      <c r="T42" s="8">
        <v>1</v>
      </c>
      <c r="U42" s="8">
        <v>12</v>
      </c>
      <c r="V42" s="10" t="str">
        <f t="shared" si="20"/>
        <v>0,00000</v>
      </c>
      <c r="W42" s="11">
        <f t="shared" si="21"/>
        <v>0</v>
      </c>
      <c r="X42" s="12">
        <v>3.99</v>
      </c>
      <c r="Y42" s="11">
        <f t="shared" si="1"/>
        <v>47.88</v>
      </c>
      <c r="Z42" s="12">
        <v>0.08</v>
      </c>
      <c r="AA42" s="11">
        <f t="shared" si="28"/>
        <v>15.84</v>
      </c>
      <c r="AB42" s="12">
        <v>4.87</v>
      </c>
      <c r="AC42" s="11">
        <f t="shared" si="29"/>
        <v>964.26</v>
      </c>
      <c r="AD42" s="12">
        <v>0</v>
      </c>
      <c r="AE42" s="11">
        <f t="shared" si="4"/>
        <v>0</v>
      </c>
      <c r="AF42" s="13">
        <f t="shared" si="5"/>
        <v>1.39E-3</v>
      </c>
      <c r="AG42" s="11">
        <f t="shared" si="6"/>
        <v>4.6829099999999997</v>
      </c>
      <c r="AH42" s="13">
        <v>1.3299999999999999E-2</v>
      </c>
      <c r="AI42" s="11">
        <f t="shared" si="7"/>
        <v>44.807699999999997</v>
      </c>
      <c r="AJ42" s="13">
        <v>0.3276</v>
      </c>
      <c r="AK42" s="11">
        <f t="shared" si="8"/>
        <v>441.60480000000001</v>
      </c>
      <c r="AL42" s="13">
        <v>0.10100000000000001</v>
      </c>
      <c r="AM42" s="11">
        <f t="shared" si="30"/>
        <v>204.12100000000001</v>
      </c>
      <c r="AN42" s="12"/>
      <c r="AO42" s="11"/>
      <c r="AP42" s="14">
        <f t="shared" si="17"/>
        <v>0</v>
      </c>
      <c r="AQ42" s="14">
        <f t="shared" si="18"/>
        <v>0</v>
      </c>
      <c r="AR42" s="14">
        <f t="shared" si="19"/>
        <v>0</v>
      </c>
      <c r="AS42" s="14">
        <f t="shared" si="10"/>
        <v>1723.19641</v>
      </c>
      <c r="AT42" s="14">
        <f t="shared" si="11"/>
        <v>396.33517430000001</v>
      </c>
      <c r="AU42" s="14">
        <f t="shared" si="12"/>
        <v>2119.5315842999998</v>
      </c>
      <c r="AV42" s="14">
        <f t="shared" si="13"/>
        <v>1723.19641</v>
      </c>
      <c r="AW42" s="14">
        <f t="shared" si="14"/>
        <v>396.33517430000001</v>
      </c>
      <c r="AX42" s="14">
        <f t="shared" si="15"/>
        <v>2119.5315842999998</v>
      </c>
      <c r="AY42" s="62">
        <v>11</v>
      </c>
      <c r="AZ42" s="56">
        <f>SUM(AX42:AX45)</f>
        <v>7050.375645600001</v>
      </c>
    </row>
    <row r="43" spans="1:52" s="1" customFormat="1" ht="12.75" customHeight="1" x14ac:dyDescent="0.2">
      <c r="A43" s="17">
        <f t="shared" si="25"/>
        <v>36</v>
      </c>
      <c r="B43" s="26">
        <v>11</v>
      </c>
      <c r="C43" s="18" t="s">
        <v>352</v>
      </c>
      <c r="D43" s="18" t="s">
        <v>159</v>
      </c>
      <c r="E43" s="18" t="s">
        <v>17</v>
      </c>
      <c r="F43" s="18" t="s">
        <v>160</v>
      </c>
      <c r="G43" s="18" t="s">
        <v>163</v>
      </c>
      <c r="H43" s="18" t="s">
        <v>420</v>
      </c>
      <c r="I43" s="18" t="s">
        <v>18</v>
      </c>
      <c r="J43" s="18" t="s">
        <v>17</v>
      </c>
      <c r="K43" s="18" t="s">
        <v>94</v>
      </c>
      <c r="L43" s="21" t="s">
        <v>592</v>
      </c>
      <c r="M43" s="25" t="s">
        <v>165</v>
      </c>
      <c r="N43" s="39" t="s">
        <v>800</v>
      </c>
      <c r="O43" s="39" t="s">
        <v>51</v>
      </c>
      <c r="P43" s="43">
        <v>1594</v>
      </c>
      <c r="Q43" s="43">
        <v>2391</v>
      </c>
      <c r="R43" s="43">
        <v>0</v>
      </c>
      <c r="S43" s="40">
        <f t="shared" si="0"/>
        <v>3985</v>
      </c>
      <c r="T43" s="8">
        <v>1</v>
      </c>
      <c r="U43" s="8">
        <v>12</v>
      </c>
      <c r="V43" s="10" t="str">
        <f t="shared" si="20"/>
        <v>0,00000</v>
      </c>
      <c r="W43" s="11">
        <f t="shared" si="21"/>
        <v>0</v>
      </c>
      <c r="X43" s="12">
        <v>3.99</v>
      </c>
      <c r="Y43" s="11">
        <f t="shared" si="1"/>
        <v>47.88</v>
      </c>
      <c r="Z43" s="12">
        <v>0.08</v>
      </c>
      <c r="AA43" s="11">
        <f t="shared" si="28"/>
        <v>8.64</v>
      </c>
      <c r="AB43" s="12">
        <v>4.87</v>
      </c>
      <c r="AC43" s="11">
        <f t="shared" si="29"/>
        <v>525.96</v>
      </c>
      <c r="AD43" s="12">
        <v>0</v>
      </c>
      <c r="AE43" s="11">
        <f t="shared" si="4"/>
        <v>0</v>
      </c>
      <c r="AF43" s="13">
        <f t="shared" si="5"/>
        <v>1.39E-3</v>
      </c>
      <c r="AG43" s="11">
        <f t="shared" si="6"/>
        <v>5.5391500000000002</v>
      </c>
      <c r="AH43" s="13">
        <v>1.3299999999999999E-2</v>
      </c>
      <c r="AI43" s="11">
        <f t="shared" si="7"/>
        <v>53.000499999999995</v>
      </c>
      <c r="AJ43" s="13">
        <v>0.3276</v>
      </c>
      <c r="AK43" s="11">
        <f t="shared" si="8"/>
        <v>522.19439999999997</v>
      </c>
      <c r="AL43" s="13">
        <v>0.10100000000000001</v>
      </c>
      <c r="AM43" s="11">
        <f t="shared" si="30"/>
        <v>241.49100000000001</v>
      </c>
      <c r="AN43" s="12"/>
      <c r="AO43" s="11"/>
      <c r="AP43" s="14">
        <f t="shared" si="17"/>
        <v>0</v>
      </c>
      <c r="AQ43" s="14">
        <f t="shared" si="18"/>
        <v>0</v>
      </c>
      <c r="AR43" s="14">
        <f t="shared" si="19"/>
        <v>0</v>
      </c>
      <c r="AS43" s="14">
        <f t="shared" si="10"/>
        <v>1404.7050500000003</v>
      </c>
      <c r="AT43" s="14">
        <f t="shared" si="11"/>
        <v>323.0821615000001</v>
      </c>
      <c r="AU43" s="14">
        <f t="shared" si="12"/>
        <v>1727.7872115000005</v>
      </c>
      <c r="AV43" s="14">
        <f t="shared" si="13"/>
        <v>1404.7050500000003</v>
      </c>
      <c r="AW43" s="14">
        <f t="shared" si="14"/>
        <v>323.0821615000001</v>
      </c>
      <c r="AX43" s="14">
        <f t="shared" si="15"/>
        <v>1727.7872115000005</v>
      </c>
      <c r="AY43" s="58"/>
      <c r="AZ43" s="58"/>
    </row>
    <row r="44" spans="1:52" s="1" customFormat="1" ht="12.75" customHeight="1" x14ac:dyDescent="0.2">
      <c r="A44" s="17">
        <f t="shared" si="25"/>
        <v>37</v>
      </c>
      <c r="B44" s="26">
        <v>11</v>
      </c>
      <c r="C44" s="18" t="s">
        <v>352</v>
      </c>
      <c r="D44" s="18" t="s">
        <v>159</v>
      </c>
      <c r="E44" s="18" t="s">
        <v>17</v>
      </c>
      <c r="F44" s="18" t="s">
        <v>160</v>
      </c>
      <c r="G44" s="18" t="s">
        <v>163</v>
      </c>
      <c r="H44" s="18" t="s">
        <v>420</v>
      </c>
      <c r="I44" s="18" t="s">
        <v>18</v>
      </c>
      <c r="J44" s="18" t="s">
        <v>17</v>
      </c>
      <c r="K44" s="18" t="s">
        <v>94</v>
      </c>
      <c r="L44" s="21" t="s">
        <v>801</v>
      </c>
      <c r="M44" s="25" t="s">
        <v>802</v>
      </c>
      <c r="N44" s="39" t="s">
        <v>784</v>
      </c>
      <c r="O44" s="39" t="s">
        <v>51</v>
      </c>
      <c r="P44" s="43">
        <v>482</v>
      </c>
      <c r="Q44" s="43">
        <v>723</v>
      </c>
      <c r="R44" s="43">
        <v>0</v>
      </c>
      <c r="S44" s="40">
        <f t="shared" si="0"/>
        <v>1205</v>
      </c>
      <c r="T44" s="8">
        <v>1</v>
      </c>
      <c r="U44" s="8">
        <v>12</v>
      </c>
      <c r="V44" s="10" t="str">
        <f t="shared" si="20"/>
        <v>0,00000</v>
      </c>
      <c r="W44" s="11">
        <f t="shared" si="21"/>
        <v>0</v>
      </c>
      <c r="X44" s="12">
        <v>3.99</v>
      </c>
      <c r="Y44" s="11">
        <f t="shared" si="1"/>
        <v>47.88</v>
      </c>
      <c r="Z44" s="12">
        <v>0.08</v>
      </c>
      <c r="AA44" s="11">
        <f t="shared" si="28"/>
        <v>9.6</v>
      </c>
      <c r="AB44" s="12">
        <v>4.87</v>
      </c>
      <c r="AC44" s="11">
        <f t="shared" si="29"/>
        <v>584.4</v>
      </c>
      <c r="AD44" s="12">
        <v>0</v>
      </c>
      <c r="AE44" s="11">
        <f t="shared" si="4"/>
        <v>0</v>
      </c>
      <c r="AF44" s="13">
        <f t="shared" si="5"/>
        <v>1.39E-3</v>
      </c>
      <c r="AG44" s="11">
        <f t="shared" si="6"/>
        <v>1.6749499999999999</v>
      </c>
      <c r="AH44" s="13">
        <v>1.3299999999999999E-2</v>
      </c>
      <c r="AI44" s="11">
        <f t="shared" si="7"/>
        <v>16.026499999999999</v>
      </c>
      <c r="AJ44" s="13">
        <v>0.3276</v>
      </c>
      <c r="AK44" s="11">
        <f t="shared" si="8"/>
        <v>157.9032</v>
      </c>
      <c r="AL44" s="13">
        <v>0.10100000000000001</v>
      </c>
      <c r="AM44" s="11">
        <f t="shared" si="30"/>
        <v>73.02300000000001</v>
      </c>
      <c r="AN44" s="13"/>
      <c r="AO44" s="11"/>
      <c r="AP44" s="14">
        <f t="shared" si="17"/>
        <v>0</v>
      </c>
      <c r="AQ44" s="14">
        <f t="shared" si="18"/>
        <v>0</v>
      </c>
      <c r="AR44" s="14">
        <f t="shared" si="19"/>
        <v>0</v>
      </c>
      <c r="AS44" s="14">
        <f t="shared" si="10"/>
        <v>890.50765000000001</v>
      </c>
      <c r="AT44" s="14">
        <f t="shared" si="11"/>
        <v>204.81675950000002</v>
      </c>
      <c r="AU44" s="14">
        <f t="shared" si="12"/>
        <v>1095.3244095</v>
      </c>
      <c r="AV44" s="14">
        <f t="shared" si="13"/>
        <v>890.50765000000001</v>
      </c>
      <c r="AW44" s="14">
        <f t="shared" si="14"/>
        <v>204.81675950000002</v>
      </c>
      <c r="AX44" s="14">
        <f t="shared" si="15"/>
        <v>1095.3244095</v>
      </c>
      <c r="AY44" s="58"/>
      <c r="AZ44" s="58"/>
    </row>
    <row r="45" spans="1:52" s="1" customFormat="1" ht="12.75" customHeight="1" x14ac:dyDescent="0.2">
      <c r="A45" s="17">
        <f t="shared" si="25"/>
        <v>38</v>
      </c>
      <c r="B45" s="26">
        <v>11</v>
      </c>
      <c r="C45" s="18" t="s">
        <v>352</v>
      </c>
      <c r="D45" s="18" t="s">
        <v>159</v>
      </c>
      <c r="E45" s="18" t="s">
        <v>17</v>
      </c>
      <c r="F45" s="18" t="s">
        <v>160</v>
      </c>
      <c r="G45" s="18" t="s">
        <v>163</v>
      </c>
      <c r="H45" s="18" t="s">
        <v>420</v>
      </c>
      <c r="I45" s="18" t="s">
        <v>18</v>
      </c>
      <c r="J45" s="18" t="s">
        <v>17</v>
      </c>
      <c r="K45" s="18" t="s">
        <v>94</v>
      </c>
      <c r="L45" s="21" t="s">
        <v>593</v>
      </c>
      <c r="M45" s="25" t="s">
        <v>166</v>
      </c>
      <c r="N45" s="39" t="s">
        <v>794</v>
      </c>
      <c r="O45" s="39" t="s">
        <v>51</v>
      </c>
      <c r="P45" s="43">
        <v>2884</v>
      </c>
      <c r="Q45" s="43">
        <v>4325</v>
      </c>
      <c r="R45" s="43">
        <v>0</v>
      </c>
      <c r="S45" s="40">
        <f t="shared" si="0"/>
        <v>7209</v>
      </c>
      <c r="T45" s="8">
        <v>1</v>
      </c>
      <c r="U45" s="8">
        <v>12</v>
      </c>
      <c r="V45" s="10" t="str">
        <f t="shared" si="20"/>
        <v>0,00000</v>
      </c>
      <c r="W45" s="11">
        <f t="shared" si="21"/>
        <v>0</v>
      </c>
      <c r="X45" s="12">
        <v>3.99</v>
      </c>
      <c r="Y45" s="11">
        <f t="shared" si="1"/>
        <v>47.88</v>
      </c>
      <c r="Z45" s="12">
        <v>0.08</v>
      </c>
      <c r="AA45" s="11">
        <f t="shared" si="28"/>
        <v>2.88</v>
      </c>
      <c r="AB45" s="12">
        <v>4.87</v>
      </c>
      <c r="AC45" s="11">
        <f t="shared" si="29"/>
        <v>175.32</v>
      </c>
      <c r="AD45" s="12">
        <v>0</v>
      </c>
      <c r="AE45" s="11">
        <f t="shared" si="4"/>
        <v>0</v>
      </c>
      <c r="AF45" s="13">
        <f t="shared" si="5"/>
        <v>1.39E-3</v>
      </c>
      <c r="AG45" s="11">
        <f t="shared" si="6"/>
        <v>10.02051</v>
      </c>
      <c r="AH45" s="13">
        <v>1.3299999999999999E-2</v>
      </c>
      <c r="AI45" s="11">
        <f t="shared" si="7"/>
        <v>95.8797</v>
      </c>
      <c r="AJ45" s="13">
        <v>0.3276</v>
      </c>
      <c r="AK45" s="11">
        <f t="shared" si="8"/>
        <v>944.79840000000002</v>
      </c>
      <c r="AL45" s="13">
        <v>0.10100000000000001</v>
      </c>
      <c r="AM45" s="11">
        <f t="shared" si="30"/>
        <v>436.82500000000005</v>
      </c>
      <c r="AN45" s="13"/>
      <c r="AO45" s="11"/>
      <c r="AP45" s="14">
        <f t="shared" si="17"/>
        <v>0</v>
      </c>
      <c r="AQ45" s="14">
        <f t="shared" si="18"/>
        <v>0</v>
      </c>
      <c r="AR45" s="14">
        <f t="shared" si="19"/>
        <v>0</v>
      </c>
      <c r="AS45" s="14">
        <f t="shared" si="10"/>
        <v>1713.6036100000001</v>
      </c>
      <c r="AT45" s="14">
        <f t="shared" si="11"/>
        <v>394.12883030000006</v>
      </c>
      <c r="AU45" s="14">
        <f t="shared" si="12"/>
        <v>2107.7324403000002</v>
      </c>
      <c r="AV45" s="14">
        <f t="shared" si="13"/>
        <v>1713.6036100000001</v>
      </c>
      <c r="AW45" s="14">
        <f t="shared" si="14"/>
        <v>394.12883030000006</v>
      </c>
      <c r="AX45" s="14">
        <f t="shared" si="15"/>
        <v>2107.7324403000002</v>
      </c>
      <c r="AY45" s="57"/>
      <c r="AZ45" s="57"/>
    </row>
    <row r="46" spans="1:52" s="1" customFormat="1" ht="12.75" customHeight="1" x14ac:dyDescent="0.2">
      <c r="A46" s="17">
        <f t="shared" si="25"/>
        <v>39</v>
      </c>
      <c r="B46" s="26">
        <v>12</v>
      </c>
      <c r="C46" s="18" t="s">
        <v>70</v>
      </c>
      <c r="D46" s="18" t="s">
        <v>27</v>
      </c>
      <c r="E46" s="18" t="s">
        <v>17</v>
      </c>
      <c r="F46" s="18" t="s">
        <v>109</v>
      </c>
      <c r="G46" s="18" t="s">
        <v>110</v>
      </c>
      <c r="H46" s="18"/>
      <c r="I46" s="18"/>
      <c r="J46" s="18"/>
      <c r="K46" s="18"/>
      <c r="L46" s="21" t="s">
        <v>594</v>
      </c>
      <c r="M46" s="25" t="s">
        <v>353</v>
      </c>
      <c r="N46" s="21" t="s">
        <v>803</v>
      </c>
      <c r="O46" s="21" t="s">
        <v>71</v>
      </c>
      <c r="P46" s="26">
        <v>189051</v>
      </c>
      <c r="Q46" s="26">
        <v>154632</v>
      </c>
      <c r="R46" s="26">
        <v>766003</v>
      </c>
      <c r="S46" s="35">
        <f t="shared" si="0"/>
        <v>1109686</v>
      </c>
      <c r="T46" s="8">
        <v>1</v>
      </c>
      <c r="U46" s="8">
        <v>12</v>
      </c>
      <c r="V46" s="10" t="str">
        <f t="shared" si="20"/>
        <v>0,00000</v>
      </c>
      <c r="W46" s="11">
        <f t="shared" si="21"/>
        <v>0</v>
      </c>
      <c r="X46" s="12">
        <v>10</v>
      </c>
      <c r="Y46" s="11">
        <f t="shared" si="1"/>
        <v>120</v>
      </c>
      <c r="Z46" s="12">
        <v>0.19</v>
      </c>
      <c r="AA46" s="11">
        <f t="shared" si="28"/>
        <v>1368.0000000000002</v>
      </c>
      <c r="AB46" s="12">
        <v>15.17</v>
      </c>
      <c r="AC46" s="11">
        <f t="shared" si="29"/>
        <v>109224</v>
      </c>
      <c r="AD46" s="12">
        <v>0</v>
      </c>
      <c r="AE46" s="11">
        <f t="shared" si="4"/>
        <v>0</v>
      </c>
      <c r="AF46" s="13">
        <f t="shared" si="5"/>
        <v>1.39E-3</v>
      </c>
      <c r="AG46" s="11">
        <f t="shared" si="6"/>
        <v>1542.46354</v>
      </c>
      <c r="AH46" s="13">
        <v>1.333E-2</v>
      </c>
      <c r="AI46" s="11">
        <f t="shared" si="7"/>
        <v>14792.114379999999</v>
      </c>
      <c r="AJ46" s="13">
        <v>5.466E-2</v>
      </c>
      <c r="AK46" s="11">
        <f t="shared" si="8"/>
        <v>10333.52766</v>
      </c>
      <c r="AL46" s="13">
        <v>6.6909999999999997E-2</v>
      </c>
      <c r="AM46" s="11">
        <f t="shared" si="30"/>
        <v>10346.42712</v>
      </c>
      <c r="AN46" s="13">
        <v>2.4840000000000001E-2</v>
      </c>
      <c r="AO46" s="11">
        <f>AN46*R46</f>
        <v>19027.514520000001</v>
      </c>
      <c r="AP46" s="14">
        <f t="shared" si="17"/>
        <v>0</v>
      </c>
      <c r="AQ46" s="14">
        <f t="shared" si="18"/>
        <v>0</v>
      </c>
      <c r="AR46" s="14">
        <f t="shared" si="19"/>
        <v>0</v>
      </c>
      <c r="AS46" s="14">
        <f t="shared" si="10"/>
        <v>166754.04722000001</v>
      </c>
      <c r="AT46" s="14">
        <f t="shared" si="11"/>
        <v>38353.430860600005</v>
      </c>
      <c r="AU46" s="14">
        <f t="shared" si="12"/>
        <v>205107.47808060001</v>
      </c>
      <c r="AV46" s="14">
        <f t="shared" si="13"/>
        <v>166754.04722000001</v>
      </c>
      <c r="AW46" s="14">
        <f t="shared" si="14"/>
        <v>38353.430860600005</v>
      </c>
      <c r="AX46" s="14">
        <f t="shared" si="15"/>
        <v>205107.47808060001</v>
      </c>
      <c r="AY46" s="62">
        <v>12</v>
      </c>
      <c r="AZ46" s="56">
        <f>SUM(AX46:AX47)</f>
        <v>205255.07808060001</v>
      </c>
    </row>
    <row r="47" spans="1:52" s="1" customFormat="1" ht="12.75" customHeight="1" x14ac:dyDescent="0.2">
      <c r="A47" s="17">
        <f t="shared" si="25"/>
        <v>40</v>
      </c>
      <c r="B47" s="26">
        <v>12</v>
      </c>
      <c r="C47" s="18" t="s">
        <v>70</v>
      </c>
      <c r="D47" s="18" t="s">
        <v>27</v>
      </c>
      <c r="E47" s="18" t="s">
        <v>17</v>
      </c>
      <c r="F47" s="18" t="s">
        <v>109</v>
      </c>
      <c r="G47" s="18" t="s">
        <v>110</v>
      </c>
      <c r="H47" s="18"/>
      <c r="I47" s="18"/>
      <c r="J47" s="18"/>
      <c r="K47" s="18"/>
      <c r="L47" s="21" t="s">
        <v>354</v>
      </c>
      <c r="M47" s="25" t="s">
        <v>355</v>
      </c>
      <c r="N47" s="21" t="s">
        <v>804</v>
      </c>
      <c r="O47" s="21" t="s">
        <v>354</v>
      </c>
      <c r="P47" s="26">
        <v>0</v>
      </c>
      <c r="Q47" s="26">
        <v>0</v>
      </c>
      <c r="R47" s="26">
        <v>0</v>
      </c>
      <c r="S47" s="35">
        <f t="shared" si="0"/>
        <v>0</v>
      </c>
      <c r="T47" s="8">
        <v>1</v>
      </c>
      <c r="U47" s="8">
        <v>12</v>
      </c>
      <c r="V47" s="10" t="str">
        <f t="shared" si="20"/>
        <v>0,00000</v>
      </c>
      <c r="W47" s="11">
        <f t="shared" si="21"/>
        <v>0</v>
      </c>
      <c r="X47" s="12">
        <v>10</v>
      </c>
      <c r="Y47" s="11">
        <f t="shared" si="1"/>
        <v>120</v>
      </c>
      <c r="Z47" s="12">
        <v>0.19</v>
      </c>
      <c r="AA47" s="11">
        <f t="shared" si="28"/>
        <v>0</v>
      </c>
      <c r="AB47" s="12">
        <v>15.17</v>
      </c>
      <c r="AC47" s="11">
        <f t="shared" si="29"/>
        <v>0</v>
      </c>
      <c r="AD47" s="12">
        <v>0</v>
      </c>
      <c r="AE47" s="11">
        <f t="shared" si="4"/>
        <v>0</v>
      </c>
      <c r="AF47" s="13">
        <f t="shared" si="5"/>
        <v>1.39E-3</v>
      </c>
      <c r="AG47" s="11">
        <f t="shared" si="6"/>
        <v>0</v>
      </c>
      <c r="AH47" s="13">
        <v>1.333E-2</v>
      </c>
      <c r="AI47" s="11">
        <f t="shared" si="7"/>
        <v>0</v>
      </c>
      <c r="AJ47" s="13">
        <v>5.466E-2</v>
      </c>
      <c r="AK47" s="11">
        <f t="shared" si="8"/>
        <v>0</v>
      </c>
      <c r="AL47" s="13">
        <v>6.6909999999999997E-2</v>
      </c>
      <c r="AM47" s="11">
        <f t="shared" si="30"/>
        <v>0</v>
      </c>
      <c r="AN47" s="13">
        <v>2.4840000000000001E-2</v>
      </c>
      <c r="AO47" s="11">
        <f>AN47*R47</f>
        <v>0</v>
      </c>
      <c r="AP47" s="14">
        <f t="shared" si="17"/>
        <v>0</v>
      </c>
      <c r="AQ47" s="14">
        <f t="shared" si="18"/>
        <v>0</v>
      </c>
      <c r="AR47" s="14">
        <f t="shared" si="19"/>
        <v>0</v>
      </c>
      <c r="AS47" s="14">
        <f t="shared" si="10"/>
        <v>120</v>
      </c>
      <c r="AT47" s="14">
        <f t="shared" si="11"/>
        <v>27.6</v>
      </c>
      <c r="AU47" s="14">
        <f t="shared" si="12"/>
        <v>147.6</v>
      </c>
      <c r="AV47" s="14">
        <f t="shared" si="13"/>
        <v>120</v>
      </c>
      <c r="AW47" s="14">
        <f t="shared" si="14"/>
        <v>27.6</v>
      </c>
      <c r="AX47" s="14">
        <f t="shared" si="15"/>
        <v>147.6</v>
      </c>
      <c r="AY47" s="57"/>
      <c r="AZ47" s="57"/>
    </row>
    <row r="48" spans="1:52" s="1" customFormat="1" ht="12.75" customHeight="1" x14ac:dyDescent="0.2">
      <c r="A48" s="17">
        <f t="shared" si="25"/>
        <v>41</v>
      </c>
      <c r="B48" s="26">
        <v>13</v>
      </c>
      <c r="C48" s="18" t="s">
        <v>301</v>
      </c>
      <c r="D48" s="18" t="s">
        <v>302</v>
      </c>
      <c r="E48" s="18" t="s">
        <v>356</v>
      </c>
      <c r="F48" s="18" t="s">
        <v>357</v>
      </c>
      <c r="G48" s="18" t="s">
        <v>111</v>
      </c>
      <c r="H48" s="18"/>
      <c r="I48" s="18"/>
      <c r="J48" s="18"/>
      <c r="K48" s="18"/>
      <c r="L48" s="21" t="s">
        <v>595</v>
      </c>
      <c r="M48" s="25" t="s">
        <v>596</v>
      </c>
      <c r="N48" s="39" t="s">
        <v>805</v>
      </c>
      <c r="O48" s="39" t="s">
        <v>51</v>
      </c>
      <c r="P48" s="43">
        <v>891</v>
      </c>
      <c r="Q48" s="43">
        <v>1337</v>
      </c>
      <c r="R48" s="43">
        <v>0</v>
      </c>
      <c r="S48" s="40">
        <f t="shared" si="0"/>
        <v>2228</v>
      </c>
      <c r="T48" s="8">
        <v>1</v>
      </c>
      <c r="U48" s="8">
        <v>12</v>
      </c>
      <c r="V48" s="10" t="str">
        <f t="shared" si="20"/>
        <v>0,00000</v>
      </c>
      <c r="W48" s="11">
        <f t="shared" si="21"/>
        <v>0</v>
      </c>
      <c r="X48" s="12">
        <v>3.99</v>
      </c>
      <c r="Y48" s="11">
        <f t="shared" si="1"/>
        <v>47.88</v>
      </c>
      <c r="Z48" s="12">
        <v>0.08</v>
      </c>
      <c r="AA48" s="11">
        <f t="shared" si="28"/>
        <v>7.68</v>
      </c>
      <c r="AB48" s="12">
        <v>4.87</v>
      </c>
      <c r="AC48" s="11">
        <f t="shared" si="29"/>
        <v>467.52</v>
      </c>
      <c r="AD48" s="12">
        <v>0</v>
      </c>
      <c r="AE48" s="11">
        <f t="shared" si="4"/>
        <v>0</v>
      </c>
      <c r="AF48" s="13">
        <f t="shared" si="5"/>
        <v>1.39E-3</v>
      </c>
      <c r="AG48" s="11">
        <f t="shared" si="6"/>
        <v>3.0969199999999999</v>
      </c>
      <c r="AH48" s="13">
        <v>1.3299999999999999E-2</v>
      </c>
      <c r="AI48" s="11">
        <f t="shared" si="7"/>
        <v>29.632399999999997</v>
      </c>
      <c r="AJ48" s="13">
        <v>0.3276</v>
      </c>
      <c r="AK48" s="11">
        <f t="shared" si="8"/>
        <v>291.89159999999998</v>
      </c>
      <c r="AL48" s="13">
        <v>0.10100000000000001</v>
      </c>
      <c r="AM48" s="11">
        <f t="shared" si="30"/>
        <v>135.03700000000001</v>
      </c>
      <c r="AN48" s="12"/>
      <c r="AO48" s="11"/>
      <c r="AP48" s="14">
        <f t="shared" si="17"/>
        <v>0</v>
      </c>
      <c r="AQ48" s="14">
        <f t="shared" si="18"/>
        <v>0</v>
      </c>
      <c r="AR48" s="14">
        <f t="shared" si="19"/>
        <v>0</v>
      </c>
      <c r="AS48" s="14">
        <f t="shared" si="10"/>
        <v>982.73791999999992</v>
      </c>
      <c r="AT48" s="14">
        <f t="shared" si="11"/>
        <v>226.02972159999999</v>
      </c>
      <c r="AU48" s="14">
        <f t="shared" si="12"/>
        <v>1208.7676415999999</v>
      </c>
      <c r="AV48" s="14">
        <f t="shared" si="13"/>
        <v>982.73791999999992</v>
      </c>
      <c r="AW48" s="14">
        <f t="shared" si="14"/>
        <v>226.02972159999999</v>
      </c>
      <c r="AX48" s="14">
        <f t="shared" si="15"/>
        <v>1208.7676415999999</v>
      </c>
      <c r="AY48" s="62">
        <v>13</v>
      </c>
      <c r="AZ48" s="56">
        <f>SUM(AX48:AX56)</f>
        <v>96981.948252000002</v>
      </c>
    </row>
    <row r="49" spans="1:52" s="1" customFormat="1" ht="12.75" customHeight="1" x14ac:dyDescent="0.2">
      <c r="A49" s="17">
        <f t="shared" si="25"/>
        <v>42</v>
      </c>
      <c r="B49" s="26">
        <v>13</v>
      </c>
      <c r="C49" s="18" t="s">
        <v>301</v>
      </c>
      <c r="D49" s="18" t="s">
        <v>302</v>
      </c>
      <c r="E49" s="18" t="s">
        <v>356</v>
      </c>
      <c r="F49" s="18" t="s">
        <v>357</v>
      </c>
      <c r="G49" s="18" t="s">
        <v>111</v>
      </c>
      <c r="H49" s="18"/>
      <c r="I49" s="18"/>
      <c r="J49" s="18"/>
      <c r="K49" s="18"/>
      <c r="L49" s="21" t="s">
        <v>597</v>
      </c>
      <c r="M49" s="25" t="s">
        <v>598</v>
      </c>
      <c r="N49" s="39" t="s">
        <v>806</v>
      </c>
      <c r="O49" s="39" t="s">
        <v>51</v>
      </c>
      <c r="P49" s="43">
        <v>326</v>
      </c>
      <c r="Q49" s="43">
        <v>490</v>
      </c>
      <c r="R49" s="43">
        <v>0</v>
      </c>
      <c r="S49" s="40">
        <f t="shared" si="0"/>
        <v>816</v>
      </c>
      <c r="T49" s="8">
        <v>1</v>
      </c>
      <c r="U49" s="8">
        <v>12</v>
      </c>
      <c r="V49" s="10" t="str">
        <f t="shared" si="20"/>
        <v>0,00000</v>
      </c>
      <c r="W49" s="11">
        <f t="shared" si="21"/>
        <v>0</v>
      </c>
      <c r="X49" s="12">
        <v>3.99</v>
      </c>
      <c r="Y49" s="11">
        <f t="shared" si="1"/>
        <v>47.88</v>
      </c>
      <c r="Z49" s="12">
        <v>0.08</v>
      </c>
      <c r="AA49" s="11">
        <f t="shared" si="28"/>
        <v>6.72</v>
      </c>
      <c r="AB49" s="12">
        <v>4.87</v>
      </c>
      <c r="AC49" s="11">
        <f t="shared" si="29"/>
        <v>409.08</v>
      </c>
      <c r="AD49" s="12">
        <v>0</v>
      </c>
      <c r="AE49" s="11">
        <f t="shared" si="4"/>
        <v>0</v>
      </c>
      <c r="AF49" s="13">
        <f t="shared" si="5"/>
        <v>1.39E-3</v>
      </c>
      <c r="AG49" s="11">
        <f t="shared" si="6"/>
        <v>1.1342399999999999</v>
      </c>
      <c r="AH49" s="13">
        <v>1.3299999999999999E-2</v>
      </c>
      <c r="AI49" s="11">
        <f t="shared" si="7"/>
        <v>10.8528</v>
      </c>
      <c r="AJ49" s="13">
        <v>0.3276</v>
      </c>
      <c r="AK49" s="11">
        <f t="shared" si="8"/>
        <v>106.7976</v>
      </c>
      <c r="AL49" s="13">
        <v>0.10100000000000001</v>
      </c>
      <c r="AM49" s="11">
        <f t="shared" si="30"/>
        <v>49.49</v>
      </c>
      <c r="AN49" s="12"/>
      <c r="AO49" s="11"/>
      <c r="AP49" s="14">
        <f t="shared" si="17"/>
        <v>0</v>
      </c>
      <c r="AQ49" s="14">
        <f t="shared" si="18"/>
        <v>0</v>
      </c>
      <c r="AR49" s="14">
        <f t="shared" si="19"/>
        <v>0</v>
      </c>
      <c r="AS49" s="14">
        <f t="shared" si="10"/>
        <v>631.95464000000004</v>
      </c>
      <c r="AT49" s="14">
        <f t="shared" si="11"/>
        <v>145.34956720000002</v>
      </c>
      <c r="AU49" s="14">
        <f t="shared" si="12"/>
        <v>777.30420720000006</v>
      </c>
      <c r="AV49" s="14">
        <f t="shared" si="13"/>
        <v>631.95464000000004</v>
      </c>
      <c r="AW49" s="14">
        <f t="shared" si="14"/>
        <v>145.34956720000002</v>
      </c>
      <c r="AX49" s="14">
        <f t="shared" si="15"/>
        <v>777.30420720000006</v>
      </c>
      <c r="AY49" s="58"/>
      <c r="AZ49" s="58"/>
    </row>
    <row r="50" spans="1:52" s="1" customFormat="1" ht="12.75" customHeight="1" x14ac:dyDescent="0.2">
      <c r="A50" s="17">
        <f t="shared" si="25"/>
        <v>43</v>
      </c>
      <c r="B50" s="26">
        <v>13</v>
      </c>
      <c r="C50" s="18" t="s">
        <v>301</v>
      </c>
      <c r="D50" s="18" t="s">
        <v>302</v>
      </c>
      <c r="E50" s="18" t="s">
        <v>356</v>
      </c>
      <c r="F50" s="18" t="s">
        <v>357</v>
      </c>
      <c r="G50" s="18" t="s">
        <v>111</v>
      </c>
      <c r="H50" s="18"/>
      <c r="I50" s="18"/>
      <c r="J50" s="18"/>
      <c r="K50" s="18"/>
      <c r="L50" s="21" t="s">
        <v>599</v>
      </c>
      <c r="M50" s="25" t="s">
        <v>600</v>
      </c>
      <c r="N50" s="39" t="s">
        <v>807</v>
      </c>
      <c r="O50" s="39" t="s">
        <v>51</v>
      </c>
      <c r="P50" s="43">
        <v>193</v>
      </c>
      <c r="Q50" s="43">
        <v>289</v>
      </c>
      <c r="R50" s="43">
        <v>0</v>
      </c>
      <c r="S50" s="40">
        <f t="shared" si="0"/>
        <v>482</v>
      </c>
      <c r="T50" s="8">
        <v>1</v>
      </c>
      <c r="U50" s="8">
        <v>12</v>
      </c>
      <c r="V50" s="10" t="str">
        <f t="shared" si="20"/>
        <v>0,00000</v>
      </c>
      <c r="W50" s="11">
        <f t="shared" si="21"/>
        <v>0</v>
      </c>
      <c r="X50" s="12">
        <v>3.99</v>
      </c>
      <c r="Y50" s="11">
        <f t="shared" si="1"/>
        <v>47.88</v>
      </c>
      <c r="Z50" s="12">
        <v>0.08</v>
      </c>
      <c r="AA50" s="11">
        <f t="shared" si="28"/>
        <v>4.8</v>
      </c>
      <c r="AB50" s="12">
        <v>4.87</v>
      </c>
      <c r="AC50" s="11">
        <f t="shared" si="29"/>
        <v>292.2</v>
      </c>
      <c r="AD50" s="12">
        <v>0</v>
      </c>
      <c r="AE50" s="11">
        <f t="shared" si="4"/>
        <v>0</v>
      </c>
      <c r="AF50" s="13">
        <f t="shared" si="5"/>
        <v>1.39E-3</v>
      </c>
      <c r="AG50" s="11">
        <f t="shared" si="6"/>
        <v>0.66998000000000002</v>
      </c>
      <c r="AH50" s="13">
        <v>1.3299999999999999E-2</v>
      </c>
      <c r="AI50" s="11">
        <f t="shared" si="7"/>
        <v>6.4105999999999996</v>
      </c>
      <c r="AJ50" s="13">
        <v>0.3276</v>
      </c>
      <c r="AK50" s="11">
        <f t="shared" si="8"/>
        <v>63.226799999999997</v>
      </c>
      <c r="AL50" s="13">
        <v>0.10100000000000001</v>
      </c>
      <c r="AM50" s="11">
        <f t="shared" si="30"/>
        <v>29.189000000000004</v>
      </c>
      <c r="AN50" s="12"/>
      <c r="AO50" s="11"/>
      <c r="AP50" s="14">
        <f t="shared" si="17"/>
        <v>0</v>
      </c>
      <c r="AQ50" s="14">
        <f t="shared" si="18"/>
        <v>0</v>
      </c>
      <c r="AR50" s="14">
        <f t="shared" si="19"/>
        <v>0</v>
      </c>
      <c r="AS50" s="14">
        <f t="shared" si="10"/>
        <v>444.37637999999998</v>
      </c>
      <c r="AT50" s="14">
        <f t="shared" si="11"/>
        <v>102.2065674</v>
      </c>
      <c r="AU50" s="14">
        <f t="shared" si="12"/>
        <v>546.58294739999997</v>
      </c>
      <c r="AV50" s="14">
        <f t="shared" si="13"/>
        <v>444.37637999999998</v>
      </c>
      <c r="AW50" s="14">
        <f t="shared" si="14"/>
        <v>102.2065674</v>
      </c>
      <c r="AX50" s="14">
        <f t="shared" si="15"/>
        <v>546.58294739999997</v>
      </c>
      <c r="AY50" s="58"/>
      <c r="AZ50" s="58"/>
    </row>
    <row r="51" spans="1:52" s="1" customFormat="1" ht="12.75" customHeight="1" x14ac:dyDescent="0.2">
      <c r="A51" s="17">
        <f t="shared" si="25"/>
        <v>44</v>
      </c>
      <c r="B51" s="26">
        <v>13</v>
      </c>
      <c r="C51" s="18" t="s">
        <v>301</v>
      </c>
      <c r="D51" s="18" t="s">
        <v>302</v>
      </c>
      <c r="E51" s="18" t="s">
        <v>356</v>
      </c>
      <c r="F51" s="18" t="s">
        <v>357</v>
      </c>
      <c r="G51" s="18" t="s">
        <v>111</v>
      </c>
      <c r="H51" s="18"/>
      <c r="I51" s="18"/>
      <c r="J51" s="18"/>
      <c r="K51" s="18"/>
      <c r="L51" s="21" t="s">
        <v>603</v>
      </c>
      <c r="M51" s="25" t="s">
        <v>604</v>
      </c>
      <c r="N51" s="39" t="s">
        <v>808</v>
      </c>
      <c r="O51" s="39" t="s">
        <v>51</v>
      </c>
      <c r="P51" s="43">
        <v>26741</v>
      </c>
      <c r="Q51" s="43">
        <v>40111</v>
      </c>
      <c r="R51" s="43">
        <v>0</v>
      </c>
      <c r="S51" s="40">
        <f t="shared" si="0"/>
        <v>66852</v>
      </c>
      <c r="T51" s="8">
        <v>1</v>
      </c>
      <c r="U51" s="8">
        <v>12</v>
      </c>
      <c r="V51" s="10" t="str">
        <f t="shared" si="20"/>
        <v>0,00000</v>
      </c>
      <c r="W51" s="11">
        <f t="shared" si="21"/>
        <v>0</v>
      </c>
      <c r="X51" s="12">
        <v>3.99</v>
      </c>
      <c r="Y51" s="11">
        <f t="shared" si="1"/>
        <v>47.88</v>
      </c>
      <c r="Z51" s="12">
        <v>0.08</v>
      </c>
      <c r="AA51" s="11">
        <f t="shared" si="28"/>
        <v>76.8</v>
      </c>
      <c r="AB51" s="12">
        <v>4.87</v>
      </c>
      <c r="AC51" s="11">
        <f t="shared" si="29"/>
        <v>4675.2</v>
      </c>
      <c r="AD51" s="12">
        <v>0</v>
      </c>
      <c r="AE51" s="11">
        <f t="shared" si="4"/>
        <v>0</v>
      </c>
      <c r="AF51" s="13">
        <f t="shared" si="5"/>
        <v>1.39E-3</v>
      </c>
      <c r="AG51" s="11">
        <f t="shared" si="6"/>
        <v>92.924279999999996</v>
      </c>
      <c r="AH51" s="13">
        <v>1.3299999999999999E-2</v>
      </c>
      <c r="AI51" s="11">
        <f t="shared" si="7"/>
        <v>889.13159999999993</v>
      </c>
      <c r="AJ51" s="13">
        <v>0.3276</v>
      </c>
      <c r="AK51" s="11">
        <f t="shared" si="8"/>
        <v>8760.3516</v>
      </c>
      <c r="AL51" s="13">
        <v>0.10100000000000001</v>
      </c>
      <c r="AM51" s="11">
        <f t="shared" si="30"/>
        <v>4051.2110000000002</v>
      </c>
      <c r="AN51" s="12"/>
      <c r="AO51" s="11"/>
      <c r="AP51" s="14">
        <f t="shared" si="17"/>
        <v>0</v>
      </c>
      <c r="AQ51" s="14">
        <f t="shared" si="18"/>
        <v>0</v>
      </c>
      <c r="AR51" s="14">
        <f t="shared" si="19"/>
        <v>0</v>
      </c>
      <c r="AS51" s="14">
        <f t="shared" si="10"/>
        <v>18593.498480000002</v>
      </c>
      <c r="AT51" s="14">
        <f t="shared" si="11"/>
        <v>4276.5046504000011</v>
      </c>
      <c r="AU51" s="14">
        <f t="shared" si="12"/>
        <v>22870.003130400004</v>
      </c>
      <c r="AV51" s="14">
        <f t="shared" si="13"/>
        <v>18593.498480000002</v>
      </c>
      <c r="AW51" s="14">
        <f t="shared" si="14"/>
        <v>4276.5046504000011</v>
      </c>
      <c r="AX51" s="14">
        <f t="shared" si="15"/>
        <v>22870.003130400004</v>
      </c>
      <c r="AY51" s="58"/>
      <c r="AZ51" s="58"/>
    </row>
    <row r="52" spans="1:52" s="1" customFormat="1" ht="12.75" customHeight="1" x14ac:dyDescent="0.2">
      <c r="A52" s="17">
        <f t="shared" si="25"/>
        <v>45</v>
      </c>
      <c r="B52" s="26">
        <v>13</v>
      </c>
      <c r="C52" s="18" t="s">
        <v>301</v>
      </c>
      <c r="D52" s="18" t="s">
        <v>302</v>
      </c>
      <c r="E52" s="18" t="s">
        <v>356</v>
      </c>
      <c r="F52" s="18" t="s">
        <v>357</v>
      </c>
      <c r="G52" s="18" t="s">
        <v>111</v>
      </c>
      <c r="H52" s="18"/>
      <c r="I52" s="18"/>
      <c r="J52" s="18"/>
      <c r="K52" s="18"/>
      <c r="L52" s="21" t="s">
        <v>605</v>
      </c>
      <c r="M52" s="25" t="s">
        <v>606</v>
      </c>
      <c r="N52" s="39" t="s">
        <v>781</v>
      </c>
      <c r="O52" s="39" t="s">
        <v>51</v>
      </c>
      <c r="P52" s="43">
        <v>274</v>
      </c>
      <c r="Q52" s="43">
        <v>411</v>
      </c>
      <c r="R52" s="43">
        <v>0</v>
      </c>
      <c r="S52" s="40">
        <f t="shared" si="0"/>
        <v>685</v>
      </c>
      <c r="T52" s="8">
        <v>1</v>
      </c>
      <c r="U52" s="8">
        <v>12</v>
      </c>
      <c r="V52" s="10" t="str">
        <f t="shared" si="20"/>
        <v>0,00000</v>
      </c>
      <c r="W52" s="11">
        <f t="shared" si="21"/>
        <v>0</v>
      </c>
      <c r="X52" s="12">
        <v>3.99</v>
      </c>
      <c r="Y52" s="11">
        <f t="shared" si="1"/>
        <v>47.88</v>
      </c>
      <c r="Z52" s="12">
        <v>0.08</v>
      </c>
      <c r="AA52" s="11">
        <f t="shared" si="28"/>
        <v>22.08</v>
      </c>
      <c r="AB52" s="12">
        <v>4.87</v>
      </c>
      <c r="AC52" s="11">
        <f t="shared" si="29"/>
        <v>1344.12</v>
      </c>
      <c r="AD52" s="12">
        <v>0</v>
      </c>
      <c r="AE52" s="11">
        <f t="shared" si="4"/>
        <v>0</v>
      </c>
      <c r="AF52" s="13">
        <f t="shared" si="5"/>
        <v>1.39E-3</v>
      </c>
      <c r="AG52" s="11">
        <f t="shared" si="6"/>
        <v>0.95214999999999994</v>
      </c>
      <c r="AH52" s="13">
        <v>1.3299999999999999E-2</v>
      </c>
      <c r="AI52" s="11">
        <f t="shared" si="7"/>
        <v>9.1105</v>
      </c>
      <c r="AJ52" s="13">
        <v>0.3276</v>
      </c>
      <c r="AK52" s="11">
        <f t="shared" si="8"/>
        <v>89.7624</v>
      </c>
      <c r="AL52" s="13">
        <v>0.10100000000000001</v>
      </c>
      <c r="AM52" s="11">
        <f t="shared" si="30"/>
        <v>41.511000000000003</v>
      </c>
      <c r="AN52" s="12"/>
      <c r="AO52" s="11"/>
      <c r="AP52" s="14">
        <f t="shared" si="17"/>
        <v>0</v>
      </c>
      <c r="AQ52" s="14">
        <f t="shared" si="18"/>
        <v>0</v>
      </c>
      <c r="AR52" s="14">
        <f t="shared" si="19"/>
        <v>0</v>
      </c>
      <c r="AS52" s="14">
        <f t="shared" si="10"/>
        <v>1555.4160499999998</v>
      </c>
      <c r="AT52" s="14">
        <f t="shared" si="11"/>
        <v>357.74569149999996</v>
      </c>
      <c r="AU52" s="14">
        <f t="shared" si="12"/>
        <v>1913.1617414999998</v>
      </c>
      <c r="AV52" s="14">
        <f t="shared" si="13"/>
        <v>1555.4160499999998</v>
      </c>
      <c r="AW52" s="14">
        <f t="shared" si="14"/>
        <v>357.74569149999996</v>
      </c>
      <c r="AX52" s="14">
        <f t="shared" si="15"/>
        <v>1913.1617414999998</v>
      </c>
      <c r="AY52" s="58"/>
      <c r="AZ52" s="58"/>
    </row>
    <row r="53" spans="1:52" s="1" customFormat="1" ht="12.75" customHeight="1" x14ac:dyDescent="0.2">
      <c r="A53" s="17">
        <f t="shared" si="25"/>
        <v>46</v>
      </c>
      <c r="B53" s="26">
        <v>13</v>
      </c>
      <c r="C53" s="18" t="s">
        <v>301</v>
      </c>
      <c r="D53" s="18" t="s">
        <v>302</v>
      </c>
      <c r="E53" s="18" t="s">
        <v>356</v>
      </c>
      <c r="F53" s="18" t="s">
        <v>357</v>
      </c>
      <c r="G53" s="18" t="s">
        <v>111</v>
      </c>
      <c r="H53" s="18"/>
      <c r="I53" s="18"/>
      <c r="J53" s="18"/>
      <c r="K53" s="18"/>
      <c r="L53" s="21" t="s">
        <v>609</v>
      </c>
      <c r="M53" s="25" t="s">
        <v>610</v>
      </c>
      <c r="N53" s="39" t="s">
        <v>790</v>
      </c>
      <c r="O53" s="39" t="s">
        <v>51</v>
      </c>
      <c r="P53" s="43">
        <v>400</v>
      </c>
      <c r="Q53" s="43">
        <v>600</v>
      </c>
      <c r="R53" s="43">
        <v>0</v>
      </c>
      <c r="S53" s="40">
        <f t="shared" si="0"/>
        <v>1000</v>
      </c>
      <c r="T53" s="8">
        <v>1</v>
      </c>
      <c r="U53" s="8">
        <v>12</v>
      </c>
      <c r="V53" s="10" t="str">
        <f t="shared" si="20"/>
        <v>0,00000</v>
      </c>
      <c r="W53" s="11">
        <f t="shared" si="21"/>
        <v>0</v>
      </c>
      <c r="X53" s="12">
        <v>3.99</v>
      </c>
      <c r="Y53" s="11">
        <f t="shared" si="1"/>
        <v>47.88</v>
      </c>
      <c r="Z53" s="12">
        <v>0.08</v>
      </c>
      <c r="AA53" s="11">
        <f t="shared" si="28"/>
        <v>31.68</v>
      </c>
      <c r="AB53" s="12">
        <v>4.87</v>
      </c>
      <c r="AC53" s="11">
        <f t="shared" si="29"/>
        <v>1928.52</v>
      </c>
      <c r="AD53" s="12">
        <v>0</v>
      </c>
      <c r="AE53" s="11">
        <f t="shared" si="4"/>
        <v>0</v>
      </c>
      <c r="AF53" s="13">
        <f t="shared" si="5"/>
        <v>1.39E-3</v>
      </c>
      <c r="AG53" s="11">
        <f t="shared" si="6"/>
        <v>1.39</v>
      </c>
      <c r="AH53" s="13">
        <v>1.3299999999999999E-2</v>
      </c>
      <c r="AI53" s="11">
        <f t="shared" si="7"/>
        <v>13.299999999999999</v>
      </c>
      <c r="AJ53" s="13">
        <v>0.3276</v>
      </c>
      <c r="AK53" s="11">
        <f t="shared" si="8"/>
        <v>131.04</v>
      </c>
      <c r="AL53" s="13">
        <v>0.10100000000000001</v>
      </c>
      <c r="AM53" s="11">
        <f t="shared" si="30"/>
        <v>60.6</v>
      </c>
      <c r="AN53" s="12"/>
      <c r="AO53" s="11"/>
      <c r="AP53" s="14">
        <f t="shared" si="17"/>
        <v>0</v>
      </c>
      <c r="AQ53" s="14">
        <f t="shared" si="18"/>
        <v>0</v>
      </c>
      <c r="AR53" s="14">
        <f t="shared" si="19"/>
        <v>0</v>
      </c>
      <c r="AS53" s="14">
        <f t="shared" si="10"/>
        <v>2214.41</v>
      </c>
      <c r="AT53" s="14">
        <f t="shared" si="11"/>
        <v>509.3143</v>
      </c>
      <c r="AU53" s="14">
        <f t="shared" si="12"/>
        <v>2723.7242999999999</v>
      </c>
      <c r="AV53" s="14">
        <f t="shared" si="13"/>
        <v>2214.41</v>
      </c>
      <c r="AW53" s="14">
        <f t="shared" si="14"/>
        <v>509.3143</v>
      </c>
      <c r="AX53" s="14">
        <f t="shared" si="15"/>
        <v>2723.7242999999999</v>
      </c>
      <c r="AY53" s="58"/>
      <c r="AZ53" s="58"/>
    </row>
    <row r="54" spans="1:52" s="1" customFormat="1" ht="12.75" customHeight="1" x14ac:dyDescent="0.2">
      <c r="A54" s="17">
        <f t="shared" si="25"/>
        <v>47</v>
      </c>
      <c r="B54" s="26">
        <v>13</v>
      </c>
      <c r="C54" s="18" t="s">
        <v>301</v>
      </c>
      <c r="D54" s="18" t="s">
        <v>302</v>
      </c>
      <c r="E54" s="18" t="s">
        <v>356</v>
      </c>
      <c r="F54" s="18" t="s">
        <v>357</v>
      </c>
      <c r="G54" s="18" t="s">
        <v>111</v>
      </c>
      <c r="H54" s="18"/>
      <c r="I54" s="18"/>
      <c r="J54" s="18"/>
      <c r="K54" s="18"/>
      <c r="L54" s="21" t="s">
        <v>601</v>
      </c>
      <c r="M54" s="25" t="s">
        <v>602</v>
      </c>
      <c r="N54" s="39" t="s">
        <v>792</v>
      </c>
      <c r="O54" s="39" t="s">
        <v>51</v>
      </c>
      <c r="P54" s="43">
        <v>1775</v>
      </c>
      <c r="Q54" s="43">
        <v>5232</v>
      </c>
      <c r="R54" s="43">
        <v>0</v>
      </c>
      <c r="S54" s="40">
        <f t="shared" si="0"/>
        <v>7007</v>
      </c>
      <c r="T54" s="8">
        <v>1</v>
      </c>
      <c r="U54" s="8">
        <v>12</v>
      </c>
      <c r="V54" s="10" t="str">
        <f t="shared" si="20"/>
        <v>0,00000</v>
      </c>
      <c r="W54" s="11">
        <f t="shared" si="21"/>
        <v>0</v>
      </c>
      <c r="X54" s="12">
        <v>3.99</v>
      </c>
      <c r="Y54" s="11">
        <f t="shared" si="1"/>
        <v>47.88</v>
      </c>
      <c r="Z54" s="12">
        <v>0.08</v>
      </c>
      <c r="AA54" s="11">
        <f t="shared" si="28"/>
        <v>24.96</v>
      </c>
      <c r="AB54" s="12">
        <v>4.87</v>
      </c>
      <c r="AC54" s="11">
        <f t="shared" si="29"/>
        <v>1519.44</v>
      </c>
      <c r="AD54" s="12">
        <v>0</v>
      </c>
      <c r="AE54" s="11">
        <f t="shared" si="4"/>
        <v>0</v>
      </c>
      <c r="AF54" s="13">
        <f t="shared" si="5"/>
        <v>1.39E-3</v>
      </c>
      <c r="AG54" s="11">
        <f t="shared" si="6"/>
        <v>9.7397299999999998</v>
      </c>
      <c r="AH54" s="13">
        <v>1.3299999999999999E-2</v>
      </c>
      <c r="AI54" s="11">
        <f t="shared" si="7"/>
        <v>93.193100000000001</v>
      </c>
      <c r="AJ54" s="13">
        <v>0.3276</v>
      </c>
      <c r="AK54" s="11">
        <f t="shared" si="8"/>
        <v>581.49</v>
      </c>
      <c r="AL54" s="13">
        <v>0.10100000000000001</v>
      </c>
      <c r="AM54" s="11">
        <f t="shared" si="30"/>
        <v>528.43200000000002</v>
      </c>
      <c r="AN54" s="12"/>
      <c r="AO54" s="11"/>
      <c r="AP54" s="14">
        <f t="shared" si="17"/>
        <v>0</v>
      </c>
      <c r="AQ54" s="14">
        <f t="shared" si="18"/>
        <v>0</v>
      </c>
      <c r="AR54" s="14">
        <f t="shared" si="19"/>
        <v>0</v>
      </c>
      <c r="AS54" s="14">
        <f t="shared" si="10"/>
        <v>2805.13483</v>
      </c>
      <c r="AT54" s="14">
        <f t="shared" si="11"/>
        <v>645.18101090000005</v>
      </c>
      <c r="AU54" s="14">
        <f t="shared" si="12"/>
        <v>3450.3158408999998</v>
      </c>
      <c r="AV54" s="14">
        <f t="shared" si="13"/>
        <v>2805.13483</v>
      </c>
      <c r="AW54" s="14">
        <f t="shared" si="14"/>
        <v>645.18101090000005</v>
      </c>
      <c r="AX54" s="14">
        <f t="shared" si="15"/>
        <v>3450.3158408999998</v>
      </c>
      <c r="AY54" s="58"/>
      <c r="AZ54" s="58"/>
    </row>
    <row r="55" spans="1:52" s="1" customFormat="1" ht="12.75" customHeight="1" x14ac:dyDescent="0.2">
      <c r="A55" s="17">
        <f t="shared" si="25"/>
        <v>48</v>
      </c>
      <c r="B55" s="26">
        <v>13</v>
      </c>
      <c r="C55" s="18" t="s">
        <v>301</v>
      </c>
      <c r="D55" s="18" t="s">
        <v>302</v>
      </c>
      <c r="E55" s="18" t="s">
        <v>356</v>
      </c>
      <c r="F55" s="18" t="s">
        <v>357</v>
      </c>
      <c r="G55" s="18" t="s">
        <v>111</v>
      </c>
      <c r="H55" s="18"/>
      <c r="I55" s="18"/>
      <c r="J55" s="18"/>
      <c r="K55" s="18"/>
      <c r="L55" s="21" t="s">
        <v>607</v>
      </c>
      <c r="M55" s="25" t="s">
        <v>608</v>
      </c>
      <c r="N55" s="39" t="s">
        <v>809</v>
      </c>
      <c r="O55" s="39" t="s">
        <v>51</v>
      </c>
      <c r="P55" s="43">
        <v>1025</v>
      </c>
      <c r="Q55" s="43">
        <v>2328</v>
      </c>
      <c r="R55" s="43">
        <v>0</v>
      </c>
      <c r="S55" s="40">
        <f t="shared" si="0"/>
        <v>3353</v>
      </c>
      <c r="T55" s="8">
        <v>1</v>
      </c>
      <c r="U55" s="8">
        <v>12</v>
      </c>
      <c r="V55" s="10" t="str">
        <f t="shared" si="20"/>
        <v>0,00000</v>
      </c>
      <c r="W55" s="11">
        <f t="shared" si="21"/>
        <v>0</v>
      </c>
      <c r="X55" s="12">
        <v>3.99</v>
      </c>
      <c r="Y55" s="11">
        <f t="shared" si="1"/>
        <v>47.88</v>
      </c>
      <c r="Z55" s="12">
        <v>0.08</v>
      </c>
      <c r="AA55" s="11">
        <f t="shared" si="28"/>
        <v>15.36</v>
      </c>
      <c r="AB55" s="12">
        <v>4.87</v>
      </c>
      <c r="AC55" s="11">
        <f t="shared" si="29"/>
        <v>935.04</v>
      </c>
      <c r="AD55" s="12">
        <v>0</v>
      </c>
      <c r="AE55" s="11">
        <f t="shared" si="4"/>
        <v>0</v>
      </c>
      <c r="AF55" s="13">
        <f t="shared" si="5"/>
        <v>1.39E-3</v>
      </c>
      <c r="AG55" s="11">
        <f t="shared" si="6"/>
        <v>4.6606699999999996</v>
      </c>
      <c r="AH55" s="13">
        <v>1.3299999999999999E-2</v>
      </c>
      <c r="AI55" s="11">
        <f t="shared" si="7"/>
        <v>44.594899999999996</v>
      </c>
      <c r="AJ55" s="13">
        <v>0.3276</v>
      </c>
      <c r="AK55" s="11">
        <f t="shared" si="8"/>
        <v>335.79</v>
      </c>
      <c r="AL55" s="13">
        <v>0.10100000000000001</v>
      </c>
      <c r="AM55" s="11">
        <f t="shared" si="30"/>
        <v>235.12800000000001</v>
      </c>
      <c r="AN55" s="12"/>
      <c r="AO55" s="11"/>
      <c r="AP55" s="14">
        <f t="shared" si="17"/>
        <v>0</v>
      </c>
      <c r="AQ55" s="14">
        <f t="shared" si="18"/>
        <v>0</v>
      </c>
      <c r="AR55" s="14">
        <f t="shared" si="19"/>
        <v>0</v>
      </c>
      <c r="AS55" s="14">
        <f t="shared" si="10"/>
        <v>1618.4535699999999</v>
      </c>
      <c r="AT55" s="14">
        <f t="shared" si="11"/>
        <v>372.24432109999998</v>
      </c>
      <c r="AU55" s="14">
        <f t="shared" si="12"/>
        <v>1990.6978910999999</v>
      </c>
      <c r="AV55" s="14">
        <f t="shared" si="13"/>
        <v>1618.4535699999999</v>
      </c>
      <c r="AW55" s="14">
        <f t="shared" si="14"/>
        <v>372.24432109999998</v>
      </c>
      <c r="AX55" s="14">
        <f t="shared" si="15"/>
        <v>1990.6978910999999</v>
      </c>
      <c r="AY55" s="58"/>
      <c r="AZ55" s="58"/>
    </row>
    <row r="56" spans="1:52" s="1" customFormat="1" ht="12.75" customHeight="1" x14ac:dyDescent="0.2">
      <c r="A56" s="17">
        <f t="shared" si="25"/>
        <v>49</v>
      </c>
      <c r="B56" s="26">
        <v>13</v>
      </c>
      <c r="C56" s="18" t="s">
        <v>301</v>
      </c>
      <c r="D56" s="18" t="s">
        <v>302</v>
      </c>
      <c r="E56" s="18" t="s">
        <v>356</v>
      </c>
      <c r="F56" s="18" t="s">
        <v>357</v>
      </c>
      <c r="G56" s="18" t="s">
        <v>111</v>
      </c>
      <c r="H56" s="18"/>
      <c r="I56" s="18"/>
      <c r="J56" s="18"/>
      <c r="K56" s="18"/>
      <c r="L56" s="21" t="s">
        <v>611</v>
      </c>
      <c r="M56" s="25" t="s">
        <v>612</v>
      </c>
      <c r="N56" s="39" t="s">
        <v>810</v>
      </c>
      <c r="O56" s="39" t="s">
        <v>55</v>
      </c>
      <c r="P56" s="43">
        <v>41862</v>
      </c>
      <c r="Q56" s="43">
        <v>108785</v>
      </c>
      <c r="R56" s="43">
        <v>0</v>
      </c>
      <c r="S56" s="40">
        <f t="shared" si="0"/>
        <v>150647</v>
      </c>
      <c r="T56" s="8">
        <v>1</v>
      </c>
      <c r="U56" s="8">
        <v>12</v>
      </c>
      <c r="V56" s="10" t="str">
        <f t="shared" si="20"/>
        <v>0,00000</v>
      </c>
      <c r="W56" s="11">
        <f t="shared" si="21"/>
        <v>0</v>
      </c>
      <c r="X56" s="12">
        <v>5</v>
      </c>
      <c r="Y56" s="11">
        <f t="shared" si="1"/>
        <v>60</v>
      </c>
      <c r="Z56" s="12">
        <v>0.08</v>
      </c>
      <c r="AA56" s="11">
        <f t="shared" si="28"/>
        <v>81.599999999999994</v>
      </c>
      <c r="AB56" s="12">
        <v>21.13</v>
      </c>
      <c r="AC56" s="11">
        <f t="shared" si="29"/>
        <v>21552.6</v>
      </c>
      <c r="AD56" s="12">
        <v>0</v>
      </c>
      <c r="AE56" s="11">
        <f t="shared" si="4"/>
        <v>0</v>
      </c>
      <c r="AF56" s="13">
        <f t="shared" si="5"/>
        <v>1.39E-3</v>
      </c>
      <c r="AG56" s="11">
        <f t="shared" si="6"/>
        <v>209.39932999999999</v>
      </c>
      <c r="AH56" s="13">
        <v>1.3299999999999999E-2</v>
      </c>
      <c r="AI56" s="11">
        <f t="shared" si="7"/>
        <v>2003.6051</v>
      </c>
      <c r="AJ56" s="13">
        <v>0.2208</v>
      </c>
      <c r="AK56" s="11">
        <f t="shared" si="8"/>
        <v>9243.1296000000002</v>
      </c>
      <c r="AL56" s="13">
        <v>0.15490000000000001</v>
      </c>
      <c r="AM56" s="11">
        <f t="shared" si="30"/>
        <v>16850.7965</v>
      </c>
      <c r="AN56" s="12"/>
      <c r="AO56" s="11"/>
      <c r="AP56" s="14">
        <f t="shared" si="17"/>
        <v>0</v>
      </c>
      <c r="AQ56" s="14">
        <f t="shared" si="18"/>
        <v>0</v>
      </c>
      <c r="AR56" s="14">
        <f t="shared" si="19"/>
        <v>0</v>
      </c>
      <c r="AS56" s="14">
        <f t="shared" si="10"/>
        <v>50001.130530000002</v>
      </c>
      <c r="AT56" s="14">
        <f t="shared" si="11"/>
        <v>11500.260021900001</v>
      </c>
      <c r="AU56" s="14">
        <f t="shared" si="12"/>
        <v>61501.390551900004</v>
      </c>
      <c r="AV56" s="14">
        <f t="shared" si="13"/>
        <v>50001.130530000002</v>
      </c>
      <c r="AW56" s="14">
        <f t="shared" si="14"/>
        <v>11500.260021900001</v>
      </c>
      <c r="AX56" s="14">
        <f t="shared" si="15"/>
        <v>61501.390551900004</v>
      </c>
      <c r="AY56" s="57"/>
      <c r="AZ56" s="57"/>
    </row>
    <row r="57" spans="1:52" s="1" customFormat="1" ht="12.75" customHeight="1" x14ac:dyDescent="0.2">
      <c r="A57" s="17">
        <f t="shared" si="25"/>
        <v>50</v>
      </c>
      <c r="B57" s="26">
        <v>14</v>
      </c>
      <c r="C57" s="18" t="s">
        <v>358</v>
      </c>
      <c r="D57" s="18" t="s">
        <v>159</v>
      </c>
      <c r="E57" s="18" t="s">
        <v>17</v>
      </c>
      <c r="F57" s="18" t="s">
        <v>160</v>
      </c>
      <c r="G57" s="18" t="s">
        <v>163</v>
      </c>
      <c r="H57" s="18" t="s">
        <v>421</v>
      </c>
      <c r="I57" s="18" t="s">
        <v>16</v>
      </c>
      <c r="J57" s="18" t="s">
        <v>15</v>
      </c>
      <c r="K57" s="18" t="s">
        <v>276</v>
      </c>
      <c r="L57" s="21" t="s">
        <v>613</v>
      </c>
      <c r="M57" s="25" t="s">
        <v>282</v>
      </c>
      <c r="N57" s="39" t="s">
        <v>786</v>
      </c>
      <c r="O57" s="39" t="s">
        <v>51</v>
      </c>
      <c r="P57" s="43">
        <v>455</v>
      </c>
      <c r="Q57" s="43">
        <v>682</v>
      </c>
      <c r="R57" s="43">
        <v>0</v>
      </c>
      <c r="S57" s="40">
        <f t="shared" si="0"/>
        <v>1137</v>
      </c>
      <c r="T57" s="8">
        <v>1</v>
      </c>
      <c r="U57" s="8">
        <v>12</v>
      </c>
      <c r="V57" s="10" t="str">
        <f t="shared" si="20"/>
        <v>0,00000</v>
      </c>
      <c r="W57" s="11">
        <f t="shared" si="21"/>
        <v>0</v>
      </c>
      <c r="X57" s="12">
        <v>3.99</v>
      </c>
      <c r="Y57" s="11">
        <f t="shared" si="1"/>
        <v>47.88</v>
      </c>
      <c r="Z57" s="12">
        <v>0.08</v>
      </c>
      <c r="AA57" s="11">
        <f t="shared" si="28"/>
        <v>10.559999999999999</v>
      </c>
      <c r="AB57" s="12">
        <v>4.87</v>
      </c>
      <c r="AC57" s="11">
        <f t="shared" si="29"/>
        <v>642.83999999999992</v>
      </c>
      <c r="AD57" s="12">
        <v>0</v>
      </c>
      <c r="AE57" s="11">
        <f t="shared" si="4"/>
        <v>0</v>
      </c>
      <c r="AF57" s="13">
        <f t="shared" si="5"/>
        <v>1.39E-3</v>
      </c>
      <c r="AG57" s="11">
        <f t="shared" si="6"/>
        <v>1.58043</v>
      </c>
      <c r="AH57" s="13">
        <v>1.3299999999999999E-2</v>
      </c>
      <c r="AI57" s="11">
        <f t="shared" si="7"/>
        <v>15.1221</v>
      </c>
      <c r="AJ57" s="13">
        <v>0.3276</v>
      </c>
      <c r="AK57" s="11">
        <f t="shared" si="8"/>
        <v>149.05799999999999</v>
      </c>
      <c r="AL57" s="13">
        <v>0.10100000000000001</v>
      </c>
      <c r="AM57" s="11">
        <f t="shared" si="30"/>
        <v>68.882000000000005</v>
      </c>
      <c r="AN57" s="12"/>
      <c r="AO57" s="11"/>
      <c r="AP57" s="14">
        <f t="shared" si="17"/>
        <v>0</v>
      </c>
      <c r="AQ57" s="14">
        <f t="shared" si="18"/>
        <v>0</v>
      </c>
      <c r="AR57" s="14">
        <f t="shared" si="19"/>
        <v>0</v>
      </c>
      <c r="AS57" s="14">
        <f t="shared" si="10"/>
        <v>935.92252999999982</v>
      </c>
      <c r="AT57" s="14">
        <f t="shared" si="11"/>
        <v>215.26218189999997</v>
      </c>
      <c r="AU57" s="14">
        <f t="shared" si="12"/>
        <v>1151.1847118999999</v>
      </c>
      <c r="AV57" s="14">
        <f t="shared" si="13"/>
        <v>935.92252999999982</v>
      </c>
      <c r="AW57" s="14">
        <f t="shared" si="14"/>
        <v>215.26218189999997</v>
      </c>
      <c r="AX57" s="14">
        <f t="shared" si="15"/>
        <v>1151.1847118999999</v>
      </c>
      <c r="AY57" s="62">
        <v>14</v>
      </c>
      <c r="AZ57" s="56">
        <f>SUM(AX57:AX66)</f>
        <v>36324.6635886</v>
      </c>
    </row>
    <row r="58" spans="1:52" s="1" customFormat="1" ht="12.75" customHeight="1" x14ac:dyDescent="0.2">
      <c r="A58" s="17">
        <f t="shared" si="25"/>
        <v>51</v>
      </c>
      <c r="B58" s="26">
        <v>14</v>
      </c>
      <c r="C58" s="18" t="s">
        <v>358</v>
      </c>
      <c r="D58" s="18" t="s">
        <v>159</v>
      </c>
      <c r="E58" s="18" t="s">
        <v>17</v>
      </c>
      <c r="F58" s="18" t="s">
        <v>160</v>
      </c>
      <c r="G58" s="18" t="s">
        <v>163</v>
      </c>
      <c r="H58" s="18" t="s">
        <v>421</v>
      </c>
      <c r="I58" s="18" t="s">
        <v>16</v>
      </c>
      <c r="J58" s="18" t="s">
        <v>15</v>
      </c>
      <c r="K58" s="18" t="s">
        <v>276</v>
      </c>
      <c r="L58" s="21" t="s">
        <v>614</v>
      </c>
      <c r="M58" s="25" t="s">
        <v>283</v>
      </c>
      <c r="N58" s="39" t="s">
        <v>793</v>
      </c>
      <c r="O58" s="39" t="s">
        <v>51</v>
      </c>
      <c r="P58" s="43">
        <v>2454</v>
      </c>
      <c r="Q58" s="43">
        <v>3680</v>
      </c>
      <c r="R58" s="43">
        <v>0</v>
      </c>
      <c r="S58" s="40">
        <f t="shared" si="0"/>
        <v>6134</v>
      </c>
      <c r="T58" s="8">
        <v>1</v>
      </c>
      <c r="U58" s="8">
        <v>12</v>
      </c>
      <c r="V58" s="10" t="str">
        <f t="shared" si="20"/>
        <v>0,00000</v>
      </c>
      <c r="W58" s="11">
        <f t="shared" si="21"/>
        <v>0</v>
      </c>
      <c r="X58" s="12">
        <v>3.99</v>
      </c>
      <c r="Y58" s="11">
        <f t="shared" si="1"/>
        <v>47.88</v>
      </c>
      <c r="Z58" s="12">
        <v>0.08</v>
      </c>
      <c r="AA58" s="11">
        <f t="shared" si="28"/>
        <v>11.52</v>
      </c>
      <c r="AB58" s="12">
        <v>4.87</v>
      </c>
      <c r="AC58" s="11">
        <f t="shared" si="29"/>
        <v>701.28</v>
      </c>
      <c r="AD58" s="12">
        <v>0</v>
      </c>
      <c r="AE58" s="11">
        <f t="shared" si="4"/>
        <v>0</v>
      </c>
      <c r="AF58" s="13">
        <f t="shared" si="5"/>
        <v>1.39E-3</v>
      </c>
      <c r="AG58" s="11">
        <f t="shared" si="6"/>
        <v>8.5262600000000006</v>
      </c>
      <c r="AH58" s="13">
        <v>1.3299999999999999E-2</v>
      </c>
      <c r="AI58" s="11">
        <f t="shared" si="7"/>
        <v>81.5822</v>
      </c>
      <c r="AJ58" s="13">
        <v>0.3276</v>
      </c>
      <c r="AK58" s="11">
        <f t="shared" si="8"/>
        <v>803.93039999999996</v>
      </c>
      <c r="AL58" s="13">
        <v>0.10100000000000001</v>
      </c>
      <c r="AM58" s="11">
        <f t="shared" si="30"/>
        <v>371.68</v>
      </c>
      <c r="AN58" s="12"/>
      <c r="AO58" s="11"/>
      <c r="AP58" s="14">
        <f t="shared" si="17"/>
        <v>0</v>
      </c>
      <c r="AQ58" s="14">
        <f t="shared" si="18"/>
        <v>0</v>
      </c>
      <c r="AR58" s="14">
        <f t="shared" si="19"/>
        <v>0</v>
      </c>
      <c r="AS58" s="14">
        <f t="shared" si="10"/>
        <v>2026.3988600000002</v>
      </c>
      <c r="AT58" s="14">
        <f t="shared" si="11"/>
        <v>466.07173780000005</v>
      </c>
      <c r="AU58" s="14">
        <f t="shared" si="12"/>
        <v>2492.4705978000002</v>
      </c>
      <c r="AV58" s="14">
        <f t="shared" si="13"/>
        <v>2026.3988600000002</v>
      </c>
      <c r="AW58" s="14">
        <f t="shared" si="14"/>
        <v>466.07173780000005</v>
      </c>
      <c r="AX58" s="14">
        <f t="shared" si="15"/>
        <v>2492.4705978000002</v>
      </c>
      <c r="AY58" s="58"/>
      <c r="AZ58" s="58"/>
    </row>
    <row r="59" spans="1:52" s="1" customFormat="1" ht="12.75" customHeight="1" x14ac:dyDescent="0.2">
      <c r="A59" s="17">
        <f t="shared" si="25"/>
        <v>52</v>
      </c>
      <c r="B59" s="26">
        <v>14</v>
      </c>
      <c r="C59" s="18" t="s">
        <v>358</v>
      </c>
      <c r="D59" s="18" t="s">
        <v>159</v>
      </c>
      <c r="E59" s="18" t="s">
        <v>17</v>
      </c>
      <c r="F59" s="18" t="s">
        <v>160</v>
      </c>
      <c r="G59" s="18" t="s">
        <v>163</v>
      </c>
      <c r="H59" s="18" t="s">
        <v>421</v>
      </c>
      <c r="I59" s="18" t="s">
        <v>16</v>
      </c>
      <c r="J59" s="18" t="s">
        <v>15</v>
      </c>
      <c r="K59" s="18" t="s">
        <v>276</v>
      </c>
      <c r="L59" s="21" t="s">
        <v>615</v>
      </c>
      <c r="M59" s="25" t="s">
        <v>191</v>
      </c>
      <c r="N59" s="39" t="s">
        <v>793</v>
      </c>
      <c r="O59" s="39" t="s">
        <v>51</v>
      </c>
      <c r="P59" s="43">
        <v>2622</v>
      </c>
      <c r="Q59" s="43">
        <v>3932</v>
      </c>
      <c r="R59" s="43">
        <v>0</v>
      </c>
      <c r="S59" s="40">
        <f t="shared" si="0"/>
        <v>6554</v>
      </c>
      <c r="T59" s="8">
        <v>1</v>
      </c>
      <c r="U59" s="8">
        <v>12</v>
      </c>
      <c r="V59" s="10" t="str">
        <f t="shared" si="20"/>
        <v>0,00000</v>
      </c>
      <c r="W59" s="11">
        <f t="shared" si="21"/>
        <v>0</v>
      </c>
      <c r="X59" s="12">
        <v>3.99</v>
      </c>
      <c r="Y59" s="11">
        <f t="shared" si="1"/>
        <v>47.88</v>
      </c>
      <c r="Z59" s="12">
        <v>0.08</v>
      </c>
      <c r="AA59" s="11">
        <f t="shared" si="28"/>
        <v>11.52</v>
      </c>
      <c r="AB59" s="12">
        <v>4.87</v>
      </c>
      <c r="AC59" s="11">
        <f t="shared" si="29"/>
        <v>701.28</v>
      </c>
      <c r="AD59" s="12">
        <v>0</v>
      </c>
      <c r="AE59" s="11">
        <f t="shared" si="4"/>
        <v>0</v>
      </c>
      <c r="AF59" s="13">
        <f t="shared" si="5"/>
        <v>1.39E-3</v>
      </c>
      <c r="AG59" s="11">
        <f t="shared" si="6"/>
        <v>9.1100599999999989</v>
      </c>
      <c r="AH59" s="13">
        <v>1.3299999999999999E-2</v>
      </c>
      <c r="AI59" s="11">
        <f t="shared" si="7"/>
        <v>87.168199999999999</v>
      </c>
      <c r="AJ59" s="13">
        <v>0.3276</v>
      </c>
      <c r="AK59" s="11">
        <f t="shared" si="8"/>
        <v>858.96720000000005</v>
      </c>
      <c r="AL59" s="13">
        <v>0.10100000000000001</v>
      </c>
      <c r="AM59" s="11">
        <f t="shared" si="30"/>
        <v>397.13200000000001</v>
      </c>
      <c r="AN59" s="12"/>
      <c r="AO59" s="11"/>
      <c r="AP59" s="14">
        <f t="shared" si="17"/>
        <v>0</v>
      </c>
      <c r="AQ59" s="14">
        <f t="shared" si="18"/>
        <v>0</v>
      </c>
      <c r="AR59" s="14">
        <f t="shared" si="19"/>
        <v>0</v>
      </c>
      <c r="AS59" s="14">
        <f t="shared" si="10"/>
        <v>2113.0574600000004</v>
      </c>
      <c r="AT59" s="14">
        <f t="shared" si="11"/>
        <v>486.00321580000013</v>
      </c>
      <c r="AU59" s="14">
        <f t="shared" si="12"/>
        <v>2599.0606758000004</v>
      </c>
      <c r="AV59" s="14">
        <f t="shared" si="13"/>
        <v>2113.0574600000004</v>
      </c>
      <c r="AW59" s="14">
        <f t="shared" si="14"/>
        <v>486.00321580000013</v>
      </c>
      <c r="AX59" s="14">
        <f t="shared" si="15"/>
        <v>2599.0606758000004</v>
      </c>
      <c r="AY59" s="58"/>
      <c r="AZ59" s="58"/>
    </row>
    <row r="60" spans="1:52" s="1" customFormat="1" ht="12.75" customHeight="1" x14ac:dyDescent="0.2">
      <c r="A60" s="17">
        <f t="shared" si="25"/>
        <v>53</v>
      </c>
      <c r="B60" s="26">
        <v>14</v>
      </c>
      <c r="C60" s="18" t="s">
        <v>358</v>
      </c>
      <c r="D60" s="18" t="s">
        <v>159</v>
      </c>
      <c r="E60" s="18" t="s">
        <v>17</v>
      </c>
      <c r="F60" s="18" t="s">
        <v>160</v>
      </c>
      <c r="G60" s="18" t="s">
        <v>163</v>
      </c>
      <c r="H60" s="18" t="s">
        <v>421</v>
      </c>
      <c r="I60" s="18" t="s">
        <v>16</v>
      </c>
      <c r="J60" s="18" t="s">
        <v>15</v>
      </c>
      <c r="K60" s="18" t="s">
        <v>276</v>
      </c>
      <c r="L60" s="21" t="s">
        <v>616</v>
      </c>
      <c r="M60" s="25" t="s">
        <v>284</v>
      </c>
      <c r="N60" s="39" t="s">
        <v>797</v>
      </c>
      <c r="O60" s="39" t="s">
        <v>51</v>
      </c>
      <c r="P60" s="43">
        <v>6336</v>
      </c>
      <c r="Q60" s="43">
        <v>9504</v>
      </c>
      <c r="R60" s="43">
        <v>0</v>
      </c>
      <c r="S60" s="40">
        <f t="shared" si="0"/>
        <v>15840</v>
      </c>
      <c r="T60" s="8">
        <v>1</v>
      </c>
      <c r="U60" s="8">
        <v>12</v>
      </c>
      <c r="V60" s="10" t="str">
        <f t="shared" si="20"/>
        <v>0,00000</v>
      </c>
      <c r="W60" s="11">
        <f t="shared" si="21"/>
        <v>0</v>
      </c>
      <c r="X60" s="12">
        <v>3.99</v>
      </c>
      <c r="Y60" s="11">
        <f t="shared" si="1"/>
        <v>47.88</v>
      </c>
      <c r="Z60" s="12">
        <v>0.08</v>
      </c>
      <c r="AA60" s="11">
        <f t="shared" si="28"/>
        <v>28.799999999999997</v>
      </c>
      <c r="AB60" s="12">
        <v>4.87</v>
      </c>
      <c r="AC60" s="11">
        <f t="shared" si="29"/>
        <v>1753.1999999999998</v>
      </c>
      <c r="AD60" s="12">
        <v>0</v>
      </c>
      <c r="AE60" s="11">
        <f t="shared" si="4"/>
        <v>0</v>
      </c>
      <c r="AF60" s="13">
        <f t="shared" si="5"/>
        <v>1.39E-3</v>
      </c>
      <c r="AG60" s="11">
        <f t="shared" si="6"/>
        <v>22.017599999999998</v>
      </c>
      <c r="AH60" s="13">
        <v>1.3299999999999999E-2</v>
      </c>
      <c r="AI60" s="11">
        <f t="shared" si="7"/>
        <v>210.672</v>
      </c>
      <c r="AJ60" s="13">
        <v>0.3276</v>
      </c>
      <c r="AK60" s="11">
        <f t="shared" si="8"/>
        <v>2075.6736000000001</v>
      </c>
      <c r="AL60" s="13">
        <v>0.10100000000000001</v>
      </c>
      <c r="AM60" s="11">
        <f t="shared" si="30"/>
        <v>959.90400000000011</v>
      </c>
      <c r="AN60" s="12"/>
      <c r="AO60" s="11"/>
      <c r="AP60" s="14">
        <f t="shared" si="17"/>
        <v>0</v>
      </c>
      <c r="AQ60" s="14">
        <f t="shared" si="18"/>
        <v>0</v>
      </c>
      <c r="AR60" s="14">
        <f t="shared" si="19"/>
        <v>0</v>
      </c>
      <c r="AS60" s="14">
        <f t="shared" si="10"/>
        <v>5098.1472000000003</v>
      </c>
      <c r="AT60" s="14">
        <f t="shared" si="11"/>
        <v>1172.5738560000002</v>
      </c>
      <c r="AU60" s="14">
        <f t="shared" si="12"/>
        <v>6270.7210560000003</v>
      </c>
      <c r="AV60" s="14">
        <f t="shared" si="13"/>
        <v>5098.1472000000003</v>
      </c>
      <c r="AW60" s="14">
        <f t="shared" si="14"/>
        <v>1172.5738560000002</v>
      </c>
      <c r="AX60" s="14">
        <f t="shared" si="15"/>
        <v>6270.7210560000003</v>
      </c>
      <c r="AY60" s="58"/>
      <c r="AZ60" s="58"/>
    </row>
    <row r="61" spans="1:52" s="1" customFormat="1" ht="12.75" customHeight="1" x14ac:dyDescent="0.2">
      <c r="A61" s="17">
        <f t="shared" si="25"/>
        <v>54</v>
      </c>
      <c r="B61" s="26">
        <v>14</v>
      </c>
      <c r="C61" s="18" t="s">
        <v>358</v>
      </c>
      <c r="D61" s="18" t="s">
        <v>159</v>
      </c>
      <c r="E61" s="18" t="s">
        <v>17</v>
      </c>
      <c r="F61" s="18" t="s">
        <v>160</v>
      </c>
      <c r="G61" s="18" t="s">
        <v>163</v>
      </c>
      <c r="H61" s="18" t="s">
        <v>421</v>
      </c>
      <c r="I61" s="18" t="s">
        <v>16</v>
      </c>
      <c r="J61" s="18" t="s">
        <v>15</v>
      </c>
      <c r="K61" s="18" t="s">
        <v>276</v>
      </c>
      <c r="L61" s="21" t="s">
        <v>617</v>
      </c>
      <c r="M61" s="25" t="s">
        <v>285</v>
      </c>
      <c r="N61" s="39" t="s">
        <v>786</v>
      </c>
      <c r="O61" s="39" t="s">
        <v>51</v>
      </c>
      <c r="P61" s="43">
        <v>2418</v>
      </c>
      <c r="Q61" s="43">
        <v>3628</v>
      </c>
      <c r="R61" s="43">
        <v>0</v>
      </c>
      <c r="S61" s="40">
        <f t="shared" si="0"/>
        <v>6046</v>
      </c>
      <c r="T61" s="8">
        <v>1</v>
      </c>
      <c r="U61" s="8">
        <v>12</v>
      </c>
      <c r="V61" s="10" t="str">
        <f t="shared" si="20"/>
        <v>0,00000</v>
      </c>
      <c r="W61" s="11">
        <f t="shared" si="21"/>
        <v>0</v>
      </c>
      <c r="X61" s="12">
        <v>3.99</v>
      </c>
      <c r="Y61" s="11">
        <f t="shared" si="1"/>
        <v>47.88</v>
      </c>
      <c r="Z61" s="12">
        <v>0.08</v>
      </c>
      <c r="AA61" s="11">
        <f t="shared" si="28"/>
        <v>10.559999999999999</v>
      </c>
      <c r="AB61" s="12">
        <v>4.87</v>
      </c>
      <c r="AC61" s="11">
        <f t="shared" si="29"/>
        <v>642.83999999999992</v>
      </c>
      <c r="AD61" s="12">
        <v>0</v>
      </c>
      <c r="AE61" s="11">
        <f t="shared" si="4"/>
        <v>0</v>
      </c>
      <c r="AF61" s="13">
        <f t="shared" si="5"/>
        <v>1.39E-3</v>
      </c>
      <c r="AG61" s="11">
        <f t="shared" si="6"/>
        <v>8.4039400000000004</v>
      </c>
      <c r="AH61" s="13">
        <v>1.3299999999999999E-2</v>
      </c>
      <c r="AI61" s="11">
        <f t="shared" si="7"/>
        <v>80.411799999999999</v>
      </c>
      <c r="AJ61" s="13">
        <v>0.3276</v>
      </c>
      <c r="AK61" s="11">
        <f t="shared" si="8"/>
        <v>792.13679999999999</v>
      </c>
      <c r="AL61" s="13">
        <v>0.10100000000000001</v>
      </c>
      <c r="AM61" s="11">
        <f t="shared" si="30"/>
        <v>366.428</v>
      </c>
      <c r="AN61" s="12"/>
      <c r="AO61" s="11"/>
      <c r="AP61" s="14">
        <f t="shared" si="17"/>
        <v>0</v>
      </c>
      <c r="AQ61" s="14">
        <f t="shared" si="18"/>
        <v>0</v>
      </c>
      <c r="AR61" s="14">
        <f t="shared" si="19"/>
        <v>0</v>
      </c>
      <c r="AS61" s="14">
        <f t="shared" si="10"/>
        <v>1948.6605400000001</v>
      </c>
      <c r="AT61" s="14">
        <f t="shared" si="11"/>
        <v>448.19192420000002</v>
      </c>
      <c r="AU61" s="14">
        <f t="shared" si="12"/>
        <v>2396.8524642000002</v>
      </c>
      <c r="AV61" s="14">
        <f t="shared" si="13"/>
        <v>1948.6605400000001</v>
      </c>
      <c r="AW61" s="14">
        <f t="shared" si="14"/>
        <v>448.19192420000002</v>
      </c>
      <c r="AX61" s="14">
        <f t="shared" si="15"/>
        <v>2396.8524642000002</v>
      </c>
      <c r="AY61" s="58"/>
      <c r="AZ61" s="58"/>
    </row>
    <row r="62" spans="1:52" s="1" customFormat="1" ht="12.75" customHeight="1" x14ac:dyDescent="0.2">
      <c r="A62" s="17">
        <f t="shared" si="25"/>
        <v>55</v>
      </c>
      <c r="B62" s="26">
        <v>14</v>
      </c>
      <c r="C62" s="18" t="s">
        <v>358</v>
      </c>
      <c r="D62" s="18" t="s">
        <v>159</v>
      </c>
      <c r="E62" s="18" t="s">
        <v>17</v>
      </c>
      <c r="F62" s="18" t="s">
        <v>160</v>
      </c>
      <c r="G62" s="18" t="s">
        <v>163</v>
      </c>
      <c r="H62" s="18" t="s">
        <v>421</v>
      </c>
      <c r="I62" s="18" t="s">
        <v>16</v>
      </c>
      <c r="J62" s="18" t="s">
        <v>15</v>
      </c>
      <c r="K62" s="18" t="s">
        <v>276</v>
      </c>
      <c r="L62" s="21" t="s">
        <v>618</v>
      </c>
      <c r="M62" s="25" t="s">
        <v>286</v>
      </c>
      <c r="N62" s="39" t="s">
        <v>786</v>
      </c>
      <c r="O62" s="39" t="s">
        <v>51</v>
      </c>
      <c r="P62" s="43">
        <v>293</v>
      </c>
      <c r="Q62" s="43">
        <v>439</v>
      </c>
      <c r="R62" s="43">
        <v>0</v>
      </c>
      <c r="S62" s="40">
        <f t="shared" si="0"/>
        <v>732</v>
      </c>
      <c r="T62" s="8">
        <v>1</v>
      </c>
      <c r="U62" s="8">
        <v>12</v>
      </c>
      <c r="V62" s="10" t="str">
        <f t="shared" si="20"/>
        <v>0,00000</v>
      </c>
      <c r="W62" s="11">
        <f t="shared" si="21"/>
        <v>0</v>
      </c>
      <c r="X62" s="12">
        <v>3.99</v>
      </c>
      <c r="Y62" s="11">
        <f t="shared" si="1"/>
        <v>47.88</v>
      </c>
      <c r="Z62" s="12">
        <v>0.08</v>
      </c>
      <c r="AA62" s="11">
        <f t="shared" si="28"/>
        <v>10.559999999999999</v>
      </c>
      <c r="AB62" s="12">
        <v>4.87</v>
      </c>
      <c r="AC62" s="11">
        <f t="shared" si="29"/>
        <v>642.83999999999992</v>
      </c>
      <c r="AD62" s="12">
        <v>0</v>
      </c>
      <c r="AE62" s="11">
        <f t="shared" si="4"/>
        <v>0</v>
      </c>
      <c r="AF62" s="13">
        <f t="shared" si="5"/>
        <v>1.39E-3</v>
      </c>
      <c r="AG62" s="11">
        <f t="shared" si="6"/>
        <v>1.0174799999999999</v>
      </c>
      <c r="AH62" s="13">
        <v>1.3299999999999999E-2</v>
      </c>
      <c r="AI62" s="11">
        <f t="shared" si="7"/>
        <v>9.7355999999999998</v>
      </c>
      <c r="AJ62" s="13">
        <v>0.3276</v>
      </c>
      <c r="AK62" s="11">
        <f t="shared" si="8"/>
        <v>95.986800000000002</v>
      </c>
      <c r="AL62" s="13">
        <v>0.10100000000000001</v>
      </c>
      <c r="AM62" s="11">
        <f t="shared" si="30"/>
        <v>44.339000000000006</v>
      </c>
      <c r="AN62" s="12"/>
      <c r="AO62" s="11"/>
      <c r="AP62" s="14">
        <f t="shared" si="17"/>
        <v>0</v>
      </c>
      <c r="AQ62" s="14">
        <f t="shared" si="18"/>
        <v>0</v>
      </c>
      <c r="AR62" s="14">
        <f t="shared" si="19"/>
        <v>0</v>
      </c>
      <c r="AS62" s="14">
        <f t="shared" si="10"/>
        <v>852.35887999999989</v>
      </c>
      <c r="AT62" s="14">
        <f t="shared" si="11"/>
        <v>196.04254239999997</v>
      </c>
      <c r="AU62" s="14">
        <f t="shared" si="12"/>
        <v>1048.4014223999998</v>
      </c>
      <c r="AV62" s="14">
        <f t="shared" si="13"/>
        <v>852.35887999999989</v>
      </c>
      <c r="AW62" s="14">
        <f t="shared" si="14"/>
        <v>196.04254239999997</v>
      </c>
      <c r="AX62" s="14">
        <f t="shared" si="15"/>
        <v>1048.4014223999998</v>
      </c>
      <c r="AY62" s="58"/>
      <c r="AZ62" s="58"/>
    </row>
    <row r="63" spans="1:52" s="1" customFormat="1" ht="12.75" customHeight="1" x14ac:dyDescent="0.2">
      <c r="A63" s="17">
        <f t="shared" si="25"/>
        <v>56</v>
      </c>
      <c r="B63" s="26">
        <v>14</v>
      </c>
      <c r="C63" s="18" t="s">
        <v>358</v>
      </c>
      <c r="D63" s="18" t="s">
        <v>159</v>
      </c>
      <c r="E63" s="18" t="s">
        <v>17</v>
      </c>
      <c r="F63" s="18" t="s">
        <v>160</v>
      </c>
      <c r="G63" s="18" t="s">
        <v>163</v>
      </c>
      <c r="H63" s="18" t="s">
        <v>421</v>
      </c>
      <c r="I63" s="18" t="s">
        <v>16</v>
      </c>
      <c r="J63" s="18" t="s">
        <v>15</v>
      </c>
      <c r="K63" s="18" t="s">
        <v>276</v>
      </c>
      <c r="L63" s="21" t="s">
        <v>619</v>
      </c>
      <c r="M63" s="25" t="s">
        <v>287</v>
      </c>
      <c r="N63" s="39" t="s">
        <v>786</v>
      </c>
      <c r="O63" s="39" t="s">
        <v>51</v>
      </c>
      <c r="P63" s="43">
        <v>138</v>
      </c>
      <c r="Q63" s="43">
        <v>208</v>
      </c>
      <c r="R63" s="43">
        <v>0</v>
      </c>
      <c r="S63" s="40">
        <f t="shared" si="0"/>
        <v>346</v>
      </c>
      <c r="T63" s="8">
        <v>1</v>
      </c>
      <c r="U63" s="8">
        <v>12</v>
      </c>
      <c r="V63" s="10" t="str">
        <f t="shared" si="20"/>
        <v>0,00000</v>
      </c>
      <c r="W63" s="11">
        <f t="shared" si="21"/>
        <v>0</v>
      </c>
      <c r="X63" s="12">
        <v>3.99</v>
      </c>
      <c r="Y63" s="11">
        <f t="shared" si="1"/>
        <v>47.88</v>
      </c>
      <c r="Z63" s="12">
        <v>0.08</v>
      </c>
      <c r="AA63" s="11">
        <f t="shared" si="28"/>
        <v>10.559999999999999</v>
      </c>
      <c r="AB63" s="12">
        <v>4.87</v>
      </c>
      <c r="AC63" s="11">
        <f t="shared" si="29"/>
        <v>642.83999999999992</v>
      </c>
      <c r="AD63" s="12">
        <v>0</v>
      </c>
      <c r="AE63" s="11">
        <f t="shared" si="4"/>
        <v>0</v>
      </c>
      <c r="AF63" s="13">
        <f t="shared" si="5"/>
        <v>1.39E-3</v>
      </c>
      <c r="AG63" s="11">
        <f t="shared" si="6"/>
        <v>0.48093999999999998</v>
      </c>
      <c r="AH63" s="13">
        <v>1.3299999999999999E-2</v>
      </c>
      <c r="AI63" s="11">
        <f t="shared" si="7"/>
        <v>4.6017999999999999</v>
      </c>
      <c r="AJ63" s="13">
        <v>0.3276</v>
      </c>
      <c r="AK63" s="11">
        <f t="shared" si="8"/>
        <v>45.208800000000004</v>
      </c>
      <c r="AL63" s="13">
        <v>0.10100000000000001</v>
      </c>
      <c r="AM63" s="11">
        <f t="shared" si="30"/>
        <v>21.008000000000003</v>
      </c>
      <c r="AN63" s="12"/>
      <c r="AO63" s="11"/>
      <c r="AP63" s="14">
        <f t="shared" si="17"/>
        <v>0</v>
      </c>
      <c r="AQ63" s="14">
        <f t="shared" si="18"/>
        <v>0</v>
      </c>
      <c r="AR63" s="14">
        <f t="shared" si="19"/>
        <v>0</v>
      </c>
      <c r="AS63" s="14">
        <f t="shared" si="10"/>
        <v>772.57953999999984</v>
      </c>
      <c r="AT63" s="14">
        <f t="shared" si="11"/>
        <v>177.69329419999997</v>
      </c>
      <c r="AU63" s="14">
        <f t="shared" si="12"/>
        <v>950.27283419999981</v>
      </c>
      <c r="AV63" s="14">
        <f t="shared" si="13"/>
        <v>772.57953999999984</v>
      </c>
      <c r="AW63" s="14">
        <f t="shared" si="14"/>
        <v>177.69329419999997</v>
      </c>
      <c r="AX63" s="14">
        <f t="shared" si="15"/>
        <v>950.27283419999981</v>
      </c>
      <c r="AY63" s="58"/>
      <c r="AZ63" s="58"/>
    </row>
    <row r="64" spans="1:52" s="1" customFormat="1" ht="12.75" customHeight="1" x14ac:dyDescent="0.2">
      <c r="A64" s="17">
        <f t="shared" si="25"/>
        <v>57</v>
      </c>
      <c r="B64" s="26">
        <v>14</v>
      </c>
      <c r="C64" s="18" t="s">
        <v>358</v>
      </c>
      <c r="D64" s="18" t="s">
        <v>159</v>
      </c>
      <c r="E64" s="18" t="s">
        <v>17</v>
      </c>
      <c r="F64" s="18" t="s">
        <v>160</v>
      </c>
      <c r="G64" s="18" t="s">
        <v>163</v>
      </c>
      <c r="H64" s="18" t="s">
        <v>421</v>
      </c>
      <c r="I64" s="18" t="s">
        <v>16</v>
      </c>
      <c r="J64" s="18" t="s">
        <v>15</v>
      </c>
      <c r="K64" s="18" t="s">
        <v>276</v>
      </c>
      <c r="L64" s="21" t="s">
        <v>620</v>
      </c>
      <c r="M64" s="25" t="s">
        <v>288</v>
      </c>
      <c r="N64" s="39" t="s">
        <v>790</v>
      </c>
      <c r="O64" s="39" t="s">
        <v>51</v>
      </c>
      <c r="P64" s="43">
        <v>10073</v>
      </c>
      <c r="Q64" s="43">
        <v>15110</v>
      </c>
      <c r="R64" s="43">
        <v>0</v>
      </c>
      <c r="S64" s="40">
        <f t="shared" si="0"/>
        <v>25183</v>
      </c>
      <c r="T64" s="8">
        <v>1</v>
      </c>
      <c r="U64" s="8">
        <v>12</v>
      </c>
      <c r="V64" s="10" t="str">
        <f t="shared" si="20"/>
        <v>0,00000</v>
      </c>
      <c r="W64" s="11">
        <f t="shared" si="21"/>
        <v>0</v>
      </c>
      <c r="X64" s="12">
        <v>3.99</v>
      </c>
      <c r="Y64" s="11">
        <f t="shared" si="1"/>
        <v>47.88</v>
      </c>
      <c r="Z64" s="12">
        <v>0.08</v>
      </c>
      <c r="AA64" s="11">
        <f t="shared" si="28"/>
        <v>31.68</v>
      </c>
      <c r="AB64" s="12">
        <v>4.87</v>
      </c>
      <c r="AC64" s="11">
        <f t="shared" si="29"/>
        <v>1928.52</v>
      </c>
      <c r="AD64" s="12">
        <v>0</v>
      </c>
      <c r="AE64" s="11">
        <f t="shared" si="4"/>
        <v>0</v>
      </c>
      <c r="AF64" s="13">
        <f t="shared" si="5"/>
        <v>1.39E-3</v>
      </c>
      <c r="AG64" s="11">
        <f t="shared" si="6"/>
        <v>35.004370000000002</v>
      </c>
      <c r="AH64" s="13">
        <v>1.3299999999999999E-2</v>
      </c>
      <c r="AI64" s="11">
        <f t="shared" si="7"/>
        <v>334.93389999999999</v>
      </c>
      <c r="AJ64" s="13">
        <v>0.3276</v>
      </c>
      <c r="AK64" s="11">
        <f t="shared" si="8"/>
        <v>3299.9148</v>
      </c>
      <c r="AL64" s="13">
        <v>0.10100000000000001</v>
      </c>
      <c r="AM64" s="11">
        <f t="shared" si="30"/>
        <v>1526.1100000000001</v>
      </c>
      <c r="AN64" s="12"/>
      <c r="AO64" s="11"/>
      <c r="AP64" s="14">
        <f t="shared" si="17"/>
        <v>0</v>
      </c>
      <c r="AQ64" s="14">
        <f t="shared" si="18"/>
        <v>0</v>
      </c>
      <c r="AR64" s="14">
        <f t="shared" si="19"/>
        <v>0</v>
      </c>
      <c r="AS64" s="14">
        <f t="shared" si="10"/>
        <v>7204.0430700000006</v>
      </c>
      <c r="AT64" s="14">
        <f t="shared" si="11"/>
        <v>1656.9299061000002</v>
      </c>
      <c r="AU64" s="14">
        <f t="shared" si="12"/>
        <v>8860.9729761000017</v>
      </c>
      <c r="AV64" s="14">
        <f t="shared" si="13"/>
        <v>7204.0430700000006</v>
      </c>
      <c r="AW64" s="14">
        <f t="shared" si="14"/>
        <v>1656.9299061000002</v>
      </c>
      <c r="AX64" s="14">
        <f t="shared" si="15"/>
        <v>8860.9729761000017</v>
      </c>
      <c r="AY64" s="58"/>
      <c r="AZ64" s="58"/>
    </row>
    <row r="65" spans="1:52" s="1" customFormat="1" ht="12.75" customHeight="1" x14ac:dyDescent="0.2">
      <c r="A65" s="17">
        <f t="shared" si="25"/>
        <v>58</v>
      </c>
      <c r="B65" s="26">
        <v>14</v>
      </c>
      <c r="C65" s="18" t="s">
        <v>358</v>
      </c>
      <c r="D65" s="18" t="s">
        <v>159</v>
      </c>
      <c r="E65" s="18" t="s">
        <v>17</v>
      </c>
      <c r="F65" s="18" t="s">
        <v>160</v>
      </c>
      <c r="G65" s="18" t="s">
        <v>163</v>
      </c>
      <c r="H65" s="18" t="s">
        <v>421</v>
      </c>
      <c r="I65" s="18" t="s">
        <v>16</v>
      </c>
      <c r="J65" s="18" t="s">
        <v>15</v>
      </c>
      <c r="K65" s="18" t="s">
        <v>276</v>
      </c>
      <c r="L65" s="21" t="s">
        <v>621</v>
      </c>
      <c r="M65" s="25" t="s">
        <v>190</v>
      </c>
      <c r="N65" s="39" t="s">
        <v>811</v>
      </c>
      <c r="O65" s="39" t="s">
        <v>51</v>
      </c>
      <c r="P65" s="43">
        <v>3197</v>
      </c>
      <c r="Q65" s="43">
        <v>2395</v>
      </c>
      <c r="R65" s="43">
        <v>0</v>
      </c>
      <c r="S65" s="40">
        <f t="shared" si="0"/>
        <v>5592</v>
      </c>
      <c r="T65" s="8">
        <v>1</v>
      </c>
      <c r="U65" s="8">
        <v>12</v>
      </c>
      <c r="V65" s="10" t="str">
        <f t="shared" si="20"/>
        <v>0,00000</v>
      </c>
      <c r="W65" s="11">
        <f t="shared" si="21"/>
        <v>0</v>
      </c>
      <c r="X65" s="12">
        <v>3.99</v>
      </c>
      <c r="Y65" s="11">
        <f t="shared" si="1"/>
        <v>47.88</v>
      </c>
      <c r="Z65" s="12">
        <v>0.08</v>
      </c>
      <c r="AA65" s="11">
        <f t="shared" si="28"/>
        <v>12.48</v>
      </c>
      <c r="AB65" s="12">
        <v>4.87</v>
      </c>
      <c r="AC65" s="11">
        <f t="shared" si="29"/>
        <v>759.72</v>
      </c>
      <c r="AD65" s="12">
        <v>0</v>
      </c>
      <c r="AE65" s="11">
        <f t="shared" si="4"/>
        <v>0</v>
      </c>
      <c r="AF65" s="13">
        <f t="shared" si="5"/>
        <v>1.39E-3</v>
      </c>
      <c r="AG65" s="11">
        <f t="shared" si="6"/>
        <v>7.7728799999999998</v>
      </c>
      <c r="AH65" s="13">
        <v>1.3299999999999999E-2</v>
      </c>
      <c r="AI65" s="11">
        <f t="shared" si="7"/>
        <v>74.373599999999996</v>
      </c>
      <c r="AJ65" s="13">
        <v>0.3276</v>
      </c>
      <c r="AK65" s="11">
        <f t="shared" si="8"/>
        <v>1047.3371999999999</v>
      </c>
      <c r="AL65" s="13">
        <v>0.10100000000000001</v>
      </c>
      <c r="AM65" s="11">
        <f t="shared" si="30"/>
        <v>241.89500000000001</v>
      </c>
      <c r="AN65" s="12"/>
      <c r="AO65" s="11"/>
      <c r="AP65" s="14">
        <f t="shared" si="17"/>
        <v>0</v>
      </c>
      <c r="AQ65" s="14">
        <f t="shared" si="18"/>
        <v>0</v>
      </c>
      <c r="AR65" s="14">
        <f t="shared" si="19"/>
        <v>0</v>
      </c>
      <c r="AS65" s="14">
        <f t="shared" si="10"/>
        <v>2191.4586800000002</v>
      </c>
      <c r="AT65" s="14">
        <f t="shared" si="11"/>
        <v>504.03549640000006</v>
      </c>
      <c r="AU65" s="14">
        <f t="shared" si="12"/>
        <v>2695.4941764000005</v>
      </c>
      <c r="AV65" s="14">
        <f t="shared" si="13"/>
        <v>2191.4586800000002</v>
      </c>
      <c r="AW65" s="14">
        <f t="shared" si="14"/>
        <v>504.03549640000006</v>
      </c>
      <c r="AX65" s="14">
        <f t="shared" si="15"/>
        <v>2695.4941764000005</v>
      </c>
      <c r="AY65" s="58"/>
      <c r="AZ65" s="58"/>
    </row>
    <row r="66" spans="1:52" s="1" customFormat="1" ht="12.75" customHeight="1" x14ac:dyDescent="0.2">
      <c r="A66" s="17">
        <f t="shared" si="25"/>
        <v>59</v>
      </c>
      <c r="B66" s="26">
        <v>14</v>
      </c>
      <c r="C66" s="18" t="s">
        <v>358</v>
      </c>
      <c r="D66" s="18" t="s">
        <v>159</v>
      </c>
      <c r="E66" s="18" t="s">
        <v>17</v>
      </c>
      <c r="F66" s="18" t="s">
        <v>160</v>
      </c>
      <c r="G66" s="18" t="s">
        <v>163</v>
      </c>
      <c r="H66" s="18" t="s">
        <v>421</v>
      </c>
      <c r="I66" s="18" t="s">
        <v>16</v>
      </c>
      <c r="J66" s="18" t="s">
        <v>15</v>
      </c>
      <c r="K66" s="18" t="s">
        <v>276</v>
      </c>
      <c r="L66" s="21" t="s">
        <v>622</v>
      </c>
      <c r="M66" s="25" t="s">
        <v>257</v>
      </c>
      <c r="N66" s="39" t="s">
        <v>797</v>
      </c>
      <c r="O66" s="39" t="s">
        <v>56</v>
      </c>
      <c r="P66" s="43">
        <v>17323</v>
      </c>
      <c r="Q66" s="43">
        <v>15481</v>
      </c>
      <c r="R66" s="43">
        <v>0</v>
      </c>
      <c r="S66" s="40">
        <f t="shared" si="0"/>
        <v>32804</v>
      </c>
      <c r="T66" s="8">
        <v>1</v>
      </c>
      <c r="U66" s="8">
        <v>12</v>
      </c>
      <c r="V66" s="10" t="str">
        <f t="shared" si="20"/>
        <v>0,00000</v>
      </c>
      <c r="W66" s="11">
        <f t="shared" si="21"/>
        <v>0</v>
      </c>
      <c r="X66" s="12">
        <v>3.15</v>
      </c>
      <c r="Y66" s="11">
        <f t="shared" si="1"/>
        <v>37.799999999999997</v>
      </c>
      <c r="Z66" s="12">
        <v>0.33</v>
      </c>
      <c r="AA66" s="11">
        <f>Z66*U66</f>
        <v>3.96</v>
      </c>
      <c r="AB66" s="12">
        <v>12.84</v>
      </c>
      <c r="AC66" s="11">
        <f>AB66*U66</f>
        <v>154.07999999999998</v>
      </c>
      <c r="AD66" s="12">
        <v>0</v>
      </c>
      <c r="AE66" s="11">
        <f t="shared" si="4"/>
        <v>0</v>
      </c>
      <c r="AF66" s="13">
        <f t="shared" si="5"/>
        <v>1.39E-3</v>
      </c>
      <c r="AG66" s="11">
        <f t="shared" si="6"/>
        <v>45.597560000000001</v>
      </c>
      <c r="AH66" s="13">
        <v>1.3299999999999999E-2</v>
      </c>
      <c r="AI66" s="11">
        <f t="shared" si="7"/>
        <v>436.29319999999996</v>
      </c>
      <c r="AJ66" s="13">
        <v>0.27450000000000002</v>
      </c>
      <c r="AK66" s="11">
        <f t="shared" si="8"/>
        <v>4755.1635000000006</v>
      </c>
      <c r="AL66" s="13">
        <v>6.1800000000000001E-2</v>
      </c>
      <c r="AM66" s="11">
        <f t="shared" si="30"/>
        <v>956.72580000000005</v>
      </c>
      <c r="AN66" s="12"/>
      <c r="AO66" s="11"/>
      <c r="AP66" s="14">
        <f t="shared" si="17"/>
        <v>0</v>
      </c>
      <c r="AQ66" s="14">
        <f t="shared" si="18"/>
        <v>0</v>
      </c>
      <c r="AR66" s="14">
        <f t="shared" si="19"/>
        <v>0</v>
      </c>
      <c r="AS66" s="14">
        <f t="shared" si="10"/>
        <v>6389.6200600000011</v>
      </c>
      <c r="AT66" s="14">
        <f t="shared" si="11"/>
        <v>1469.6126138000004</v>
      </c>
      <c r="AU66" s="14">
        <f t="shared" si="12"/>
        <v>7859.2326738000011</v>
      </c>
      <c r="AV66" s="14">
        <f t="shared" si="13"/>
        <v>6389.6200600000011</v>
      </c>
      <c r="AW66" s="14">
        <f t="shared" si="14"/>
        <v>1469.6126138000004</v>
      </c>
      <c r="AX66" s="14">
        <f t="shared" si="15"/>
        <v>7859.2326738000011</v>
      </c>
      <c r="AY66" s="57"/>
      <c r="AZ66" s="57"/>
    </row>
    <row r="67" spans="1:52" s="1" customFormat="1" ht="12.75" customHeight="1" x14ac:dyDescent="0.2">
      <c r="A67" s="17">
        <f t="shared" si="25"/>
        <v>60</v>
      </c>
      <c r="B67" s="26">
        <v>15</v>
      </c>
      <c r="C67" s="18" t="s">
        <v>267</v>
      </c>
      <c r="D67" s="18" t="s">
        <v>16</v>
      </c>
      <c r="E67" s="18" t="s">
        <v>15</v>
      </c>
      <c r="F67" s="18" t="s">
        <v>289</v>
      </c>
      <c r="G67" s="18" t="s">
        <v>112</v>
      </c>
      <c r="H67" s="18"/>
      <c r="I67" s="18"/>
      <c r="J67" s="18"/>
      <c r="K67" s="18"/>
      <c r="L67" s="21" t="s">
        <v>623</v>
      </c>
      <c r="M67" s="25" t="s">
        <v>359</v>
      </c>
      <c r="N67" s="39" t="s">
        <v>812</v>
      </c>
      <c r="O67" s="39" t="s">
        <v>74</v>
      </c>
      <c r="P67" s="43">
        <v>131084</v>
      </c>
      <c r="Q67" s="43">
        <v>61886</v>
      </c>
      <c r="R67" s="43">
        <v>0</v>
      </c>
      <c r="S67" s="40">
        <f t="shared" si="0"/>
        <v>192970</v>
      </c>
      <c r="T67" s="8">
        <v>1</v>
      </c>
      <c r="U67" s="8">
        <v>12</v>
      </c>
      <c r="V67" s="10" t="str">
        <f t="shared" si="20"/>
        <v>0,00000</v>
      </c>
      <c r="W67" s="11">
        <f t="shared" si="21"/>
        <v>0</v>
      </c>
      <c r="X67" s="12">
        <v>5</v>
      </c>
      <c r="Y67" s="11">
        <f t="shared" si="1"/>
        <v>60</v>
      </c>
      <c r="Z67" s="12">
        <v>0.08</v>
      </c>
      <c r="AA67" s="11">
        <f>Z67*U67*N67</f>
        <v>44.16</v>
      </c>
      <c r="AB67" s="12">
        <v>21.13</v>
      </c>
      <c r="AC67" s="11">
        <f>AB67*U67*T67*N67</f>
        <v>11663.76</v>
      </c>
      <c r="AD67" s="12">
        <v>0</v>
      </c>
      <c r="AE67" s="11">
        <f t="shared" si="4"/>
        <v>0</v>
      </c>
      <c r="AF67" s="13">
        <f t="shared" si="5"/>
        <v>1.39E-3</v>
      </c>
      <c r="AG67" s="11">
        <f t="shared" si="6"/>
        <v>268.22829999999999</v>
      </c>
      <c r="AH67" s="13">
        <v>1.3299999999999999E-2</v>
      </c>
      <c r="AI67" s="11">
        <f t="shared" si="7"/>
        <v>2566.5009999999997</v>
      </c>
      <c r="AJ67" s="13">
        <v>0.18870000000000001</v>
      </c>
      <c r="AK67" s="11">
        <f t="shared" si="8"/>
        <v>24735.550800000001</v>
      </c>
      <c r="AL67" s="13">
        <v>8.7300000000000003E-2</v>
      </c>
      <c r="AM67" s="11">
        <f t="shared" si="30"/>
        <v>5402.6477999999997</v>
      </c>
      <c r="AN67" s="13"/>
      <c r="AO67" s="11"/>
      <c r="AP67" s="14">
        <f t="shared" si="17"/>
        <v>0</v>
      </c>
      <c r="AQ67" s="14">
        <f t="shared" si="18"/>
        <v>0</v>
      </c>
      <c r="AR67" s="14">
        <f t="shared" si="19"/>
        <v>0</v>
      </c>
      <c r="AS67" s="14">
        <f t="shared" si="10"/>
        <v>44740.847900000008</v>
      </c>
      <c r="AT67" s="14">
        <f t="shared" si="11"/>
        <v>10290.395017000003</v>
      </c>
      <c r="AU67" s="14">
        <f t="shared" si="12"/>
        <v>55031.24291700001</v>
      </c>
      <c r="AV67" s="14">
        <f t="shared" si="13"/>
        <v>44740.847900000008</v>
      </c>
      <c r="AW67" s="14">
        <f t="shared" si="14"/>
        <v>10290.395017000003</v>
      </c>
      <c r="AX67" s="14">
        <f t="shared" si="15"/>
        <v>55031.24291700001</v>
      </c>
      <c r="AY67" s="8">
        <v>15</v>
      </c>
      <c r="AZ67" s="41">
        <f>AX67</f>
        <v>55031.24291700001</v>
      </c>
    </row>
    <row r="68" spans="1:52" s="1" customFormat="1" ht="12.75" customHeight="1" x14ac:dyDescent="0.2">
      <c r="A68" s="17">
        <f t="shared" si="25"/>
        <v>61</v>
      </c>
      <c r="B68" s="26">
        <v>16</v>
      </c>
      <c r="C68" s="18" t="s">
        <v>75</v>
      </c>
      <c r="D68" s="18" t="s">
        <v>113</v>
      </c>
      <c r="E68" s="18" t="s">
        <v>17</v>
      </c>
      <c r="F68" s="18" t="s">
        <v>114</v>
      </c>
      <c r="G68" s="18" t="s">
        <v>115</v>
      </c>
      <c r="H68" s="18"/>
      <c r="I68" s="18"/>
      <c r="J68" s="18"/>
      <c r="K68" s="18"/>
      <c r="L68" s="21" t="s">
        <v>624</v>
      </c>
      <c r="M68" s="25" t="s">
        <v>360</v>
      </c>
      <c r="N68" s="21" t="s">
        <v>813</v>
      </c>
      <c r="O68" s="21" t="s">
        <v>69</v>
      </c>
      <c r="P68" s="26">
        <v>514690</v>
      </c>
      <c r="Q68" s="26">
        <v>0</v>
      </c>
      <c r="R68" s="26">
        <v>0</v>
      </c>
      <c r="S68" s="35">
        <f t="shared" si="0"/>
        <v>514690</v>
      </c>
      <c r="T68" s="8">
        <v>1</v>
      </c>
      <c r="U68" s="8">
        <v>12</v>
      </c>
      <c r="V68" s="10" t="str">
        <f t="shared" si="20"/>
        <v>0,00000</v>
      </c>
      <c r="W68" s="11">
        <f t="shared" si="21"/>
        <v>0</v>
      </c>
      <c r="X68" s="12">
        <v>10</v>
      </c>
      <c r="Y68" s="11">
        <f t="shared" si="1"/>
        <v>120</v>
      </c>
      <c r="Z68" s="12">
        <v>0.19</v>
      </c>
      <c r="AA68" s="11">
        <f>Z68*U68*N68</f>
        <v>501.60000000000008</v>
      </c>
      <c r="AB68" s="12">
        <v>12.61</v>
      </c>
      <c r="AC68" s="11">
        <f>AB68*U68*T68*N68</f>
        <v>33290.400000000001</v>
      </c>
      <c r="AD68" s="12">
        <v>0</v>
      </c>
      <c r="AE68" s="11">
        <f t="shared" si="4"/>
        <v>0</v>
      </c>
      <c r="AF68" s="13">
        <f t="shared" si="5"/>
        <v>1.39E-3</v>
      </c>
      <c r="AG68" s="11">
        <f t="shared" si="6"/>
        <v>715.41909999999996</v>
      </c>
      <c r="AH68" s="13">
        <v>1.333E-2</v>
      </c>
      <c r="AI68" s="11">
        <f t="shared" si="7"/>
        <v>6860.8176999999996</v>
      </c>
      <c r="AJ68" s="13">
        <v>6.6519999999999996E-2</v>
      </c>
      <c r="AK68" s="11">
        <f t="shared" si="8"/>
        <v>34237.178799999994</v>
      </c>
      <c r="AL68" s="13"/>
      <c r="AM68" s="11"/>
      <c r="AN68" s="12"/>
      <c r="AO68" s="11"/>
      <c r="AP68" s="14">
        <f t="shared" si="17"/>
        <v>0</v>
      </c>
      <c r="AQ68" s="14">
        <f t="shared" si="18"/>
        <v>0</v>
      </c>
      <c r="AR68" s="14">
        <f t="shared" si="19"/>
        <v>0</v>
      </c>
      <c r="AS68" s="14">
        <f t="shared" si="10"/>
        <v>75725.415600000008</v>
      </c>
      <c r="AT68" s="14">
        <f t="shared" si="11"/>
        <v>17416.845588000004</v>
      </c>
      <c r="AU68" s="14">
        <f t="shared" si="12"/>
        <v>93142.261188000004</v>
      </c>
      <c r="AV68" s="14">
        <f t="shared" si="13"/>
        <v>75725.415600000008</v>
      </c>
      <c r="AW68" s="14">
        <f t="shared" si="14"/>
        <v>17416.845588000004</v>
      </c>
      <c r="AX68" s="14">
        <f t="shared" si="15"/>
        <v>93142.261188000004</v>
      </c>
      <c r="AY68" s="8">
        <v>16</v>
      </c>
      <c r="AZ68" s="41">
        <f>AX68</f>
        <v>93142.261188000004</v>
      </c>
    </row>
    <row r="69" spans="1:52" s="1" customFormat="1" ht="24.75" customHeight="1" x14ac:dyDescent="0.2">
      <c r="A69" s="17">
        <f t="shared" si="25"/>
        <v>62</v>
      </c>
      <c r="B69" s="26">
        <v>17</v>
      </c>
      <c r="C69" s="18" t="s">
        <v>76</v>
      </c>
      <c r="D69" s="18" t="s">
        <v>28</v>
      </c>
      <c r="E69" s="18" t="s">
        <v>29</v>
      </c>
      <c r="F69" s="18" t="s">
        <v>116</v>
      </c>
      <c r="G69" s="18" t="s">
        <v>117</v>
      </c>
      <c r="H69" s="18"/>
      <c r="I69" s="18"/>
      <c r="J69" s="18"/>
      <c r="K69" s="18"/>
      <c r="L69" s="21" t="s">
        <v>625</v>
      </c>
      <c r="M69" s="25" t="s">
        <v>626</v>
      </c>
      <c r="N69" s="21" t="s">
        <v>814</v>
      </c>
      <c r="O69" s="21" t="s">
        <v>71</v>
      </c>
      <c r="P69" s="26">
        <v>303492</v>
      </c>
      <c r="Q69" s="26">
        <v>141207</v>
      </c>
      <c r="R69" s="26">
        <v>659579</v>
      </c>
      <c r="S69" s="35">
        <f t="shared" si="0"/>
        <v>1104278</v>
      </c>
      <c r="T69" s="8">
        <v>1</v>
      </c>
      <c r="U69" s="8">
        <v>12</v>
      </c>
      <c r="V69" s="10" t="str">
        <f t="shared" si="20"/>
        <v>0,00000</v>
      </c>
      <c r="W69" s="11">
        <f t="shared" si="21"/>
        <v>0</v>
      </c>
      <c r="X69" s="12">
        <v>10</v>
      </c>
      <c r="Y69" s="11">
        <f t="shared" si="1"/>
        <v>120</v>
      </c>
      <c r="Z69" s="12">
        <v>0.19</v>
      </c>
      <c r="AA69" s="11">
        <f>Z69*U69*N69</f>
        <v>957.60000000000014</v>
      </c>
      <c r="AB69" s="12">
        <v>15.17</v>
      </c>
      <c r="AC69" s="11">
        <f>AB69*U69*T69*N69</f>
        <v>76456.800000000003</v>
      </c>
      <c r="AD69" s="12">
        <v>0</v>
      </c>
      <c r="AE69" s="11">
        <f t="shared" si="4"/>
        <v>0</v>
      </c>
      <c r="AF69" s="13">
        <f t="shared" si="5"/>
        <v>1.39E-3</v>
      </c>
      <c r="AG69" s="11">
        <f t="shared" si="6"/>
        <v>1534.94642</v>
      </c>
      <c r="AH69" s="13">
        <v>1.333E-2</v>
      </c>
      <c r="AI69" s="11">
        <f t="shared" si="7"/>
        <v>14720.025739999999</v>
      </c>
      <c r="AJ69" s="13">
        <v>5.466E-2</v>
      </c>
      <c r="AK69" s="11">
        <f t="shared" si="8"/>
        <v>16588.872719999999</v>
      </c>
      <c r="AL69" s="13">
        <v>6.6909999999999997E-2</v>
      </c>
      <c r="AM69" s="11">
        <f>AL69*Q69</f>
        <v>9448.1603699999996</v>
      </c>
      <c r="AN69" s="13">
        <v>2.4840000000000001E-2</v>
      </c>
      <c r="AO69" s="11">
        <f>AN69*R69</f>
        <v>16383.942360000001</v>
      </c>
      <c r="AP69" s="14">
        <f t="shared" si="17"/>
        <v>0</v>
      </c>
      <c r="AQ69" s="14">
        <f t="shared" si="18"/>
        <v>0</v>
      </c>
      <c r="AR69" s="14">
        <f t="shared" si="19"/>
        <v>0</v>
      </c>
      <c r="AS69" s="14">
        <f t="shared" si="10"/>
        <v>136210.34761</v>
      </c>
      <c r="AT69" s="14">
        <f t="shared" si="11"/>
        <v>31328.379950300001</v>
      </c>
      <c r="AU69" s="14">
        <f t="shared" si="12"/>
        <v>167538.7275603</v>
      </c>
      <c r="AV69" s="14">
        <f t="shared" si="13"/>
        <v>136210.34761</v>
      </c>
      <c r="AW69" s="14">
        <f t="shared" si="14"/>
        <v>31328.379950300001</v>
      </c>
      <c r="AX69" s="14">
        <f t="shared" si="15"/>
        <v>167538.7275603</v>
      </c>
      <c r="AY69" s="62">
        <v>17</v>
      </c>
      <c r="AZ69" s="56">
        <f>SUM(AX69:AX75)</f>
        <v>172252.2657135</v>
      </c>
    </row>
    <row r="70" spans="1:52" s="1" customFormat="1" ht="24" customHeight="1" x14ac:dyDescent="0.2">
      <c r="A70" s="17">
        <f t="shared" si="25"/>
        <v>63</v>
      </c>
      <c r="B70" s="26">
        <v>17</v>
      </c>
      <c r="C70" s="18" t="s">
        <v>76</v>
      </c>
      <c r="D70" s="18" t="s">
        <v>28</v>
      </c>
      <c r="E70" s="18" t="s">
        <v>29</v>
      </c>
      <c r="F70" s="18" t="s">
        <v>116</v>
      </c>
      <c r="G70" s="18" t="s">
        <v>117</v>
      </c>
      <c r="H70" s="18"/>
      <c r="I70" s="18"/>
      <c r="J70" s="18"/>
      <c r="K70" s="18"/>
      <c r="L70" s="21" t="s">
        <v>627</v>
      </c>
      <c r="M70" s="25" t="s">
        <v>628</v>
      </c>
      <c r="N70" s="39" t="s">
        <v>793</v>
      </c>
      <c r="O70" s="39" t="s">
        <v>51</v>
      </c>
      <c r="P70" s="43">
        <v>1341</v>
      </c>
      <c r="Q70" s="43">
        <v>4648</v>
      </c>
      <c r="R70" s="43">
        <v>0</v>
      </c>
      <c r="S70" s="40">
        <f t="shared" si="0"/>
        <v>5989</v>
      </c>
      <c r="T70" s="8">
        <v>1</v>
      </c>
      <c r="U70" s="8">
        <v>12</v>
      </c>
      <c r="V70" s="10" t="str">
        <f t="shared" si="20"/>
        <v>0,00000</v>
      </c>
      <c r="W70" s="11">
        <f t="shared" si="21"/>
        <v>0</v>
      </c>
      <c r="X70" s="12">
        <v>3.99</v>
      </c>
      <c r="Y70" s="11">
        <f t="shared" si="1"/>
        <v>47.88</v>
      </c>
      <c r="Z70" s="12">
        <v>0.08</v>
      </c>
      <c r="AA70" s="11">
        <f>Z70*U70*N70</f>
        <v>11.52</v>
      </c>
      <c r="AB70" s="12">
        <v>4.87</v>
      </c>
      <c r="AC70" s="11">
        <f>AB70*U70*T70*N70</f>
        <v>701.28</v>
      </c>
      <c r="AD70" s="12">
        <v>0</v>
      </c>
      <c r="AE70" s="11">
        <f t="shared" si="4"/>
        <v>0</v>
      </c>
      <c r="AF70" s="13">
        <f t="shared" si="5"/>
        <v>1.39E-3</v>
      </c>
      <c r="AG70" s="11">
        <f t="shared" si="6"/>
        <v>8.3247099999999996</v>
      </c>
      <c r="AH70" s="13">
        <v>1.3299999999999999E-2</v>
      </c>
      <c r="AI70" s="11">
        <f t="shared" si="7"/>
        <v>79.653700000000001</v>
      </c>
      <c r="AJ70" s="13">
        <v>0.3276</v>
      </c>
      <c r="AK70" s="11">
        <f t="shared" si="8"/>
        <v>439.3116</v>
      </c>
      <c r="AL70" s="13">
        <v>0.10100000000000001</v>
      </c>
      <c r="AM70" s="11">
        <f>AL70*Q70</f>
        <v>469.44800000000004</v>
      </c>
      <c r="AN70" s="12"/>
      <c r="AO70" s="11"/>
      <c r="AP70" s="14">
        <f t="shared" si="17"/>
        <v>0</v>
      </c>
      <c r="AQ70" s="14">
        <f t="shared" si="18"/>
        <v>0</v>
      </c>
      <c r="AR70" s="14">
        <f t="shared" si="19"/>
        <v>0</v>
      </c>
      <c r="AS70" s="14">
        <f t="shared" si="10"/>
        <v>1757.4180100000001</v>
      </c>
      <c r="AT70" s="14">
        <f t="shared" si="11"/>
        <v>404.20614230000007</v>
      </c>
      <c r="AU70" s="14">
        <f t="shared" si="12"/>
        <v>2161.6241523000003</v>
      </c>
      <c r="AV70" s="14">
        <f t="shared" si="13"/>
        <v>1757.4180100000001</v>
      </c>
      <c r="AW70" s="14">
        <f t="shared" si="14"/>
        <v>404.20614230000007</v>
      </c>
      <c r="AX70" s="14">
        <f t="shared" si="15"/>
        <v>2161.6241523000003</v>
      </c>
      <c r="AY70" s="58"/>
      <c r="AZ70" s="58"/>
    </row>
    <row r="71" spans="1:52" s="1" customFormat="1" ht="26.25" customHeight="1" x14ac:dyDescent="0.2">
      <c r="A71" s="17">
        <f t="shared" si="25"/>
        <v>64</v>
      </c>
      <c r="B71" s="26">
        <v>17</v>
      </c>
      <c r="C71" s="18" t="s">
        <v>76</v>
      </c>
      <c r="D71" s="18" t="s">
        <v>28</v>
      </c>
      <c r="E71" s="18" t="s">
        <v>29</v>
      </c>
      <c r="F71" s="18" t="s">
        <v>116</v>
      </c>
      <c r="G71" s="18" t="s">
        <v>117</v>
      </c>
      <c r="H71" s="18"/>
      <c r="I71" s="18"/>
      <c r="J71" s="18"/>
      <c r="K71" s="18"/>
      <c r="L71" s="21" t="s">
        <v>629</v>
      </c>
      <c r="M71" s="25" t="s">
        <v>630</v>
      </c>
      <c r="N71" s="39" t="s">
        <v>806</v>
      </c>
      <c r="O71" s="39" t="s">
        <v>51</v>
      </c>
      <c r="P71" s="43">
        <v>918</v>
      </c>
      <c r="Q71" s="43">
        <v>3810</v>
      </c>
      <c r="R71" s="43">
        <v>0</v>
      </c>
      <c r="S71" s="40">
        <f t="shared" si="0"/>
        <v>4728</v>
      </c>
      <c r="T71" s="8">
        <v>1</v>
      </c>
      <c r="U71" s="8">
        <v>12</v>
      </c>
      <c r="V71" s="10" t="str">
        <f t="shared" si="20"/>
        <v>0,00000</v>
      </c>
      <c r="W71" s="11">
        <f t="shared" si="21"/>
        <v>0</v>
      </c>
      <c r="X71" s="12">
        <v>3.99</v>
      </c>
      <c r="Y71" s="11">
        <f t="shared" si="1"/>
        <v>47.88</v>
      </c>
      <c r="Z71" s="12">
        <v>0.08</v>
      </c>
      <c r="AA71" s="11">
        <f>Z71*U71*N71</f>
        <v>6.72</v>
      </c>
      <c r="AB71" s="12">
        <v>4.87</v>
      </c>
      <c r="AC71" s="11">
        <f>AB71*U71*T71*N71</f>
        <v>409.08</v>
      </c>
      <c r="AD71" s="12">
        <v>0</v>
      </c>
      <c r="AE71" s="11">
        <f t="shared" si="4"/>
        <v>0</v>
      </c>
      <c r="AF71" s="13">
        <f t="shared" si="5"/>
        <v>1.39E-3</v>
      </c>
      <c r="AG71" s="11">
        <f t="shared" si="6"/>
        <v>6.5719199999999995</v>
      </c>
      <c r="AH71" s="13">
        <v>1.3299999999999999E-2</v>
      </c>
      <c r="AI71" s="11">
        <f t="shared" si="7"/>
        <v>62.882399999999997</v>
      </c>
      <c r="AJ71" s="13">
        <v>0.3276</v>
      </c>
      <c r="AK71" s="11">
        <f t="shared" si="8"/>
        <v>300.73680000000002</v>
      </c>
      <c r="AL71" s="13">
        <v>0.10100000000000001</v>
      </c>
      <c r="AM71" s="11">
        <f>AL71*Q71</f>
        <v>384.81</v>
      </c>
      <c r="AN71" s="12"/>
      <c r="AO71" s="11"/>
      <c r="AP71" s="14">
        <f t="shared" si="17"/>
        <v>0</v>
      </c>
      <c r="AQ71" s="14">
        <f t="shared" si="18"/>
        <v>0</v>
      </c>
      <c r="AR71" s="14">
        <f t="shared" si="19"/>
        <v>0</v>
      </c>
      <c r="AS71" s="14">
        <f t="shared" si="10"/>
        <v>1218.6811200000002</v>
      </c>
      <c r="AT71" s="14">
        <f t="shared" si="11"/>
        <v>280.29665760000006</v>
      </c>
      <c r="AU71" s="14">
        <f t="shared" si="12"/>
        <v>1498.9777776000003</v>
      </c>
      <c r="AV71" s="14">
        <f t="shared" si="13"/>
        <v>1218.6811200000002</v>
      </c>
      <c r="AW71" s="14">
        <f t="shared" si="14"/>
        <v>280.29665760000006</v>
      </c>
      <c r="AX71" s="14">
        <f t="shared" si="15"/>
        <v>1498.9777776000003</v>
      </c>
      <c r="AY71" s="58"/>
      <c r="AZ71" s="58"/>
    </row>
    <row r="72" spans="1:52" s="1" customFormat="1" ht="24" customHeight="1" x14ac:dyDescent="0.2">
      <c r="A72" s="17">
        <f t="shared" si="25"/>
        <v>65</v>
      </c>
      <c r="B72" s="26">
        <v>17</v>
      </c>
      <c r="C72" s="18" t="s">
        <v>76</v>
      </c>
      <c r="D72" s="18" t="s">
        <v>28</v>
      </c>
      <c r="E72" s="18" t="s">
        <v>29</v>
      </c>
      <c r="F72" s="18" t="s">
        <v>116</v>
      </c>
      <c r="G72" s="18" t="s">
        <v>117</v>
      </c>
      <c r="H72" s="18"/>
      <c r="I72" s="18"/>
      <c r="J72" s="18"/>
      <c r="K72" s="18"/>
      <c r="L72" s="21" t="s">
        <v>631</v>
      </c>
      <c r="M72" s="25" t="s">
        <v>632</v>
      </c>
      <c r="N72" s="39">
        <v>3.5</v>
      </c>
      <c r="O72" s="39" t="s">
        <v>57</v>
      </c>
      <c r="P72" s="43">
        <v>164</v>
      </c>
      <c r="Q72" s="43">
        <v>0</v>
      </c>
      <c r="R72" s="43">
        <v>0</v>
      </c>
      <c r="S72" s="40">
        <f t="shared" ref="S72:S135" si="31">SUM(P72:R72)</f>
        <v>164</v>
      </c>
      <c r="T72" s="8">
        <v>1</v>
      </c>
      <c r="U72" s="8">
        <v>12</v>
      </c>
      <c r="V72" s="10" t="str">
        <f t="shared" si="20"/>
        <v>0,00000</v>
      </c>
      <c r="W72" s="11">
        <f t="shared" si="21"/>
        <v>0</v>
      </c>
      <c r="X72" s="12">
        <v>3.15</v>
      </c>
      <c r="Y72" s="11">
        <f t="shared" ref="Y72:Y135" si="32">X72*U72*T72</f>
        <v>37.799999999999997</v>
      </c>
      <c r="Z72" s="12">
        <v>0.02</v>
      </c>
      <c r="AA72" s="11">
        <f>Z72*U72</f>
        <v>0.24</v>
      </c>
      <c r="AB72" s="12">
        <v>7.49</v>
      </c>
      <c r="AC72" s="11">
        <f>AB72*U72</f>
        <v>89.88</v>
      </c>
      <c r="AD72" s="12">
        <v>0</v>
      </c>
      <c r="AE72" s="11">
        <f t="shared" ref="AE72:AE135" si="33">AD72*S72</f>
        <v>0</v>
      </c>
      <c r="AF72" s="13">
        <f t="shared" ref="AF72:AF135" si="34">1.39/1000</f>
        <v>1.39E-3</v>
      </c>
      <c r="AG72" s="11">
        <f t="shared" ref="AG72:AG135" si="35">AF72*S72</f>
        <v>0.22796</v>
      </c>
      <c r="AH72" s="13">
        <v>1.3299999999999999E-2</v>
      </c>
      <c r="AI72" s="11">
        <f t="shared" ref="AI72:AI135" si="36">AH72*S72</f>
        <v>2.1812</v>
      </c>
      <c r="AJ72" s="13">
        <v>0.23799999999999999</v>
      </c>
      <c r="AK72" s="11">
        <f t="shared" ref="AK72:AK135" si="37">AJ72*P72</f>
        <v>39.031999999999996</v>
      </c>
      <c r="AL72" s="12"/>
      <c r="AM72" s="11"/>
      <c r="AN72" s="12"/>
      <c r="AO72" s="11"/>
      <c r="AP72" s="14">
        <f t="shared" si="17"/>
        <v>0</v>
      </c>
      <c r="AQ72" s="14">
        <f t="shared" si="18"/>
        <v>0</v>
      </c>
      <c r="AR72" s="14">
        <f t="shared" si="19"/>
        <v>0</v>
      </c>
      <c r="AS72" s="14">
        <f t="shared" ref="AS72:AS135" si="38">AO72+AM72+AK72+AI72+AG72+AE72+AC72+AA72+Y72</f>
        <v>169.36115999999998</v>
      </c>
      <c r="AT72" s="14">
        <f t="shared" ref="AT72:AT135" si="39">AS72*0.23</f>
        <v>38.953066799999995</v>
      </c>
      <c r="AU72" s="14">
        <f t="shared" ref="AU72:AU135" si="40">AT72+AS72</f>
        <v>208.31422679999997</v>
      </c>
      <c r="AV72" s="14">
        <f t="shared" ref="AV72:AV135" si="41">AP72+AS72</f>
        <v>169.36115999999998</v>
      </c>
      <c r="AW72" s="14">
        <f t="shared" ref="AW72:AW135" si="42">AQ72+AT72</f>
        <v>38.953066799999995</v>
      </c>
      <c r="AX72" s="14">
        <f t="shared" ref="AX72:AX135" si="43">AR72+AU72</f>
        <v>208.31422679999997</v>
      </c>
      <c r="AY72" s="58"/>
      <c r="AZ72" s="58"/>
    </row>
    <row r="73" spans="1:52" s="1" customFormat="1" ht="23.25" customHeight="1" x14ac:dyDescent="0.2">
      <c r="A73" s="17">
        <f t="shared" si="25"/>
        <v>66</v>
      </c>
      <c r="B73" s="26">
        <v>17</v>
      </c>
      <c r="C73" s="18" t="s">
        <v>76</v>
      </c>
      <c r="D73" s="18" t="s">
        <v>28</v>
      </c>
      <c r="E73" s="18" t="s">
        <v>29</v>
      </c>
      <c r="F73" s="18" t="s">
        <v>116</v>
      </c>
      <c r="G73" s="18" t="s">
        <v>117</v>
      </c>
      <c r="H73" s="18"/>
      <c r="I73" s="18"/>
      <c r="J73" s="18"/>
      <c r="K73" s="18"/>
      <c r="L73" s="21" t="s">
        <v>633</v>
      </c>
      <c r="M73" s="25" t="s">
        <v>634</v>
      </c>
      <c r="N73" s="39">
        <v>3.5</v>
      </c>
      <c r="O73" s="39" t="s">
        <v>57</v>
      </c>
      <c r="P73" s="43">
        <v>524</v>
      </c>
      <c r="Q73" s="43">
        <v>0</v>
      </c>
      <c r="R73" s="43">
        <v>0</v>
      </c>
      <c r="S73" s="40">
        <f t="shared" si="31"/>
        <v>524</v>
      </c>
      <c r="T73" s="8">
        <v>1</v>
      </c>
      <c r="U73" s="8">
        <v>12</v>
      </c>
      <c r="V73" s="10" t="str">
        <f t="shared" si="20"/>
        <v>0,00000</v>
      </c>
      <c r="W73" s="11">
        <f t="shared" si="21"/>
        <v>0</v>
      </c>
      <c r="X73" s="12">
        <v>3.15</v>
      </c>
      <c r="Y73" s="11">
        <f t="shared" si="32"/>
        <v>37.799999999999997</v>
      </c>
      <c r="Z73" s="12">
        <v>0.02</v>
      </c>
      <c r="AA73" s="11">
        <f>Z73*U73</f>
        <v>0.24</v>
      </c>
      <c r="AB73" s="12">
        <v>7.49</v>
      </c>
      <c r="AC73" s="11">
        <f>AB73*U73</f>
        <v>89.88</v>
      </c>
      <c r="AD73" s="12">
        <v>0</v>
      </c>
      <c r="AE73" s="11">
        <f t="shared" si="33"/>
        <v>0</v>
      </c>
      <c r="AF73" s="13">
        <f t="shared" si="34"/>
        <v>1.39E-3</v>
      </c>
      <c r="AG73" s="11">
        <f t="shared" si="35"/>
        <v>0.72836000000000001</v>
      </c>
      <c r="AH73" s="13">
        <v>1.3299999999999999E-2</v>
      </c>
      <c r="AI73" s="11">
        <f t="shared" si="36"/>
        <v>6.9691999999999998</v>
      </c>
      <c r="AJ73" s="13">
        <v>0.23799999999999999</v>
      </c>
      <c r="AK73" s="11">
        <f t="shared" si="37"/>
        <v>124.71199999999999</v>
      </c>
      <c r="AL73" s="12"/>
      <c r="AM73" s="11"/>
      <c r="AN73" s="12"/>
      <c r="AO73" s="11"/>
      <c r="AP73" s="14">
        <f t="shared" ref="AP73:AP136" si="44">W73</f>
        <v>0</v>
      </c>
      <c r="AQ73" s="14">
        <f t="shared" ref="AQ73:AQ136" si="45">AP73*0.23</f>
        <v>0</v>
      </c>
      <c r="AR73" s="14">
        <f t="shared" ref="AR73:AR136" si="46">AP73+AQ73</f>
        <v>0</v>
      </c>
      <c r="AS73" s="14">
        <f t="shared" si="38"/>
        <v>260.32956000000001</v>
      </c>
      <c r="AT73" s="14">
        <f t="shared" si="39"/>
        <v>59.875798800000005</v>
      </c>
      <c r="AU73" s="14">
        <f t="shared" si="40"/>
        <v>320.2053588</v>
      </c>
      <c r="AV73" s="14">
        <f t="shared" si="41"/>
        <v>260.32956000000001</v>
      </c>
      <c r="AW73" s="14">
        <f t="shared" si="42"/>
        <v>59.875798800000005</v>
      </c>
      <c r="AX73" s="14">
        <f t="shared" si="43"/>
        <v>320.2053588</v>
      </c>
      <c r="AY73" s="58"/>
      <c r="AZ73" s="58"/>
    </row>
    <row r="74" spans="1:52" s="1" customFormat="1" ht="24" customHeight="1" x14ac:dyDescent="0.2">
      <c r="A74" s="17">
        <f t="shared" si="25"/>
        <v>67</v>
      </c>
      <c r="B74" s="26">
        <v>17</v>
      </c>
      <c r="C74" s="18" t="s">
        <v>76</v>
      </c>
      <c r="D74" s="18" t="s">
        <v>28</v>
      </c>
      <c r="E74" s="18" t="s">
        <v>29</v>
      </c>
      <c r="F74" s="18" t="s">
        <v>116</v>
      </c>
      <c r="G74" s="18" t="s">
        <v>117</v>
      </c>
      <c r="H74" s="18"/>
      <c r="I74" s="18"/>
      <c r="J74" s="18"/>
      <c r="K74" s="18"/>
      <c r="L74" s="21" t="s">
        <v>635</v>
      </c>
      <c r="M74" s="25" t="s">
        <v>636</v>
      </c>
      <c r="N74" s="39">
        <v>3.5</v>
      </c>
      <c r="O74" s="39" t="s">
        <v>57</v>
      </c>
      <c r="P74" s="43">
        <v>250</v>
      </c>
      <c r="Q74" s="43">
        <v>0</v>
      </c>
      <c r="R74" s="43">
        <v>0</v>
      </c>
      <c r="S74" s="40">
        <f t="shared" si="31"/>
        <v>250</v>
      </c>
      <c r="T74" s="8">
        <v>1</v>
      </c>
      <c r="U74" s="8">
        <v>12</v>
      </c>
      <c r="V74" s="10" t="str">
        <f t="shared" ref="V74:V137" si="47">V73</f>
        <v>0,00000</v>
      </c>
      <c r="W74" s="11">
        <f t="shared" ref="W74:W137" si="48">S74*V74</f>
        <v>0</v>
      </c>
      <c r="X74" s="12">
        <v>3.15</v>
      </c>
      <c r="Y74" s="11">
        <f t="shared" si="32"/>
        <v>37.799999999999997</v>
      </c>
      <c r="Z74" s="12">
        <v>0.1</v>
      </c>
      <c r="AA74" s="11">
        <f>Z74*U74</f>
        <v>1.2000000000000002</v>
      </c>
      <c r="AB74" s="12">
        <v>7.49</v>
      </c>
      <c r="AC74" s="11">
        <f>AB74*U74</f>
        <v>89.88</v>
      </c>
      <c r="AD74" s="12">
        <v>0</v>
      </c>
      <c r="AE74" s="11">
        <f t="shared" si="33"/>
        <v>0</v>
      </c>
      <c r="AF74" s="13">
        <f t="shared" si="34"/>
        <v>1.39E-3</v>
      </c>
      <c r="AG74" s="11">
        <f t="shared" si="35"/>
        <v>0.34749999999999998</v>
      </c>
      <c r="AH74" s="13">
        <v>1.3299999999999999E-2</v>
      </c>
      <c r="AI74" s="11">
        <f t="shared" si="36"/>
        <v>3.3249999999999997</v>
      </c>
      <c r="AJ74" s="13">
        <v>0.23799999999999999</v>
      </c>
      <c r="AK74" s="11">
        <f t="shared" si="37"/>
        <v>59.5</v>
      </c>
      <c r="AL74" s="13"/>
      <c r="AM74" s="11"/>
      <c r="AN74" s="13"/>
      <c r="AO74" s="11"/>
      <c r="AP74" s="14">
        <f t="shared" si="44"/>
        <v>0</v>
      </c>
      <c r="AQ74" s="14">
        <f t="shared" si="45"/>
        <v>0</v>
      </c>
      <c r="AR74" s="14">
        <f t="shared" si="46"/>
        <v>0</v>
      </c>
      <c r="AS74" s="14">
        <f t="shared" si="38"/>
        <v>192.05250000000001</v>
      </c>
      <c r="AT74" s="14">
        <f t="shared" si="39"/>
        <v>44.172075000000007</v>
      </c>
      <c r="AU74" s="14">
        <f t="shared" si="40"/>
        <v>236.22457500000002</v>
      </c>
      <c r="AV74" s="14">
        <f t="shared" si="41"/>
        <v>192.05250000000001</v>
      </c>
      <c r="AW74" s="14">
        <f t="shared" si="42"/>
        <v>44.172075000000007</v>
      </c>
      <c r="AX74" s="14">
        <f t="shared" si="43"/>
        <v>236.22457500000002</v>
      </c>
      <c r="AY74" s="58"/>
      <c r="AZ74" s="58"/>
    </row>
    <row r="75" spans="1:52" s="1" customFormat="1" ht="25.5" customHeight="1" x14ac:dyDescent="0.2">
      <c r="A75" s="17">
        <f t="shared" si="25"/>
        <v>68</v>
      </c>
      <c r="B75" s="26">
        <v>17</v>
      </c>
      <c r="C75" s="18" t="s">
        <v>76</v>
      </c>
      <c r="D75" s="18" t="s">
        <v>28</v>
      </c>
      <c r="E75" s="18" t="s">
        <v>29</v>
      </c>
      <c r="F75" s="18" t="s">
        <v>116</v>
      </c>
      <c r="G75" s="18" t="s">
        <v>117</v>
      </c>
      <c r="H75" s="18"/>
      <c r="I75" s="18"/>
      <c r="J75" s="18"/>
      <c r="K75" s="18"/>
      <c r="L75" s="21" t="s">
        <v>637</v>
      </c>
      <c r="M75" s="25" t="s">
        <v>638</v>
      </c>
      <c r="N75" s="39">
        <v>3.5</v>
      </c>
      <c r="O75" s="39" t="s">
        <v>57</v>
      </c>
      <c r="P75" s="43">
        <v>421</v>
      </c>
      <c r="Q75" s="43">
        <v>0</v>
      </c>
      <c r="R75" s="43">
        <v>0</v>
      </c>
      <c r="S75" s="40">
        <f t="shared" si="31"/>
        <v>421</v>
      </c>
      <c r="T75" s="8">
        <v>1</v>
      </c>
      <c r="U75" s="8">
        <v>12</v>
      </c>
      <c r="V75" s="10" t="str">
        <f t="shared" si="47"/>
        <v>0,00000</v>
      </c>
      <c r="W75" s="11">
        <f t="shared" si="48"/>
        <v>0</v>
      </c>
      <c r="X75" s="12">
        <v>3.15</v>
      </c>
      <c r="Y75" s="11">
        <f t="shared" si="32"/>
        <v>37.799999999999997</v>
      </c>
      <c r="Z75" s="12">
        <v>0.02</v>
      </c>
      <c r="AA75" s="11">
        <f>Z75*U75</f>
        <v>0.24</v>
      </c>
      <c r="AB75" s="12">
        <v>7.49</v>
      </c>
      <c r="AC75" s="11">
        <f>AB75*U75</f>
        <v>89.88</v>
      </c>
      <c r="AD75" s="12">
        <v>0</v>
      </c>
      <c r="AE75" s="11">
        <f t="shared" si="33"/>
        <v>0</v>
      </c>
      <c r="AF75" s="13">
        <f t="shared" si="34"/>
        <v>1.39E-3</v>
      </c>
      <c r="AG75" s="11">
        <f t="shared" si="35"/>
        <v>0.58518999999999999</v>
      </c>
      <c r="AH75" s="13">
        <v>1.3299999999999999E-2</v>
      </c>
      <c r="AI75" s="11">
        <f t="shared" si="36"/>
        <v>5.5992999999999995</v>
      </c>
      <c r="AJ75" s="13">
        <v>0.23799999999999999</v>
      </c>
      <c r="AK75" s="11">
        <f t="shared" si="37"/>
        <v>100.19799999999999</v>
      </c>
      <c r="AL75" s="13"/>
      <c r="AM75" s="11"/>
      <c r="AN75" s="13"/>
      <c r="AO75" s="11"/>
      <c r="AP75" s="14">
        <f t="shared" si="44"/>
        <v>0</v>
      </c>
      <c r="AQ75" s="14">
        <f t="shared" si="45"/>
        <v>0</v>
      </c>
      <c r="AR75" s="14">
        <f t="shared" si="46"/>
        <v>0</v>
      </c>
      <c r="AS75" s="14">
        <f t="shared" si="38"/>
        <v>234.30248999999998</v>
      </c>
      <c r="AT75" s="14">
        <f t="shared" si="39"/>
        <v>53.889572699999995</v>
      </c>
      <c r="AU75" s="14">
        <f t="shared" si="40"/>
        <v>288.19206269999995</v>
      </c>
      <c r="AV75" s="14">
        <f t="shared" si="41"/>
        <v>234.30248999999998</v>
      </c>
      <c r="AW75" s="14">
        <f t="shared" si="42"/>
        <v>53.889572699999995</v>
      </c>
      <c r="AX75" s="14">
        <f t="shared" si="43"/>
        <v>288.19206269999995</v>
      </c>
      <c r="AY75" s="57"/>
      <c r="AZ75" s="57"/>
    </row>
    <row r="76" spans="1:52" s="1" customFormat="1" ht="12.75" customHeight="1" x14ac:dyDescent="0.2">
      <c r="A76" s="17">
        <f t="shared" si="25"/>
        <v>69</v>
      </c>
      <c r="B76" s="26">
        <v>18</v>
      </c>
      <c r="C76" s="18" t="s">
        <v>161</v>
      </c>
      <c r="D76" s="18" t="s">
        <v>32</v>
      </c>
      <c r="E76" s="18" t="s">
        <v>31</v>
      </c>
      <c r="F76" s="18" t="s">
        <v>118</v>
      </c>
      <c r="G76" s="18" t="s">
        <v>119</v>
      </c>
      <c r="H76" s="18"/>
      <c r="I76" s="18"/>
      <c r="J76" s="18"/>
      <c r="K76" s="18"/>
      <c r="L76" s="21" t="s">
        <v>639</v>
      </c>
      <c r="M76" s="25" t="s">
        <v>361</v>
      </c>
      <c r="N76" s="21" t="s">
        <v>815</v>
      </c>
      <c r="O76" s="21" t="s">
        <v>71</v>
      </c>
      <c r="P76" s="26">
        <v>190619</v>
      </c>
      <c r="Q76" s="26">
        <v>70887</v>
      </c>
      <c r="R76" s="26">
        <v>408956</v>
      </c>
      <c r="S76" s="35">
        <f t="shared" si="31"/>
        <v>670462</v>
      </c>
      <c r="T76" s="8">
        <v>1</v>
      </c>
      <c r="U76" s="8">
        <v>12</v>
      </c>
      <c r="V76" s="10" t="str">
        <f t="shared" si="47"/>
        <v>0,00000</v>
      </c>
      <c r="W76" s="11">
        <f t="shared" si="48"/>
        <v>0</v>
      </c>
      <c r="X76" s="12">
        <v>10</v>
      </c>
      <c r="Y76" s="11">
        <f t="shared" si="32"/>
        <v>120</v>
      </c>
      <c r="Z76" s="12">
        <v>0.19</v>
      </c>
      <c r="AA76" s="11">
        <f>Z76*U76*N76</f>
        <v>478.80000000000007</v>
      </c>
      <c r="AB76" s="12">
        <v>15.17</v>
      </c>
      <c r="AC76" s="11">
        <f>AB76*U76*T76*N76</f>
        <v>38228.400000000001</v>
      </c>
      <c r="AD76" s="12">
        <v>0</v>
      </c>
      <c r="AE76" s="11">
        <f t="shared" si="33"/>
        <v>0</v>
      </c>
      <c r="AF76" s="13">
        <f t="shared" si="34"/>
        <v>1.39E-3</v>
      </c>
      <c r="AG76" s="11">
        <f t="shared" si="35"/>
        <v>931.94218000000001</v>
      </c>
      <c r="AH76" s="13">
        <v>1.333E-2</v>
      </c>
      <c r="AI76" s="11">
        <f t="shared" si="36"/>
        <v>8937.2584599999991</v>
      </c>
      <c r="AJ76" s="13">
        <v>5.466E-2</v>
      </c>
      <c r="AK76" s="11">
        <f t="shared" si="37"/>
        <v>10419.234539999999</v>
      </c>
      <c r="AL76" s="13">
        <v>6.6909999999999997E-2</v>
      </c>
      <c r="AM76" s="11">
        <f>AL76*Q76</f>
        <v>4743.0491700000002</v>
      </c>
      <c r="AN76" s="13">
        <v>2.4840000000000001E-2</v>
      </c>
      <c r="AO76" s="11">
        <f>AN76*R76</f>
        <v>10158.46704</v>
      </c>
      <c r="AP76" s="14">
        <f t="shared" si="44"/>
        <v>0</v>
      </c>
      <c r="AQ76" s="14">
        <f t="shared" si="45"/>
        <v>0</v>
      </c>
      <c r="AR76" s="14">
        <f t="shared" si="46"/>
        <v>0</v>
      </c>
      <c r="AS76" s="14">
        <f t="shared" si="38"/>
        <v>74017.151389999999</v>
      </c>
      <c r="AT76" s="14">
        <f t="shared" si="39"/>
        <v>17023.944819700002</v>
      </c>
      <c r="AU76" s="14">
        <f t="shared" si="40"/>
        <v>91041.096209700001</v>
      </c>
      <c r="AV76" s="14">
        <f t="shared" si="41"/>
        <v>74017.151389999999</v>
      </c>
      <c r="AW76" s="14">
        <f t="shared" si="42"/>
        <v>17023.944819700002</v>
      </c>
      <c r="AX76" s="14">
        <f t="shared" si="43"/>
        <v>91041.096209700001</v>
      </c>
      <c r="AY76" s="62">
        <v>18</v>
      </c>
      <c r="AZ76" s="56">
        <f>SUM(AX76:AX77)</f>
        <v>104219.1554364</v>
      </c>
    </row>
    <row r="77" spans="1:52" s="1" customFormat="1" ht="12.75" customHeight="1" x14ac:dyDescent="0.2">
      <c r="A77" s="17">
        <f t="shared" si="25"/>
        <v>70</v>
      </c>
      <c r="B77" s="26">
        <v>18</v>
      </c>
      <c r="C77" s="18" t="s">
        <v>161</v>
      </c>
      <c r="D77" s="18" t="s">
        <v>32</v>
      </c>
      <c r="E77" s="18" t="s">
        <v>31</v>
      </c>
      <c r="F77" s="18" t="s">
        <v>118</v>
      </c>
      <c r="G77" s="18" t="s">
        <v>119</v>
      </c>
      <c r="H77" s="18"/>
      <c r="I77" s="18"/>
      <c r="J77" s="18"/>
      <c r="K77" s="18"/>
      <c r="L77" s="21" t="s">
        <v>640</v>
      </c>
      <c r="M77" s="25" t="s">
        <v>361</v>
      </c>
      <c r="N77" s="21" t="s">
        <v>791</v>
      </c>
      <c r="O77" s="21" t="s">
        <v>71</v>
      </c>
      <c r="P77" s="26">
        <v>13469</v>
      </c>
      <c r="Q77" s="26">
        <v>11345</v>
      </c>
      <c r="R77" s="26">
        <v>57687</v>
      </c>
      <c r="S77" s="35">
        <f t="shared" si="31"/>
        <v>82501</v>
      </c>
      <c r="T77" s="8">
        <v>1</v>
      </c>
      <c r="U77" s="8">
        <v>12</v>
      </c>
      <c r="V77" s="10" t="str">
        <f t="shared" si="47"/>
        <v>0,00000</v>
      </c>
      <c r="W77" s="11">
        <f t="shared" si="48"/>
        <v>0</v>
      </c>
      <c r="X77" s="12">
        <v>10</v>
      </c>
      <c r="Y77" s="11">
        <f t="shared" si="32"/>
        <v>120</v>
      </c>
      <c r="Z77" s="12">
        <v>0.19</v>
      </c>
      <c r="AA77" s="11">
        <f>Z77*U77*N77</f>
        <v>79.800000000000011</v>
      </c>
      <c r="AB77" s="12">
        <v>15.17</v>
      </c>
      <c r="AC77" s="11">
        <f>AB77*U77*T77*N77</f>
        <v>6371.4</v>
      </c>
      <c r="AD77" s="12">
        <v>0</v>
      </c>
      <c r="AE77" s="11">
        <f t="shared" si="33"/>
        <v>0</v>
      </c>
      <c r="AF77" s="13">
        <f t="shared" si="34"/>
        <v>1.39E-3</v>
      </c>
      <c r="AG77" s="11">
        <f t="shared" si="35"/>
        <v>114.67639</v>
      </c>
      <c r="AH77" s="13">
        <v>1.333E-2</v>
      </c>
      <c r="AI77" s="11">
        <f t="shared" si="36"/>
        <v>1099.7383299999999</v>
      </c>
      <c r="AJ77" s="13">
        <v>5.466E-2</v>
      </c>
      <c r="AK77" s="11">
        <f t="shared" si="37"/>
        <v>736.21554000000003</v>
      </c>
      <c r="AL77" s="13">
        <v>6.6909999999999997E-2</v>
      </c>
      <c r="AM77" s="11">
        <f>AL77*Q77</f>
        <v>759.09394999999995</v>
      </c>
      <c r="AN77" s="13">
        <v>2.4840000000000001E-2</v>
      </c>
      <c r="AO77" s="11">
        <f>AN77*R77</f>
        <v>1432.94508</v>
      </c>
      <c r="AP77" s="14">
        <f t="shared" si="44"/>
        <v>0</v>
      </c>
      <c r="AQ77" s="14">
        <f t="shared" si="45"/>
        <v>0</v>
      </c>
      <c r="AR77" s="14">
        <f t="shared" si="46"/>
        <v>0</v>
      </c>
      <c r="AS77" s="14">
        <f t="shared" si="38"/>
        <v>10713.869289999999</v>
      </c>
      <c r="AT77" s="14">
        <f t="shared" si="39"/>
        <v>2464.1899366999996</v>
      </c>
      <c r="AU77" s="14">
        <f t="shared" si="40"/>
        <v>13178.059226699999</v>
      </c>
      <c r="AV77" s="14">
        <f t="shared" si="41"/>
        <v>10713.869289999999</v>
      </c>
      <c r="AW77" s="14">
        <f t="shared" si="42"/>
        <v>2464.1899366999996</v>
      </c>
      <c r="AX77" s="14">
        <f t="shared" si="43"/>
        <v>13178.059226699999</v>
      </c>
      <c r="AY77" s="57"/>
      <c r="AZ77" s="57"/>
    </row>
    <row r="78" spans="1:52" s="1" customFormat="1" ht="12.75" customHeight="1" x14ac:dyDescent="0.2">
      <c r="A78" s="17">
        <f t="shared" si="25"/>
        <v>71</v>
      </c>
      <c r="B78" s="26">
        <v>19</v>
      </c>
      <c r="C78" s="18" t="s">
        <v>261</v>
      </c>
      <c r="D78" s="18" t="s">
        <v>33</v>
      </c>
      <c r="E78" s="18" t="s">
        <v>17</v>
      </c>
      <c r="F78" s="18" t="s">
        <v>120</v>
      </c>
      <c r="G78" s="18" t="s">
        <v>641</v>
      </c>
      <c r="H78" s="18"/>
      <c r="I78" s="18"/>
      <c r="J78" s="18"/>
      <c r="K78" s="18"/>
      <c r="L78" s="21" t="s">
        <v>642</v>
      </c>
      <c r="M78" s="25" t="s">
        <v>643</v>
      </c>
      <c r="N78" s="21" t="s">
        <v>816</v>
      </c>
      <c r="O78" s="21" t="s">
        <v>69</v>
      </c>
      <c r="P78" s="26">
        <v>139741</v>
      </c>
      <c r="Q78" s="26">
        <v>0</v>
      </c>
      <c r="R78" s="26">
        <v>0</v>
      </c>
      <c r="S78" s="35">
        <f t="shared" si="31"/>
        <v>139741</v>
      </c>
      <c r="T78" s="8">
        <v>1</v>
      </c>
      <c r="U78" s="8">
        <v>12</v>
      </c>
      <c r="V78" s="10" t="str">
        <f t="shared" si="47"/>
        <v>0,00000</v>
      </c>
      <c r="W78" s="11">
        <f t="shared" si="48"/>
        <v>0</v>
      </c>
      <c r="X78" s="12">
        <v>10</v>
      </c>
      <c r="Y78" s="11">
        <f t="shared" si="32"/>
        <v>120</v>
      </c>
      <c r="Z78" s="12">
        <v>0.19</v>
      </c>
      <c r="AA78" s="11">
        <f>Z78*U78*N78</f>
        <v>250.80000000000004</v>
      </c>
      <c r="AB78" s="12">
        <v>12.61</v>
      </c>
      <c r="AC78" s="11">
        <f>AB78*U78*T78*N78</f>
        <v>16645.2</v>
      </c>
      <c r="AD78" s="12">
        <v>0</v>
      </c>
      <c r="AE78" s="11">
        <f t="shared" si="33"/>
        <v>0</v>
      </c>
      <c r="AF78" s="13">
        <f t="shared" si="34"/>
        <v>1.39E-3</v>
      </c>
      <c r="AG78" s="11">
        <f t="shared" si="35"/>
        <v>194.23999000000001</v>
      </c>
      <c r="AH78" s="13">
        <v>1.333E-2</v>
      </c>
      <c r="AI78" s="11">
        <f t="shared" si="36"/>
        <v>1862.7475299999999</v>
      </c>
      <c r="AJ78" s="13">
        <v>6.6519999999999996E-2</v>
      </c>
      <c r="AK78" s="11">
        <f t="shared" si="37"/>
        <v>9295.5713199999991</v>
      </c>
      <c r="AL78" s="12"/>
      <c r="AM78" s="11"/>
      <c r="AN78" s="12"/>
      <c r="AO78" s="11"/>
      <c r="AP78" s="14">
        <f t="shared" si="44"/>
        <v>0</v>
      </c>
      <c r="AQ78" s="14">
        <f t="shared" si="45"/>
        <v>0</v>
      </c>
      <c r="AR78" s="14">
        <f t="shared" si="46"/>
        <v>0</v>
      </c>
      <c r="AS78" s="14">
        <f t="shared" si="38"/>
        <v>28368.558840000002</v>
      </c>
      <c r="AT78" s="14">
        <f t="shared" si="39"/>
        <v>6524.768533200001</v>
      </c>
      <c r="AU78" s="14">
        <f t="shared" si="40"/>
        <v>34893.327373200002</v>
      </c>
      <c r="AV78" s="14">
        <f t="shared" si="41"/>
        <v>28368.558840000002</v>
      </c>
      <c r="AW78" s="14">
        <f t="shared" si="42"/>
        <v>6524.768533200001</v>
      </c>
      <c r="AX78" s="14">
        <f t="shared" si="43"/>
        <v>34893.327373200002</v>
      </c>
      <c r="AY78" s="62">
        <v>19</v>
      </c>
      <c r="AZ78" s="56">
        <f>SUM(AX78:AX82)</f>
        <v>204489.58737150003</v>
      </c>
    </row>
    <row r="79" spans="1:52" s="1" customFormat="1" ht="12.75" customHeight="1" x14ac:dyDescent="0.2">
      <c r="A79" s="17">
        <f t="shared" si="25"/>
        <v>72</v>
      </c>
      <c r="B79" s="26">
        <v>19</v>
      </c>
      <c r="C79" s="18" t="s">
        <v>261</v>
      </c>
      <c r="D79" s="18" t="s">
        <v>33</v>
      </c>
      <c r="E79" s="18" t="s">
        <v>17</v>
      </c>
      <c r="F79" s="18" t="s">
        <v>120</v>
      </c>
      <c r="G79" s="18" t="s">
        <v>641</v>
      </c>
      <c r="H79" s="18"/>
      <c r="I79" s="18"/>
      <c r="J79" s="18"/>
      <c r="K79" s="18"/>
      <c r="L79" s="21" t="s">
        <v>644</v>
      </c>
      <c r="M79" s="25" t="s">
        <v>645</v>
      </c>
      <c r="N79" s="21" t="s">
        <v>817</v>
      </c>
      <c r="O79" s="21" t="s">
        <v>69</v>
      </c>
      <c r="P79" s="26">
        <v>813397</v>
      </c>
      <c r="Q79" s="26">
        <v>0</v>
      </c>
      <c r="R79" s="26">
        <v>0</v>
      </c>
      <c r="S79" s="35">
        <f t="shared" si="31"/>
        <v>813397</v>
      </c>
      <c r="T79" s="8">
        <v>1</v>
      </c>
      <c r="U79" s="8">
        <v>12</v>
      </c>
      <c r="V79" s="10" t="str">
        <f t="shared" si="47"/>
        <v>0,00000</v>
      </c>
      <c r="W79" s="11">
        <f t="shared" si="48"/>
        <v>0</v>
      </c>
      <c r="X79" s="12">
        <v>10</v>
      </c>
      <c r="Y79" s="11">
        <f t="shared" si="32"/>
        <v>120</v>
      </c>
      <c r="Z79" s="12">
        <v>0.19</v>
      </c>
      <c r="AA79" s="11">
        <f>Z79*U79*N79</f>
        <v>1026</v>
      </c>
      <c r="AB79" s="12">
        <v>12.61</v>
      </c>
      <c r="AC79" s="11">
        <f>AB79*U79*T79*N79</f>
        <v>68094</v>
      </c>
      <c r="AD79" s="12">
        <v>0</v>
      </c>
      <c r="AE79" s="11">
        <f t="shared" si="33"/>
        <v>0</v>
      </c>
      <c r="AF79" s="13">
        <f t="shared" si="34"/>
        <v>1.39E-3</v>
      </c>
      <c r="AG79" s="11">
        <f t="shared" si="35"/>
        <v>1130.62183</v>
      </c>
      <c r="AH79" s="13">
        <v>1.333E-2</v>
      </c>
      <c r="AI79" s="11">
        <f t="shared" si="36"/>
        <v>10842.58201</v>
      </c>
      <c r="AJ79" s="13">
        <v>6.6519999999999996E-2</v>
      </c>
      <c r="AK79" s="11">
        <f t="shared" si="37"/>
        <v>54107.168439999994</v>
      </c>
      <c r="AL79" s="13"/>
      <c r="AM79" s="11"/>
      <c r="AN79" s="12"/>
      <c r="AO79" s="11"/>
      <c r="AP79" s="14">
        <f t="shared" si="44"/>
        <v>0</v>
      </c>
      <c r="AQ79" s="14">
        <f t="shared" si="45"/>
        <v>0</v>
      </c>
      <c r="AR79" s="14">
        <f t="shared" si="46"/>
        <v>0</v>
      </c>
      <c r="AS79" s="14">
        <f t="shared" si="38"/>
        <v>135320.37228000001</v>
      </c>
      <c r="AT79" s="14">
        <f t="shared" si="39"/>
        <v>31123.685624400005</v>
      </c>
      <c r="AU79" s="14">
        <f t="shared" si="40"/>
        <v>166444.05790440002</v>
      </c>
      <c r="AV79" s="14">
        <f t="shared" si="41"/>
        <v>135320.37228000001</v>
      </c>
      <c r="AW79" s="14">
        <f t="shared" si="42"/>
        <v>31123.685624400005</v>
      </c>
      <c r="AX79" s="14">
        <f t="shared" si="43"/>
        <v>166444.05790440002</v>
      </c>
      <c r="AY79" s="58"/>
      <c r="AZ79" s="58"/>
    </row>
    <row r="80" spans="1:52" s="1" customFormat="1" ht="24.75" customHeight="1" x14ac:dyDescent="0.2">
      <c r="A80" s="17">
        <f t="shared" si="25"/>
        <v>73</v>
      </c>
      <c r="B80" s="26">
        <v>19</v>
      </c>
      <c r="C80" s="18" t="s">
        <v>261</v>
      </c>
      <c r="D80" s="18" t="s">
        <v>33</v>
      </c>
      <c r="E80" s="18" t="s">
        <v>17</v>
      </c>
      <c r="F80" s="18" t="s">
        <v>120</v>
      </c>
      <c r="G80" s="18" t="s">
        <v>641</v>
      </c>
      <c r="H80" s="18"/>
      <c r="I80" s="18"/>
      <c r="J80" s="18"/>
      <c r="K80" s="18"/>
      <c r="L80" s="21" t="s">
        <v>646</v>
      </c>
      <c r="M80" s="27" t="s">
        <v>647</v>
      </c>
      <c r="N80" s="39" t="s">
        <v>818</v>
      </c>
      <c r="O80" s="39" t="s">
        <v>51</v>
      </c>
      <c r="P80" s="43">
        <v>0</v>
      </c>
      <c r="Q80" s="43">
        <v>1</v>
      </c>
      <c r="R80" s="43">
        <v>0</v>
      </c>
      <c r="S80" s="40">
        <f t="shared" si="31"/>
        <v>1</v>
      </c>
      <c r="T80" s="8">
        <v>1</v>
      </c>
      <c r="U80" s="8">
        <v>12</v>
      </c>
      <c r="V80" s="10" t="str">
        <f t="shared" si="47"/>
        <v>0,00000</v>
      </c>
      <c r="W80" s="11">
        <f t="shared" si="48"/>
        <v>0</v>
      </c>
      <c r="X80" s="12">
        <v>3.99</v>
      </c>
      <c r="Y80" s="11">
        <f t="shared" si="32"/>
        <v>47.88</v>
      </c>
      <c r="Z80" s="12">
        <v>0.08</v>
      </c>
      <c r="AA80" s="11">
        <f>Z80*U80*N80</f>
        <v>14.399999999999999</v>
      </c>
      <c r="AB80" s="12">
        <v>4.87</v>
      </c>
      <c r="AC80" s="11">
        <f>AB80*U80*T80*N80</f>
        <v>876.59999999999991</v>
      </c>
      <c r="AD80" s="12">
        <v>0</v>
      </c>
      <c r="AE80" s="11">
        <f t="shared" si="33"/>
        <v>0</v>
      </c>
      <c r="AF80" s="13">
        <f t="shared" si="34"/>
        <v>1.39E-3</v>
      </c>
      <c r="AG80" s="11">
        <f t="shared" si="35"/>
        <v>1.39E-3</v>
      </c>
      <c r="AH80" s="13">
        <v>1.3299999999999999E-2</v>
      </c>
      <c r="AI80" s="11">
        <f t="shared" si="36"/>
        <v>1.3299999999999999E-2</v>
      </c>
      <c r="AJ80" s="13">
        <v>0.3276</v>
      </c>
      <c r="AK80" s="11">
        <f t="shared" si="37"/>
        <v>0</v>
      </c>
      <c r="AL80" s="13">
        <v>0.10100000000000001</v>
      </c>
      <c r="AM80" s="11">
        <f t="shared" ref="AM80:AM111" si="49">AL80*Q80</f>
        <v>0.10100000000000001</v>
      </c>
      <c r="AN80" s="12"/>
      <c r="AO80" s="11"/>
      <c r="AP80" s="14">
        <f t="shared" si="44"/>
        <v>0</v>
      </c>
      <c r="AQ80" s="14">
        <f t="shared" si="45"/>
        <v>0</v>
      </c>
      <c r="AR80" s="14">
        <f t="shared" si="46"/>
        <v>0</v>
      </c>
      <c r="AS80" s="14">
        <f t="shared" si="38"/>
        <v>938.99568999999985</v>
      </c>
      <c r="AT80" s="14">
        <f t="shared" si="39"/>
        <v>215.96900869999999</v>
      </c>
      <c r="AU80" s="14">
        <f t="shared" si="40"/>
        <v>1154.9646986999999</v>
      </c>
      <c r="AV80" s="14">
        <f t="shared" si="41"/>
        <v>938.99568999999985</v>
      </c>
      <c r="AW80" s="14">
        <f t="shared" si="42"/>
        <v>215.96900869999999</v>
      </c>
      <c r="AX80" s="14">
        <f t="shared" si="43"/>
        <v>1154.9646986999999</v>
      </c>
      <c r="AY80" s="58"/>
      <c r="AZ80" s="58"/>
    </row>
    <row r="81" spans="1:52" s="1" customFormat="1" ht="12.75" customHeight="1" x14ac:dyDescent="0.2">
      <c r="A81" s="17">
        <f t="shared" si="25"/>
        <v>74</v>
      </c>
      <c r="B81" s="26">
        <v>19</v>
      </c>
      <c r="C81" s="18" t="s">
        <v>261</v>
      </c>
      <c r="D81" s="18" t="s">
        <v>33</v>
      </c>
      <c r="E81" s="18" t="s">
        <v>17</v>
      </c>
      <c r="F81" s="18" t="s">
        <v>120</v>
      </c>
      <c r="G81" s="18" t="s">
        <v>641</v>
      </c>
      <c r="H81" s="18"/>
      <c r="I81" s="18"/>
      <c r="J81" s="18"/>
      <c r="K81" s="18"/>
      <c r="L81" s="21" t="s">
        <v>819</v>
      </c>
      <c r="M81" s="27" t="s">
        <v>820</v>
      </c>
      <c r="N81" s="39">
        <v>4.5</v>
      </c>
      <c r="O81" s="39" t="s">
        <v>648</v>
      </c>
      <c r="P81" s="43">
        <v>2928</v>
      </c>
      <c r="Q81" s="43">
        <v>2113</v>
      </c>
      <c r="R81" s="43">
        <v>0</v>
      </c>
      <c r="S81" s="40">
        <f t="shared" si="31"/>
        <v>5041</v>
      </c>
      <c r="T81" s="8">
        <v>1</v>
      </c>
      <c r="U81" s="8">
        <v>12</v>
      </c>
      <c r="V81" s="10" t="str">
        <f t="shared" si="47"/>
        <v>0,00000</v>
      </c>
      <c r="W81" s="11">
        <f t="shared" si="48"/>
        <v>0</v>
      </c>
      <c r="X81" s="12">
        <v>3.15</v>
      </c>
      <c r="Y81" s="11">
        <f t="shared" si="32"/>
        <v>37.799999999999997</v>
      </c>
      <c r="Z81" s="12">
        <v>0.33</v>
      </c>
      <c r="AA81" s="11">
        <f>Z81*U81</f>
        <v>3.96</v>
      </c>
      <c r="AB81" s="12">
        <v>12.84</v>
      </c>
      <c r="AC81" s="11">
        <f>AB81*U81</f>
        <v>154.07999999999998</v>
      </c>
      <c r="AD81" s="12">
        <v>0</v>
      </c>
      <c r="AE81" s="11">
        <f t="shared" si="33"/>
        <v>0</v>
      </c>
      <c r="AF81" s="13">
        <f t="shared" si="34"/>
        <v>1.39E-3</v>
      </c>
      <c r="AG81" s="11">
        <f t="shared" si="35"/>
        <v>7.0069900000000001</v>
      </c>
      <c r="AH81" s="13">
        <v>1.3299999999999999E-2</v>
      </c>
      <c r="AI81" s="11">
        <f t="shared" si="36"/>
        <v>67.045299999999997</v>
      </c>
      <c r="AJ81" s="13">
        <v>0.26169999999999999</v>
      </c>
      <c r="AK81" s="11">
        <f t="shared" si="37"/>
        <v>766.25759999999991</v>
      </c>
      <c r="AL81" s="13">
        <v>6.0499999999999998E-2</v>
      </c>
      <c r="AM81" s="11">
        <f t="shared" si="49"/>
        <v>127.8365</v>
      </c>
      <c r="AN81" s="12"/>
      <c r="AO81" s="11"/>
      <c r="AP81" s="14">
        <f t="shared" si="44"/>
        <v>0</v>
      </c>
      <c r="AQ81" s="14">
        <f t="shared" si="45"/>
        <v>0</v>
      </c>
      <c r="AR81" s="14">
        <f t="shared" si="46"/>
        <v>0</v>
      </c>
      <c r="AS81" s="14">
        <f t="shared" si="38"/>
        <v>1163.9863899999998</v>
      </c>
      <c r="AT81" s="14">
        <f t="shared" si="39"/>
        <v>267.71686969999996</v>
      </c>
      <c r="AU81" s="14">
        <f t="shared" si="40"/>
        <v>1431.7032596999998</v>
      </c>
      <c r="AV81" s="14">
        <f t="shared" si="41"/>
        <v>1163.9863899999998</v>
      </c>
      <c r="AW81" s="14">
        <f t="shared" si="42"/>
        <v>267.71686969999996</v>
      </c>
      <c r="AX81" s="14">
        <f t="shared" si="43"/>
        <v>1431.7032596999998</v>
      </c>
      <c r="AY81" s="58"/>
      <c r="AZ81" s="58"/>
    </row>
    <row r="82" spans="1:52" s="3" customFormat="1" ht="12.75" customHeight="1" x14ac:dyDescent="0.2">
      <c r="A82" s="17">
        <f t="shared" si="25"/>
        <v>75</v>
      </c>
      <c r="B82" s="26">
        <v>19</v>
      </c>
      <c r="C82" s="18" t="s">
        <v>261</v>
      </c>
      <c r="D82" s="18" t="s">
        <v>33</v>
      </c>
      <c r="E82" s="18" t="s">
        <v>17</v>
      </c>
      <c r="F82" s="18" t="s">
        <v>120</v>
      </c>
      <c r="G82" s="18" t="s">
        <v>641</v>
      </c>
      <c r="H82" s="18"/>
      <c r="I82" s="18"/>
      <c r="J82" s="18"/>
      <c r="K82" s="18"/>
      <c r="L82" s="21" t="s">
        <v>649</v>
      </c>
      <c r="M82" s="25" t="s">
        <v>650</v>
      </c>
      <c r="N82" s="39">
        <v>4.5</v>
      </c>
      <c r="O82" s="39" t="s">
        <v>648</v>
      </c>
      <c r="P82" s="43">
        <v>798</v>
      </c>
      <c r="Q82" s="43">
        <v>577</v>
      </c>
      <c r="R82" s="43">
        <v>0</v>
      </c>
      <c r="S82" s="40">
        <f t="shared" si="31"/>
        <v>1375</v>
      </c>
      <c r="T82" s="8">
        <v>1</v>
      </c>
      <c r="U82" s="8">
        <v>12</v>
      </c>
      <c r="V82" s="10" t="str">
        <f t="shared" si="47"/>
        <v>0,00000</v>
      </c>
      <c r="W82" s="11">
        <f t="shared" si="48"/>
        <v>0</v>
      </c>
      <c r="X82" s="12">
        <v>3.15</v>
      </c>
      <c r="Y82" s="11">
        <f t="shared" si="32"/>
        <v>37.799999999999997</v>
      </c>
      <c r="Z82" s="12">
        <v>0.33</v>
      </c>
      <c r="AA82" s="11">
        <f>Z82*U82</f>
        <v>3.96</v>
      </c>
      <c r="AB82" s="12">
        <v>12.84</v>
      </c>
      <c r="AC82" s="11">
        <f>AB82*U82</f>
        <v>154.07999999999998</v>
      </c>
      <c r="AD82" s="12">
        <v>0</v>
      </c>
      <c r="AE82" s="11">
        <f t="shared" si="33"/>
        <v>0</v>
      </c>
      <c r="AF82" s="13">
        <f t="shared" si="34"/>
        <v>1.39E-3</v>
      </c>
      <c r="AG82" s="11">
        <f t="shared" si="35"/>
        <v>1.9112499999999999</v>
      </c>
      <c r="AH82" s="13">
        <v>1.3299999999999999E-2</v>
      </c>
      <c r="AI82" s="11">
        <f t="shared" si="36"/>
        <v>18.287499999999998</v>
      </c>
      <c r="AJ82" s="13">
        <v>0.26169999999999999</v>
      </c>
      <c r="AK82" s="11">
        <f t="shared" si="37"/>
        <v>208.8366</v>
      </c>
      <c r="AL82" s="13">
        <v>6.0499999999999998E-2</v>
      </c>
      <c r="AM82" s="11">
        <f t="shared" si="49"/>
        <v>34.908499999999997</v>
      </c>
      <c r="AN82" s="13"/>
      <c r="AO82" s="11"/>
      <c r="AP82" s="14">
        <f t="shared" si="44"/>
        <v>0</v>
      </c>
      <c r="AQ82" s="14">
        <f t="shared" si="45"/>
        <v>0</v>
      </c>
      <c r="AR82" s="14">
        <f t="shared" si="46"/>
        <v>0</v>
      </c>
      <c r="AS82" s="14">
        <f t="shared" si="38"/>
        <v>459.78384999999997</v>
      </c>
      <c r="AT82" s="14">
        <f t="shared" si="39"/>
        <v>105.7502855</v>
      </c>
      <c r="AU82" s="14">
        <f t="shared" si="40"/>
        <v>565.53413549999993</v>
      </c>
      <c r="AV82" s="14">
        <f t="shared" si="41"/>
        <v>459.78384999999997</v>
      </c>
      <c r="AW82" s="14">
        <f t="shared" si="42"/>
        <v>105.7502855</v>
      </c>
      <c r="AX82" s="14">
        <f t="shared" si="43"/>
        <v>565.53413549999993</v>
      </c>
      <c r="AY82" s="57"/>
      <c r="AZ82" s="57"/>
    </row>
    <row r="83" spans="1:52" s="3" customFormat="1" ht="12.75" customHeight="1" x14ac:dyDescent="0.2">
      <c r="A83" s="17">
        <f t="shared" si="25"/>
        <v>76</v>
      </c>
      <c r="B83" s="26">
        <v>20</v>
      </c>
      <c r="C83" s="18" t="s">
        <v>362</v>
      </c>
      <c r="D83" s="18" t="s">
        <v>159</v>
      </c>
      <c r="E83" s="18" t="s">
        <v>17</v>
      </c>
      <c r="F83" s="18" t="s">
        <v>160</v>
      </c>
      <c r="G83" s="18" t="s">
        <v>163</v>
      </c>
      <c r="H83" s="18" t="s">
        <v>422</v>
      </c>
      <c r="I83" s="18" t="s">
        <v>121</v>
      </c>
      <c r="J83" s="18" t="s">
        <v>17</v>
      </c>
      <c r="K83" s="18" t="s">
        <v>122</v>
      </c>
      <c r="L83" s="21" t="s">
        <v>651</v>
      </c>
      <c r="M83" s="25" t="s">
        <v>363</v>
      </c>
      <c r="N83" s="39">
        <v>25.5</v>
      </c>
      <c r="O83" s="39" t="s">
        <v>51</v>
      </c>
      <c r="P83" s="43">
        <v>16502</v>
      </c>
      <c r="Q83" s="43">
        <v>24752</v>
      </c>
      <c r="R83" s="43">
        <v>0</v>
      </c>
      <c r="S83" s="40">
        <f t="shared" si="31"/>
        <v>41254</v>
      </c>
      <c r="T83" s="8">
        <v>1</v>
      </c>
      <c r="U83" s="8">
        <v>12</v>
      </c>
      <c r="V83" s="10" t="str">
        <f t="shared" si="47"/>
        <v>0,00000</v>
      </c>
      <c r="W83" s="11">
        <f t="shared" si="48"/>
        <v>0</v>
      </c>
      <c r="X83" s="12">
        <v>3.99</v>
      </c>
      <c r="Y83" s="11">
        <f t="shared" si="32"/>
        <v>47.88</v>
      </c>
      <c r="Z83" s="12">
        <v>0.08</v>
      </c>
      <c r="AA83" s="11">
        <f t="shared" ref="AA83:AA114" si="50">Z83*U83*N83</f>
        <v>24.48</v>
      </c>
      <c r="AB83" s="12">
        <v>4.87</v>
      </c>
      <c r="AC83" s="11">
        <f t="shared" ref="AC83:AC114" si="51">AB83*U83*T83*N83</f>
        <v>1490.22</v>
      </c>
      <c r="AD83" s="12">
        <v>0</v>
      </c>
      <c r="AE83" s="11">
        <f t="shared" si="33"/>
        <v>0</v>
      </c>
      <c r="AF83" s="13">
        <f t="shared" si="34"/>
        <v>1.39E-3</v>
      </c>
      <c r="AG83" s="11">
        <f t="shared" si="35"/>
        <v>57.343060000000001</v>
      </c>
      <c r="AH83" s="13">
        <v>1.3299999999999999E-2</v>
      </c>
      <c r="AI83" s="11">
        <f t="shared" si="36"/>
        <v>548.67819999999995</v>
      </c>
      <c r="AJ83" s="13">
        <v>0.3276</v>
      </c>
      <c r="AK83" s="11">
        <f t="shared" si="37"/>
        <v>5406.0551999999998</v>
      </c>
      <c r="AL83" s="13">
        <v>0.10100000000000001</v>
      </c>
      <c r="AM83" s="11">
        <f t="shared" si="49"/>
        <v>2499.9520000000002</v>
      </c>
      <c r="AN83" s="13"/>
      <c r="AO83" s="11"/>
      <c r="AP83" s="14">
        <f t="shared" si="44"/>
        <v>0</v>
      </c>
      <c r="AQ83" s="14">
        <f t="shared" si="45"/>
        <v>0</v>
      </c>
      <c r="AR83" s="14">
        <f t="shared" si="46"/>
        <v>0</v>
      </c>
      <c r="AS83" s="14">
        <f t="shared" si="38"/>
        <v>10074.608459999998</v>
      </c>
      <c r="AT83" s="14">
        <f t="shared" si="39"/>
        <v>2317.1599457999996</v>
      </c>
      <c r="AU83" s="14">
        <f t="shared" si="40"/>
        <v>12391.768405799998</v>
      </c>
      <c r="AV83" s="14">
        <f t="shared" si="41"/>
        <v>10074.608459999998</v>
      </c>
      <c r="AW83" s="14">
        <f t="shared" si="42"/>
        <v>2317.1599457999996</v>
      </c>
      <c r="AX83" s="14">
        <f t="shared" si="43"/>
        <v>12391.768405799998</v>
      </c>
      <c r="AY83" s="8">
        <v>20</v>
      </c>
      <c r="AZ83" s="41">
        <f>AX83</f>
        <v>12391.768405799998</v>
      </c>
    </row>
    <row r="84" spans="1:52" s="1" customFormat="1" ht="12.75" customHeight="1" x14ac:dyDescent="0.2">
      <c r="A84" s="17">
        <f t="shared" si="25"/>
        <v>77</v>
      </c>
      <c r="B84" s="26">
        <v>21</v>
      </c>
      <c r="C84" s="18" t="s">
        <v>77</v>
      </c>
      <c r="D84" s="18" t="s">
        <v>34</v>
      </c>
      <c r="E84" s="18" t="s">
        <v>17</v>
      </c>
      <c r="F84" s="18" t="s">
        <v>123</v>
      </c>
      <c r="G84" s="18" t="s">
        <v>124</v>
      </c>
      <c r="H84" s="18"/>
      <c r="I84" s="18"/>
      <c r="J84" s="18"/>
      <c r="K84" s="18"/>
      <c r="L84" s="21" t="s">
        <v>652</v>
      </c>
      <c r="M84" s="25" t="s">
        <v>364</v>
      </c>
      <c r="N84" s="21" t="s">
        <v>821</v>
      </c>
      <c r="O84" s="21" t="s">
        <v>71</v>
      </c>
      <c r="P84" s="26">
        <v>243920</v>
      </c>
      <c r="Q84" s="26">
        <v>64917</v>
      </c>
      <c r="R84" s="26">
        <v>421665</v>
      </c>
      <c r="S84" s="35">
        <f t="shared" si="31"/>
        <v>730502</v>
      </c>
      <c r="T84" s="8">
        <v>1</v>
      </c>
      <c r="U84" s="8">
        <v>12</v>
      </c>
      <c r="V84" s="10" t="str">
        <f t="shared" si="47"/>
        <v>0,00000</v>
      </c>
      <c r="W84" s="11">
        <f t="shared" si="48"/>
        <v>0</v>
      </c>
      <c r="X84" s="12">
        <v>10</v>
      </c>
      <c r="Y84" s="11">
        <f t="shared" si="32"/>
        <v>120</v>
      </c>
      <c r="Z84" s="12">
        <v>0.19</v>
      </c>
      <c r="AA84" s="11">
        <f t="shared" si="50"/>
        <v>661.2</v>
      </c>
      <c r="AB84" s="12">
        <v>15.17</v>
      </c>
      <c r="AC84" s="11">
        <f t="shared" si="51"/>
        <v>52791.6</v>
      </c>
      <c r="AD84" s="12">
        <v>0</v>
      </c>
      <c r="AE84" s="11">
        <f t="shared" si="33"/>
        <v>0</v>
      </c>
      <c r="AF84" s="13">
        <f t="shared" si="34"/>
        <v>1.39E-3</v>
      </c>
      <c r="AG84" s="11">
        <f t="shared" si="35"/>
        <v>1015.39778</v>
      </c>
      <c r="AH84" s="13">
        <v>1.333E-2</v>
      </c>
      <c r="AI84" s="11">
        <f t="shared" si="36"/>
        <v>9737.59166</v>
      </c>
      <c r="AJ84" s="13">
        <v>5.466E-2</v>
      </c>
      <c r="AK84" s="11">
        <f t="shared" si="37"/>
        <v>13332.6672</v>
      </c>
      <c r="AL84" s="13">
        <v>6.6909999999999997E-2</v>
      </c>
      <c r="AM84" s="11">
        <f t="shared" si="49"/>
        <v>4343.5964699999995</v>
      </c>
      <c r="AN84" s="13">
        <v>2.4840000000000001E-2</v>
      </c>
      <c r="AO84" s="11">
        <f>AN84*R84</f>
        <v>10474.158600000001</v>
      </c>
      <c r="AP84" s="14">
        <f t="shared" si="44"/>
        <v>0</v>
      </c>
      <c r="AQ84" s="14">
        <f t="shared" si="45"/>
        <v>0</v>
      </c>
      <c r="AR84" s="14">
        <f t="shared" si="46"/>
        <v>0</v>
      </c>
      <c r="AS84" s="14">
        <f t="shared" si="38"/>
        <v>92476.211709999989</v>
      </c>
      <c r="AT84" s="14">
        <f t="shared" si="39"/>
        <v>21269.528693299999</v>
      </c>
      <c r="AU84" s="14">
        <f t="shared" si="40"/>
        <v>113745.74040329999</v>
      </c>
      <c r="AV84" s="14">
        <f t="shared" si="41"/>
        <v>92476.211709999989</v>
      </c>
      <c r="AW84" s="14">
        <f t="shared" si="42"/>
        <v>21269.528693299999</v>
      </c>
      <c r="AX84" s="14">
        <f t="shared" si="43"/>
        <v>113745.74040329999</v>
      </c>
      <c r="AY84" s="8">
        <v>21</v>
      </c>
      <c r="AZ84" s="41">
        <f>AX84</f>
        <v>113745.74040329999</v>
      </c>
    </row>
    <row r="85" spans="1:52" s="1" customFormat="1" ht="12.75" customHeight="1" x14ac:dyDescent="0.2">
      <c r="A85" s="17">
        <f t="shared" si="25"/>
        <v>78</v>
      </c>
      <c r="B85" s="26">
        <v>22</v>
      </c>
      <c r="C85" s="18" t="s">
        <v>298</v>
      </c>
      <c r="D85" s="18" t="s">
        <v>16</v>
      </c>
      <c r="E85" s="18" t="s">
        <v>15</v>
      </c>
      <c r="F85" s="18" t="s">
        <v>548</v>
      </c>
      <c r="G85" s="18" t="s">
        <v>299</v>
      </c>
      <c r="H85" s="18"/>
      <c r="I85" s="18"/>
      <c r="J85" s="18"/>
      <c r="K85" s="18"/>
      <c r="L85" s="21" t="s">
        <v>653</v>
      </c>
      <c r="M85" s="25" t="s">
        <v>365</v>
      </c>
      <c r="N85" s="21" t="s">
        <v>822</v>
      </c>
      <c r="O85" s="21" t="s">
        <v>71</v>
      </c>
      <c r="P85" s="26">
        <v>582262</v>
      </c>
      <c r="Q85" s="26">
        <v>287987</v>
      </c>
      <c r="R85" s="26">
        <v>1636841</v>
      </c>
      <c r="S85" s="35">
        <f t="shared" si="31"/>
        <v>2507090</v>
      </c>
      <c r="T85" s="8">
        <v>1</v>
      </c>
      <c r="U85" s="8">
        <v>12</v>
      </c>
      <c r="V85" s="10" t="str">
        <f t="shared" si="47"/>
        <v>0,00000</v>
      </c>
      <c r="W85" s="11">
        <f t="shared" si="48"/>
        <v>0</v>
      </c>
      <c r="X85" s="12">
        <v>10</v>
      </c>
      <c r="Y85" s="11">
        <f t="shared" si="32"/>
        <v>120</v>
      </c>
      <c r="Z85" s="12">
        <v>0.19</v>
      </c>
      <c r="AA85" s="11">
        <f t="shared" si="50"/>
        <v>2736.0000000000005</v>
      </c>
      <c r="AB85" s="12">
        <v>15.17</v>
      </c>
      <c r="AC85" s="11">
        <f t="shared" si="51"/>
        <v>218448</v>
      </c>
      <c r="AD85" s="12">
        <v>0</v>
      </c>
      <c r="AE85" s="11">
        <f t="shared" si="33"/>
        <v>0</v>
      </c>
      <c r="AF85" s="13">
        <f t="shared" si="34"/>
        <v>1.39E-3</v>
      </c>
      <c r="AG85" s="11">
        <f t="shared" si="35"/>
        <v>3484.8550999999998</v>
      </c>
      <c r="AH85" s="13">
        <v>1.333E-2</v>
      </c>
      <c r="AI85" s="11">
        <f t="shared" si="36"/>
        <v>33419.509700000002</v>
      </c>
      <c r="AJ85" s="13">
        <v>5.466E-2</v>
      </c>
      <c r="AK85" s="11">
        <f t="shared" si="37"/>
        <v>31826.440920000001</v>
      </c>
      <c r="AL85" s="13">
        <v>6.6909999999999997E-2</v>
      </c>
      <c r="AM85" s="11">
        <f t="shared" si="49"/>
        <v>19269.210169999998</v>
      </c>
      <c r="AN85" s="13">
        <v>2.4840000000000001E-2</v>
      </c>
      <c r="AO85" s="11">
        <f>AN85*R85</f>
        <v>40659.130440000001</v>
      </c>
      <c r="AP85" s="14">
        <f t="shared" si="44"/>
        <v>0</v>
      </c>
      <c r="AQ85" s="14">
        <f t="shared" si="45"/>
        <v>0</v>
      </c>
      <c r="AR85" s="14">
        <f t="shared" si="46"/>
        <v>0</v>
      </c>
      <c r="AS85" s="14">
        <f t="shared" si="38"/>
        <v>349963.14633000002</v>
      </c>
      <c r="AT85" s="14">
        <f t="shared" si="39"/>
        <v>80491.523655900004</v>
      </c>
      <c r="AU85" s="14">
        <f t="shared" si="40"/>
        <v>430454.66998590005</v>
      </c>
      <c r="AV85" s="14">
        <f t="shared" si="41"/>
        <v>349963.14633000002</v>
      </c>
      <c r="AW85" s="14">
        <f t="shared" si="42"/>
        <v>80491.523655900004</v>
      </c>
      <c r="AX85" s="14">
        <f t="shared" si="43"/>
        <v>430454.66998590005</v>
      </c>
      <c r="AY85" s="62">
        <v>22</v>
      </c>
      <c r="AZ85" s="56">
        <f>SUM(AX85:AX87)</f>
        <v>665708.13390990009</v>
      </c>
    </row>
    <row r="86" spans="1:52" s="1" customFormat="1" ht="12.75" customHeight="1" x14ac:dyDescent="0.2">
      <c r="A86" s="17">
        <f t="shared" si="25"/>
        <v>79</v>
      </c>
      <c r="B86" s="26">
        <v>22</v>
      </c>
      <c r="C86" s="18" t="s">
        <v>298</v>
      </c>
      <c r="D86" s="18" t="s">
        <v>16</v>
      </c>
      <c r="E86" s="18" t="s">
        <v>15</v>
      </c>
      <c r="F86" s="18" t="s">
        <v>548</v>
      </c>
      <c r="G86" s="18" t="s">
        <v>299</v>
      </c>
      <c r="H86" s="18"/>
      <c r="I86" s="18"/>
      <c r="J86" s="18"/>
      <c r="K86" s="18"/>
      <c r="L86" s="21" t="s">
        <v>354</v>
      </c>
      <c r="M86" s="25" t="s">
        <v>366</v>
      </c>
      <c r="N86" s="21" t="s">
        <v>804</v>
      </c>
      <c r="O86" s="21" t="s">
        <v>71</v>
      </c>
      <c r="P86" s="26">
        <v>640930</v>
      </c>
      <c r="Q86" s="26">
        <v>305670</v>
      </c>
      <c r="R86" s="26">
        <v>1906512</v>
      </c>
      <c r="S86" s="35">
        <f t="shared" si="31"/>
        <v>2853112</v>
      </c>
      <c r="T86" s="8">
        <v>1</v>
      </c>
      <c r="U86" s="8">
        <v>12</v>
      </c>
      <c r="V86" s="10" t="str">
        <f t="shared" si="47"/>
        <v>0,00000</v>
      </c>
      <c r="W86" s="11">
        <f t="shared" si="48"/>
        <v>0</v>
      </c>
      <c r="X86" s="12">
        <v>10</v>
      </c>
      <c r="Y86" s="11">
        <f t="shared" si="32"/>
        <v>120</v>
      </c>
      <c r="Z86" s="12">
        <v>0.19</v>
      </c>
      <c r="AA86" s="11">
        <f t="shared" si="50"/>
        <v>0</v>
      </c>
      <c r="AB86" s="12">
        <v>15.17</v>
      </c>
      <c r="AC86" s="11">
        <f t="shared" si="51"/>
        <v>0</v>
      </c>
      <c r="AD86" s="12">
        <v>0</v>
      </c>
      <c r="AE86" s="11">
        <f t="shared" si="33"/>
        <v>0</v>
      </c>
      <c r="AF86" s="13">
        <f t="shared" si="34"/>
        <v>1.39E-3</v>
      </c>
      <c r="AG86" s="11">
        <f t="shared" si="35"/>
        <v>3965.8256799999999</v>
      </c>
      <c r="AH86" s="13">
        <v>1.333E-2</v>
      </c>
      <c r="AI86" s="11">
        <f t="shared" si="36"/>
        <v>38031.982960000001</v>
      </c>
      <c r="AJ86" s="13">
        <v>5.466E-2</v>
      </c>
      <c r="AK86" s="11">
        <f t="shared" si="37"/>
        <v>35033.233800000002</v>
      </c>
      <c r="AL86" s="13">
        <v>6.6909999999999997E-2</v>
      </c>
      <c r="AM86" s="11">
        <f t="shared" si="49"/>
        <v>20452.379699999998</v>
      </c>
      <c r="AN86" s="13">
        <v>2.4840000000000001E-2</v>
      </c>
      <c r="AO86" s="11">
        <f>AN86*R86</f>
        <v>47357.75808</v>
      </c>
      <c r="AP86" s="14">
        <f t="shared" si="44"/>
        <v>0</v>
      </c>
      <c r="AQ86" s="14">
        <f t="shared" si="45"/>
        <v>0</v>
      </c>
      <c r="AR86" s="14">
        <f t="shared" si="46"/>
        <v>0</v>
      </c>
      <c r="AS86" s="14">
        <f t="shared" si="38"/>
        <v>144961.18022000001</v>
      </c>
      <c r="AT86" s="14">
        <f t="shared" si="39"/>
        <v>33341.0714506</v>
      </c>
      <c r="AU86" s="14">
        <f t="shared" si="40"/>
        <v>178302.2516706</v>
      </c>
      <c r="AV86" s="14">
        <f t="shared" si="41"/>
        <v>144961.18022000001</v>
      </c>
      <c r="AW86" s="14">
        <f t="shared" si="42"/>
        <v>33341.0714506</v>
      </c>
      <c r="AX86" s="14">
        <f t="shared" si="43"/>
        <v>178302.2516706</v>
      </c>
      <c r="AY86" s="58"/>
      <c r="AZ86" s="58"/>
    </row>
    <row r="87" spans="1:52" s="1" customFormat="1" ht="12.75" customHeight="1" x14ac:dyDescent="0.2">
      <c r="A87" s="17">
        <f t="shared" si="25"/>
        <v>80</v>
      </c>
      <c r="B87" s="26">
        <v>22</v>
      </c>
      <c r="C87" s="18" t="s">
        <v>298</v>
      </c>
      <c r="D87" s="18" t="s">
        <v>16</v>
      </c>
      <c r="E87" s="18" t="s">
        <v>15</v>
      </c>
      <c r="F87" s="18" t="s">
        <v>548</v>
      </c>
      <c r="G87" s="18" t="s">
        <v>299</v>
      </c>
      <c r="H87" s="18"/>
      <c r="I87" s="18"/>
      <c r="J87" s="18"/>
      <c r="K87" s="18"/>
      <c r="L87" s="21" t="s">
        <v>654</v>
      </c>
      <c r="M87" s="25" t="s">
        <v>367</v>
      </c>
      <c r="N87" s="39" t="s">
        <v>808</v>
      </c>
      <c r="O87" s="39" t="s">
        <v>74</v>
      </c>
      <c r="P87" s="43">
        <v>101417</v>
      </c>
      <c r="Q87" s="43">
        <v>51505</v>
      </c>
      <c r="R87" s="43">
        <v>0</v>
      </c>
      <c r="S87" s="40">
        <f t="shared" si="31"/>
        <v>152922</v>
      </c>
      <c r="T87" s="8">
        <v>1</v>
      </c>
      <c r="U87" s="8">
        <v>12</v>
      </c>
      <c r="V87" s="10" t="str">
        <f t="shared" si="47"/>
        <v>0,00000</v>
      </c>
      <c r="W87" s="11">
        <f t="shared" si="48"/>
        <v>0</v>
      </c>
      <c r="X87" s="12">
        <v>5</v>
      </c>
      <c r="Y87" s="11">
        <f t="shared" si="32"/>
        <v>60</v>
      </c>
      <c r="Z87" s="12">
        <v>0.08</v>
      </c>
      <c r="AA87" s="11">
        <f t="shared" si="50"/>
        <v>76.8</v>
      </c>
      <c r="AB87" s="12">
        <v>21.13</v>
      </c>
      <c r="AC87" s="11">
        <f t="shared" si="51"/>
        <v>20284.8</v>
      </c>
      <c r="AD87" s="12">
        <v>0</v>
      </c>
      <c r="AE87" s="11">
        <f t="shared" si="33"/>
        <v>0</v>
      </c>
      <c r="AF87" s="13">
        <f t="shared" si="34"/>
        <v>1.39E-3</v>
      </c>
      <c r="AG87" s="11">
        <f t="shared" si="35"/>
        <v>212.56157999999999</v>
      </c>
      <c r="AH87" s="13">
        <v>1.3299999999999999E-2</v>
      </c>
      <c r="AI87" s="11">
        <f t="shared" si="36"/>
        <v>2033.8625999999999</v>
      </c>
      <c r="AJ87" s="13">
        <v>0.18870000000000001</v>
      </c>
      <c r="AK87" s="11">
        <f t="shared" si="37"/>
        <v>19137.387900000002</v>
      </c>
      <c r="AL87" s="13">
        <v>8.7300000000000003E-2</v>
      </c>
      <c r="AM87" s="11">
        <f t="shared" si="49"/>
        <v>4496.3865000000005</v>
      </c>
      <c r="AN87" s="12"/>
      <c r="AO87" s="11"/>
      <c r="AP87" s="14">
        <f t="shared" si="44"/>
        <v>0</v>
      </c>
      <c r="AQ87" s="14">
        <f t="shared" si="45"/>
        <v>0</v>
      </c>
      <c r="AR87" s="14">
        <f t="shared" si="46"/>
        <v>0</v>
      </c>
      <c r="AS87" s="14">
        <f t="shared" si="38"/>
        <v>46301.798580000002</v>
      </c>
      <c r="AT87" s="14">
        <f t="shared" si="39"/>
        <v>10649.4136734</v>
      </c>
      <c r="AU87" s="14">
        <f t="shared" si="40"/>
        <v>56951.212253400001</v>
      </c>
      <c r="AV87" s="14">
        <f t="shared" si="41"/>
        <v>46301.798580000002</v>
      </c>
      <c r="AW87" s="14">
        <f t="shared" si="42"/>
        <v>10649.4136734</v>
      </c>
      <c r="AX87" s="14">
        <f t="shared" si="43"/>
        <v>56951.212253400001</v>
      </c>
      <c r="AY87" s="57"/>
      <c r="AZ87" s="57"/>
    </row>
    <row r="88" spans="1:52" s="1" customFormat="1" ht="12.75" customHeight="1" x14ac:dyDescent="0.2">
      <c r="A88" s="17">
        <f t="shared" si="25"/>
        <v>81</v>
      </c>
      <c r="B88" s="26">
        <v>23</v>
      </c>
      <c r="C88" s="18" t="s">
        <v>78</v>
      </c>
      <c r="D88" s="18" t="s">
        <v>16</v>
      </c>
      <c r="E88" s="18" t="s">
        <v>15</v>
      </c>
      <c r="F88" s="18" t="s">
        <v>125</v>
      </c>
      <c r="G88" s="18" t="s">
        <v>126</v>
      </c>
      <c r="H88" s="18"/>
      <c r="I88" s="18"/>
      <c r="J88" s="18"/>
      <c r="K88" s="18"/>
      <c r="L88" s="21" t="s">
        <v>655</v>
      </c>
      <c r="M88" s="25" t="s">
        <v>368</v>
      </c>
      <c r="N88" s="39" t="s">
        <v>788</v>
      </c>
      <c r="O88" s="39" t="s">
        <v>51</v>
      </c>
      <c r="P88" s="43">
        <v>16000</v>
      </c>
      <c r="Q88" s="43">
        <v>44000</v>
      </c>
      <c r="R88" s="43">
        <v>0</v>
      </c>
      <c r="S88" s="40">
        <f t="shared" si="31"/>
        <v>60000</v>
      </c>
      <c r="T88" s="8">
        <v>1</v>
      </c>
      <c r="U88" s="8">
        <v>12</v>
      </c>
      <c r="V88" s="10" t="str">
        <f t="shared" si="47"/>
        <v>0,00000</v>
      </c>
      <c r="W88" s="11">
        <f t="shared" si="48"/>
        <v>0</v>
      </c>
      <c r="X88" s="12">
        <v>3.99</v>
      </c>
      <c r="Y88" s="11">
        <f t="shared" si="32"/>
        <v>47.88</v>
      </c>
      <c r="Z88" s="12">
        <v>0.08</v>
      </c>
      <c r="AA88" s="11">
        <f t="shared" si="50"/>
        <v>38.4</v>
      </c>
      <c r="AB88" s="12">
        <v>4.87</v>
      </c>
      <c r="AC88" s="11">
        <f t="shared" si="51"/>
        <v>2337.6</v>
      </c>
      <c r="AD88" s="12">
        <v>0</v>
      </c>
      <c r="AE88" s="11">
        <f t="shared" si="33"/>
        <v>0</v>
      </c>
      <c r="AF88" s="13">
        <f t="shared" si="34"/>
        <v>1.39E-3</v>
      </c>
      <c r="AG88" s="11">
        <f t="shared" si="35"/>
        <v>83.399999999999991</v>
      </c>
      <c r="AH88" s="13">
        <v>1.3299999999999999E-2</v>
      </c>
      <c r="AI88" s="11">
        <f t="shared" si="36"/>
        <v>798</v>
      </c>
      <c r="AJ88" s="13">
        <v>0.3276</v>
      </c>
      <c r="AK88" s="11">
        <f t="shared" si="37"/>
        <v>5241.6000000000004</v>
      </c>
      <c r="AL88" s="13">
        <v>0.10100000000000001</v>
      </c>
      <c r="AM88" s="11">
        <f t="shared" si="49"/>
        <v>4444</v>
      </c>
      <c r="AN88" s="12"/>
      <c r="AO88" s="11"/>
      <c r="AP88" s="14">
        <f t="shared" si="44"/>
        <v>0</v>
      </c>
      <c r="AQ88" s="14">
        <f t="shared" si="45"/>
        <v>0</v>
      </c>
      <c r="AR88" s="14">
        <f t="shared" si="46"/>
        <v>0</v>
      </c>
      <c r="AS88" s="14">
        <f t="shared" si="38"/>
        <v>12990.88</v>
      </c>
      <c r="AT88" s="14">
        <f t="shared" si="39"/>
        <v>2987.9023999999999</v>
      </c>
      <c r="AU88" s="14">
        <f t="shared" si="40"/>
        <v>15978.7824</v>
      </c>
      <c r="AV88" s="14">
        <f t="shared" si="41"/>
        <v>12990.88</v>
      </c>
      <c r="AW88" s="14">
        <f t="shared" si="42"/>
        <v>2987.9023999999999</v>
      </c>
      <c r="AX88" s="14">
        <f t="shared" si="43"/>
        <v>15978.7824</v>
      </c>
      <c r="AY88" s="8">
        <v>23</v>
      </c>
      <c r="AZ88" s="41">
        <f>AX88</f>
        <v>15978.7824</v>
      </c>
    </row>
    <row r="89" spans="1:52" s="1" customFormat="1" ht="12.75" customHeight="1" x14ac:dyDescent="0.2">
      <c r="A89" s="17">
        <f t="shared" si="25"/>
        <v>82</v>
      </c>
      <c r="B89" s="26">
        <v>24</v>
      </c>
      <c r="C89" s="18" t="s">
        <v>429</v>
      </c>
      <c r="D89" s="18" t="s">
        <v>35</v>
      </c>
      <c r="E89" s="18" t="s">
        <v>23</v>
      </c>
      <c r="F89" s="18" t="s">
        <v>549</v>
      </c>
      <c r="G89" s="18" t="s">
        <v>428</v>
      </c>
      <c r="H89" s="18"/>
      <c r="I89" s="18"/>
      <c r="J89" s="18"/>
      <c r="K89" s="18"/>
      <c r="L89" s="21" t="s">
        <v>656</v>
      </c>
      <c r="M89" s="25" t="s">
        <v>657</v>
      </c>
      <c r="N89" s="39" t="s">
        <v>823</v>
      </c>
      <c r="O89" s="39" t="s">
        <v>51</v>
      </c>
      <c r="P89" s="43">
        <v>8904</v>
      </c>
      <c r="Q89" s="43">
        <v>13356</v>
      </c>
      <c r="R89" s="43">
        <v>0</v>
      </c>
      <c r="S89" s="40">
        <f t="shared" si="31"/>
        <v>22260</v>
      </c>
      <c r="T89" s="8">
        <v>1</v>
      </c>
      <c r="U89" s="8">
        <v>12</v>
      </c>
      <c r="V89" s="10" t="str">
        <f t="shared" si="47"/>
        <v>0,00000</v>
      </c>
      <c r="W89" s="11">
        <f t="shared" si="48"/>
        <v>0</v>
      </c>
      <c r="X89" s="12">
        <v>3.99</v>
      </c>
      <c r="Y89" s="11">
        <f t="shared" si="32"/>
        <v>47.88</v>
      </c>
      <c r="Z89" s="12">
        <v>0.08</v>
      </c>
      <c r="AA89" s="11">
        <f t="shared" si="50"/>
        <v>30.72</v>
      </c>
      <c r="AB89" s="12">
        <v>4.87</v>
      </c>
      <c r="AC89" s="11">
        <f t="shared" si="51"/>
        <v>1870.08</v>
      </c>
      <c r="AD89" s="12">
        <v>0</v>
      </c>
      <c r="AE89" s="11">
        <f t="shared" si="33"/>
        <v>0</v>
      </c>
      <c r="AF89" s="13">
        <f t="shared" si="34"/>
        <v>1.39E-3</v>
      </c>
      <c r="AG89" s="11">
        <f t="shared" si="35"/>
        <v>30.941399999999998</v>
      </c>
      <c r="AH89" s="13">
        <v>1.3299999999999999E-2</v>
      </c>
      <c r="AI89" s="11">
        <f t="shared" si="36"/>
        <v>296.05799999999999</v>
      </c>
      <c r="AJ89" s="13">
        <v>0.3276</v>
      </c>
      <c r="AK89" s="11">
        <f t="shared" si="37"/>
        <v>2916.9504000000002</v>
      </c>
      <c r="AL89" s="13">
        <v>0.10100000000000001</v>
      </c>
      <c r="AM89" s="11">
        <f t="shared" si="49"/>
        <v>1348.9560000000001</v>
      </c>
      <c r="AN89" s="12"/>
      <c r="AO89" s="11"/>
      <c r="AP89" s="14">
        <f t="shared" si="44"/>
        <v>0</v>
      </c>
      <c r="AQ89" s="14">
        <f t="shared" si="45"/>
        <v>0</v>
      </c>
      <c r="AR89" s="14">
        <f t="shared" si="46"/>
        <v>0</v>
      </c>
      <c r="AS89" s="14">
        <f t="shared" si="38"/>
        <v>6541.5857999999998</v>
      </c>
      <c r="AT89" s="14">
        <f t="shared" si="39"/>
        <v>1504.564734</v>
      </c>
      <c r="AU89" s="14">
        <f t="shared" si="40"/>
        <v>8046.1505340000003</v>
      </c>
      <c r="AV89" s="14">
        <f t="shared" si="41"/>
        <v>6541.5857999999998</v>
      </c>
      <c r="AW89" s="14">
        <f t="shared" si="42"/>
        <v>1504.564734</v>
      </c>
      <c r="AX89" s="14">
        <f t="shared" si="43"/>
        <v>8046.1505340000003</v>
      </c>
      <c r="AY89" s="62">
        <v>24</v>
      </c>
      <c r="AZ89" s="56">
        <f>SUM(AX89:AX93)</f>
        <v>278411.69311230001</v>
      </c>
    </row>
    <row r="90" spans="1:52" s="1" customFormat="1" ht="12.75" customHeight="1" x14ac:dyDescent="0.2">
      <c r="A90" s="17">
        <f t="shared" si="25"/>
        <v>83</v>
      </c>
      <c r="B90" s="26">
        <v>24</v>
      </c>
      <c r="C90" s="18" t="s">
        <v>429</v>
      </c>
      <c r="D90" s="18" t="s">
        <v>35</v>
      </c>
      <c r="E90" s="18" t="s">
        <v>23</v>
      </c>
      <c r="F90" s="18" t="s">
        <v>549</v>
      </c>
      <c r="G90" s="18" t="s">
        <v>428</v>
      </c>
      <c r="H90" s="18"/>
      <c r="I90" s="18"/>
      <c r="J90" s="18"/>
      <c r="K90" s="18"/>
      <c r="L90" s="21" t="s">
        <v>664</v>
      </c>
      <c r="M90" s="25" t="s">
        <v>665</v>
      </c>
      <c r="N90" s="39" t="s">
        <v>788</v>
      </c>
      <c r="O90" s="39" t="s">
        <v>51</v>
      </c>
      <c r="P90" s="43">
        <v>1198</v>
      </c>
      <c r="Q90" s="43">
        <v>1798</v>
      </c>
      <c r="R90" s="43">
        <v>0</v>
      </c>
      <c r="S90" s="40">
        <f t="shared" si="31"/>
        <v>2996</v>
      </c>
      <c r="T90" s="8">
        <v>1</v>
      </c>
      <c r="U90" s="8">
        <v>12</v>
      </c>
      <c r="V90" s="10" t="str">
        <f t="shared" si="47"/>
        <v>0,00000</v>
      </c>
      <c r="W90" s="11">
        <f t="shared" si="48"/>
        <v>0</v>
      </c>
      <c r="X90" s="12">
        <v>3.99</v>
      </c>
      <c r="Y90" s="11">
        <f t="shared" si="32"/>
        <v>47.88</v>
      </c>
      <c r="Z90" s="12">
        <v>0.08</v>
      </c>
      <c r="AA90" s="11">
        <f t="shared" si="50"/>
        <v>38.4</v>
      </c>
      <c r="AB90" s="12">
        <v>4.87</v>
      </c>
      <c r="AC90" s="11">
        <f t="shared" si="51"/>
        <v>2337.6</v>
      </c>
      <c r="AD90" s="12">
        <v>0</v>
      </c>
      <c r="AE90" s="11">
        <f t="shared" si="33"/>
        <v>0</v>
      </c>
      <c r="AF90" s="13">
        <f t="shared" si="34"/>
        <v>1.39E-3</v>
      </c>
      <c r="AG90" s="11">
        <f t="shared" si="35"/>
        <v>4.1644399999999999</v>
      </c>
      <c r="AH90" s="13">
        <v>1.3299999999999999E-2</v>
      </c>
      <c r="AI90" s="11">
        <f t="shared" si="36"/>
        <v>39.846799999999995</v>
      </c>
      <c r="AJ90" s="13">
        <v>0.3276</v>
      </c>
      <c r="AK90" s="11">
        <f t="shared" si="37"/>
        <v>392.46480000000003</v>
      </c>
      <c r="AL90" s="13">
        <v>0.10100000000000001</v>
      </c>
      <c r="AM90" s="11">
        <f t="shared" si="49"/>
        <v>181.59800000000001</v>
      </c>
      <c r="AN90" s="12"/>
      <c r="AO90" s="11"/>
      <c r="AP90" s="14">
        <f t="shared" si="44"/>
        <v>0</v>
      </c>
      <c r="AQ90" s="14">
        <f t="shared" si="45"/>
        <v>0</v>
      </c>
      <c r="AR90" s="14">
        <f t="shared" si="46"/>
        <v>0</v>
      </c>
      <c r="AS90" s="14">
        <f t="shared" si="38"/>
        <v>3041.9540400000001</v>
      </c>
      <c r="AT90" s="14">
        <f t="shared" si="39"/>
        <v>699.6494292000001</v>
      </c>
      <c r="AU90" s="14">
        <f t="shared" si="40"/>
        <v>3741.6034692000003</v>
      </c>
      <c r="AV90" s="14">
        <f t="shared" si="41"/>
        <v>3041.9540400000001</v>
      </c>
      <c r="AW90" s="14">
        <f t="shared" si="42"/>
        <v>699.6494292000001</v>
      </c>
      <c r="AX90" s="14">
        <f t="shared" si="43"/>
        <v>3741.6034692000003</v>
      </c>
      <c r="AY90" s="58"/>
      <c r="AZ90" s="58"/>
    </row>
    <row r="91" spans="1:52" s="1" customFormat="1" ht="12.75" customHeight="1" x14ac:dyDescent="0.2">
      <c r="A91" s="17">
        <f t="shared" si="25"/>
        <v>84</v>
      </c>
      <c r="B91" s="26">
        <v>24</v>
      </c>
      <c r="C91" s="18" t="s">
        <v>429</v>
      </c>
      <c r="D91" s="18" t="s">
        <v>35</v>
      </c>
      <c r="E91" s="18" t="s">
        <v>23</v>
      </c>
      <c r="F91" s="18" t="s">
        <v>549</v>
      </c>
      <c r="G91" s="18" t="s">
        <v>428</v>
      </c>
      <c r="H91" s="18"/>
      <c r="I91" s="18"/>
      <c r="J91" s="18"/>
      <c r="K91" s="18"/>
      <c r="L91" s="21" t="s">
        <v>658</v>
      </c>
      <c r="M91" s="25" t="s">
        <v>659</v>
      </c>
      <c r="N91" s="39" t="s">
        <v>808</v>
      </c>
      <c r="O91" s="39" t="s">
        <v>55</v>
      </c>
      <c r="P91" s="43">
        <v>68929</v>
      </c>
      <c r="Q91" s="43">
        <v>103393</v>
      </c>
      <c r="R91" s="43">
        <v>0</v>
      </c>
      <c r="S91" s="40">
        <f t="shared" si="31"/>
        <v>172322</v>
      </c>
      <c r="T91" s="8">
        <v>1</v>
      </c>
      <c r="U91" s="8">
        <v>12</v>
      </c>
      <c r="V91" s="10" t="str">
        <f t="shared" si="47"/>
        <v>0,00000</v>
      </c>
      <c r="W91" s="11">
        <f t="shared" si="48"/>
        <v>0</v>
      </c>
      <c r="X91" s="12">
        <v>5</v>
      </c>
      <c r="Y91" s="11">
        <f t="shared" si="32"/>
        <v>60</v>
      </c>
      <c r="Z91" s="12">
        <v>0.08</v>
      </c>
      <c r="AA91" s="11">
        <f t="shared" si="50"/>
        <v>76.8</v>
      </c>
      <c r="AB91" s="12">
        <v>21.13</v>
      </c>
      <c r="AC91" s="11">
        <f t="shared" si="51"/>
        <v>20284.8</v>
      </c>
      <c r="AD91" s="12">
        <v>0</v>
      </c>
      <c r="AE91" s="11">
        <f t="shared" si="33"/>
        <v>0</v>
      </c>
      <c r="AF91" s="13">
        <f t="shared" si="34"/>
        <v>1.39E-3</v>
      </c>
      <c r="AG91" s="11">
        <f t="shared" si="35"/>
        <v>239.52758</v>
      </c>
      <c r="AH91" s="13">
        <v>1.3299999999999999E-2</v>
      </c>
      <c r="AI91" s="11">
        <f t="shared" si="36"/>
        <v>2291.8825999999999</v>
      </c>
      <c r="AJ91" s="13">
        <v>0.2208</v>
      </c>
      <c r="AK91" s="11">
        <f t="shared" si="37"/>
        <v>15219.5232</v>
      </c>
      <c r="AL91" s="13">
        <v>0.15490000000000001</v>
      </c>
      <c r="AM91" s="11">
        <f t="shared" si="49"/>
        <v>16015.575700000001</v>
      </c>
      <c r="AN91" s="12"/>
      <c r="AO91" s="11"/>
      <c r="AP91" s="14">
        <f t="shared" si="44"/>
        <v>0</v>
      </c>
      <c r="AQ91" s="14">
        <f t="shared" si="45"/>
        <v>0</v>
      </c>
      <c r="AR91" s="14">
        <f t="shared" si="46"/>
        <v>0</v>
      </c>
      <c r="AS91" s="14">
        <f t="shared" si="38"/>
        <v>54188.109080000009</v>
      </c>
      <c r="AT91" s="14">
        <f t="shared" si="39"/>
        <v>12463.265088400003</v>
      </c>
      <c r="AU91" s="14">
        <f t="shared" si="40"/>
        <v>66651.374168400012</v>
      </c>
      <c r="AV91" s="14">
        <f t="shared" si="41"/>
        <v>54188.109080000009</v>
      </c>
      <c r="AW91" s="14">
        <f t="shared" si="42"/>
        <v>12463.265088400003</v>
      </c>
      <c r="AX91" s="14">
        <f t="shared" si="43"/>
        <v>66651.374168400012</v>
      </c>
      <c r="AY91" s="58"/>
      <c r="AZ91" s="58"/>
    </row>
    <row r="92" spans="1:52" s="1" customFormat="1" ht="12.75" customHeight="1" x14ac:dyDescent="0.2">
      <c r="A92" s="17">
        <f t="shared" si="25"/>
        <v>85</v>
      </c>
      <c r="B92" s="26">
        <v>24</v>
      </c>
      <c r="C92" s="18" t="s">
        <v>429</v>
      </c>
      <c r="D92" s="18" t="s">
        <v>35</v>
      </c>
      <c r="E92" s="18" t="s">
        <v>23</v>
      </c>
      <c r="F92" s="18" t="s">
        <v>549</v>
      </c>
      <c r="G92" s="18" t="s">
        <v>428</v>
      </c>
      <c r="H92" s="18"/>
      <c r="I92" s="18"/>
      <c r="J92" s="18"/>
      <c r="K92" s="18"/>
      <c r="L92" s="21" t="s">
        <v>660</v>
      </c>
      <c r="M92" s="25" t="s">
        <v>661</v>
      </c>
      <c r="N92" s="39" t="s">
        <v>824</v>
      </c>
      <c r="O92" s="39" t="s">
        <v>55</v>
      </c>
      <c r="P92" s="43">
        <v>162542</v>
      </c>
      <c r="Q92" s="43">
        <v>243814</v>
      </c>
      <c r="R92" s="43">
        <v>0</v>
      </c>
      <c r="S92" s="40">
        <f t="shared" si="31"/>
        <v>406356</v>
      </c>
      <c r="T92" s="8">
        <v>1</v>
      </c>
      <c r="U92" s="8">
        <v>12</v>
      </c>
      <c r="V92" s="10" t="str">
        <f t="shared" si="47"/>
        <v>0,00000</v>
      </c>
      <c r="W92" s="11">
        <f t="shared" si="48"/>
        <v>0</v>
      </c>
      <c r="X92" s="12">
        <v>5</v>
      </c>
      <c r="Y92" s="11">
        <f t="shared" si="32"/>
        <v>60</v>
      </c>
      <c r="Z92" s="12">
        <v>0.08</v>
      </c>
      <c r="AA92" s="11">
        <f t="shared" si="50"/>
        <v>96</v>
      </c>
      <c r="AB92" s="12">
        <v>21.13</v>
      </c>
      <c r="AC92" s="11">
        <f t="shared" si="51"/>
        <v>25356</v>
      </c>
      <c r="AD92" s="12">
        <v>0</v>
      </c>
      <c r="AE92" s="11">
        <f t="shared" si="33"/>
        <v>0</v>
      </c>
      <c r="AF92" s="13">
        <f t="shared" si="34"/>
        <v>1.39E-3</v>
      </c>
      <c r="AG92" s="11">
        <f t="shared" si="35"/>
        <v>564.83483999999999</v>
      </c>
      <c r="AH92" s="13">
        <v>1.3299999999999999E-2</v>
      </c>
      <c r="AI92" s="11">
        <f t="shared" si="36"/>
        <v>5404.5347999999994</v>
      </c>
      <c r="AJ92" s="13">
        <v>0.2208</v>
      </c>
      <c r="AK92" s="11">
        <f t="shared" si="37"/>
        <v>35889.2736</v>
      </c>
      <c r="AL92" s="13">
        <v>0.15490000000000001</v>
      </c>
      <c r="AM92" s="11">
        <f t="shared" si="49"/>
        <v>37766.7886</v>
      </c>
      <c r="AN92" s="12"/>
      <c r="AO92" s="11"/>
      <c r="AP92" s="14">
        <f t="shared" si="44"/>
        <v>0</v>
      </c>
      <c r="AQ92" s="14">
        <f t="shared" si="45"/>
        <v>0</v>
      </c>
      <c r="AR92" s="14">
        <f t="shared" si="46"/>
        <v>0</v>
      </c>
      <c r="AS92" s="14">
        <f t="shared" si="38"/>
        <v>105137.43183999999</v>
      </c>
      <c r="AT92" s="14">
        <f t="shared" si="39"/>
        <v>24181.609323199998</v>
      </c>
      <c r="AU92" s="14">
        <f t="shared" si="40"/>
        <v>129319.04116319999</v>
      </c>
      <c r="AV92" s="14">
        <f t="shared" si="41"/>
        <v>105137.43183999999</v>
      </c>
      <c r="AW92" s="14">
        <f t="shared" si="42"/>
        <v>24181.609323199998</v>
      </c>
      <c r="AX92" s="14">
        <f t="shared" si="43"/>
        <v>129319.04116319999</v>
      </c>
      <c r="AY92" s="58"/>
      <c r="AZ92" s="58"/>
    </row>
    <row r="93" spans="1:52" s="1" customFormat="1" ht="12.75" customHeight="1" x14ac:dyDescent="0.2">
      <c r="A93" s="17">
        <f t="shared" ref="A93:A156" si="52">A92+1</f>
        <v>86</v>
      </c>
      <c r="B93" s="26">
        <v>24</v>
      </c>
      <c r="C93" s="18" t="s">
        <v>429</v>
      </c>
      <c r="D93" s="18" t="s">
        <v>35</v>
      </c>
      <c r="E93" s="18" t="s">
        <v>23</v>
      </c>
      <c r="F93" s="18" t="s">
        <v>549</v>
      </c>
      <c r="G93" s="18" t="s">
        <v>428</v>
      </c>
      <c r="H93" s="18"/>
      <c r="I93" s="18"/>
      <c r="J93" s="18"/>
      <c r="K93" s="18"/>
      <c r="L93" s="21" t="s">
        <v>662</v>
      </c>
      <c r="M93" s="25" t="s">
        <v>663</v>
      </c>
      <c r="N93" s="39" t="s">
        <v>825</v>
      </c>
      <c r="O93" s="39" t="s">
        <v>55</v>
      </c>
      <c r="P93" s="43">
        <v>34006</v>
      </c>
      <c r="Q93" s="43">
        <v>51009</v>
      </c>
      <c r="R93" s="43">
        <v>0</v>
      </c>
      <c r="S93" s="40">
        <f t="shared" si="31"/>
        <v>85015</v>
      </c>
      <c r="T93" s="8">
        <v>1</v>
      </c>
      <c r="U93" s="8">
        <v>12</v>
      </c>
      <c r="V93" s="10" t="str">
        <f t="shared" si="47"/>
        <v>0,00000</v>
      </c>
      <c r="W93" s="11">
        <f t="shared" si="48"/>
        <v>0</v>
      </c>
      <c r="X93" s="12">
        <v>5</v>
      </c>
      <c r="Y93" s="11">
        <f t="shared" si="32"/>
        <v>60</v>
      </c>
      <c r="Z93" s="12">
        <v>0.08</v>
      </c>
      <c r="AA93" s="11">
        <f t="shared" si="50"/>
        <v>153.6</v>
      </c>
      <c r="AB93" s="12">
        <v>21.13</v>
      </c>
      <c r="AC93" s="11">
        <f t="shared" si="51"/>
        <v>40569.599999999999</v>
      </c>
      <c r="AD93" s="12">
        <v>0</v>
      </c>
      <c r="AE93" s="11">
        <f t="shared" si="33"/>
        <v>0</v>
      </c>
      <c r="AF93" s="13">
        <f t="shared" si="34"/>
        <v>1.39E-3</v>
      </c>
      <c r="AG93" s="11">
        <f t="shared" si="35"/>
        <v>118.17085</v>
      </c>
      <c r="AH93" s="13">
        <v>1.3299999999999999E-2</v>
      </c>
      <c r="AI93" s="11">
        <f t="shared" si="36"/>
        <v>1130.6994999999999</v>
      </c>
      <c r="AJ93" s="13">
        <v>0.2208</v>
      </c>
      <c r="AK93" s="11">
        <f t="shared" si="37"/>
        <v>7508.5248000000001</v>
      </c>
      <c r="AL93" s="13">
        <v>0.15490000000000001</v>
      </c>
      <c r="AM93" s="11">
        <f t="shared" si="49"/>
        <v>7901.2941000000001</v>
      </c>
      <c r="AN93" s="12"/>
      <c r="AO93" s="11"/>
      <c r="AP93" s="14">
        <f t="shared" si="44"/>
        <v>0</v>
      </c>
      <c r="AQ93" s="14">
        <f t="shared" si="45"/>
        <v>0</v>
      </c>
      <c r="AR93" s="14">
        <f t="shared" si="46"/>
        <v>0</v>
      </c>
      <c r="AS93" s="14">
        <f t="shared" si="38"/>
        <v>57441.88925</v>
      </c>
      <c r="AT93" s="14">
        <f t="shared" si="39"/>
        <v>13211.6345275</v>
      </c>
      <c r="AU93" s="14">
        <f t="shared" si="40"/>
        <v>70653.523777499999</v>
      </c>
      <c r="AV93" s="14">
        <f t="shared" si="41"/>
        <v>57441.88925</v>
      </c>
      <c r="AW93" s="14">
        <f t="shared" si="42"/>
        <v>13211.6345275</v>
      </c>
      <c r="AX93" s="14">
        <f t="shared" si="43"/>
        <v>70653.523777499999</v>
      </c>
      <c r="AY93" s="57"/>
      <c r="AZ93" s="57"/>
    </row>
    <row r="94" spans="1:52" s="1" customFormat="1" ht="24.75" customHeight="1" x14ac:dyDescent="0.2">
      <c r="A94" s="17">
        <f t="shared" si="52"/>
        <v>87</v>
      </c>
      <c r="B94" s="26">
        <v>25</v>
      </c>
      <c r="C94" s="18" t="s">
        <v>369</v>
      </c>
      <c r="D94" s="18" t="s">
        <v>159</v>
      </c>
      <c r="E94" s="18" t="s">
        <v>17</v>
      </c>
      <c r="F94" s="18" t="s">
        <v>160</v>
      </c>
      <c r="G94" s="18" t="s">
        <v>163</v>
      </c>
      <c r="H94" s="18" t="s">
        <v>423</v>
      </c>
      <c r="I94" s="18" t="s">
        <v>127</v>
      </c>
      <c r="J94" s="18" t="s">
        <v>17</v>
      </c>
      <c r="K94" s="18" t="s">
        <v>128</v>
      </c>
      <c r="L94" s="21" t="s">
        <v>666</v>
      </c>
      <c r="M94" s="25" t="s">
        <v>370</v>
      </c>
      <c r="N94" s="39" t="s">
        <v>791</v>
      </c>
      <c r="O94" s="39" t="s">
        <v>51</v>
      </c>
      <c r="P94" s="43">
        <v>17212</v>
      </c>
      <c r="Q94" s="43">
        <v>45910</v>
      </c>
      <c r="R94" s="43">
        <v>0</v>
      </c>
      <c r="S94" s="40">
        <f t="shared" si="31"/>
        <v>63122</v>
      </c>
      <c r="T94" s="8">
        <v>1</v>
      </c>
      <c r="U94" s="8">
        <v>12</v>
      </c>
      <c r="V94" s="10" t="str">
        <f t="shared" si="47"/>
        <v>0,00000</v>
      </c>
      <c r="W94" s="11">
        <f t="shared" si="48"/>
        <v>0</v>
      </c>
      <c r="X94" s="12">
        <v>3.99</v>
      </c>
      <c r="Y94" s="11">
        <f t="shared" si="32"/>
        <v>47.88</v>
      </c>
      <c r="Z94" s="12">
        <v>0.08</v>
      </c>
      <c r="AA94" s="11">
        <f t="shared" si="50"/>
        <v>33.6</v>
      </c>
      <c r="AB94" s="12">
        <v>4.87</v>
      </c>
      <c r="AC94" s="11">
        <f t="shared" si="51"/>
        <v>2045.3999999999999</v>
      </c>
      <c r="AD94" s="12">
        <v>0</v>
      </c>
      <c r="AE94" s="11">
        <f t="shared" si="33"/>
        <v>0</v>
      </c>
      <c r="AF94" s="13">
        <f t="shared" si="34"/>
        <v>1.39E-3</v>
      </c>
      <c r="AG94" s="11">
        <f t="shared" si="35"/>
        <v>87.739580000000004</v>
      </c>
      <c r="AH94" s="13">
        <v>1.3299999999999999E-2</v>
      </c>
      <c r="AI94" s="11">
        <f t="shared" si="36"/>
        <v>839.52260000000001</v>
      </c>
      <c r="AJ94" s="13">
        <v>0.3276</v>
      </c>
      <c r="AK94" s="11">
        <f t="shared" si="37"/>
        <v>5638.6512000000002</v>
      </c>
      <c r="AL94" s="13">
        <v>0.10100000000000001</v>
      </c>
      <c r="AM94" s="11">
        <f t="shared" si="49"/>
        <v>4636.91</v>
      </c>
      <c r="AN94" s="12"/>
      <c r="AO94" s="11"/>
      <c r="AP94" s="14">
        <f t="shared" si="44"/>
        <v>0</v>
      </c>
      <c r="AQ94" s="14">
        <f t="shared" si="45"/>
        <v>0</v>
      </c>
      <c r="AR94" s="14">
        <f t="shared" si="46"/>
        <v>0</v>
      </c>
      <c r="AS94" s="14">
        <f t="shared" si="38"/>
        <v>13329.703379999999</v>
      </c>
      <c r="AT94" s="14">
        <f t="shared" si="39"/>
        <v>3065.8317773999997</v>
      </c>
      <c r="AU94" s="14">
        <f t="shared" si="40"/>
        <v>16395.535157399998</v>
      </c>
      <c r="AV94" s="14">
        <f t="shared" si="41"/>
        <v>13329.703379999999</v>
      </c>
      <c r="AW94" s="14">
        <f t="shared" si="42"/>
        <v>3065.8317773999997</v>
      </c>
      <c r="AX94" s="14">
        <f t="shared" si="43"/>
        <v>16395.535157399998</v>
      </c>
      <c r="AY94" s="8">
        <v>25</v>
      </c>
      <c r="AZ94" s="41">
        <f>AX94</f>
        <v>16395.535157399998</v>
      </c>
    </row>
    <row r="95" spans="1:52" s="1" customFormat="1" ht="12.75" customHeight="1" x14ac:dyDescent="0.2">
      <c r="A95" s="17">
        <f t="shared" si="52"/>
        <v>88</v>
      </c>
      <c r="B95" s="26">
        <v>26</v>
      </c>
      <c r="C95" s="18" t="s">
        <v>371</v>
      </c>
      <c r="D95" s="18" t="s">
        <v>159</v>
      </c>
      <c r="E95" s="18" t="s">
        <v>17</v>
      </c>
      <c r="F95" s="18" t="s">
        <v>160</v>
      </c>
      <c r="G95" s="18" t="s">
        <v>163</v>
      </c>
      <c r="H95" s="18" t="s">
        <v>424</v>
      </c>
      <c r="I95" s="18" t="s">
        <v>37</v>
      </c>
      <c r="J95" s="18" t="s">
        <v>36</v>
      </c>
      <c r="K95" s="18" t="s">
        <v>129</v>
      </c>
      <c r="L95" s="21" t="s">
        <v>667</v>
      </c>
      <c r="M95" s="25" t="s">
        <v>372</v>
      </c>
      <c r="N95" s="39" t="s">
        <v>785</v>
      </c>
      <c r="O95" s="39" t="s">
        <v>51</v>
      </c>
      <c r="P95" s="43">
        <v>4925</v>
      </c>
      <c r="Q95" s="43">
        <v>10908</v>
      </c>
      <c r="R95" s="43">
        <v>0</v>
      </c>
      <c r="S95" s="40">
        <f t="shared" si="31"/>
        <v>15833</v>
      </c>
      <c r="T95" s="8">
        <v>1</v>
      </c>
      <c r="U95" s="8">
        <v>12</v>
      </c>
      <c r="V95" s="10" t="str">
        <f t="shared" si="47"/>
        <v>0,00000</v>
      </c>
      <c r="W95" s="11">
        <f t="shared" si="48"/>
        <v>0</v>
      </c>
      <c r="X95" s="12">
        <v>3.99</v>
      </c>
      <c r="Y95" s="11">
        <f t="shared" si="32"/>
        <v>47.88</v>
      </c>
      <c r="Z95" s="12">
        <v>0.08</v>
      </c>
      <c r="AA95" s="11">
        <f t="shared" si="50"/>
        <v>24</v>
      </c>
      <c r="AB95" s="12">
        <v>4.87</v>
      </c>
      <c r="AC95" s="11">
        <f t="shared" si="51"/>
        <v>1461</v>
      </c>
      <c r="AD95" s="12">
        <v>0</v>
      </c>
      <c r="AE95" s="11">
        <f t="shared" si="33"/>
        <v>0</v>
      </c>
      <c r="AF95" s="13">
        <f t="shared" si="34"/>
        <v>1.39E-3</v>
      </c>
      <c r="AG95" s="11">
        <f t="shared" si="35"/>
        <v>22.00787</v>
      </c>
      <c r="AH95" s="13">
        <v>1.3299999999999999E-2</v>
      </c>
      <c r="AI95" s="11">
        <f t="shared" si="36"/>
        <v>210.57889999999998</v>
      </c>
      <c r="AJ95" s="13">
        <v>0.3276</v>
      </c>
      <c r="AK95" s="11">
        <f t="shared" si="37"/>
        <v>1613.43</v>
      </c>
      <c r="AL95" s="13">
        <v>0.10100000000000001</v>
      </c>
      <c r="AM95" s="11">
        <f t="shared" si="49"/>
        <v>1101.7080000000001</v>
      </c>
      <c r="AN95" s="12"/>
      <c r="AO95" s="11"/>
      <c r="AP95" s="14">
        <f t="shared" si="44"/>
        <v>0</v>
      </c>
      <c r="AQ95" s="14">
        <f t="shared" si="45"/>
        <v>0</v>
      </c>
      <c r="AR95" s="14">
        <f t="shared" si="46"/>
        <v>0</v>
      </c>
      <c r="AS95" s="14">
        <f t="shared" si="38"/>
        <v>4480.6047699999999</v>
      </c>
      <c r="AT95" s="14">
        <f t="shared" si="39"/>
        <v>1030.5390970999999</v>
      </c>
      <c r="AU95" s="14">
        <f t="shared" si="40"/>
        <v>5511.1438670999996</v>
      </c>
      <c r="AV95" s="14">
        <f t="shared" si="41"/>
        <v>4480.6047699999999</v>
      </c>
      <c r="AW95" s="14">
        <f t="shared" si="42"/>
        <v>1030.5390970999999</v>
      </c>
      <c r="AX95" s="14">
        <f t="shared" si="43"/>
        <v>5511.1438670999996</v>
      </c>
      <c r="AY95" s="8">
        <v>26</v>
      </c>
      <c r="AZ95" s="41">
        <f>AX95</f>
        <v>5511.1438670999996</v>
      </c>
    </row>
    <row r="96" spans="1:52" s="1" customFormat="1" ht="16.5" customHeight="1" x14ac:dyDescent="0.2">
      <c r="A96" s="17">
        <f t="shared" si="52"/>
        <v>89</v>
      </c>
      <c r="B96" s="26">
        <v>27</v>
      </c>
      <c r="C96" s="9" t="s">
        <v>373</v>
      </c>
      <c r="D96" s="9" t="s">
        <v>159</v>
      </c>
      <c r="E96" s="9" t="s">
        <v>17</v>
      </c>
      <c r="F96" s="9" t="s">
        <v>160</v>
      </c>
      <c r="G96" s="9" t="s">
        <v>163</v>
      </c>
      <c r="H96" s="9" t="s">
        <v>425</v>
      </c>
      <c r="I96" s="9" t="s">
        <v>130</v>
      </c>
      <c r="J96" s="9" t="s">
        <v>17</v>
      </c>
      <c r="K96" s="9" t="s">
        <v>131</v>
      </c>
      <c r="L96" s="23" t="s">
        <v>477</v>
      </c>
      <c r="M96" s="28" t="s">
        <v>219</v>
      </c>
      <c r="N96" s="39" t="s">
        <v>826</v>
      </c>
      <c r="O96" s="45" t="s">
        <v>51</v>
      </c>
      <c r="P96" s="43">
        <v>22460</v>
      </c>
      <c r="Q96" s="43">
        <v>33689</v>
      </c>
      <c r="R96" s="43">
        <v>0</v>
      </c>
      <c r="S96" s="40">
        <f t="shared" si="31"/>
        <v>56149</v>
      </c>
      <c r="T96" s="8">
        <v>1</v>
      </c>
      <c r="U96" s="8">
        <v>12</v>
      </c>
      <c r="V96" s="10" t="str">
        <f t="shared" si="47"/>
        <v>0,00000</v>
      </c>
      <c r="W96" s="11">
        <f t="shared" si="48"/>
        <v>0</v>
      </c>
      <c r="X96" s="12">
        <v>3.99</v>
      </c>
      <c r="Y96" s="11">
        <f t="shared" si="32"/>
        <v>47.88</v>
      </c>
      <c r="Z96" s="12">
        <v>0.08</v>
      </c>
      <c r="AA96" s="11">
        <f t="shared" si="50"/>
        <v>29.759999999999998</v>
      </c>
      <c r="AB96" s="12">
        <v>4.87</v>
      </c>
      <c r="AC96" s="11">
        <f t="shared" si="51"/>
        <v>1811.6399999999999</v>
      </c>
      <c r="AD96" s="12">
        <v>0</v>
      </c>
      <c r="AE96" s="11">
        <f t="shared" si="33"/>
        <v>0</v>
      </c>
      <c r="AF96" s="13">
        <f t="shared" si="34"/>
        <v>1.39E-3</v>
      </c>
      <c r="AG96" s="11">
        <f t="shared" si="35"/>
        <v>78.047110000000004</v>
      </c>
      <c r="AH96" s="13">
        <v>1.3299999999999999E-2</v>
      </c>
      <c r="AI96" s="11">
        <f t="shared" si="36"/>
        <v>746.7817</v>
      </c>
      <c r="AJ96" s="13">
        <v>0.3276</v>
      </c>
      <c r="AK96" s="11">
        <f t="shared" si="37"/>
        <v>7357.8959999999997</v>
      </c>
      <c r="AL96" s="13">
        <v>0.10100000000000001</v>
      </c>
      <c r="AM96" s="11">
        <f t="shared" si="49"/>
        <v>3402.5890000000004</v>
      </c>
      <c r="AN96" s="12"/>
      <c r="AO96" s="11"/>
      <c r="AP96" s="14">
        <f t="shared" si="44"/>
        <v>0</v>
      </c>
      <c r="AQ96" s="14">
        <f t="shared" si="45"/>
        <v>0</v>
      </c>
      <c r="AR96" s="14">
        <f t="shared" si="46"/>
        <v>0</v>
      </c>
      <c r="AS96" s="14">
        <f t="shared" si="38"/>
        <v>13474.593809999998</v>
      </c>
      <c r="AT96" s="14">
        <f t="shared" si="39"/>
        <v>3099.1565762999999</v>
      </c>
      <c r="AU96" s="14">
        <f t="shared" si="40"/>
        <v>16573.750386299998</v>
      </c>
      <c r="AV96" s="14">
        <f t="shared" si="41"/>
        <v>13474.593809999998</v>
      </c>
      <c r="AW96" s="14">
        <f t="shared" si="42"/>
        <v>3099.1565762999999</v>
      </c>
      <c r="AX96" s="14">
        <f t="shared" si="43"/>
        <v>16573.750386299998</v>
      </c>
      <c r="AY96" s="8">
        <v>27</v>
      </c>
      <c r="AZ96" s="41">
        <f>AX96</f>
        <v>16573.750386299998</v>
      </c>
    </row>
    <row r="97" spans="1:52" s="1" customFormat="1" ht="23.25" customHeight="1" x14ac:dyDescent="0.2">
      <c r="A97" s="17">
        <f t="shared" si="52"/>
        <v>90</v>
      </c>
      <c r="B97" s="26">
        <v>28</v>
      </c>
      <c r="C97" s="9" t="s">
        <v>373</v>
      </c>
      <c r="D97" s="9" t="s">
        <v>159</v>
      </c>
      <c r="E97" s="9" t="s">
        <v>17</v>
      </c>
      <c r="F97" s="9" t="s">
        <v>160</v>
      </c>
      <c r="G97" s="9" t="s">
        <v>163</v>
      </c>
      <c r="H97" s="9" t="s">
        <v>668</v>
      </c>
      <c r="I97" s="9" t="s">
        <v>25</v>
      </c>
      <c r="J97" s="9" t="s">
        <v>24</v>
      </c>
      <c r="K97" s="9" t="s">
        <v>669</v>
      </c>
      <c r="L97" s="23" t="s">
        <v>469</v>
      </c>
      <c r="M97" s="28" t="s">
        <v>252</v>
      </c>
      <c r="N97" s="39" t="s">
        <v>793</v>
      </c>
      <c r="O97" s="39" t="s">
        <v>51</v>
      </c>
      <c r="P97" s="43">
        <v>4672</v>
      </c>
      <c r="Q97" s="43">
        <v>7007</v>
      </c>
      <c r="R97" s="43">
        <v>0</v>
      </c>
      <c r="S97" s="40">
        <f t="shared" si="31"/>
        <v>11679</v>
      </c>
      <c r="T97" s="8">
        <v>1</v>
      </c>
      <c r="U97" s="8">
        <v>12</v>
      </c>
      <c r="V97" s="10" t="str">
        <f t="shared" si="47"/>
        <v>0,00000</v>
      </c>
      <c r="W97" s="11">
        <f t="shared" si="48"/>
        <v>0</v>
      </c>
      <c r="X97" s="12">
        <v>3.99</v>
      </c>
      <c r="Y97" s="11">
        <f t="shared" si="32"/>
        <v>47.88</v>
      </c>
      <c r="Z97" s="12">
        <v>0.08</v>
      </c>
      <c r="AA97" s="11">
        <f t="shared" si="50"/>
        <v>11.52</v>
      </c>
      <c r="AB97" s="12">
        <v>4.87</v>
      </c>
      <c r="AC97" s="11">
        <f t="shared" si="51"/>
        <v>701.28</v>
      </c>
      <c r="AD97" s="12">
        <v>0</v>
      </c>
      <c r="AE97" s="11">
        <f t="shared" si="33"/>
        <v>0</v>
      </c>
      <c r="AF97" s="13">
        <f t="shared" si="34"/>
        <v>1.39E-3</v>
      </c>
      <c r="AG97" s="11">
        <f t="shared" si="35"/>
        <v>16.233809999999998</v>
      </c>
      <c r="AH97" s="13">
        <v>1.3299999999999999E-2</v>
      </c>
      <c r="AI97" s="11">
        <f t="shared" si="36"/>
        <v>155.33069999999998</v>
      </c>
      <c r="AJ97" s="13">
        <v>0.3276</v>
      </c>
      <c r="AK97" s="11">
        <f t="shared" si="37"/>
        <v>1530.5472</v>
      </c>
      <c r="AL97" s="13">
        <v>0.10100000000000001</v>
      </c>
      <c r="AM97" s="11">
        <f t="shared" si="49"/>
        <v>707.70699999999999</v>
      </c>
      <c r="AN97" s="12"/>
      <c r="AO97" s="11"/>
      <c r="AP97" s="14">
        <f t="shared" si="44"/>
        <v>0</v>
      </c>
      <c r="AQ97" s="14">
        <f t="shared" si="45"/>
        <v>0</v>
      </c>
      <c r="AR97" s="14">
        <f t="shared" si="46"/>
        <v>0</v>
      </c>
      <c r="AS97" s="14">
        <f t="shared" si="38"/>
        <v>3170.4987100000003</v>
      </c>
      <c r="AT97" s="14">
        <f t="shared" si="39"/>
        <v>729.21470330000011</v>
      </c>
      <c r="AU97" s="14">
        <f t="shared" si="40"/>
        <v>3899.7134133000004</v>
      </c>
      <c r="AV97" s="14">
        <f t="shared" si="41"/>
        <v>3170.4987100000003</v>
      </c>
      <c r="AW97" s="14">
        <f t="shared" si="42"/>
        <v>729.21470330000011</v>
      </c>
      <c r="AX97" s="14">
        <f t="shared" si="43"/>
        <v>3899.7134133000004</v>
      </c>
      <c r="AY97" s="62">
        <v>28</v>
      </c>
      <c r="AZ97" s="56">
        <f>SUM(AX97:AX103)</f>
        <v>12558.205056300001</v>
      </c>
    </row>
    <row r="98" spans="1:52" s="1" customFormat="1" ht="24.75" customHeight="1" x14ac:dyDescent="0.2">
      <c r="A98" s="17">
        <f t="shared" si="52"/>
        <v>91</v>
      </c>
      <c r="B98" s="26">
        <v>28</v>
      </c>
      <c r="C98" s="9" t="s">
        <v>373</v>
      </c>
      <c r="D98" s="9" t="s">
        <v>159</v>
      </c>
      <c r="E98" s="9" t="s">
        <v>17</v>
      </c>
      <c r="F98" s="9" t="s">
        <v>160</v>
      </c>
      <c r="G98" s="9" t="s">
        <v>163</v>
      </c>
      <c r="H98" s="9" t="s">
        <v>668</v>
      </c>
      <c r="I98" s="9" t="s">
        <v>25</v>
      </c>
      <c r="J98" s="9" t="s">
        <v>24</v>
      </c>
      <c r="K98" s="9" t="s">
        <v>669</v>
      </c>
      <c r="L98" s="23" t="s">
        <v>470</v>
      </c>
      <c r="M98" s="28" t="s">
        <v>253</v>
      </c>
      <c r="N98" s="39" t="s">
        <v>809</v>
      </c>
      <c r="O98" s="39" t="s">
        <v>51</v>
      </c>
      <c r="P98" s="43">
        <v>2218</v>
      </c>
      <c r="Q98" s="43">
        <v>3326</v>
      </c>
      <c r="R98" s="43">
        <v>0</v>
      </c>
      <c r="S98" s="40">
        <f t="shared" si="31"/>
        <v>5544</v>
      </c>
      <c r="T98" s="8">
        <v>1</v>
      </c>
      <c r="U98" s="8">
        <v>12</v>
      </c>
      <c r="V98" s="10" t="str">
        <f t="shared" si="47"/>
        <v>0,00000</v>
      </c>
      <c r="W98" s="11">
        <f t="shared" si="48"/>
        <v>0</v>
      </c>
      <c r="X98" s="12">
        <v>3.99</v>
      </c>
      <c r="Y98" s="11">
        <f t="shared" si="32"/>
        <v>47.88</v>
      </c>
      <c r="Z98" s="12">
        <v>0.08</v>
      </c>
      <c r="AA98" s="11">
        <f t="shared" si="50"/>
        <v>15.36</v>
      </c>
      <c r="AB98" s="12">
        <v>4.87</v>
      </c>
      <c r="AC98" s="11">
        <f t="shared" si="51"/>
        <v>935.04</v>
      </c>
      <c r="AD98" s="12">
        <v>0</v>
      </c>
      <c r="AE98" s="11">
        <f t="shared" si="33"/>
        <v>0</v>
      </c>
      <c r="AF98" s="13">
        <f t="shared" si="34"/>
        <v>1.39E-3</v>
      </c>
      <c r="AG98" s="11">
        <f t="shared" si="35"/>
        <v>7.7061599999999997</v>
      </c>
      <c r="AH98" s="13">
        <v>1.3299999999999999E-2</v>
      </c>
      <c r="AI98" s="11">
        <f t="shared" si="36"/>
        <v>73.735199999999992</v>
      </c>
      <c r="AJ98" s="13">
        <v>0.3276</v>
      </c>
      <c r="AK98" s="11">
        <f t="shared" si="37"/>
        <v>726.61680000000001</v>
      </c>
      <c r="AL98" s="13">
        <v>0.10100000000000001</v>
      </c>
      <c r="AM98" s="11">
        <f t="shared" si="49"/>
        <v>335.92600000000004</v>
      </c>
      <c r="AN98" s="12"/>
      <c r="AO98" s="11"/>
      <c r="AP98" s="14">
        <f t="shared" si="44"/>
        <v>0</v>
      </c>
      <c r="AQ98" s="14">
        <f t="shared" si="45"/>
        <v>0</v>
      </c>
      <c r="AR98" s="14">
        <f t="shared" si="46"/>
        <v>0</v>
      </c>
      <c r="AS98" s="14">
        <f t="shared" si="38"/>
        <v>2142.2641600000002</v>
      </c>
      <c r="AT98" s="14">
        <f t="shared" si="39"/>
        <v>492.72075680000006</v>
      </c>
      <c r="AU98" s="14">
        <f t="shared" si="40"/>
        <v>2634.9849168000001</v>
      </c>
      <c r="AV98" s="14">
        <f t="shared" si="41"/>
        <v>2142.2641600000002</v>
      </c>
      <c r="AW98" s="14">
        <f t="shared" si="42"/>
        <v>492.72075680000006</v>
      </c>
      <c r="AX98" s="14">
        <f t="shared" si="43"/>
        <v>2634.9849168000001</v>
      </c>
      <c r="AY98" s="58"/>
      <c r="AZ98" s="58"/>
    </row>
    <row r="99" spans="1:52" s="1" customFormat="1" ht="23.25" customHeight="1" x14ac:dyDescent="0.2">
      <c r="A99" s="17">
        <f t="shared" si="52"/>
        <v>92</v>
      </c>
      <c r="B99" s="26">
        <v>28</v>
      </c>
      <c r="C99" s="9" t="s">
        <v>373</v>
      </c>
      <c r="D99" s="9" t="s">
        <v>159</v>
      </c>
      <c r="E99" s="9" t="s">
        <v>17</v>
      </c>
      <c r="F99" s="9" t="s">
        <v>160</v>
      </c>
      <c r="G99" s="9" t="s">
        <v>163</v>
      </c>
      <c r="H99" s="9" t="s">
        <v>668</v>
      </c>
      <c r="I99" s="9" t="s">
        <v>25</v>
      </c>
      <c r="J99" s="9" t="s">
        <v>24</v>
      </c>
      <c r="K99" s="9" t="s">
        <v>669</v>
      </c>
      <c r="L99" s="23" t="s">
        <v>471</v>
      </c>
      <c r="M99" s="28" t="s">
        <v>254</v>
      </c>
      <c r="N99" s="39" t="s">
        <v>794</v>
      </c>
      <c r="O99" s="39" t="s">
        <v>51</v>
      </c>
      <c r="P99" s="43">
        <v>344</v>
      </c>
      <c r="Q99" s="43">
        <v>516</v>
      </c>
      <c r="R99" s="43">
        <v>0</v>
      </c>
      <c r="S99" s="40">
        <f t="shared" si="31"/>
        <v>860</v>
      </c>
      <c r="T99" s="8">
        <v>1</v>
      </c>
      <c r="U99" s="8">
        <v>12</v>
      </c>
      <c r="V99" s="10" t="str">
        <f t="shared" si="47"/>
        <v>0,00000</v>
      </c>
      <c r="W99" s="11">
        <f t="shared" si="48"/>
        <v>0</v>
      </c>
      <c r="X99" s="12">
        <v>3.99</v>
      </c>
      <c r="Y99" s="11">
        <f t="shared" si="32"/>
        <v>47.88</v>
      </c>
      <c r="Z99" s="12">
        <v>0.08</v>
      </c>
      <c r="AA99" s="11">
        <f t="shared" si="50"/>
        <v>2.88</v>
      </c>
      <c r="AB99" s="12">
        <v>4.87</v>
      </c>
      <c r="AC99" s="11">
        <f t="shared" si="51"/>
        <v>175.32</v>
      </c>
      <c r="AD99" s="12">
        <v>0</v>
      </c>
      <c r="AE99" s="11">
        <f t="shared" si="33"/>
        <v>0</v>
      </c>
      <c r="AF99" s="13">
        <f t="shared" si="34"/>
        <v>1.39E-3</v>
      </c>
      <c r="AG99" s="11">
        <f t="shared" si="35"/>
        <v>1.1954</v>
      </c>
      <c r="AH99" s="13">
        <v>1.3299999999999999E-2</v>
      </c>
      <c r="AI99" s="11">
        <f t="shared" si="36"/>
        <v>11.437999999999999</v>
      </c>
      <c r="AJ99" s="13">
        <v>0.3276</v>
      </c>
      <c r="AK99" s="11">
        <f t="shared" si="37"/>
        <v>112.6944</v>
      </c>
      <c r="AL99" s="13">
        <v>0.10100000000000001</v>
      </c>
      <c r="AM99" s="11">
        <f t="shared" si="49"/>
        <v>52.116000000000007</v>
      </c>
      <c r="AN99" s="12"/>
      <c r="AO99" s="11"/>
      <c r="AP99" s="14">
        <f t="shared" si="44"/>
        <v>0</v>
      </c>
      <c r="AQ99" s="14">
        <f t="shared" si="45"/>
        <v>0</v>
      </c>
      <c r="AR99" s="14">
        <f t="shared" si="46"/>
        <v>0</v>
      </c>
      <c r="AS99" s="14">
        <f t="shared" si="38"/>
        <v>403.52379999999999</v>
      </c>
      <c r="AT99" s="14">
        <f t="shared" si="39"/>
        <v>92.810473999999999</v>
      </c>
      <c r="AU99" s="14">
        <f t="shared" si="40"/>
        <v>496.33427399999999</v>
      </c>
      <c r="AV99" s="14">
        <f t="shared" si="41"/>
        <v>403.52379999999999</v>
      </c>
      <c r="AW99" s="14">
        <f t="shared" si="42"/>
        <v>92.810473999999999</v>
      </c>
      <c r="AX99" s="14">
        <f t="shared" si="43"/>
        <v>496.33427399999999</v>
      </c>
      <c r="AY99" s="58"/>
      <c r="AZ99" s="58"/>
    </row>
    <row r="100" spans="1:52" s="1" customFormat="1" ht="24" customHeight="1" x14ac:dyDescent="0.2">
      <c r="A100" s="17">
        <f t="shared" si="52"/>
        <v>93</v>
      </c>
      <c r="B100" s="26">
        <v>28</v>
      </c>
      <c r="C100" s="9" t="s">
        <v>373</v>
      </c>
      <c r="D100" s="9" t="s">
        <v>159</v>
      </c>
      <c r="E100" s="9" t="s">
        <v>17</v>
      </c>
      <c r="F100" s="9" t="s">
        <v>160</v>
      </c>
      <c r="G100" s="9" t="s">
        <v>163</v>
      </c>
      <c r="H100" s="9" t="s">
        <v>668</v>
      </c>
      <c r="I100" s="9" t="s">
        <v>25</v>
      </c>
      <c r="J100" s="9" t="s">
        <v>24</v>
      </c>
      <c r="K100" s="9" t="s">
        <v>669</v>
      </c>
      <c r="L100" s="23" t="s">
        <v>472</v>
      </c>
      <c r="M100" s="28" t="s">
        <v>255</v>
      </c>
      <c r="N100" s="39" t="s">
        <v>827</v>
      </c>
      <c r="O100" s="39" t="s">
        <v>51</v>
      </c>
      <c r="P100" s="43">
        <v>1017</v>
      </c>
      <c r="Q100" s="43">
        <v>1525</v>
      </c>
      <c r="R100" s="43">
        <v>0</v>
      </c>
      <c r="S100" s="40">
        <f t="shared" si="31"/>
        <v>2542</v>
      </c>
      <c r="T100" s="8">
        <v>1</v>
      </c>
      <c r="U100" s="8">
        <v>12</v>
      </c>
      <c r="V100" s="10" t="str">
        <f t="shared" si="47"/>
        <v>0,00000</v>
      </c>
      <c r="W100" s="11">
        <f t="shared" si="48"/>
        <v>0</v>
      </c>
      <c r="X100" s="12">
        <v>3.99</v>
      </c>
      <c r="Y100" s="11">
        <f t="shared" si="32"/>
        <v>47.88</v>
      </c>
      <c r="Z100" s="12">
        <v>0.08</v>
      </c>
      <c r="AA100" s="11">
        <f t="shared" si="50"/>
        <v>0.96</v>
      </c>
      <c r="AB100" s="12">
        <v>4.87</v>
      </c>
      <c r="AC100" s="11">
        <f t="shared" si="51"/>
        <v>58.44</v>
      </c>
      <c r="AD100" s="12">
        <v>0</v>
      </c>
      <c r="AE100" s="11">
        <f t="shared" si="33"/>
        <v>0</v>
      </c>
      <c r="AF100" s="13">
        <f t="shared" si="34"/>
        <v>1.39E-3</v>
      </c>
      <c r="AG100" s="11">
        <f t="shared" si="35"/>
        <v>3.5333799999999997</v>
      </c>
      <c r="AH100" s="13">
        <v>1.3299999999999999E-2</v>
      </c>
      <c r="AI100" s="11">
        <f t="shared" si="36"/>
        <v>33.808599999999998</v>
      </c>
      <c r="AJ100" s="13">
        <v>0.3276</v>
      </c>
      <c r="AK100" s="11">
        <f t="shared" si="37"/>
        <v>333.16919999999999</v>
      </c>
      <c r="AL100" s="13">
        <v>0.10100000000000001</v>
      </c>
      <c r="AM100" s="11">
        <f t="shared" si="49"/>
        <v>154.02500000000001</v>
      </c>
      <c r="AN100" s="12"/>
      <c r="AO100" s="11"/>
      <c r="AP100" s="14">
        <f t="shared" si="44"/>
        <v>0</v>
      </c>
      <c r="AQ100" s="14">
        <f t="shared" si="45"/>
        <v>0</v>
      </c>
      <c r="AR100" s="14">
        <f t="shared" si="46"/>
        <v>0</v>
      </c>
      <c r="AS100" s="14">
        <f t="shared" si="38"/>
        <v>631.81617999999992</v>
      </c>
      <c r="AT100" s="14">
        <f t="shared" si="39"/>
        <v>145.31772139999998</v>
      </c>
      <c r="AU100" s="14">
        <f t="shared" si="40"/>
        <v>777.1339013999999</v>
      </c>
      <c r="AV100" s="14">
        <f t="shared" si="41"/>
        <v>631.81617999999992</v>
      </c>
      <c r="AW100" s="14">
        <f t="shared" si="42"/>
        <v>145.31772139999998</v>
      </c>
      <c r="AX100" s="14">
        <f t="shared" si="43"/>
        <v>777.1339013999999</v>
      </c>
      <c r="AY100" s="58"/>
      <c r="AZ100" s="58"/>
    </row>
    <row r="101" spans="1:52" s="1" customFormat="1" ht="22.5" customHeight="1" x14ac:dyDescent="0.2">
      <c r="A101" s="17">
        <f t="shared" si="52"/>
        <v>94</v>
      </c>
      <c r="B101" s="26">
        <v>28</v>
      </c>
      <c r="C101" s="9" t="s">
        <v>373</v>
      </c>
      <c r="D101" s="9" t="s">
        <v>159</v>
      </c>
      <c r="E101" s="9" t="s">
        <v>17</v>
      </c>
      <c r="F101" s="9" t="s">
        <v>160</v>
      </c>
      <c r="G101" s="9" t="s">
        <v>163</v>
      </c>
      <c r="H101" s="9" t="s">
        <v>668</v>
      </c>
      <c r="I101" s="9" t="s">
        <v>25</v>
      </c>
      <c r="J101" s="9" t="s">
        <v>24</v>
      </c>
      <c r="K101" s="9" t="s">
        <v>669</v>
      </c>
      <c r="L101" s="23" t="s">
        <v>473</v>
      </c>
      <c r="M101" s="28" t="s">
        <v>256</v>
      </c>
      <c r="N101" s="39" t="s">
        <v>827</v>
      </c>
      <c r="O101" s="39" t="s">
        <v>51</v>
      </c>
      <c r="P101" s="43">
        <v>1031</v>
      </c>
      <c r="Q101" s="43">
        <v>1547</v>
      </c>
      <c r="R101" s="43">
        <v>0</v>
      </c>
      <c r="S101" s="40">
        <f t="shared" si="31"/>
        <v>2578</v>
      </c>
      <c r="T101" s="8">
        <v>1</v>
      </c>
      <c r="U101" s="8">
        <v>12</v>
      </c>
      <c r="V101" s="10" t="str">
        <f t="shared" si="47"/>
        <v>0,00000</v>
      </c>
      <c r="W101" s="11">
        <f t="shared" si="48"/>
        <v>0</v>
      </c>
      <c r="X101" s="12">
        <v>3.99</v>
      </c>
      <c r="Y101" s="11">
        <f t="shared" si="32"/>
        <v>47.88</v>
      </c>
      <c r="Z101" s="12">
        <v>0.08</v>
      </c>
      <c r="AA101" s="11">
        <f t="shared" si="50"/>
        <v>0.96</v>
      </c>
      <c r="AB101" s="12">
        <v>4.87</v>
      </c>
      <c r="AC101" s="11">
        <f t="shared" si="51"/>
        <v>58.44</v>
      </c>
      <c r="AD101" s="12">
        <v>0</v>
      </c>
      <c r="AE101" s="11">
        <f t="shared" si="33"/>
        <v>0</v>
      </c>
      <c r="AF101" s="13">
        <f t="shared" si="34"/>
        <v>1.39E-3</v>
      </c>
      <c r="AG101" s="11">
        <f t="shared" si="35"/>
        <v>3.5834199999999998</v>
      </c>
      <c r="AH101" s="13">
        <v>1.3299999999999999E-2</v>
      </c>
      <c r="AI101" s="11">
        <f t="shared" si="36"/>
        <v>34.287399999999998</v>
      </c>
      <c r="AJ101" s="13">
        <v>0.3276</v>
      </c>
      <c r="AK101" s="11">
        <f t="shared" si="37"/>
        <v>337.75560000000002</v>
      </c>
      <c r="AL101" s="13">
        <v>0.10100000000000001</v>
      </c>
      <c r="AM101" s="11">
        <f t="shared" si="49"/>
        <v>156.24700000000001</v>
      </c>
      <c r="AN101" s="12"/>
      <c r="AO101" s="11"/>
      <c r="AP101" s="14">
        <f t="shared" si="44"/>
        <v>0</v>
      </c>
      <c r="AQ101" s="14">
        <f t="shared" si="45"/>
        <v>0</v>
      </c>
      <c r="AR101" s="14">
        <f t="shared" si="46"/>
        <v>0</v>
      </c>
      <c r="AS101" s="14">
        <f t="shared" si="38"/>
        <v>639.15342000000021</v>
      </c>
      <c r="AT101" s="14">
        <f t="shared" si="39"/>
        <v>147.00528660000006</v>
      </c>
      <c r="AU101" s="14">
        <f t="shared" si="40"/>
        <v>786.1587066000003</v>
      </c>
      <c r="AV101" s="14">
        <f t="shared" si="41"/>
        <v>639.15342000000021</v>
      </c>
      <c r="AW101" s="14">
        <f t="shared" si="42"/>
        <v>147.00528660000006</v>
      </c>
      <c r="AX101" s="14">
        <f t="shared" si="43"/>
        <v>786.1587066000003</v>
      </c>
      <c r="AY101" s="58"/>
      <c r="AZ101" s="58"/>
    </row>
    <row r="102" spans="1:52" s="1" customFormat="1" ht="22.5" customHeight="1" x14ac:dyDescent="0.2">
      <c r="A102" s="17">
        <f t="shared" si="52"/>
        <v>95</v>
      </c>
      <c r="B102" s="26">
        <v>28</v>
      </c>
      <c r="C102" s="9" t="s">
        <v>373</v>
      </c>
      <c r="D102" s="9" t="s">
        <v>159</v>
      </c>
      <c r="E102" s="9" t="s">
        <v>17</v>
      </c>
      <c r="F102" s="9" t="s">
        <v>160</v>
      </c>
      <c r="G102" s="9" t="s">
        <v>163</v>
      </c>
      <c r="H102" s="9" t="s">
        <v>668</v>
      </c>
      <c r="I102" s="9" t="s">
        <v>25</v>
      </c>
      <c r="J102" s="9" t="s">
        <v>24</v>
      </c>
      <c r="K102" s="9" t="s">
        <v>669</v>
      </c>
      <c r="L102" s="23" t="s">
        <v>489</v>
      </c>
      <c r="M102" s="28" t="s">
        <v>773</v>
      </c>
      <c r="N102" s="39" t="s">
        <v>781</v>
      </c>
      <c r="O102" s="39" t="s">
        <v>51</v>
      </c>
      <c r="P102" s="43">
        <v>2763</v>
      </c>
      <c r="Q102" s="43">
        <v>4145</v>
      </c>
      <c r="R102" s="43">
        <v>0</v>
      </c>
      <c r="S102" s="40">
        <f t="shared" si="31"/>
        <v>6908</v>
      </c>
      <c r="T102" s="8">
        <v>1</v>
      </c>
      <c r="U102" s="8">
        <v>12</v>
      </c>
      <c r="V102" s="10" t="str">
        <f t="shared" si="47"/>
        <v>0,00000</v>
      </c>
      <c r="W102" s="11">
        <f t="shared" si="48"/>
        <v>0</v>
      </c>
      <c r="X102" s="12">
        <v>3.99</v>
      </c>
      <c r="Y102" s="11">
        <f t="shared" si="32"/>
        <v>47.88</v>
      </c>
      <c r="Z102" s="12">
        <v>0.08</v>
      </c>
      <c r="AA102" s="11">
        <f t="shared" si="50"/>
        <v>22.08</v>
      </c>
      <c r="AB102" s="12">
        <v>4.87</v>
      </c>
      <c r="AC102" s="11">
        <f t="shared" si="51"/>
        <v>1344.12</v>
      </c>
      <c r="AD102" s="12">
        <v>0</v>
      </c>
      <c r="AE102" s="11">
        <f t="shared" si="33"/>
        <v>0</v>
      </c>
      <c r="AF102" s="13">
        <f t="shared" si="34"/>
        <v>1.39E-3</v>
      </c>
      <c r="AG102" s="11">
        <f t="shared" si="35"/>
        <v>9.6021199999999993</v>
      </c>
      <c r="AH102" s="13">
        <v>1.3299999999999999E-2</v>
      </c>
      <c r="AI102" s="11">
        <f t="shared" si="36"/>
        <v>91.87639999999999</v>
      </c>
      <c r="AJ102" s="13">
        <v>0.3276</v>
      </c>
      <c r="AK102" s="11">
        <f t="shared" si="37"/>
        <v>905.15880000000004</v>
      </c>
      <c r="AL102" s="13">
        <v>0.10100000000000001</v>
      </c>
      <c r="AM102" s="11">
        <f t="shared" si="49"/>
        <v>418.64500000000004</v>
      </c>
      <c r="AN102" s="12"/>
      <c r="AO102" s="11"/>
      <c r="AP102" s="14">
        <f t="shared" si="44"/>
        <v>0</v>
      </c>
      <c r="AQ102" s="14">
        <f t="shared" si="45"/>
        <v>0</v>
      </c>
      <c r="AR102" s="14">
        <f t="shared" si="46"/>
        <v>0</v>
      </c>
      <c r="AS102" s="14">
        <f t="shared" si="38"/>
        <v>2839.3623200000002</v>
      </c>
      <c r="AT102" s="14">
        <f t="shared" si="39"/>
        <v>653.05333360000009</v>
      </c>
      <c r="AU102" s="14">
        <f t="shared" si="40"/>
        <v>3492.4156536</v>
      </c>
      <c r="AV102" s="14">
        <f t="shared" si="41"/>
        <v>2839.3623200000002</v>
      </c>
      <c r="AW102" s="14">
        <f t="shared" si="42"/>
        <v>653.05333360000009</v>
      </c>
      <c r="AX102" s="14">
        <f t="shared" si="43"/>
        <v>3492.4156536</v>
      </c>
      <c r="AY102" s="58"/>
      <c r="AZ102" s="58"/>
    </row>
    <row r="103" spans="1:52" s="1" customFormat="1" ht="27" customHeight="1" x14ac:dyDescent="0.2">
      <c r="A103" s="17">
        <f t="shared" si="52"/>
        <v>96</v>
      </c>
      <c r="B103" s="26">
        <v>28</v>
      </c>
      <c r="C103" s="9" t="s">
        <v>373</v>
      </c>
      <c r="D103" s="9" t="s">
        <v>159</v>
      </c>
      <c r="E103" s="9" t="s">
        <v>17</v>
      </c>
      <c r="F103" s="9" t="s">
        <v>160</v>
      </c>
      <c r="G103" s="9" t="s">
        <v>163</v>
      </c>
      <c r="H103" s="9" t="s">
        <v>668</v>
      </c>
      <c r="I103" s="9" t="s">
        <v>25</v>
      </c>
      <c r="J103" s="9" t="s">
        <v>24</v>
      </c>
      <c r="K103" s="9" t="s">
        <v>669</v>
      </c>
      <c r="L103" s="23" t="s">
        <v>497</v>
      </c>
      <c r="M103" s="28" t="s">
        <v>774</v>
      </c>
      <c r="N103" s="39" t="s">
        <v>827</v>
      </c>
      <c r="O103" s="39" t="s">
        <v>51</v>
      </c>
      <c r="P103" s="43">
        <v>535</v>
      </c>
      <c r="Q103" s="43">
        <v>803</v>
      </c>
      <c r="R103" s="43">
        <v>0</v>
      </c>
      <c r="S103" s="40">
        <f t="shared" si="31"/>
        <v>1338</v>
      </c>
      <c r="T103" s="8">
        <v>1</v>
      </c>
      <c r="U103" s="8">
        <v>12</v>
      </c>
      <c r="V103" s="10" t="str">
        <f t="shared" si="47"/>
        <v>0,00000</v>
      </c>
      <c r="W103" s="11">
        <f t="shared" si="48"/>
        <v>0</v>
      </c>
      <c r="X103" s="12">
        <v>3.99</v>
      </c>
      <c r="Y103" s="11">
        <f t="shared" si="32"/>
        <v>47.88</v>
      </c>
      <c r="Z103" s="12">
        <v>0.08</v>
      </c>
      <c r="AA103" s="11">
        <f t="shared" si="50"/>
        <v>0.96</v>
      </c>
      <c r="AB103" s="12">
        <v>4.87</v>
      </c>
      <c r="AC103" s="11">
        <f t="shared" si="51"/>
        <v>58.44</v>
      </c>
      <c r="AD103" s="12">
        <v>0</v>
      </c>
      <c r="AE103" s="11">
        <f t="shared" si="33"/>
        <v>0</v>
      </c>
      <c r="AF103" s="13">
        <f t="shared" si="34"/>
        <v>1.39E-3</v>
      </c>
      <c r="AG103" s="11">
        <f t="shared" si="35"/>
        <v>1.85982</v>
      </c>
      <c r="AH103" s="13">
        <v>1.3299999999999999E-2</v>
      </c>
      <c r="AI103" s="11">
        <f t="shared" si="36"/>
        <v>17.795400000000001</v>
      </c>
      <c r="AJ103" s="13">
        <v>0.3276</v>
      </c>
      <c r="AK103" s="11">
        <f t="shared" si="37"/>
        <v>175.26599999999999</v>
      </c>
      <c r="AL103" s="13">
        <v>0.10100000000000001</v>
      </c>
      <c r="AM103" s="11">
        <f t="shared" si="49"/>
        <v>81.103000000000009</v>
      </c>
      <c r="AN103" s="12"/>
      <c r="AO103" s="11"/>
      <c r="AP103" s="14">
        <f t="shared" si="44"/>
        <v>0</v>
      </c>
      <c r="AQ103" s="14">
        <f t="shared" si="45"/>
        <v>0</v>
      </c>
      <c r="AR103" s="14">
        <f t="shared" si="46"/>
        <v>0</v>
      </c>
      <c r="AS103" s="14">
        <f t="shared" si="38"/>
        <v>383.30421999999999</v>
      </c>
      <c r="AT103" s="14">
        <f t="shared" si="39"/>
        <v>88.159970599999994</v>
      </c>
      <c r="AU103" s="14">
        <f t="shared" si="40"/>
        <v>471.46419059999999</v>
      </c>
      <c r="AV103" s="14">
        <f t="shared" si="41"/>
        <v>383.30421999999999</v>
      </c>
      <c r="AW103" s="14">
        <f t="shared" si="42"/>
        <v>88.159970599999994</v>
      </c>
      <c r="AX103" s="14">
        <f t="shared" si="43"/>
        <v>471.46419059999999</v>
      </c>
      <c r="AY103" s="57"/>
      <c r="AZ103" s="57"/>
    </row>
    <row r="104" spans="1:52" s="1" customFormat="1" ht="12.75" customHeight="1" x14ac:dyDescent="0.2">
      <c r="A104" s="17">
        <f t="shared" si="52"/>
        <v>97</v>
      </c>
      <c r="B104" s="26">
        <v>29</v>
      </c>
      <c r="C104" s="18" t="s">
        <v>373</v>
      </c>
      <c r="D104" s="18" t="s">
        <v>159</v>
      </c>
      <c r="E104" s="18" t="s">
        <v>17</v>
      </c>
      <c r="F104" s="18" t="s">
        <v>160</v>
      </c>
      <c r="G104" s="18" t="s">
        <v>163</v>
      </c>
      <c r="H104" s="18" t="s">
        <v>670</v>
      </c>
      <c r="I104" s="18" t="s">
        <v>671</v>
      </c>
      <c r="J104" s="18" t="s">
        <v>672</v>
      </c>
      <c r="K104" s="19" t="s">
        <v>673</v>
      </c>
      <c r="L104" s="21" t="s">
        <v>453</v>
      </c>
      <c r="M104" s="25" t="s">
        <v>234</v>
      </c>
      <c r="N104" s="39">
        <v>1.5</v>
      </c>
      <c r="O104" s="39" t="s">
        <v>51</v>
      </c>
      <c r="P104" s="43">
        <v>837</v>
      </c>
      <c r="Q104" s="43">
        <v>1256</v>
      </c>
      <c r="R104" s="43">
        <v>0</v>
      </c>
      <c r="S104" s="40">
        <f t="shared" si="31"/>
        <v>2093</v>
      </c>
      <c r="T104" s="8">
        <v>1</v>
      </c>
      <c r="U104" s="8">
        <v>12</v>
      </c>
      <c r="V104" s="10" t="str">
        <f t="shared" si="47"/>
        <v>0,00000</v>
      </c>
      <c r="W104" s="11">
        <f t="shared" si="48"/>
        <v>0</v>
      </c>
      <c r="X104" s="12">
        <v>3.99</v>
      </c>
      <c r="Y104" s="11">
        <f t="shared" si="32"/>
        <v>47.88</v>
      </c>
      <c r="Z104" s="12">
        <v>0.08</v>
      </c>
      <c r="AA104" s="11">
        <f t="shared" si="50"/>
        <v>1.44</v>
      </c>
      <c r="AB104" s="12">
        <v>4.87</v>
      </c>
      <c r="AC104" s="11">
        <f t="shared" si="51"/>
        <v>87.66</v>
      </c>
      <c r="AD104" s="12">
        <v>0</v>
      </c>
      <c r="AE104" s="11">
        <f t="shared" si="33"/>
        <v>0</v>
      </c>
      <c r="AF104" s="13">
        <f t="shared" si="34"/>
        <v>1.39E-3</v>
      </c>
      <c r="AG104" s="11">
        <f t="shared" si="35"/>
        <v>2.9092699999999998</v>
      </c>
      <c r="AH104" s="13">
        <v>1.3299999999999999E-2</v>
      </c>
      <c r="AI104" s="11">
        <f t="shared" si="36"/>
        <v>27.8369</v>
      </c>
      <c r="AJ104" s="13">
        <v>0.3276</v>
      </c>
      <c r="AK104" s="11">
        <f t="shared" si="37"/>
        <v>274.20120000000003</v>
      </c>
      <c r="AL104" s="13">
        <v>0.10100000000000001</v>
      </c>
      <c r="AM104" s="11">
        <f t="shared" si="49"/>
        <v>126.85600000000001</v>
      </c>
      <c r="AN104" s="12"/>
      <c r="AO104" s="11"/>
      <c r="AP104" s="14">
        <f t="shared" si="44"/>
        <v>0</v>
      </c>
      <c r="AQ104" s="14">
        <f t="shared" si="45"/>
        <v>0</v>
      </c>
      <c r="AR104" s="14">
        <f t="shared" si="46"/>
        <v>0</v>
      </c>
      <c r="AS104" s="14">
        <f t="shared" si="38"/>
        <v>568.7833700000001</v>
      </c>
      <c r="AT104" s="14">
        <f t="shared" si="39"/>
        <v>130.82017510000003</v>
      </c>
      <c r="AU104" s="14">
        <f t="shared" si="40"/>
        <v>699.60354510000013</v>
      </c>
      <c r="AV104" s="14">
        <f t="shared" si="41"/>
        <v>568.7833700000001</v>
      </c>
      <c r="AW104" s="14">
        <f t="shared" si="42"/>
        <v>130.82017510000003</v>
      </c>
      <c r="AX104" s="14">
        <f t="shared" si="43"/>
        <v>699.60354510000013</v>
      </c>
      <c r="AY104" s="62">
        <v>29</v>
      </c>
      <c r="AZ104" s="56">
        <f>SUM(AX104:AX120)</f>
        <v>21535.869497700001</v>
      </c>
    </row>
    <row r="105" spans="1:52" s="1" customFormat="1" ht="12.75" customHeight="1" x14ac:dyDescent="0.2">
      <c r="A105" s="17">
        <f t="shared" si="52"/>
        <v>98</v>
      </c>
      <c r="B105" s="26">
        <v>29</v>
      </c>
      <c r="C105" s="18" t="s">
        <v>373</v>
      </c>
      <c r="D105" s="18" t="s">
        <v>159</v>
      </c>
      <c r="E105" s="18" t="s">
        <v>17</v>
      </c>
      <c r="F105" s="18" t="s">
        <v>160</v>
      </c>
      <c r="G105" s="18" t="s">
        <v>163</v>
      </c>
      <c r="H105" s="18" t="s">
        <v>670</v>
      </c>
      <c r="I105" s="18" t="s">
        <v>671</v>
      </c>
      <c r="J105" s="18" t="s">
        <v>672</v>
      </c>
      <c r="K105" s="19" t="s">
        <v>673</v>
      </c>
      <c r="L105" s="21" t="s">
        <v>454</v>
      </c>
      <c r="M105" s="25" t="s">
        <v>235</v>
      </c>
      <c r="N105" s="39" t="s">
        <v>827</v>
      </c>
      <c r="O105" s="39" t="s">
        <v>51</v>
      </c>
      <c r="P105" s="43">
        <v>995</v>
      </c>
      <c r="Q105" s="43">
        <v>1492</v>
      </c>
      <c r="R105" s="43">
        <v>0</v>
      </c>
      <c r="S105" s="40">
        <f t="shared" si="31"/>
        <v>2487</v>
      </c>
      <c r="T105" s="8">
        <v>1</v>
      </c>
      <c r="U105" s="8">
        <v>12</v>
      </c>
      <c r="V105" s="10" t="str">
        <f t="shared" si="47"/>
        <v>0,00000</v>
      </c>
      <c r="W105" s="11">
        <f t="shared" si="48"/>
        <v>0</v>
      </c>
      <c r="X105" s="12">
        <v>3.99</v>
      </c>
      <c r="Y105" s="11">
        <f t="shared" si="32"/>
        <v>47.88</v>
      </c>
      <c r="Z105" s="12">
        <v>0.08</v>
      </c>
      <c r="AA105" s="11">
        <f t="shared" si="50"/>
        <v>0.96</v>
      </c>
      <c r="AB105" s="12">
        <v>4.87</v>
      </c>
      <c r="AC105" s="11">
        <f t="shared" si="51"/>
        <v>58.44</v>
      </c>
      <c r="AD105" s="12">
        <v>0</v>
      </c>
      <c r="AE105" s="11">
        <f t="shared" si="33"/>
        <v>0</v>
      </c>
      <c r="AF105" s="13">
        <f t="shared" si="34"/>
        <v>1.39E-3</v>
      </c>
      <c r="AG105" s="11">
        <f t="shared" si="35"/>
        <v>3.4569299999999998</v>
      </c>
      <c r="AH105" s="13">
        <v>1.3299999999999999E-2</v>
      </c>
      <c r="AI105" s="11">
        <f t="shared" si="36"/>
        <v>33.077100000000002</v>
      </c>
      <c r="AJ105" s="13">
        <v>0.3276</v>
      </c>
      <c r="AK105" s="11">
        <f t="shared" si="37"/>
        <v>325.96199999999999</v>
      </c>
      <c r="AL105" s="13">
        <v>0.10100000000000001</v>
      </c>
      <c r="AM105" s="11">
        <f t="shared" si="49"/>
        <v>150.69200000000001</v>
      </c>
      <c r="AN105" s="12"/>
      <c r="AO105" s="11"/>
      <c r="AP105" s="14">
        <f t="shared" si="44"/>
        <v>0</v>
      </c>
      <c r="AQ105" s="14">
        <f t="shared" si="45"/>
        <v>0</v>
      </c>
      <c r="AR105" s="14">
        <f t="shared" si="46"/>
        <v>0</v>
      </c>
      <c r="AS105" s="14">
        <f t="shared" si="38"/>
        <v>620.46803000000011</v>
      </c>
      <c r="AT105" s="14">
        <f t="shared" si="39"/>
        <v>142.70764690000004</v>
      </c>
      <c r="AU105" s="14">
        <f t="shared" si="40"/>
        <v>763.1756769000001</v>
      </c>
      <c r="AV105" s="14">
        <f t="shared" si="41"/>
        <v>620.46803000000011</v>
      </c>
      <c r="AW105" s="14">
        <f t="shared" si="42"/>
        <v>142.70764690000004</v>
      </c>
      <c r="AX105" s="14">
        <f t="shared" si="43"/>
        <v>763.1756769000001</v>
      </c>
      <c r="AY105" s="58"/>
      <c r="AZ105" s="58"/>
    </row>
    <row r="106" spans="1:52" s="1" customFormat="1" ht="12.75" customHeight="1" x14ac:dyDescent="0.2">
      <c r="A106" s="17">
        <f t="shared" si="52"/>
        <v>99</v>
      </c>
      <c r="B106" s="26">
        <v>29</v>
      </c>
      <c r="C106" s="18" t="s">
        <v>373</v>
      </c>
      <c r="D106" s="18" t="s">
        <v>159</v>
      </c>
      <c r="E106" s="18" t="s">
        <v>17</v>
      </c>
      <c r="F106" s="18" t="s">
        <v>160</v>
      </c>
      <c r="G106" s="18" t="s">
        <v>163</v>
      </c>
      <c r="H106" s="18" t="s">
        <v>670</v>
      </c>
      <c r="I106" s="18" t="s">
        <v>671</v>
      </c>
      <c r="J106" s="18" t="s">
        <v>672</v>
      </c>
      <c r="K106" s="19" t="s">
        <v>673</v>
      </c>
      <c r="L106" s="21" t="s">
        <v>481</v>
      </c>
      <c r="M106" s="25" t="s">
        <v>236</v>
      </c>
      <c r="N106" s="39" t="s">
        <v>786</v>
      </c>
      <c r="O106" s="39" t="s">
        <v>51</v>
      </c>
      <c r="P106" s="43">
        <v>5647</v>
      </c>
      <c r="Q106" s="43">
        <v>8471</v>
      </c>
      <c r="R106" s="43">
        <v>0</v>
      </c>
      <c r="S106" s="40">
        <f t="shared" si="31"/>
        <v>14118</v>
      </c>
      <c r="T106" s="8">
        <v>1</v>
      </c>
      <c r="U106" s="8">
        <v>12</v>
      </c>
      <c r="V106" s="10" t="str">
        <f t="shared" si="47"/>
        <v>0,00000</v>
      </c>
      <c r="W106" s="11">
        <f t="shared" si="48"/>
        <v>0</v>
      </c>
      <c r="X106" s="12">
        <v>3.99</v>
      </c>
      <c r="Y106" s="11">
        <f t="shared" si="32"/>
        <v>47.88</v>
      </c>
      <c r="Z106" s="12">
        <v>0.08</v>
      </c>
      <c r="AA106" s="11">
        <f t="shared" si="50"/>
        <v>10.559999999999999</v>
      </c>
      <c r="AB106" s="12">
        <v>4.87</v>
      </c>
      <c r="AC106" s="11">
        <f t="shared" si="51"/>
        <v>642.83999999999992</v>
      </c>
      <c r="AD106" s="12">
        <v>0</v>
      </c>
      <c r="AE106" s="11">
        <f t="shared" si="33"/>
        <v>0</v>
      </c>
      <c r="AF106" s="13">
        <f t="shared" si="34"/>
        <v>1.39E-3</v>
      </c>
      <c r="AG106" s="11">
        <f t="shared" si="35"/>
        <v>19.624019999999998</v>
      </c>
      <c r="AH106" s="13">
        <v>1.3299999999999999E-2</v>
      </c>
      <c r="AI106" s="11">
        <f t="shared" si="36"/>
        <v>187.76939999999999</v>
      </c>
      <c r="AJ106" s="13">
        <v>0.3276</v>
      </c>
      <c r="AK106" s="11">
        <f t="shared" si="37"/>
        <v>1849.9572000000001</v>
      </c>
      <c r="AL106" s="13">
        <v>0.10100000000000001</v>
      </c>
      <c r="AM106" s="11">
        <f t="shared" si="49"/>
        <v>855.57100000000003</v>
      </c>
      <c r="AN106" s="12"/>
      <c r="AO106" s="11"/>
      <c r="AP106" s="14">
        <f t="shared" si="44"/>
        <v>0</v>
      </c>
      <c r="AQ106" s="14">
        <f t="shared" si="45"/>
        <v>0</v>
      </c>
      <c r="AR106" s="14">
        <f t="shared" si="46"/>
        <v>0</v>
      </c>
      <c r="AS106" s="14">
        <f t="shared" si="38"/>
        <v>3614.2016200000003</v>
      </c>
      <c r="AT106" s="14">
        <f t="shared" si="39"/>
        <v>831.26637260000007</v>
      </c>
      <c r="AU106" s="14">
        <f t="shared" si="40"/>
        <v>4445.4679926000008</v>
      </c>
      <c r="AV106" s="14">
        <f t="shared" si="41"/>
        <v>3614.2016200000003</v>
      </c>
      <c r="AW106" s="14">
        <f t="shared" si="42"/>
        <v>831.26637260000007</v>
      </c>
      <c r="AX106" s="14">
        <f t="shared" si="43"/>
        <v>4445.4679926000008</v>
      </c>
      <c r="AY106" s="58"/>
      <c r="AZ106" s="58"/>
    </row>
    <row r="107" spans="1:52" s="1" customFormat="1" ht="12.75" customHeight="1" x14ac:dyDescent="0.2">
      <c r="A107" s="17">
        <f t="shared" si="52"/>
        <v>100</v>
      </c>
      <c r="B107" s="26">
        <v>29</v>
      </c>
      <c r="C107" s="18" t="s">
        <v>373</v>
      </c>
      <c r="D107" s="18" t="s">
        <v>159</v>
      </c>
      <c r="E107" s="18" t="s">
        <v>17</v>
      </c>
      <c r="F107" s="18" t="s">
        <v>160</v>
      </c>
      <c r="G107" s="18" t="s">
        <v>163</v>
      </c>
      <c r="H107" s="18" t="s">
        <v>670</v>
      </c>
      <c r="I107" s="18" t="s">
        <v>671</v>
      </c>
      <c r="J107" s="18" t="s">
        <v>672</v>
      </c>
      <c r="K107" s="19" t="s">
        <v>673</v>
      </c>
      <c r="L107" s="21" t="s">
        <v>491</v>
      </c>
      <c r="M107" s="25" t="s">
        <v>270</v>
      </c>
      <c r="N107" s="39" t="s">
        <v>783</v>
      </c>
      <c r="O107" s="39" t="s">
        <v>51</v>
      </c>
      <c r="P107" s="43">
        <v>1</v>
      </c>
      <c r="Q107" s="43">
        <v>2</v>
      </c>
      <c r="R107" s="43">
        <v>0</v>
      </c>
      <c r="S107" s="40">
        <f t="shared" si="31"/>
        <v>3</v>
      </c>
      <c r="T107" s="8">
        <v>1</v>
      </c>
      <c r="U107" s="8">
        <v>12</v>
      </c>
      <c r="V107" s="10" t="str">
        <f t="shared" si="47"/>
        <v>0,00000</v>
      </c>
      <c r="W107" s="11">
        <f t="shared" si="48"/>
        <v>0</v>
      </c>
      <c r="X107" s="12">
        <v>3.99</v>
      </c>
      <c r="Y107" s="11">
        <f t="shared" si="32"/>
        <v>47.88</v>
      </c>
      <c r="Z107" s="12">
        <v>0.08</v>
      </c>
      <c r="AA107" s="11">
        <f t="shared" si="50"/>
        <v>3.84</v>
      </c>
      <c r="AB107" s="12">
        <v>4.87</v>
      </c>
      <c r="AC107" s="11">
        <f t="shared" si="51"/>
        <v>233.76</v>
      </c>
      <c r="AD107" s="12">
        <v>0</v>
      </c>
      <c r="AE107" s="11">
        <f t="shared" si="33"/>
        <v>0</v>
      </c>
      <c r="AF107" s="13">
        <f t="shared" si="34"/>
        <v>1.39E-3</v>
      </c>
      <c r="AG107" s="11">
        <f t="shared" si="35"/>
        <v>4.1700000000000001E-3</v>
      </c>
      <c r="AH107" s="13">
        <v>1.3299999999999999E-2</v>
      </c>
      <c r="AI107" s="11">
        <f t="shared" si="36"/>
        <v>3.9899999999999998E-2</v>
      </c>
      <c r="AJ107" s="13">
        <v>0.3276</v>
      </c>
      <c r="AK107" s="11">
        <f t="shared" si="37"/>
        <v>0.3276</v>
      </c>
      <c r="AL107" s="13">
        <v>0.10100000000000001</v>
      </c>
      <c r="AM107" s="11">
        <f t="shared" si="49"/>
        <v>0.20200000000000001</v>
      </c>
      <c r="AN107" s="12"/>
      <c r="AO107" s="11"/>
      <c r="AP107" s="14">
        <f t="shared" si="44"/>
        <v>0</v>
      </c>
      <c r="AQ107" s="14">
        <f t="shared" si="45"/>
        <v>0</v>
      </c>
      <c r="AR107" s="14">
        <f t="shared" si="46"/>
        <v>0</v>
      </c>
      <c r="AS107" s="14">
        <f t="shared" si="38"/>
        <v>286.05367000000001</v>
      </c>
      <c r="AT107" s="14">
        <f t="shared" si="39"/>
        <v>65.792344100000008</v>
      </c>
      <c r="AU107" s="14">
        <f t="shared" si="40"/>
        <v>351.84601410000005</v>
      </c>
      <c r="AV107" s="14">
        <f t="shared" si="41"/>
        <v>286.05367000000001</v>
      </c>
      <c r="AW107" s="14">
        <f t="shared" si="42"/>
        <v>65.792344100000008</v>
      </c>
      <c r="AX107" s="14">
        <f t="shared" si="43"/>
        <v>351.84601410000005</v>
      </c>
      <c r="AY107" s="58"/>
      <c r="AZ107" s="58"/>
    </row>
    <row r="108" spans="1:52" s="1" customFormat="1" ht="12.75" customHeight="1" x14ac:dyDescent="0.2">
      <c r="A108" s="17">
        <f t="shared" si="52"/>
        <v>101</v>
      </c>
      <c r="B108" s="26">
        <v>29</v>
      </c>
      <c r="C108" s="18" t="s">
        <v>373</v>
      </c>
      <c r="D108" s="18" t="s">
        <v>159</v>
      </c>
      <c r="E108" s="18" t="s">
        <v>17</v>
      </c>
      <c r="F108" s="18" t="s">
        <v>160</v>
      </c>
      <c r="G108" s="18" t="s">
        <v>163</v>
      </c>
      <c r="H108" s="18" t="s">
        <v>670</v>
      </c>
      <c r="I108" s="18" t="s">
        <v>671</v>
      </c>
      <c r="J108" s="18" t="s">
        <v>672</v>
      </c>
      <c r="K108" s="19" t="s">
        <v>673</v>
      </c>
      <c r="L108" s="21" t="s">
        <v>492</v>
      </c>
      <c r="M108" s="25" t="s">
        <v>271</v>
      </c>
      <c r="N108" s="39" t="s">
        <v>783</v>
      </c>
      <c r="O108" s="39" t="s">
        <v>51</v>
      </c>
      <c r="P108" s="43">
        <v>868</v>
      </c>
      <c r="Q108" s="43">
        <v>1302</v>
      </c>
      <c r="R108" s="43">
        <v>0</v>
      </c>
      <c r="S108" s="40">
        <f t="shared" si="31"/>
        <v>2170</v>
      </c>
      <c r="T108" s="8">
        <v>1</v>
      </c>
      <c r="U108" s="8">
        <v>12</v>
      </c>
      <c r="V108" s="10" t="str">
        <f t="shared" si="47"/>
        <v>0,00000</v>
      </c>
      <c r="W108" s="11">
        <f t="shared" si="48"/>
        <v>0</v>
      </c>
      <c r="X108" s="12">
        <v>3.99</v>
      </c>
      <c r="Y108" s="11">
        <f t="shared" si="32"/>
        <v>47.88</v>
      </c>
      <c r="Z108" s="12">
        <v>0.08</v>
      </c>
      <c r="AA108" s="11">
        <f t="shared" si="50"/>
        <v>3.84</v>
      </c>
      <c r="AB108" s="12">
        <v>4.87</v>
      </c>
      <c r="AC108" s="11">
        <f t="shared" si="51"/>
        <v>233.76</v>
      </c>
      <c r="AD108" s="12">
        <v>0</v>
      </c>
      <c r="AE108" s="11">
        <f t="shared" si="33"/>
        <v>0</v>
      </c>
      <c r="AF108" s="13">
        <f t="shared" si="34"/>
        <v>1.39E-3</v>
      </c>
      <c r="AG108" s="11">
        <f t="shared" si="35"/>
        <v>3.0162999999999998</v>
      </c>
      <c r="AH108" s="13">
        <v>1.3299999999999999E-2</v>
      </c>
      <c r="AI108" s="11">
        <f t="shared" si="36"/>
        <v>28.860999999999997</v>
      </c>
      <c r="AJ108" s="13">
        <v>0.3276</v>
      </c>
      <c r="AK108" s="11">
        <f t="shared" si="37"/>
        <v>284.35680000000002</v>
      </c>
      <c r="AL108" s="13">
        <v>0.10100000000000001</v>
      </c>
      <c r="AM108" s="11">
        <f t="shared" si="49"/>
        <v>131.50200000000001</v>
      </c>
      <c r="AN108" s="12"/>
      <c r="AO108" s="11"/>
      <c r="AP108" s="14">
        <f t="shared" si="44"/>
        <v>0</v>
      </c>
      <c r="AQ108" s="14">
        <f t="shared" si="45"/>
        <v>0</v>
      </c>
      <c r="AR108" s="14">
        <f t="shared" si="46"/>
        <v>0</v>
      </c>
      <c r="AS108" s="14">
        <f t="shared" si="38"/>
        <v>733.2161000000001</v>
      </c>
      <c r="AT108" s="14">
        <f t="shared" si="39"/>
        <v>168.63970300000003</v>
      </c>
      <c r="AU108" s="14">
        <f t="shared" si="40"/>
        <v>901.85580300000015</v>
      </c>
      <c r="AV108" s="14">
        <f t="shared" si="41"/>
        <v>733.2161000000001</v>
      </c>
      <c r="AW108" s="14">
        <f t="shared" si="42"/>
        <v>168.63970300000003</v>
      </c>
      <c r="AX108" s="14">
        <f t="shared" si="43"/>
        <v>901.85580300000015</v>
      </c>
      <c r="AY108" s="58"/>
      <c r="AZ108" s="58"/>
    </row>
    <row r="109" spans="1:52" s="1" customFormat="1" ht="12.75" customHeight="1" x14ac:dyDescent="0.2">
      <c r="A109" s="17">
        <f t="shared" si="52"/>
        <v>102</v>
      </c>
      <c r="B109" s="26">
        <v>29</v>
      </c>
      <c r="C109" s="18" t="s">
        <v>373</v>
      </c>
      <c r="D109" s="18" t="s">
        <v>159</v>
      </c>
      <c r="E109" s="18" t="s">
        <v>17</v>
      </c>
      <c r="F109" s="18" t="s">
        <v>160</v>
      </c>
      <c r="G109" s="18" t="s">
        <v>163</v>
      </c>
      <c r="H109" s="18" t="s">
        <v>670</v>
      </c>
      <c r="I109" s="18" t="s">
        <v>671</v>
      </c>
      <c r="J109" s="18" t="s">
        <v>672</v>
      </c>
      <c r="K109" s="19" t="s">
        <v>673</v>
      </c>
      <c r="L109" s="21" t="s">
        <v>500</v>
      </c>
      <c r="M109" s="25" t="s">
        <v>501</v>
      </c>
      <c r="N109" s="39" t="s">
        <v>828</v>
      </c>
      <c r="O109" s="39" t="s">
        <v>51</v>
      </c>
      <c r="P109" s="43">
        <v>224</v>
      </c>
      <c r="Q109" s="43">
        <v>337</v>
      </c>
      <c r="R109" s="43">
        <v>0</v>
      </c>
      <c r="S109" s="40">
        <f t="shared" si="31"/>
        <v>561</v>
      </c>
      <c r="T109" s="8">
        <v>1</v>
      </c>
      <c r="U109" s="8">
        <v>12</v>
      </c>
      <c r="V109" s="10" t="str">
        <f t="shared" si="47"/>
        <v>0,00000</v>
      </c>
      <c r="W109" s="11">
        <f t="shared" si="48"/>
        <v>0</v>
      </c>
      <c r="X109" s="12">
        <v>3.99</v>
      </c>
      <c r="Y109" s="11">
        <f t="shared" si="32"/>
        <v>47.88</v>
      </c>
      <c r="Z109" s="12">
        <v>0.08</v>
      </c>
      <c r="AA109" s="11">
        <f t="shared" si="50"/>
        <v>1.92</v>
      </c>
      <c r="AB109" s="12">
        <v>4.87</v>
      </c>
      <c r="AC109" s="11">
        <f t="shared" si="51"/>
        <v>116.88</v>
      </c>
      <c r="AD109" s="12">
        <v>0</v>
      </c>
      <c r="AE109" s="11">
        <f t="shared" si="33"/>
        <v>0</v>
      </c>
      <c r="AF109" s="13">
        <f t="shared" si="34"/>
        <v>1.39E-3</v>
      </c>
      <c r="AG109" s="11">
        <f t="shared" si="35"/>
        <v>0.77978999999999998</v>
      </c>
      <c r="AH109" s="13">
        <v>1.3299999999999999E-2</v>
      </c>
      <c r="AI109" s="11">
        <f t="shared" si="36"/>
        <v>7.4612999999999996</v>
      </c>
      <c r="AJ109" s="13">
        <v>0.3276</v>
      </c>
      <c r="AK109" s="11">
        <f t="shared" si="37"/>
        <v>73.382400000000004</v>
      </c>
      <c r="AL109" s="13">
        <v>0.10100000000000001</v>
      </c>
      <c r="AM109" s="11">
        <f t="shared" si="49"/>
        <v>34.036999999999999</v>
      </c>
      <c r="AN109" s="12"/>
      <c r="AO109" s="11"/>
      <c r="AP109" s="14">
        <f t="shared" si="44"/>
        <v>0</v>
      </c>
      <c r="AQ109" s="14">
        <f t="shared" si="45"/>
        <v>0</v>
      </c>
      <c r="AR109" s="14">
        <f t="shared" si="46"/>
        <v>0</v>
      </c>
      <c r="AS109" s="14">
        <f t="shared" si="38"/>
        <v>282.34048999999999</v>
      </c>
      <c r="AT109" s="14">
        <f t="shared" si="39"/>
        <v>64.938312699999997</v>
      </c>
      <c r="AU109" s="14">
        <f t="shared" si="40"/>
        <v>347.27880269999997</v>
      </c>
      <c r="AV109" s="14">
        <f t="shared" si="41"/>
        <v>282.34048999999999</v>
      </c>
      <c r="AW109" s="14">
        <f t="shared" si="42"/>
        <v>64.938312699999997</v>
      </c>
      <c r="AX109" s="14">
        <f t="shared" si="43"/>
        <v>347.27880269999997</v>
      </c>
      <c r="AY109" s="58"/>
      <c r="AZ109" s="58"/>
    </row>
    <row r="110" spans="1:52" s="1" customFormat="1" ht="12.75" customHeight="1" x14ac:dyDescent="0.2">
      <c r="A110" s="17">
        <f t="shared" si="52"/>
        <v>103</v>
      </c>
      <c r="B110" s="26">
        <v>29</v>
      </c>
      <c r="C110" s="18" t="s">
        <v>373</v>
      </c>
      <c r="D110" s="18" t="s">
        <v>159</v>
      </c>
      <c r="E110" s="18" t="s">
        <v>17</v>
      </c>
      <c r="F110" s="18" t="s">
        <v>160</v>
      </c>
      <c r="G110" s="18" t="s">
        <v>163</v>
      </c>
      <c r="H110" s="18" t="s">
        <v>670</v>
      </c>
      <c r="I110" s="18" t="s">
        <v>671</v>
      </c>
      <c r="J110" s="18" t="s">
        <v>672</v>
      </c>
      <c r="K110" s="19" t="s">
        <v>673</v>
      </c>
      <c r="L110" s="21" t="s">
        <v>502</v>
      </c>
      <c r="M110" s="25" t="s">
        <v>503</v>
      </c>
      <c r="N110" s="39" t="s">
        <v>828</v>
      </c>
      <c r="O110" s="39" t="s">
        <v>51</v>
      </c>
      <c r="P110" s="43">
        <v>308</v>
      </c>
      <c r="Q110" s="43">
        <v>463</v>
      </c>
      <c r="R110" s="43">
        <v>0</v>
      </c>
      <c r="S110" s="40">
        <f t="shared" si="31"/>
        <v>771</v>
      </c>
      <c r="T110" s="8">
        <v>1</v>
      </c>
      <c r="U110" s="8">
        <v>12</v>
      </c>
      <c r="V110" s="10" t="str">
        <f t="shared" si="47"/>
        <v>0,00000</v>
      </c>
      <c r="W110" s="11">
        <f t="shared" si="48"/>
        <v>0</v>
      </c>
      <c r="X110" s="12">
        <v>3.99</v>
      </c>
      <c r="Y110" s="11">
        <f t="shared" si="32"/>
        <v>47.88</v>
      </c>
      <c r="Z110" s="12">
        <v>0.08</v>
      </c>
      <c r="AA110" s="11">
        <f t="shared" si="50"/>
        <v>1.92</v>
      </c>
      <c r="AB110" s="12">
        <v>4.87</v>
      </c>
      <c r="AC110" s="11">
        <f t="shared" si="51"/>
        <v>116.88</v>
      </c>
      <c r="AD110" s="12">
        <v>0</v>
      </c>
      <c r="AE110" s="11">
        <f t="shared" si="33"/>
        <v>0</v>
      </c>
      <c r="AF110" s="13">
        <f t="shared" si="34"/>
        <v>1.39E-3</v>
      </c>
      <c r="AG110" s="11">
        <f t="shared" si="35"/>
        <v>1.07169</v>
      </c>
      <c r="AH110" s="13">
        <v>1.3299999999999999E-2</v>
      </c>
      <c r="AI110" s="11">
        <f t="shared" si="36"/>
        <v>10.254299999999999</v>
      </c>
      <c r="AJ110" s="13">
        <v>0.3276</v>
      </c>
      <c r="AK110" s="11">
        <f t="shared" si="37"/>
        <v>100.9008</v>
      </c>
      <c r="AL110" s="13">
        <v>0.10100000000000001</v>
      </c>
      <c r="AM110" s="11">
        <f t="shared" si="49"/>
        <v>46.763000000000005</v>
      </c>
      <c r="AN110" s="12"/>
      <c r="AO110" s="11"/>
      <c r="AP110" s="14">
        <f t="shared" si="44"/>
        <v>0</v>
      </c>
      <c r="AQ110" s="14">
        <f t="shared" si="45"/>
        <v>0</v>
      </c>
      <c r="AR110" s="14">
        <f t="shared" si="46"/>
        <v>0</v>
      </c>
      <c r="AS110" s="14">
        <f t="shared" si="38"/>
        <v>325.66978999999998</v>
      </c>
      <c r="AT110" s="14">
        <f t="shared" si="39"/>
        <v>74.904051699999997</v>
      </c>
      <c r="AU110" s="14">
        <f t="shared" si="40"/>
        <v>400.5738417</v>
      </c>
      <c r="AV110" s="14">
        <f t="shared" si="41"/>
        <v>325.66978999999998</v>
      </c>
      <c r="AW110" s="14">
        <f t="shared" si="42"/>
        <v>74.904051699999997</v>
      </c>
      <c r="AX110" s="14">
        <f t="shared" si="43"/>
        <v>400.5738417</v>
      </c>
      <c r="AY110" s="58"/>
      <c r="AZ110" s="58"/>
    </row>
    <row r="111" spans="1:52" s="1" customFormat="1" ht="12.75" customHeight="1" x14ac:dyDescent="0.2">
      <c r="A111" s="17">
        <f t="shared" si="52"/>
        <v>104</v>
      </c>
      <c r="B111" s="26">
        <v>29</v>
      </c>
      <c r="C111" s="18" t="s">
        <v>373</v>
      </c>
      <c r="D111" s="18" t="s">
        <v>159</v>
      </c>
      <c r="E111" s="18" t="s">
        <v>17</v>
      </c>
      <c r="F111" s="18" t="s">
        <v>160</v>
      </c>
      <c r="G111" s="18" t="s">
        <v>163</v>
      </c>
      <c r="H111" s="18" t="s">
        <v>670</v>
      </c>
      <c r="I111" s="18" t="s">
        <v>671</v>
      </c>
      <c r="J111" s="18" t="s">
        <v>672</v>
      </c>
      <c r="K111" s="19" t="s">
        <v>673</v>
      </c>
      <c r="L111" s="21" t="s">
        <v>504</v>
      </c>
      <c r="M111" s="25" t="s">
        <v>505</v>
      </c>
      <c r="N111" s="39" t="s">
        <v>827</v>
      </c>
      <c r="O111" s="39" t="s">
        <v>51</v>
      </c>
      <c r="P111" s="43">
        <v>350</v>
      </c>
      <c r="Q111" s="43">
        <v>525</v>
      </c>
      <c r="R111" s="43">
        <v>0</v>
      </c>
      <c r="S111" s="40">
        <f t="shared" si="31"/>
        <v>875</v>
      </c>
      <c r="T111" s="8">
        <v>1</v>
      </c>
      <c r="U111" s="8">
        <v>12</v>
      </c>
      <c r="V111" s="10" t="str">
        <f t="shared" si="47"/>
        <v>0,00000</v>
      </c>
      <c r="W111" s="11">
        <f t="shared" si="48"/>
        <v>0</v>
      </c>
      <c r="X111" s="12">
        <v>3.99</v>
      </c>
      <c r="Y111" s="11">
        <f t="shared" si="32"/>
        <v>47.88</v>
      </c>
      <c r="Z111" s="12">
        <v>0.08</v>
      </c>
      <c r="AA111" s="11">
        <f t="shared" si="50"/>
        <v>0.96</v>
      </c>
      <c r="AB111" s="12">
        <v>4.87</v>
      </c>
      <c r="AC111" s="11">
        <f t="shared" si="51"/>
        <v>58.44</v>
      </c>
      <c r="AD111" s="12">
        <v>0</v>
      </c>
      <c r="AE111" s="11">
        <f t="shared" si="33"/>
        <v>0</v>
      </c>
      <c r="AF111" s="13">
        <f t="shared" si="34"/>
        <v>1.39E-3</v>
      </c>
      <c r="AG111" s="11">
        <f t="shared" si="35"/>
        <v>1.2162500000000001</v>
      </c>
      <c r="AH111" s="13">
        <v>1.3299999999999999E-2</v>
      </c>
      <c r="AI111" s="11">
        <f t="shared" si="36"/>
        <v>11.637499999999999</v>
      </c>
      <c r="AJ111" s="13">
        <v>0.3276</v>
      </c>
      <c r="AK111" s="11">
        <f t="shared" si="37"/>
        <v>114.66</v>
      </c>
      <c r="AL111" s="13">
        <v>0.10100000000000001</v>
      </c>
      <c r="AM111" s="11">
        <f t="shared" si="49"/>
        <v>53.025000000000006</v>
      </c>
      <c r="AN111" s="12"/>
      <c r="AO111" s="11"/>
      <c r="AP111" s="14">
        <f t="shared" si="44"/>
        <v>0</v>
      </c>
      <c r="AQ111" s="14">
        <f t="shared" si="45"/>
        <v>0</v>
      </c>
      <c r="AR111" s="14">
        <f t="shared" si="46"/>
        <v>0</v>
      </c>
      <c r="AS111" s="14">
        <f t="shared" si="38"/>
        <v>287.81875000000002</v>
      </c>
      <c r="AT111" s="14">
        <f t="shared" si="39"/>
        <v>66.198312500000014</v>
      </c>
      <c r="AU111" s="14">
        <f t="shared" si="40"/>
        <v>354.01706250000007</v>
      </c>
      <c r="AV111" s="14">
        <f t="shared" si="41"/>
        <v>287.81875000000002</v>
      </c>
      <c r="AW111" s="14">
        <f t="shared" si="42"/>
        <v>66.198312500000014</v>
      </c>
      <c r="AX111" s="14">
        <f t="shared" si="43"/>
        <v>354.01706250000007</v>
      </c>
      <c r="AY111" s="58"/>
      <c r="AZ111" s="58"/>
    </row>
    <row r="112" spans="1:52" s="1" customFormat="1" ht="12.75" customHeight="1" x14ac:dyDescent="0.2">
      <c r="A112" s="17">
        <f t="shared" si="52"/>
        <v>105</v>
      </c>
      <c r="B112" s="26">
        <v>29</v>
      </c>
      <c r="C112" s="18" t="s">
        <v>373</v>
      </c>
      <c r="D112" s="18" t="s">
        <v>159</v>
      </c>
      <c r="E112" s="18" t="s">
        <v>17</v>
      </c>
      <c r="F112" s="18" t="s">
        <v>160</v>
      </c>
      <c r="G112" s="18" t="s">
        <v>163</v>
      </c>
      <c r="H112" s="18" t="s">
        <v>670</v>
      </c>
      <c r="I112" s="18" t="s">
        <v>671</v>
      </c>
      <c r="J112" s="18" t="s">
        <v>672</v>
      </c>
      <c r="K112" s="19" t="s">
        <v>673</v>
      </c>
      <c r="L112" s="21" t="s">
        <v>674</v>
      </c>
      <c r="M112" s="25" t="s">
        <v>675</v>
      </c>
      <c r="N112" s="39" t="s">
        <v>828</v>
      </c>
      <c r="O112" s="39" t="s">
        <v>51</v>
      </c>
      <c r="P112" s="43">
        <v>612</v>
      </c>
      <c r="Q112" s="43">
        <v>919</v>
      </c>
      <c r="R112" s="43">
        <v>0</v>
      </c>
      <c r="S112" s="40">
        <f t="shared" si="31"/>
        <v>1531</v>
      </c>
      <c r="T112" s="8">
        <v>1</v>
      </c>
      <c r="U112" s="8">
        <v>12</v>
      </c>
      <c r="V112" s="10" t="str">
        <f t="shared" si="47"/>
        <v>0,00000</v>
      </c>
      <c r="W112" s="11">
        <f t="shared" si="48"/>
        <v>0</v>
      </c>
      <c r="X112" s="12">
        <v>3.99</v>
      </c>
      <c r="Y112" s="11">
        <f t="shared" si="32"/>
        <v>47.88</v>
      </c>
      <c r="Z112" s="12">
        <v>0.08</v>
      </c>
      <c r="AA112" s="11">
        <f t="shared" si="50"/>
        <v>1.92</v>
      </c>
      <c r="AB112" s="12">
        <v>4.87</v>
      </c>
      <c r="AC112" s="11">
        <f t="shared" si="51"/>
        <v>116.88</v>
      </c>
      <c r="AD112" s="12">
        <v>0</v>
      </c>
      <c r="AE112" s="11">
        <f t="shared" si="33"/>
        <v>0</v>
      </c>
      <c r="AF112" s="13">
        <f t="shared" si="34"/>
        <v>1.39E-3</v>
      </c>
      <c r="AG112" s="11">
        <f t="shared" si="35"/>
        <v>2.1280899999999998</v>
      </c>
      <c r="AH112" s="13">
        <v>1.3299999999999999E-2</v>
      </c>
      <c r="AI112" s="11">
        <f t="shared" si="36"/>
        <v>20.362299999999998</v>
      </c>
      <c r="AJ112" s="13">
        <v>0.3276</v>
      </c>
      <c r="AK112" s="11">
        <f t="shared" si="37"/>
        <v>200.49119999999999</v>
      </c>
      <c r="AL112" s="13">
        <v>0.10100000000000001</v>
      </c>
      <c r="AM112" s="11">
        <f t="shared" ref="AM112:AM143" si="53">AL112*Q112</f>
        <v>92.819000000000003</v>
      </c>
      <c r="AN112" s="12"/>
      <c r="AO112" s="11"/>
      <c r="AP112" s="14">
        <f t="shared" si="44"/>
        <v>0</v>
      </c>
      <c r="AQ112" s="14">
        <f t="shared" si="45"/>
        <v>0</v>
      </c>
      <c r="AR112" s="14">
        <f t="shared" si="46"/>
        <v>0</v>
      </c>
      <c r="AS112" s="14">
        <f t="shared" si="38"/>
        <v>482.48059000000001</v>
      </c>
      <c r="AT112" s="14">
        <f t="shared" si="39"/>
        <v>110.9705357</v>
      </c>
      <c r="AU112" s="14">
        <f t="shared" si="40"/>
        <v>593.45112570000003</v>
      </c>
      <c r="AV112" s="14">
        <f t="shared" si="41"/>
        <v>482.48059000000001</v>
      </c>
      <c r="AW112" s="14">
        <f t="shared" si="42"/>
        <v>110.9705357</v>
      </c>
      <c r="AX112" s="14">
        <f t="shared" si="43"/>
        <v>593.45112570000003</v>
      </c>
      <c r="AY112" s="58"/>
      <c r="AZ112" s="58"/>
    </row>
    <row r="113" spans="1:52" s="1" customFormat="1" ht="12.75" customHeight="1" x14ac:dyDescent="0.2">
      <c r="A113" s="17">
        <f t="shared" si="52"/>
        <v>106</v>
      </c>
      <c r="B113" s="26">
        <v>29</v>
      </c>
      <c r="C113" s="18" t="s">
        <v>373</v>
      </c>
      <c r="D113" s="18" t="s">
        <v>159</v>
      </c>
      <c r="E113" s="18" t="s">
        <v>17</v>
      </c>
      <c r="F113" s="18" t="s">
        <v>160</v>
      </c>
      <c r="G113" s="18" t="s">
        <v>163</v>
      </c>
      <c r="H113" s="18" t="s">
        <v>670</v>
      </c>
      <c r="I113" s="18" t="s">
        <v>671</v>
      </c>
      <c r="J113" s="18" t="s">
        <v>672</v>
      </c>
      <c r="K113" s="19" t="s">
        <v>673</v>
      </c>
      <c r="L113" s="21" t="s">
        <v>676</v>
      </c>
      <c r="M113" s="25" t="s">
        <v>677</v>
      </c>
      <c r="N113" s="39" t="s">
        <v>828</v>
      </c>
      <c r="O113" s="39" t="s">
        <v>51</v>
      </c>
      <c r="P113" s="43">
        <v>845</v>
      </c>
      <c r="Q113" s="43">
        <v>1268</v>
      </c>
      <c r="R113" s="43">
        <v>0</v>
      </c>
      <c r="S113" s="40">
        <f t="shared" si="31"/>
        <v>2113</v>
      </c>
      <c r="T113" s="8">
        <v>1</v>
      </c>
      <c r="U113" s="8">
        <v>12</v>
      </c>
      <c r="V113" s="10" t="str">
        <f t="shared" si="47"/>
        <v>0,00000</v>
      </c>
      <c r="W113" s="11">
        <f t="shared" si="48"/>
        <v>0</v>
      </c>
      <c r="X113" s="12">
        <v>3.99</v>
      </c>
      <c r="Y113" s="11">
        <f t="shared" si="32"/>
        <v>47.88</v>
      </c>
      <c r="Z113" s="12">
        <v>0.08</v>
      </c>
      <c r="AA113" s="11">
        <f t="shared" si="50"/>
        <v>1.92</v>
      </c>
      <c r="AB113" s="12">
        <v>4.87</v>
      </c>
      <c r="AC113" s="11">
        <f t="shared" si="51"/>
        <v>116.88</v>
      </c>
      <c r="AD113" s="12">
        <v>0</v>
      </c>
      <c r="AE113" s="11">
        <f t="shared" si="33"/>
        <v>0</v>
      </c>
      <c r="AF113" s="13">
        <f t="shared" si="34"/>
        <v>1.39E-3</v>
      </c>
      <c r="AG113" s="11">
        <f t="shared" si="35"/>
        <v>2.9370699999999998</v>
      </c>
      <c r="AH113" s="13">
        <v>1.3299999999999999E-2</v>
      </c>
      <c r="AI113" s="11">
        <f t="shared" si="36"/>
        <v>28.102899999999998</v>
      </c>
      <c r="AJ113" s="13">
        <v>0.3276</v>
      </c>
      <c r="AK113" s="11">
        <f t="shared" si="37"/>
        <v>276.822</v>
      </c>
      <c r="AL113" s="13">
        <v>0.10100000000000001</v>
      </c>
      <c r="AM113" s="11">
        <f t="shared" si="53"/>
        <v>128.06800000000001</v>
      </c>
      <c r="AN113" s="12"/>
      <c r="AO113" s="11"/>
      <c r="AP113" s="14">
        <f t="shared" si="44"/>
        <v>0</v>
      </c>
      <c r="AQ113" s="14">
        <f t="shared" si="45"/>
        <v>0</v>
      </c>
      <c r="AR113" s="14">
        <f t="shared" si="46"/>
        <v>0</v>
      </c>
      <c r="AS113" s="14">
        <f t="shared" si="38"/>
        <v>602.60996999999998</v>
      </c>
      <c r="AT113" s="14">
        <f t="shared" si="39"/>
        <v>138.60029309999999</v>
      </c>
      <c r="AU113" s="14">
        <f t="shared" si="40"/>
        <v>741.21026310000002</v>
      </c>
      <c r="AV113" s="14">
        <f t="shared" si="41"/>
        <v>602.60996999999998</v>
      </c>
      <c r="AW113" s="14">
        <f t="shared" si="42"/>
        <v>138.60029309999999</v>
      </c>
      <c r="AX113" s="14">
        <f t="shared" si="43"/>
        <v>741.21026310000002</v>
      </c>
      <c r="AY113" s="58"/>
      <c r="AZ113" s="58"/>
    </row>
    <row r="114" spans="1:52" s="1" customFormat="1" ht="12.75" customHeight="1" x14ac:dyDescent="0.2">
      <c r="A114" s="17">
        <f t="shared" si="52"/>
        <v>107</v>
      </c>
      <c r="B114" s="26">
        <v>29</v>
      </c>
      <c r="C114" s="18" t="s">
        <v>373</v>
      </c>
      <c r="D114" s="18" t="s">
        <v>159</v>
      </c>
      <c r="E114" s="18" t="s">
        <v>17</v>
      </c>
      <c r="F114" s="18" t="s">
        <v>160</v>
      </c>
      <c r="G114" s="18" t="s">
        <v>163</v>
      </c>
      <c r="H114" s="18" t="s">
        <v>670</v>
      </c>
      <c r="I114" s="18" t="s">
        <v>671</v>
      </c>
      <c r="J114" s="18" t="s">
        <v>672</v>
      </c>
      <c r="K114" s="19" t="s">
        <v>673</v>
      </c>
      <c r="L114" s="21" t="s">
        <v>678</v>
      </c>
      <c r="M114" s="25" t="s">
        <v>679</v>
      </c>
      <c r="N114" s="39" t="s">
        <v>788</v>
      </c>
      <c r="O114" s="39" t="s">
        <v>51</v>
      </c>
      <c r="P114" s="43">
        <v>468</v>
      </c>
      <c r="Q114" s="43">
        <v>702</v>
      </c>
      <c r="R114" s="43">
        <v>0</v>
      </c>
      <c r="S114" s="40">
        <f t="shared" si="31"/>
        <v>1170</v>
      </c>
      <c r="T114" s="8">
        <v>1</v>
      </c>
      <c r="U114" s="8">
        <v>12</v>
      </c>
      <c r="V114" s="10" t="str">
        <f t="shared" si="47"/>
        <v>0,00000</v>
      </c>
      <c r="W114" s="11">
        <f t="shared" si="48"/>
        <v>0</v>
      </c>
      <c r="X114" s="12">
        <v>3.99</v>
      </c>
      <c r="Y114" s="11">
        <f t="shared" si="32"/>
        <v>47.88</v>
      </c>
      <c r="Z114" s="12">
        <v>0.08</v>
      </c>
      <c r="AA114" s="11">
        <f t="shared" si="50"/>
        <v>38.4</v>
      </c>
      <c r="AB114" s="12">
        <v>4.87</v>
      </c>
      <c r="AC114" s="11">
        <f t="shared" si="51"/>
        <v>2337.6</v>
      </c>
      <c r="AD114" s="12">
        <v>0</v>
      </c>
      <c r="AE114" s="11">
        <f t="shared" si="33"/>
        <v>0</v>
      </c>
      <c r="AF114" s="13">
        <f t="shared" si="34"/>
        <v>1.39E-3</v>
      </c>
      <c r="AG114" s="11">
        <f t="shared" si="35"/>
        <v>1.6262999999999999</v>
      </c>
      <c r="AH114" s="13">
        <v>1.3299999999999999E-2</v>
      </c>
      <c r="AI114" s="11">
        <f t="shared" si="36"/>
        <v>15.561</v>
      </c>
      <c r="AJ114" s="13">
        <v>0.3276</v>
      </c>
      <c r="AK114" s="11">
        <f t="shared" si="37"/>
        <v>153.3168</v>
      </c>
      <c r="AL114" s="13">
        <v>0.10100000000000001</v>
      </c>
      <c r="AM114" s="11">
        <f t="shared" si="53"/>
        <v>70.902000000000001</v>
      </c>
      <c r="AN114" s="12"/>
      <c r="AO114" s="11"/>
      <c r="AP114" s="14">
        <f t="shared" si="44"/>
        <v>0</v>
      </c>
      <c r="AQ114" s="14">
        <f t="shared" si="45"/>
        <v>0</v>
      </c>
      <c r="AR114" s="14">
        <f t="shared" si="46"/>
        <v>0</v>
      </c>
      <c r="AS114" s="14">
        <f t="shared" si="38"/>
        <v>2665.2861000000003</v>
      </c>
      <c r="AT114" s="14">
        <f t="shared" si="39"/>
        <v>613.01580300000012</v>
      </c>
      <c r="AU114" s="14">
        <f t="shared" si="40"/>
        <v>3278.3019030000005</v>
      </c>
      <c r="AV114" s="14">
        <f t="shared" si="41"/>
        <v>2665.2861000000003</v>
      </c>
      <c r="AW114" s="14">
        <f t="shared" si="42"/>
        <v>613.01580300000012</v>
      </c>
      <c r="AX114" s="14">
        <f t="shared" si="43"/>
        <v>3278.3019030000005</v>
      </c>
      <c r="AY114" s="58"/>
      <c r="AZ114" s="58"/>
    </row>
    <row r="115" spans="1:52" s="1" customFormat="1" ht="12.75" customHeight="1" x14ac:dyDescent="0.2">
      <c r="A115" s="17">
        <f t="shared" si="52"/>
        <v>108</v>
      </c>
      <c r="B115" s="26">
        <v>29</v>
      </c>
      <c r="C115" s="18" t="s">
        <v>373</v>
      </c>
      <c r="D115" s="18" t="s">
        <v>159</v>
      </c>
      <c r="E115" s="18" t="s">
        <v>17</v>
      </c>
      <c r="F115" s="18" t="s">
        <v>160</v>
      </c>
      <c r="G115" s="18" t="s">
        <v>163</v>
      </c>
      <c r="H115" s="18" t="s">
        <v>670</v>
      </c>
      <c r="I115" s="18" t="s">
        <v>671</v>
      </c>
      <c r="J115" s="18" t="s">
        <v>672</v>
      </c>
      <c r="K115" s="19" t="s">
        <v>673</v>
      </c>
      <c r="L115" s="21" t="s">
        <v>482</v>
      </c>
      <c r="M115" s="25" t="s">
        <v>237</v>
      </c>
      <c r="N115" s="39" t="s">
        <v>794</v>
      </c>
      <c r="O115" s="39" t="s">
        <v>51</v>
      </c>
      <c r="P115" s="43">
        <v>2710</v>
      </c>
      <c r="Q115" s="43">
        <v>2824</v>
      </c>
      <c r="R115" s="43">
        <v>0</v>
      </c>
      <c r="S115" s="40">
        <f t="shared" si="31"/>
        <v>5534</v>
      </c>
      <c r="T115" s="8">
        <v>1</v>
      </c>
      <c r="U115" s="8">
        <v>12</v>
      </c>
      <c r="V115" s="10" t="str">
        <f t="shared" si="47"/>
        <v>0,00000</v>
      </c>
      <c r="W115" s="11">
        <f t="shared" si="48"/>
        <v>0</v>
      </c>
      <c r="X115" s="12">
        <v>3.99</v>
      </c>
      <c r="Y115" s="11">
        <f t="shared" si="32"/>
        <v>47.88</v>
      </c>
      <c r="Z115" s="12">
        <v>0.08</v>
      </c>
      <c r="AA115" s="11">
        <f t="shared" ref="AA115:AA146" si="54">Z115*U115*N115</f>
        <v>2.88</v>
      </c>
      <c r="AB115" s="12">
        <v>4.87</v>
      </c>
      <c r="AC115" s="11">
        <f t="shared" ref="AC115:AC146" si="55">AB115*U115*T115*N115</f>
        <v>175.32</v>
      </c>
      <c r="AD115" s="12">
        <v>0</v>
      </c>
      <c r="AE115" s="11">
        <f t="shared" si="33"/>
        <v>0</v>
      </c>
      <c r="AF115" s="13">
        <f t="shared" si="34"/>
        <v>1.39E-3</v>
      </c>
      <c r="AG115" s="11">
        <f t="shared" si="35"/>
        <v>7.6922600000000001</v>
      </c>
      <c r="AH115" s="13">
        <v>1.3299999999999999E-2</v>
      </c>
      <c r="AI115" s="11">
        <f t="shared" si="36"/>
        <v>73.602199999999996</v>
      </c>
      <c r="AJ115" s="13">
        <v>0.3276</v>
      </c>
      <c r="AK115" s="11">
        <f t="shared" si="37"/>
        <v>887.79600000000005</v>
      </c>
      <c r="AL115" s="13">
        <v>0.10100000000000001</v>
      </c>
      <c r="AM115" s="11">
        <f t="shared" si="53"/>
        <v>285.22400000000005</v>
      </c>
      <c r="AN115" s="12"/>
      <c r="AO115" s="11"/>
      <c r="AP115" s="14">
        <f t="shared" si="44"/>
        <v>0</v>
      </c>
      <c r="AQ115" s="14">
        <f t="shared" si="45"/>
        <v>0</v>
      </c>
      <c r="AR115" s="14">
        <f t="shared" si="46"/>
        <v>0</v>
      </c>
      <c r="AS115" s="14">
        <f t="shared" si="38"/>
        <v>1480.3944600000002</v>
      </c>
      <c r="AT115" s="14">
        <f t="shared" si="39"/>
        <v>340.49072580000006</v>
      </c>
      <c r="AU115" s="14">
        <f t="shared" si="40"/>
        <v>1820.8851858000003</v>
      </c>
      <c r="AV115" s="14">
        <f t="shared" si="41"/>
        <v>1480.3944600000002</v>
      </c>
      <c r="AW115" s="14">
        <f t="shared" si="42"/>
        <v>340.49072580000006</v>
      </c>
      <c r="AX115" s="14">
        <f t="shared" si="43"/>
        <v>1820.8851858000003</v>
      </c>
      <c r="AY115" s="58"/>
      <c r="AZ115" s="58"/>
    </row>
    <row r="116" spans="1:52" s="1" customFormat="1" ht="12.75" customHeight="1" x14ac:dyDescent="0.2">
      <c r="A116" s="17">
        <f t="shared" si="52"/>
        <v>109</v>
      </c>
      <c r="B116" s="26">
        <v>29</v>
      </c>
      <c r="C116" s="18" t="s">
        <v>373</v>
      </c>
      <c r="D116" s="18" t="s">
        <v>159</v>
      </c>
      <c r="E116" s="18" t="s">
        <v>17</v>
      </c>
      <c r="F116" s="18" t="s">
        <v>160</v>
      </c>
      <c r="G116" s="18" t="s">
        <v>163</v>
      </c>
      <c r="H116" s="18" t="s">
        <v>670</v>
      </c>
      <c r="I116" s="18" t="s">
        <v>671</v>
      </c>
      <c r="J116" s="18" t="s">
        <v>672</v>
      </c>
      <c r="K116" s="19" t="s">
        <v>673</v>
      </c>
      <c r="L116" s="21" t="s">
        <v>483</v>
      </c>
      <c r="M116" s="25" t="s">
        <v>238</v>
      </c>
      <c r="N116" s="39" t="s">
        <v>807</v>
      </c>
      <c r="O116" s="39" t="s">
        <v>51</v>
      </c>
      <c r="P116" s="43">
        <v>7632</v>
      </c>
      <c r="Q116" s="43">
        <v>10986</v>
      </c>
      <c r="R116" s="43">
        <v>0</v>
      </c>
      <c r="S116" s="40">
        <f t="shared" si="31"/>
        <v>18618</v>
      </c>
      <c r="T116" s="8">
        <v>1</v>
      </c>
      <c r="U116" s="8">
        <v>12</v>
      </c>
      <c r="V116" s="10" t="str">
        <f t="shared" si="47"/>
        <v>0,00000</v>
      </c>
      <c r="W116" s="11">
        <f t="shared" si="48"/>
        <v>0</v>
      </c>
      <c r="X116" s="12">
        <v>3.99</v>
      </c>
      <c r="Y116" s="11">
        <f t="shared" si="32"/>
        <v>47.88</v>
      </c>
      <c r="Z116" s="12">
        <v>0.08</v>
      </c>
      <c r="AA116" s="11">
        <f t="shared" si="54"/>
        <v>4.8</v>
      </c>
      <c r="AB116" s="12">
        <v>4.87</v>
      </c>
      <c r="AC116" s="11">
        <f t="shared" si="55"/>
        <v>292.2</v>
      </c>
      <c r="AD116" s="12">
        <v>0</v>
      </c>
      <c r="AE116" s="11">
        <f t="shared" si="33"/>
        <v>0</v>
      </c>
      <c r="AF116" s="13">
        <f t="shared" si="34"/>
        <v>1.39E-3</v>
      </c>
      <c r="AG116" s="11">
        <f t="shared" si="35"/>
        <v>25.879020000000001</v>
      </c>
      <c r="AH116" s="13">
        <v>1.3299999999999999E-2</v>
      </c>
      <c r="AI116" s="11">
        <f t="shared" si="36"/>
        <v>247.61939999999998</v>
      </c>
      <c r="AJ116" s="13">
        <v>0.3276</v>
      </c>
      <c r="AK116" s="11">
        <f t="shared" si="37"/>
        <v>2500.2431999999999</v>
      </c>
      <c r="AL116" s="13">
        <v>0.10100000000000001</v>
      </c>
      <c r="AM116" s="11">
        <f t="shared" si="53"/>
        <v>1109.586</v>
      </c>
      <c r="AN116" s="12"/>
      <c r="AO116" s="11"/>
      <c r="AP116" s="14">
        <f t="shared" si="44"/>
        <v>0</v>
      </c>
      <c r="AQ116" s="14">
        <f t="shared" si="45"/>
        <v>0</v>
      </c>
      <c r="AR116" s="14">
        <f t="shared" si="46"/>
        <v>0</v>
      </c>
      <c r="AS116" s="14">
        <f t="shared" si="38"/>
        <v>4228.2076200000001</v>
      </c>
      <c r="AT116" s="14">
        <f t="shared" si="39"/>
        <v>972.48775260000002</v>
      </c>
      <c r="AU116" s="14">
        <f t="shared" si="40"/>
        <v>5200.6953726000002</v>
      </c>
      <c r="AV116" s="14">
        <f t="shared" si="41"/>
        <v>4228.2076200000001</v>
      </c>
      <c r="AW116" s="14">
        <f t="shared" si="42"/>
        <v>972.48775260000002</v>
      </c>
      <c r="AX116" s="14">
        <f t="shared" si="43"/>
        <v>5200.6953726000002</v>
      </c>
      <c r="AY116" s="58"/>
      <c r="AZ116" s="58"/>
    </row>
    <row r="117" spans="1:52" s="1" customFormat="1" ht="12.75" customHeight="1" x14ac:dyDescent="0.2">
      <c r="A117" s="17">
        <f t="shared" si="52"/>
        <v>110</v>
      </c>
      <c r="B117" s="26">
        <v>29</v>
      </c>
      <c r="C117" s="18" t="s">
        <v>373</v>
      </c>
      <c r="D117" s="18" t="s">
        <v>159</v>
      </c>
      <c r="E117" s="18" t="s">
        <v>17</v>
      </c>
      <c r="F117" s="18" t="s">
        <v>160</v>
      </c>
      <c r="G117" s="18" t="s">
        <v>163</v>
      </c>
      <c r="H117" s="18" t="s">
        <v>670</v>
      </c>
      <c r="I117" s="18" t="s">
        <v>671</v>
      </c>
      <c r="J117" s="18" t="s">
        <v>672</v>
      </c>
      <c r="K117" s="19" t="s">
        <v>673</v>
      </c>
      <c r="L117" s="21" t="s">
        <v>484</v>
      </c>
      <c r="M117" s="25" t="s">
        <v>239</v>
      </c>
      <c r="N117" s="39" t="s">
        <v>794</v>
      </c>
      <c r="O117" s="39" t="s">
        <v>51</v>
      </c>
      <c r="P117" s="43">
        <v>911</v>
      </c>
      <c r="Q117" s="43">
        <v>1227</v>
      </c>
      <c r="R117" s="43">
        <v>0</v>
      </c>
      <c r="S117" s="40">
        <f t="shared" si="31"/>
        <v>2138</v>
      </c>
      <c r="T117" s="8">
        <v>1</v>
      </c>
      <c r="U117" s="8">
        <v>12</v>
      </c>
      <c r="V117" s="10" t="str">
        <f t="shared" si="47"/>
        <v>0,00000</v>
      </c>
      <c r="W117" s="11">
        <f t="shared" si="48"/>
        <v>0</v>
      </c>
      <c r="X117" s="12">
        <v>3.99</v>
      </c>
      <c r="Y117" s="11">
        <f t="shared" si="32"/>
        <v>47.88</v>
      </c>
      <c r="Z117" s="12">
        <v>0.08</v>
      </c>
      <c r="AA117" s="11">
        <f t="shared" si="54"/>
        <v>2.88</v>
      </c>
      <c r="AB117" s="12">
        <v>4.87</v>
      </c>
      <c r="AC117" s="11">
        <f t="shared" si="55"/>
        <v>175.32</v>
      </c>
      <c r="AD117" s="12">
        <v>0</v>
      </c>
      <c r="AE117" s="11">
        <f t="shared" si="33"/>
        <v>0</v>
      </c>
      <c r="AF117" s="13">
        <f t="shared" si="34"/>
        <v>1.39E-3</v>
      </c>
      <c r="AG117" s="11">
        <f t="shared" si="35"/>
        <v>2.9718200000000001</v>
      </c>
      <c r="AH117" s="13">
        <v>1.3299999999999999E-2</v>
      </c>
      <c r="AI117" s="11">
        <f t="shared" si="36"/>
        <v>28.435399999999998</v>
      </c>
      <c r="AJ117" s="13">
        <v>0.3276</v>
      </c>
      <c r="AK117" s="11">
        <f t="shared" si="37"/>
        <v>298.4436</v>
      </c>
      <c r="AL117" s="13">
        <v>0.10100000000000001</v>
      </c>
      <c r="AM117" s="11">
        <f t="shared" si="53"/>
        <v>123.92700000000001</v>
      </c>
      <c r="AN117" s="12"/>
      <c r="AO117" s="11"/>
      <c r="AP117" s="14">
        <f t="shared" si="44"/>
        <v>0</v>
      </c>
      <c r="AQ117" s="14">
        <f t="shared" si="45"/>
        <v>0</v>
      </c>
      <c r="AR117" s="14">
        <f t="shared" si="46"/>
        <v>0</v>
      </c>
      <c r="AS117" s="14">
        <f t="shared" si="38"/>
        <v>679.85781999999995</v>
      </c>
      <c r="AT117" s="14">
        <f t="shared" si="39"/>
        <v>156.3672986</v>
      </c>
      <c r="AU117" s="14">
        <f t="shared" si="40"/>
        <v>836.22511859999997</v>
      </c>
      <c r="AV117" s="14">
        <f t="shared" si="41"/>
        <v>679.85781999999995</v>
      </c>
      <c r="AW117" s="14">
        <f t="shared" si="42"/>
        <v>156.3672986</v>
      </c>
      <c r="AX117" s="14">
        <f t="shared" si="43"/>
        <v>836.22511859999997</v>
      </c>
      <c r="AY117" s="58"/>
      <c r="AZ117" s="58"/>
    </row>
    <row r="118" spans="1:52" s="1" customFormat="1" ht="12.75" customHeight="1" x14ac:dyDescent="0.2">
      <c r="A118" s="17">
        <f t="shared" si="52"/>
        <v>111</v>
      </c>
      <c r="B118" s="26">
        <v>29</v>
      </c>
      <c r="C118" s="18" t="s">
        <v>373</v>
      </c>
      <c r="D118" s="18" t="s">
        <v>159</v>
      </c>
      <c r="E118" s="18" t="s">
        <v>17</v>
      </c>
      <c r="F118" s="18" t="s">
        <v>160</v>
      </c>
      <c r="G118" s="18" t="s">
        <v>163</v>
      </c>
      <c r="H118" s="18" t="s">
        <v>670</v>
      </c>
      <c r="I118" s="18" t="s">
        <v>671</v>
      </c>
      <c r="J118" s="18" t="s">
        <v>672</v>
      </c>
      <c r="K118" s="19" t="s">
        <v>673</v>
      </c>
      <c r="L118" s="21" t="s">
        <v>485</v>
      </c>
      <c r="M118" s="25" t="s">
        <v>240</v>
      </c>
      <c r="N118" s="39" t="s">
        <v>828</v>
      </c>
      <c r="O118" s="39" t="s">
        <v>51</v>
      </c>
      <c r="P118" s="43">
        <v>132</v>
      </c>
      <c r="Q118" s="43">
        <v>169</v>
      </c>
      <c r="R118" s="43">
        <v>0</v>
      </c>
      <c r="S118" s="40">
        <f t="shared" si="31"/>
        <v>301</v>
      </c>
      <c r="T118" s="8">
        <v>1</v>
      </c>
      <c r="U118" s="8">
        <v>12</v>
      </c>
      <c r="V118" s="10" t="str">
        <f t="shared" si="47"/>
        <v>0,00000</v>
      </c>
      <c r="W118" s="11">
        <f t="shared" si="48"/>
        <v>0</v>
      </c>
      <c r="X118" s="12">
        <v>3.99</v>
      </c>
      <c r="Y118" s="11">
        <f t="shared" si="32"/>
        <v>47.88</v>
      </c>
      <c r="Z118" s="12">
        <v>0.08</v>
      </c>
      <c r="AA118" s="11">
        <f t="shared" si="54"/>
        <v>1.92</v>
      </c>
      <c r="AB118" s="12">
        <v>4.87</v>
      </c>
      <c r="AC118" s="11">
        <f t="shared" si="55"/>
        <v>116.88</v>
      </c>
      <c r="AD118" s="12">
        <v>0</v>
      </c>
      <c r="AE118" s="11">
        <f t="shared" si="33"/>
        <v>0</v>
      </c>
      <c r="AF118" s="13">
        <f t="shared" si="34"/>
        <v>1.39E-3</v>
      </c>
      <c r="AG118" s="11">
        <f t="shared" si="35"/>
        <v>0.41838999999999998</v>
      </c>
      <c r="AH118" s="13">
        <v>1.3299999999999999E-2</v>
      </c>
      <c r="AI118" s="11">
        <f t="shared" si="36"/>
        <v>4.0032999999999994</v>
      </c>
      <c r="AJ118" s="13">
        <v>0.3276</v>
      </c>
      <c r="AK118" s="11">
        <f t="shared" si="37"/>
        <v>43.243200000000002</v>
      </c>
      <c r="AL118" s="13">
        <v>0.10100000000000001</v>
      </c>
      <c r="AM118" s="11">
        <f t="shared" si="53"/>
        <v>17.069000000000003</v>
      </c>
      <c r="AN118" s="12"/>
      <c r="AO118" s="11"/>
      <c r="AP118" s="14">
        <f t="shared" si="44"/>
        <v>0</v>
      </c>
      <c r="AQ118" s="14">
        <f t="shared" si="45"/>
        <v>0</v>
      </c>
      <c r="AR118" s="14">
        <f t="shared" si="46"/>
        <v>0</v>
      </c>
      <c r="AS118" s="14">
        <f t="shared" si="38"/>
        <v>231.41388999999998</v>
      </c>
      <c r="AT118" s="14">
        <f t="shared" si="39"/>
        <v>53.225194699999996</v>
      </c>
      <c r="AU118" s="14">
        <f t="shared" si="40"/>
        <v>284.63908469999996</v>
      </c>
      <c r="AV118" s="14">
        <f t="shared" si="41"/>
        <v>231.41388999999998</v>
      </c>
      <c r="AW118" s="14">
        <f t="shared" si="42"/>
        <v>53.225194699999996</v>
      </c>
      <c r="AX118" s="14">
        <f t="shared" si="43"/>
        <v>284.63908469999996</v>
      </c>
      <c r="AY118" s="58"/>
      <c r="AZ118" s="58"/>
    </row>
    <row r="119" spans="1:52" s="1" customFormat="1" ht="12.75" customHeight="1" x14ac:dyDescent="0.2">
      <c r="A119" s="17">
        <f t="shared" si="52"/>
        <v>112</v>
      </c>
      <c r="B119" s="26">
        <v>29</v>
      </c>
      <c r="C119" s="18" t="s">
        <v>373</v>
      </c>
      <c r="D119" s="18" t="s">
        <v>159</v>
      </c>
      <c r="E119" s="18" t="s">
        <v>17</v>
      </c>
      <c r="F119" s="18" t="s">
        <v>160</v>
      </c>
      <c r="G119" s="18" t="s">
        <v>163</v>
      </c>
      <c r="H119" s="18" t="s">
        <v>670</v>
      </c>
      <c r="I119" s="18" t="s">
        <v>671</v>
      </c>
      <c r="J119" s="18" t="s">
        <v>672</v>
      </c>
      <c r="K119" s="19" t="s">
        <v>673</v>
      </c>
      <c r="L119" s="21" t="s">
        <v>494</v>
      </c>
      <c r="M119" s="25" t="s">
        <v>269</v>
      </c>
      <c r="N119" s="39" t="s">
        <v>828</v>
      </c>
      <c r="O119" s="39" t="s">
        <v>51</v>
      </c>
      <c r="P119" s="43">
        <v>191</v>
      </c>
      <c r="Q119" s="43">
        <v>212</v>
      </c>
      <c r="R119" s="43">
        <v>0</v>
      </c>
      <c r="S119" s="40">
        <f t="shared" si="31"/>
        <v>403</v>
      </c>
      <c r="T119" s="8">
        <v>1</v>
      </c>
      <c r="U119" s="8">
        <v>12</v>
      </c>
      <c r="V119" s="10" t="str">
        <f t="shared" si="47"/>
        <v>0,00000</v>
      </c>
      <c r="W119" s="11">
        <f t="shared" si="48"/>
        <v>0</v>
      </c>
      <c r="X119" s="12">
        <v>3.99</v>
      </c>
      <c r="Y119" s="11">
        <f t="shared" si="32"/>
        <v>47.88</v>
      </c>
      <c r="Z119" s="12">
        <v>0.08</v>
      </c>
      <c r="AA119" s="11">
        <f t="shared" si="54"/>
        <v>1.92</v>
      </c>
      <c r="AB119" s="12">
        <v>4.87</v>
      </c>
      <c r="AC119" s="11">
        <f t="shared" si="55"/>
        <v>116.88</v>
      </c>
      <c r="AD119" s="12">
        <v>0</v>
      </c>
      <c r="AE119" s="11">
        <f t="shared" si="33"/>
        <v>0</v>
      </c>
      <c r="AF119" s="13">
        <f t="shared" si="34"/>
        <v>1.39E-3</v>
      </c>
      <c r="AG119" s="11">
        <f t="shared" si="35"/>
        <v>0.56016999999999995</v>
      </c>
      <c r="AH119" s="13">
        <v>1.3299999999999999E-2</v>
      </c>
      <c r="AI119" s="11">
        <f t="shared" si="36"/>
        <v>5.3598999999999997</v>
      </c>
      <c r="AJ119" s="13">
        <v>0.3276</v>
      </c>
      <c r="AK119" s="11">
        <f t="shared" si="37"/>
        <v>62.571600000000004</v>
      </c>
      <c r="AL119" s="13">
        <v>0.10100000000000001</v>
      </c>
      <c r="AM119" s="11">
        <f t="shared" si="53"/>
        <v>21.412000000000003</v>
      </c>
      <c r="AN119" s="12"/>
      <c r="AO119" s="11"/>
      <c r="AP119" s="14">
        <f t="shared" si="44"/>
        <v>0</v>
      </c>
      <c r="AQ119" s="14">
        <f t="shared" si="45"/>
        <v>0</v>
      </c>
      <c r="AR119" s="14">
        <f t="shared" si="46"/>
        <v>0</v>
      </c>
      <c r="AS119" s="14">
        <f t="shared" si="38"/>
        <v>256.58366999999998</v>
      </c>
      <c r="AT119" s="14">
        <f t="shared" si="39"/>
        <v>59.014244099999999</v>
      </c>
      <c r="AU119" s="14">
        <f t="shared" si="40"/>
        <v>315.59791409999997</v>
      </c>
      <c r="AV119" s="14">
        <f t="shared" si="41"/>
        <v>256.58366999999998</v>
      </c>
      <c r="AW119" s="14">
        <f t="shared" si="42"/>
        <v>59.014244099999999</v>
      </c>
      <c r="AX119" s="14">
        <f t="shared" si="43"/>
        <v>315.59791409999997</v>
      </c>
      <c r="AY119" s="58"/>
      <c r="AZ119" s="58"/>
    </row>
    <row r="120" spans="1:52" s="1" customFormat="1" ht="12.75" customHeight="1" x14ac:dyDescent="0.2">
      <c r="A120" s="17">
        <f t="shared" si="52"/>
        <v>113</v>
      </c>
      <c r="B120" s="26">
        <v>29</v>
      </c>
      <c r="C120" s="18" t="s">
        <v>373</v>
      </c>
      <c r="D120" s="18" t="s">
        <v>159</v>
      </c>
      <c r="E120" s="18" t="s">
        <v>17</v>
      </c>
      <c r="F120" s="18" t="s">
        <v>160</v>
      </c>
      <c r="G120" s="18" t="s">
        <v>163</v>
      </c>
      <c r="H120" s="18" t="s">
        <v>670</v>
      </c>
      <c r="I120" s="18" t="s">
        <v>671</v>
      </c>
      <c r="J120" s="18" t="s">
        <v>672</v>
      </c>
      <c r="K120" s="19" t="s">
        <v>673</v>
      </c>
      <c r="L120" s="21" t="s">
        <v>829</v>
      </c>
      <c r="M120" s="27" t="s">
        <v>830</v>
      </c>
      <c r="N120" s="39">
        <v>1.5</v>
      </c>
      <c r="O120" s="39" t="s">
        <v>51</v>
      </c>
      <c r="P120" s="43">
        <v>53</v>
      </c>
      <c r="Q120" s="43">
        <v>72</v>
      </c>
      <c r="R120" s="43">
        <v>0</v>
      </c>
      <c r="S120" s="40">
        <f t="shared" si="31"/>
        <v>125</v>
      </c>
      <c r="T120" s="8">
        <v>1</v>
      </c>
      <c r="U120" s="8">
        <v>12</v>
      </c>
      <c r="V120" s="10" t="str">
        <f t="shared" si="47"/>
        <v>0,00000</v>
      </c>
      <c r="W120" s="11">
        <f t="shared" si="48"/>
        <v>0</v>
      </c>
      <c r="X120" s="12">
        <v>3.99</v>
      </c>
      <c r="Y120" s="11">
        <f t="shared" si="32"/>
        <v>47.88</v>
      </c>
      <c r="Z120" s="12">
        <v>0.08</v>
      </c>
      <c r="AA120" s="11">
        <f t="shared" si="54"/>
        <v>1.44</v>
      </c>
      <c r="AB120" s="12">
        <v>4.87</v>
      </c>
      <c r="AC120" s="11">
        <f t="shared" si="55"/>
        <v>87.66</v>
      </c>
      <c r="AD120" s="12">
        <v>0</v>
      </c>
      <c r="AE120" s="11">
        <f t="shared" si="33"/>
        <v>0</v>
      </c>
      <c r="AF120" s="13">
        <f t="shared" si="34"/>
        <v>1.39E-3</v>
      </c>
      <c r="AG120" s="11">
        <f t="shared" si="35"/>
        <v>0.17374999999999999</v>
      </c>
      <c r="AH120" s="13">
        <v>1.3299999999999999E-2</v>
      </c>
      <c r="AI120" s="11">
        <f t="shared" si="36"/>
        <v>1.6624999999999999</v>
      </c>
      <c r="AJ120" s="13">
        <v>0.3276</v>
      </c>
      <c r="AK120" s="11">
        <f t="shared" si="37"/>
        <v>17.3628</v>
      </c>
      <c r="AL120" s="13">
        <v>0.10100000000000001</v>
      </c>
      <c r="AM120" s="11">
        <f t="shared" si="53"/>
        <v>7.2720000000000002</v>
      </c>
      <c r="AN120" s="12"/>
      <c r="AO120" s="11"/>
      <c r="AP120" s="14">
        <f t="shared" si="44"/>
        <v>0</v>
      </c>
      <c r="AQ120" s="14">
        <f t="shared" si="45"/>
        <v>0</v>
      </c>
      <c r="AR120" s="14">
        <f t="shared" si="46"/>
        <v>0</v>
      </c>
      <c r="AS120" s="14">
        <f t="shared" si="38"/>
        <v>163.45104999999998</v>
      </c>
      <c r="AT120" s="14">
        <f t="shared" si="39"/>
        <v>37.5937415</v>
      </c>
      <c r="AU120" s="14">
        <f t="shared" si="40"/>
        <v>201.04479149999997</v>
      </c>
      <c r="AV120" s="14">
        <f t="shared" si="41"/>
        <v>163.45104999999998</v>
      </c>
      <c r="AW120" s="14">
        <f t="shared" si="42"/>
        <v>37.5937415</v>
      </c>
      <c r="AX120" s="14">
        <f t="shared" si="43"/>
        <v>201.04479149999997</v>
      </c>
      <c r="AY120" s="57"/>
      <c r="AZ120" s="57"/>
    </row>
    <row r="121" spans="1:52" s="1" customFormat="1" ht="12.75" customHeight="1" x14ac:dyDescent="0.2">
      <c r="A121" s="17">
        <f t="shared" si="52"/>
        <v>114</v>
      </c>
      <c r="B121" s="26">
        <v>30</v>
      </c>
      <c r="C121" s="18" t="s">
        <v>373</v>
      </c>
      <c r="D121" s="18" t="s">
        <v>159</v>
      </c>
      <c r="E121" s="18" t="s">
        <v>17</v>
      </c>
      <c r="F121" s="18" t="s">
        <v>160</v>
      </c>
      <c r="G121" s="18" t="s">
        <v>163</v>
      </c>
      <c r="H121" s="18" t="s">
        <v>680</v>
      </c>
      <c r="I121" s="18" t="s">
        <v>681</v>
      </c>
      <c r="J121" s="18" t="s">
        <v>682</v>
      </c>
      <c r="K121" s="19" t="s">
        <v>683</v>
      </c>
      <c r="L121" s="21" t="s">
        <v>463</v>
      </c>
      <c r="M121" s="25" t="s">
        <v>245</v>
      </c>
      <c r="N121" s="39" t="s">
        <v>807</v>
      </c>
      <c r="O121" s="39" t="s">
        <v>51</v>
      </c>
      <c r="P121" s="43">
        <v>433</v>
      </c>
      <c r="Q121" s="43">
        <v>649</v>
      </c>
      <c r="R121" s="43">
        <v>1082</v>
      </c>
      <c r="S121" s="40">
        <f t="shared" si="31"/>
        <v>2164</v>
      </c>
      <c r="T121" s="8">
        <v>1</v>
      </c>
      <c r="U121" s="8">
        <v>12</v>
      </c>
      <c r="V121" s="10" t="str">
        <f t="shared" si="47"/>
        <v>0,00000</v>
      </c>
      <c r="W121" s="11">
        <f t="shared" si="48"/>
        <v>0</v>
      </c>
      <c r="X121" s="12">
        <v>3.99</v>
      </c>
      <c r="Y121" s="11">
        <f t="shared" si="32"/>
        <v>47.88</v>
      </c>
      <c r="Z121" s="12">
        <v>0.08</v>
      </c>
      <c r="AA121" s="11">
        <f t="shared" si="54"/>
        <v>4.8</v>
      </c>
      <c r="AB121" s="12">
        <v>4.87</v>
      </c>
      <c r="AC121" s="11">
        <f t="shared" si="55"/>
        <v>292.2</v>
      </c>
      <c r="AD121" s="12">
        <v>0</v>
      </c>
      <c r="AE121" s="11">
        <f t="shared" si="33"/>
        <v>0</v>
      </c>
      <c r="AF121" s="13">
        <f t="shared" si="34"/>
        <v>1.39E-3</v>
      </c>
      <c r="AG121" s="11">
        <f t="shared" si="35"/>
        <v>3.0079599999999997</v>
      </c>
      <c r="AH121" s="13">
        <v>1.3299999999999999E-2</v>
      </c>
      <c r="AI121" s="11">
        <f t="shared" si="36"/>
        <v>28.781199999999998</v>
      </c>
      <c r="AJ121" s="13">
        <v>0.3276</v>
      </c>
      <c r="AK121" s="11">
        <f t="shared" si="37"/>
        <v>141.85079999999999</v>
      </c>
      <c r="AL121" s="13">
        <v>0.10100000000000001</v>
      </c>
      <c r="AM121" s="11">
        <f t="shared" si="53"/>
        <v>65.549000000000007</v>
      </c>
      <c r="AN121" s="12"/>
      <c r="AO121" s="11"/>
      <c r="AP121" s="14">
        <f t="shared" si="44"/>
        <v>0</v>
      </c>
      <c r="AQ121" s="14">
        <f t="shared" si="45"/>
        <v>0</v>
      </c>
      <c r="AR121" s="14">
        <f t="shared" si="46"/>
        <v>0</v>
      </c>
      <c r="AS121" s="14">
        <f t="shared" si="38"/>
        <v>584.06895999999995</v>
      </c>
      <c r="AT121" s="14">
        <f t="shared" si="39"/>
        <v>134.33586080000001</v>
      </c>
      <c r="AU121" s="14">
        <f t="shared" si="40"/>
        <v>718.40482079999992</v>
      </c>
      <c r="AV121" s="14">
        <f t="shared" si="41"/>
        <v>584.06895999999995</v>
      </c>
      <c r="AW121" s="14">
        <f t="shared" si="42"/>
        <v>134.33586080000001</v>
      </c>
      <c r="AX121" s="14">
        <f t="shared" si="43"/>
        <v>718.40482079999992</v>
      </c>
      <c r="AY121" s="62">
        <v>30</v>
      </c>
      <c r="AZ121" s="56">
        <f>SUM(AX121:AX131)</f>
        <v>24456.252027899998</v>
      </c>
    </row>
    <row r="122" spans="1:52" s="1" customFormat="1" ht="12.75" customHeight="1" x14ac:dyDescent="0.2">
      <c r="A122" s="17">
        <f t="shared" si="52"/>
        <v>115</v>
      </c>
      <c r="B122" s="26">
        <v>30</v>
      </c>
      <c r="C122" s="18" t="s">
        <v>373</v>
      </c>
      <c r="D122" s="18" t="s">
        <v>159</v>
      </c>
      <c r="E122" s="18" t="s">
        <v>17</v>
      </c>
      <c r="F122" s="18" t="s">
        <v>160</v>
      </c>
      <c r="G122" s="18" t="s">
        <v>163</v>
      </c>
      <c r="H122" s="18" t="s">
        <v>680</v>
      </c>
      <c r="I122" s="18" t="s">
        <v>681</v>
      </c>
      <c r="J122" s="18" t="s">
        <v>682</v>
      </c>
      <c r="K122" s="18" t="s">
        <v>683</v>
      </c>
      <c r="L122" s="21" t="s">
        <v>464</v>
      </c>
      <c r="M122" s="25" t="s">
        <v>246</v>
      </c>
      <c r="N122" s="39" t="s">
        <v>828</v>
      </c>
      <c r="O122" s="39" t="s">
        <v>51</v>
      </c>
      <c r="P122" s="43">
        <v>1133</v>
      </c>
      <c r="Q122" s="43">
        <v>1699</v>
      </c>
      <c r="R122" s="43">
        <v>0</v>
      </c>
      <c r="S122" s="40">
        <f t="shared" si="31"/>
        <v>2832</v>
      </c>
      <c r="T122" s="8">
        <v>1</v>
      </c>
      <c r="U122" s="8">
        <v>12</v>
      </c>
      <c r="V122" s="10" t="str">
        <f t="shared" si="47"/>
        <v>0,00000</v>
      </c>
      <c r="W122" s="11">
        <f t="shared" si="48"/>
        <v>0</v>
      </c>
      <c r="X122" s="12">
        <v>3.99</v>
      </c>
      <c r="Y122" s="11">
        <f t="shared" si="32"/>
        <v>47.88</v>
      </c>
      <c r="Z122" s="12">
        <v>0.08</v>
      </c>
      <c r="AA122" s="11">
        <f t="shared" si="54"/>
        <v>1.92</v>
      </c>
      <c r="AB122" s="12">
        <v>4.87</v>
      </c>
      <c r="AC122" s="11">
        <f t="shared" si="55"/>
        <v>116.88</v>
      </c>
      <c r="AD122" s="12">
        <v>0</v>
      </c>
      <c r="AE122" s="11">
        <f t="shared" si="33"/>
        <v>0</v>
      </c>
      <c r="AF122" s="13">
        <f t="shared" si="34"/>
        <v>1.39E-3</v>
      </c>
      <c r="AG122" s="11">
        <f t="shared" si="35"/>
        <v>3.93648</v>
      </c>
      <c r="AH122" s="13">
        <v>1.3299999999999999E-2</v>
      </c>
      <c r="AI122" s="11">
        <f t="shared" si="36"/>
        <v>37.665599999999998</v>
      </c>
      <c r="AJ122" s="13">
        <v>0.3276</v>
      </c>
      <c r="AK122" s="11">
        <f t="shared" si="37"/>
        <v>371.17079999999999</v>
      </c>
      <c r="AL122" s="13">
        <v>0.10100000000000001</v>
      </c>
      <c r="AM122" s="11">
        <f t="shared" si="53"/>
        <v>171.59900000000002</v>
      </c>
      <c r="AN122" s="12"/>
      <c r="AO122" s="11"/>
      <c r="AP122" s="14">
        <f t="shared" si="44"/>
        <v>0</v>
      </c>
      <c r="AQ122" s="14">
        <f t="shared" si="45"/>
        <v>0</v>
      </c>
      <c r="AR122" s="14">
        <f t="shared" si="46"/>
        <v>0</v>
      </c>
      <c r="AS122" s="14">
        <f t="shared" si="38"/>
        <v>751.05187999999998</v>
      </c>
      <c r="AT122" s="14">
        <f t="shared" si="39"/>
        <v>172.7419324</v>
      </c>
      <c r="AU122" s="14">
        <f t="shared" si="40"/>
        <v>923.79381239999998</v>
      </c>
      <c r="AV122" s="14">
        <f t="shared" si="41"/>
        <v>751.05187999999998</v>
      </c>
      <c r="AW122" s="14">
        <f t="shared" si="42"/>
        <v>172.7419324</v>
      </c>
      <c r="AX122" s="14">
        <f t="shared" si="43"/>
        <v>923.79381239999998</v>
      </c>
      <c r="AY122" s="58"/>
      <c r="AZ122" s="58"/>
    </row>
    <row r="123" spans="1:52" s="1" customFormat="1" ht="12.75" customHeight="1" x14ac:dyDescent="0.2">
      <c r="A123" s="17">
        <f t="shared" si="52"/>
        <v>116</v>
      </c>
      <c r="B123" s="26">
        <v>30</v>
      </c>
      <c r="C123" s="18" t="s">
        <v>373</v>
      </c>
      <c r="D123" s="18" t="s">
        <v>159</v>
      </c>
      <c r="E123" s="18" t="s">
        <v>17</v>
      </c>
      <c r="F123" s="18" t="s">
        <v>160</v>
      </c>
      <c r="G123" s="18" t="s">
        <v>163</v>
      </c>
      <c r="H123" s="18" t="s">
        <v>680</v>
      </c>
      <c r="I123" s="18" t="s">
        <v>681</v>
      </c>
      <c r="J123" s="18" t="s">
        <v>682</v>
      </c>
      <c r="K123" s="18" t="s">
        <v>683</v>
      </c>
      <c r="L123" s="21" t="s">
        <v>465</v>
      </c>
      <c r="M123" s="25" t="s">
        <v>248</v>
      </c>
      <c r="N123" s="39" t="s">
        <v>794</v>
      </c>
      <c r="O123" s="39" t="s">
        <v>51</v>
      </c>
      <c r="P123" s="43">
        <v>1174</v>
      </c>
      <c r="Q123" s="43">
        <v>1760</v>
      </c>
      <c r="R123" s="43">
        <v>0</v>
      </c>
      <c r="S123" s="40">
        <f t="shared" si="31"/>
        <v>2934</v>
      </c>
      <c r="T123" s="8">
        <v>1</v>
      </c>
      <c r="U123" s="8">
        <v>12</v>
      </c>
      <c r="V123" s="10" t="str">
        <f t="shared" si="47"/>
        <v>0,00000</v>
      </c>
      <c r="W123" s="11">
        <f t="shared" si="48"/>
        <v>0</v>
      </c>
      <c r="X123" s="12">
        <v>3.99</v>
      </c>
      <c r="Y123" s="11">
        <f t="shared" si="32"/>
        <v>47.88</v>
      </c>
      <c r="Z123" s="12">
        <v>0.08</v>
      </c>
      <c r="AA123" s="11">
        <f t="shared" si="54"/>
        <v>2.88</v>
      </c>
      <c r="AB123" s="12">
        <v>4.87</v>
      </c>
      <c r="AC123" s="11">
        <f t="shared" si="55"/>
        <v>175.32</v>
      </c>
      <c r="AD123" s="12">
        <v>0</v>
      </c>
      <c r="AE123" s="11">
        <f t="shared" si="33"/>
        <v>0</v>
      </c>
      <c r="AF123" s="13">
        <f t="shared" si="34"/>
        <v>1.39E-3</v>
      </c>
      <c r="AG123" s="11">
        <f t="shared" si="35"/>
        <v>4.0782600000000002</v>
      </c>
      <c r="AH123" s="13">
        <v>1.3299999999999999E-2</v>
      </c>
      <c r="AI123" s="11">
        <f t="shared" si="36"/>
        <v>39.022199999999998</v>
      </c>
      <c r="AJ123" s="13">
        <v>0.3276</v>
      </c>
      <c r="AK123" s="11">
        <f t="shared" si="37"/>
        <v>384.60239999999999</v>
      </c>
      <c r="AL123" s="13">
        <v>0.10100000000000001</v>
      </c>
      <c r="AM123" s="11">
        <f t="shared" si="53"/>
        <v>177.76000000000002</v>
      </c>
      <c r="AN123" s="12"/>
      <c r="AO123" s="11"/>
      <c r="AP123" s="14">
        <f t="shared" si="44"/>
        <v>0</v>
      </c>
      <c r="AQ123" s="14">
        <f t="shared" si="45"/>
        <v>0</v>
      </c>
      <c r="AR123" s="14">
        <f t="shared" si="46"/>
        <v>0</v>
      </c>
      <c r="AS123" s="14">
        <f t="shared" si="38"/>
        <v>831.54286000000002</v>
      </c>
      <c r="AT123" s="14">
        <f t="shared" si="39"/>
        <v>191.25485780000002</v>
      </c>
      <c r="AU123" s="14">
        <f t="shared" si="40"/>
        <v>1022.7977178000001</v>
      </c>
      <c r="AV123" s="14">
        <f t="shared" si="41"/>
        <v>831.54286000000002</v>
      </c>
      <c r="AW123" s="14">
        <f t="shared" si="42"/>
        <v>191.25485780000002</v>
      </c>
      <c r="AX123" s="14">
        <f t="shared" si="43"/>
        <v>1022.7977178000001</v>
      </c>
      <c r="AY123" s="58"/>
      <c r="AZ123" s="58"/>
    </row>
    <row r="124" spans="1:52" s="1" customFormat="1" ht="12.75" customHeight="1" x14ac:dyDescent="0.2">
      <c r="A124" s="17">
        <f t="shared" si="52"/>
        <v>117</v>
      </c>
      <c r="B124" s="26">
        <v>30</v>
      </c>
      <c r="C124" s="18" t="s">
        <v>373</v>
      </c>
      <c r="D124" s="18" t="s">
        <v>159</v>
      </c>
      <c r="E124" s="18" t="s">
        <v>17</v>
      </c>
      <c r="F124" s="18" t="s">
        <v>160</v>
      </c>
      <c r="G124" s="18" t="s">
        <v>163</v>
      </c>
      <c r="H124" s="18" t="s">
        <v>680</v>
      </c>
      <c r="I124" s="18" t="s">
        <v>681</v>
      </c>
      <c r="J124" s="18" t="s">
        <v>682</v>
      </c>
      <c r="K124" s="18" t="s">
        <v>683</v>
      </c>
      <c r="L124" s="21" t="s">
        <v>466</v>
      </c>
      <c r="M124" s="25" t="s">
        <v>249</v>
      </c>
      <c r="N124" s="39">
        <v>2.5</v>
      </c>
      <c r="O124" s="39" t="s">
        <v>51</v>
      </c>
      <c r="P124" s="43">
        <v>1213</v>
      </c>
      <c r="Q124" s="43">
        <v>1819</v>
      </c>
      <c r="R124" s="43">
        <v>0</v>
      </c>
      <c r="S124" s="40">
        <f t="shared" si="31"/>
        <v>3032</v>
      </c>
      <c r="T124" s="8">
        <v>1</v>
      </c>
      <c r="U124" s="8">
        <v>12</v>
      </c>
      <c r="V124" s="10" t="str">
        <f t="shared" si="47"/>
        <v>0,00000</v>
      </c>
      <c r="W124" s="11">
        <f t="shared" si="48"/>
        <v>0</v>
      </c>
      <c r="X124" s="12">
        <v>3.99</v>
      </c>
      <c r="Y124" s="11">
        <f t="shared" si="32"/>
        <v>47.88</v>
      </c>
      <c r="Z124" s="12">
        <v>0.08</v>
      </c>
      <c r="AA124" s="11">
        <f t="shared" si="54"/>
        <v>2.4</v>
      </c>
      <c r="AB124" s="12">
        <v>4.87</v>
      </c>
      <c r="AC124" s="11">
        <f t="shared" si="55"/>
        <v>146.1</v>
      </c>
      <c r="AD124" s="12">
        <v>0</v>
      </c>
      <c r="AE124" s="11">
        <f t="shared" si="33"/>
        <v>0</v>
      </c>
      <c r="AF124" s="13">
        <f t="shared" si="34"/>
        <v>1.39E-3</v>
      </c>
      <c r="AG124" s="11">
        <f t="shared" si="35"/>
        <v>4.21448</v>
      </c>
      <c r="AH124" s="13">
        <v>1.3299999999999999E-2</v>
      </c>
      <c r="AI124" s="11">
        <f t="shared" si="36"/>
        <v>40.325600000000001</v>
      </c>
      <c r="AJ124" s="13">
        <v>0.3276</v>
      </c>
      <c r="AK124" s="11">
        <f t="shared" si="37"/>
        <v>397.37880000000001</v>
      </c>
      <c r="AL124" s="13">
        <v>0.10100000000000001</v>
      </c>
      <c r="AM124" s="11">
        <f t="shared" si="53"/>
        <v>183.71900000000002</v>
      </c>
      <c r="AN124" s="12"/>
      <c r="AO124" s="11"/>
      <c r="AP124" s="14">
        <f t="shared" si="44"/>
        <v>0</v>
      </c>
      <c r="AQ124" s="14">
        <f t="shared" si="45"/>
        <v>0</v>
      </c>
      <c r="AR124" s="14">
        <f t="shared" si="46"/>
        <v>0</v>
      </c>
      <c r="AS124" s="14">
        <f t="shared" si="38"/>
        <v>822.01787999999999</v>
      </c>
      <c r="AT124" s="14">
        <f t="shared" si="39"/>
        <v>189.0641124</v>
      </c>
      <c r="AU124" s="14">
        <f t="shared" si="40"/>
        <v>1011.0819924</v>
      </c>
      <c r="AV124" s="14">
        <f t="shared" si="41"/>
        <v>822.01787999999999</v>
      </c>
      <c r="AW124" s="14">
        <f t="shared" si="42"/>
        <v>189.0641124</v>
      </c>
      <c r="AX124" s="14">
        <f t="shared" si="43"/>
        <v>1011.0819924</v>
      </c>
      <c r="AY124" s="58"/>
      <c r="AZ124" s="58"/>
    </row>
    <row r="125" spans="1:52" s="1" customFormat="1" ht="12.75" customHeight="1" x14ac:dyDescent="0.2">
      <c r="A125" s="17">
        <f t="shared" si="52"/>
        <v>118</v>
      </c>
      <c r="B125" s="26">
        <v>30</v>
      </c>
      <c r="C125" s="18" t="s">
        <v>373</v>
      </c>
      <c r="D125" s="18" t="s">
        <v>159</v>
      </c>
      <c r="E125" s="18" t="s">
        <v>17</v>
      </c>
      <c r="F125" s="18" t="s">
        <v>160</v>
      </c>
      <c r="G125" s="18" t="s">
        <v>163</v>
      </c>
      <c r="H125" s="18" t="s">
        <v>680</v>
      </c>
      <c r="I125" s="18" t="s">
        <v>681</v>
      </c>
      <c r="J125" s="18" t="s">
        <v>682</v>
      </c>
      <c r="K125" s="18" t="s">
        <v>683</v>
      </c>
      <c r="L125" s="21" t="s">
        <v>467</v>
      </c>
      <c r="M125" s="25" t="s">
        <v>250</v>
      </c>
      <c r="N125" s="39" t="s">
        <v>794</v>
      </c>
      <c r="O125" s="39" t="s">
        <v>51</v>
      </c>
      <c r="P125" s="43">
        <v>1352</v>
      </c>
      <c r="Q125" s="43">
        <v>2029</v>
      </c>
      <c r="R125" s="43">
        <v>0</v>
      </c>
      <c r="S125" s="40">
        <f t="shared" si="31"/>
        <v>3381</v>
      </c>
      <c r="T125" s="8">
        <v>1</v>
      </c>
      <c r="U125" s="8">
        <v>12</v>
      </c>
      <c r="V125" s="10" t="str">
        <f t="shared" si="47"/>
        <v>0,00000</v>
      </c>
      <c r="W125" s="11">
        <f t="shared" si="48"/>
        <v>0</v>
      </c>
      <c r="X125" s="12">
        <v>3.99</v>
      </c>
      <c r="Y125" s="11">
        <f t="shared" si="32"/>
        <v>47.88</v>
      </c>
      <c r="Z125" s="12">
        <v>0.08</v>
      </c>
      <c r="AA125" s="11">
        <f t="shared" si="54"/>
        <v>2.88</v>
      </c>
      <c r="AB125" s="12">
        <v>4.87</v>
      </c>
      <c r="AC125" s="11">
        <f t="shared" si="55"/>
        <v>175.32</v>
      </c>
      <c r="AD125" s="12">
        <v>0</v>
      </c>
      <c r="AE125" s="11">
        <f t="shared" si="33"/>
        <v>0</v>
      </c>
      <c r="AF125" s="13">
        <f t="shared" si="34"/>
        <v>1.39E-3</v>
      </c>
      <c r="AG125" s="11">
        <f t="shared" si="35"/>
        <v>4.6995899999999997</v>
      </c>
      <c r="AH125" s="13">
        <v>1.3299999999999999E-2</v>
      </c>
      <c r="AI125" s="11">
        <f t="shared" si="36"/>
        <v>44.967299999999994</v>
      </c>
      <c r="AJ125" s="13">
        <v>0.3276</v>
      </c>
      <c r="AK125" s="11">
        <f t="shared" si="37"/>
        <v>442.91520000000003</v>
      </c>
      <c r="AL125" s="13">
        <v>0.10100000000000001</v>
      </c>
      <c r="AM125" s="11">
        <f t="shared" si="53"/>
        <v>204.929</v>
      </c>
      <c r="AN125" s="12"/>
      <c r="AO125" s="11"/>
      <c r="AP125" s="14">
        <f t="shared" si="44"/>
        <v>0</v>
      </c>
      <c r="AQ125" s="14">
        <f t="shared" si="45"/>
        <v>0</v>
      </c>
      <c r="AR125" s="14">
        <f t="shared" si="46"/>
        <v>0</v>
      </c>
      <c r="AS125" s="14">
        <f t="shared" si="38"/>
        <v>923.59108999999989</v>
      </c>
      <c r="AT125" s="14">
        <f t="shared" si="39"/>
        <v>212.42595069999999</v>
      </c>
      <c r="AU125" s="14">
        <f t="shared" si="40"/>
        <v>1136.0170406999998</v>
      </c>
      <c r="AV125" s="14">
        <f t="shared" si="41"/>
        <v>923.59108999999989</v>
      </c>
      <c r="AW125" s="14">
        <f t="shared" si="42"/>
        <v>212.42595069999999</v>
      </c>
      <c r="AX125" s="14">
        <f t="shared" si="43"/>
        <v>1136.0170406999998</v>
      </c>
      <c r="AY125" s="58"/>
      <c r="AZ125" s="58"/>
    </row>
    <row r="126" spans="1:52" s="1" customFormat="1" ht="12.75" customHeight="1" x14ac:dyDescent="0.2">
      <c r="A126" s="17">
        <f t="shared" si="52"/>
        <v>119</v>
      </c>
      <c r="B126" s="26">
        <v>30</v>
      </c>
      <c r="C126" s="18" t="s">
        <v>373</v>
      </c>
      <c r="D126" s="18" t="s">
        <v>159</v>
      </c>
      <c r="E126" s="18" t="s">
        <v>17</v>
      </c>
      <c r="F126" s="18" t="s">
        <v>160</v>
      </c>
      <c r="G126" s="18" t="s">
        <v>163</v>
      </c>
      <c r="H126" s="18" t="s">
        <v>680</v>
      </c>
      <c r="I126" s="18" t="s">
        <v>681</v>
      </c>
      <c r="J126" s="18" t="s">
        <v>682</v>
      </c>
      <c r="K126" s="18" t="s">
        <v>683</v>
      </c>
      <c r="L126" s="21" t="s">
        <v>468</v>
      </c>
      <c r="M126" s="25" t="s">
        <v>251</v>
      </c>
      <c r="N126" s="39" t="s">
        <v>794</v>
      </c>
      <c r="O126" s="39" t="s">
        <v>51</v>
      </c>
      <c r="P126" s="43">
        <v>615</v>
      </c>
      <c r="Q126" s="43">
        <v>922</v>
      </c>
      <c r="R126" s="43">
        <v>0</v>
      </c>
      <c r="S126" s="40">
        <f t="shared" si="31"/>
        <v>1537</v>
      </c>
      <c r="T126" s="8">
        <v>1</v>
      </c>
      <c r="U126" s="8">
        <v>12</v>
      </c>
      <c r="V126" s="10" t="str">
        <f t="shared" si="47"/>
        <v>0,00000</v>
      </c>
      <c r="W126" s="11">
        <f t="shared" si="48"/>
        <v>0</v>
      </c>
      <c r="X126" s="12">
        <v>3.99</v>
      </c>
      <c r="Y126" s="11">
        <f t="shared" si="32"/>
        <v>47.88</v>
      </c>
      <c r="Z126" s="12">
        <v>0.08</v>
      </c>
      <c r="AA126" s="11">
        <f t="shared" si="54"/>
        <v>2.88</v>
      </c>
      <c r="AB126" s="12">
        <v>4.87</v>
      </c>
      <c r="AC126" s="11">
        <f t="shared" si="55"/>
        <v>175.32</v>
      </c>
      <c r="AD126" s="12">
        <v>0</v>
      </c>
      <c r="AE126" s="11">
        <f t="shared" si="33"/>
        <v>0</v>
      </c>
      <c r="AF126" s="13">
        <f t="shared" si="34"/>
        <v>1.39E-3</v>
      </c>
      <c r="AG126" s="11">
        <f t="shared" si="35"/>
        <v>2.1364299999999998</v>
      </c>
      <c r="AH126" s="13">
        <v>1.3299999999999999E-2</v>
      </c>
      <c r="AI126" s="11">
        <f t="shared" si="36"/>
        <v>20.4421</v>
      </c>
      <c r="AJ126" s="13">
        <v>0.3276</v>
      </c>
      <c r="AK126" s="11">
        <f t="shared" si="37"/>
        <v>201.47399999999999</v>
      </c>
      <c r="AL126" s="13">
        <v>0.10100000000000001</v>
      </c>
      <c r="AM126" s="11">
        <f t="shared" si="53"/>
        <v>93.122</v>
      </c>
      <c r="AN126" s="12"/>
      <c r="AO126" s="11"/>
      <c r="AP126" s="14">
        <f t="shared" si="44"/>
        <v>0</v>
      </c>
      <c r="AQ126" s="14">
        <f t="shared" si="45"/>
        <v>0</v>
      </c>
      <c r="AR126" s="14">
        <f t="shared" si="46"/>
        <v>0</v>
      </c>
      <c r="AS126" s="14">
        <f t="shared" si="38"/>
        <v>543.25453000000005</v>
      </c>
      <c r="AT126" s="14">
        <f t="shared" si="39"/>
        <v>124.94854190000001</v>
      </c>
      <c r="AU126" s="14">
        <f t="shared" si="40"/>
        <v>668.20307190000005</v>
      </c>
      <c r="AV126" s="14">
        <f t="shared" si="41"/>
        <v>543.25453000000005</v>
      </c>
      <c r="AW126" s="14">
        <f t="shared" si="42"/>
        <v>124.94854190000001</v>
      </c>
      <c r="AX126" s="14">
        <f t="shared" si="43"/>
        <v>668.20307190000005</v>
      </c>
      <c r="AY126" s="58"/>
      <c r="AZ126" s="58"/>
    </row>
    <row r="127" spans="1:52" s="1" customFormat="1" ht="12.75" customHeight="1" x14ac:dyDescent="0.2">
      <c r="A127" s="17">
        <f t="shared" si="52"/>
        <v>120</v>
      </c>
      <c r="B127" s="26">
        <v>30</v>
      </c>
      <c r="C127" s="18" t="s">
        <v>373</v>
      </c>
      <c r="D127" s="18" t="s">
        <v>159</v>
      </c>
      <c r="E127" s="18" t="s">
        <v>17</v>
      </c>
      <c r="F127" s="18" t="s">
        <v>160</v>
      </c>
      <c r="G127" s="18" t="s">
        <v>163</v>
      </c>
      <c r="H127" s="18" t="s">
        <v>680</v>
      </c>
      <c r="I127" s="18" t="s">
        <v>681</v>
      </c>
      <c r="J127" s="18" t="s">
        <v>682</v>
      </c>
      <c r="K127" s="18" t="s">
        <v>683</v>
      </c>
      <c r="L127" s="21" t="s">
        <v>488</v>
      </c>
      <c r="M127" s="25" t="s">
        <v>247</v>
      </c>
      <c r="N127" s="39" t="s">
        <v>792</v>
      </c>
      <c r="O127" s="39" t="s">
        <v>51</v>
      </c>
      <c r="P127" s="43">
        <v>2870</v>
      </c>
      <c r="Q127" s="43">
        <v>8480</v>
      </c>
      <c r="R127" s="43">
        <v>0</v>
      </c>
      <c r="S127" s="40">
        <f t="shared" si="31"/>
        <v>11350</v>
      </c>
      <c r="T127" s="8">
        <v>1</v>
      </c>
      <c r="U127" s="8">
        <v>12</v>
      </c>
      <c r="V127" s="10" t="str">
        <f t="shared" si="47"/>
        <v>0,00000</v>
      </c>
      <c r="W127" s="11">
        <f t="shared" si="48"/>
        <v>0</v>
      </c>
      <c r="X127" s="12">
        <v>3.99</v>
      </c>
      <c r="Y127" s="11">
        <f t="shared" si="32"/>
        <v>47.88</v>
      </c>
      <c r="Z127" s="12">
        <v>0.08</v>
      </c>
      <c r="AA127" s="11">
        <f t="shared" si="54"/>
        <v>24.96</v>
      </c>
      <c r="AB127" s="12">
        <v>4.87</v>
      </c>
      <c r="AC127" s="11">
        <f t="shared" si="55"/>
        <v>1519.44</v>
      </c>
      <c r="AD127" s="12">
        <v>0</v>
      </c>
      <c r="AE127" s="11">
        <f t="shared" si="33"/>
        <v>0</v>
      </c>
      <c r="AF127" s="13">
        <f t="shared" si="34"/>
        <v>1.39E-3</v>
      </c>
      <c r="AG127" s="11">
        <f t="shared" si="35"/>
        <v>15.7765</v>
      </c>
      <c r="AH127" s="13">
        <v>1.3299999999999999E-2</v>
      </c>
      <c r="AI127" s="11">
        <f t="shared" si="36"/>
        <v>150.95499999999998</v>
      </c>
      <c r="AJ127" s="13">
        <v>0.3276</v>
      </c>
      <c r="AK127" s="11">
        <f t="shared" si="37"/>
        <v>940.21199999999999</v>
      </c>
      <c r="AL127" s="13">
        <v>0.10100000000000001</v>
      </c>
      <c r="AM127" s="11">
        <f t="shared" si="53"/>
        <v>856.48</v>
      </c>
      <c r="AN127" s="12"/>
      <c r="AO127" s="11"/>
      <c r="AP127" s="14">
        <f t="shared" si="44"/>
        <v>0</v>
      </c>
      <c r="AQ127" s="14">
        <f t="shared" si="45"/>
        <v>0</v>
      </c>
      <c r="AR127" s="14">
        <f t="shared" si="46"/>
        <v>0</v>
      </c>
      <c r="AS127" s="14">
        <f t="shared" si="38"/>
        <v>3555.7035000000001</v>
      </c>
      <c r="AT127" s="14">
        <f t="shared" si="39"/>
        <v>817.81180500000005</v>
      </c>
      <c r="AU127" s="14">
        <f t="shared" si="40"/>
        <v>4373.5153049999999</v>
      </c>
      <c r="AV127" s="14">
        <f t="shared" si="41"/>
        <v>3555.7035000000001</v>
      </c>
      <c r="AW127" s="14">
        <f t="shared" si="42"/>
        <v>817.81180500000005</v>
      </c>
      <c r="AX127" s="14">
        <f t="shared" si="43"/>
        <v>4373.5153049999999</v>
      </c>
      <c r="AY127" s="58"/>
      <c r="AZ127" s="58"/>
    </row>
    <row r="128" spans="1:52" s="1" customFormat="1" ht="12.75" customHeight="1" x14ac:dyDescent="0.2">
      <c r="A128" s="17">
        <f t="shared" si="52"/>
        <v>121</v>
      </c>
      <c r="B128" s="26">
        <v>30</v>
      </c>
      <c r="C128" s="18" t="s">
        <v>373</v>
      </c>
      <c r="D128" s="18" t="s">
        <v>159</v>
      </c>
      <c r="E128" s="18" t="s">
        <v>17</v>
      </c>
      <c r="F128" s="18" t="s">
        <v>160</v>
      </c>
      <c r="G128" s="18" t="s">
        <v>163</v>
      </c>
      <c r="H128" s="18" t="s">
        <v>680</v>
      </c>
      <c r="I128" s="18" t="s">
        <v>681</v>
      </c>
      <c r="J128" s="18" t="s">
        <v>682</v>
      </c>
      <c r="K128" s="18" t="s">
        <v>683</v>
      </c>
      <c r="L128" s="21" t="s">
        <v>684</v>
      </c>
      <c r="M128" s="25" t="s">
        <v>878</v>
      </c>
      <c r="N128" s="39" t="s">
        <v>794</v>
      </c>
      <c r="O128" s="39" t="s">
        <v>51</v>
      </c>
      <c r="P128" s="43">
        <v>39</v>
      </c>
      <c r="Q128" s="43">
        <v>156</v>
      </c>
      <c r="R128" s="43">
        <v>0</v>
      </c>
      <c r="S128" s="40">
        <f t="shared" si="31"/>
        <v>195</v>
      </c>
      <c r="T128" s="8">
        <v>1</v>
      </c>
      <c r="U128" s="8">
        <v>12</v>
      </c>
      <c r="V128" s="10" t="str">
        <f t="shared" si="47"/>
        <v>0,00000</v>
      </c>
      <c r="W128" s="11">
        <f t="shared" si="48"/>
        <v>0</v>
      </c>
      <c r="X128" s="12">
        <v>3.99</v>
      </c>
      <c r="Y128" s="11">
        <f t="shared" si="32"/>
        <v>47.88</v>
      </c>
      <c r="Z128" s="12">
        <v>0.08</v>
      </c>
      <c r="AA128" s="11">
        <f t="shared" si="54"/>
        <v>2.88</v>
      </c>
      <c r="AB128" s="12">
        <v>4.87</v>
      </c>
      <c r="AC128" s="11">
        <f t="shared" si="55"/>
        <v>175.32</v>
      </c>
      <c r="AD128" s="12">
        <v>0</v>
      </c>
      <c r="AE128" s="11">
        <f t="shared" si="33"/>
        <v>0</v>
      </c>
      <c r="AF128" s="13">
        <f t="shared" si="34"/>
        <v>1.39E-3</v>
      </c>
      <c r="AG128" s="11">
        <f t="shared" si="35"/>
        <v>0.27105000000000001</v>
      </c>
      <c r="AH128" s="13">
        <v>1.3299999999999999E-2</v>
      </c>
      <c r="AI128" s="11">
        <f t="shared" si="36"/>
        <v>2.5934999999999997</v>
      </c>
      <c r="AJ128" s="13">
        <v>0.3276</v>
      </c>
      <c r="AK128" s="11">
        <f t="shared" si="37"/>
        <v>12.776400000000001</v>
      </c>
      <c r="AL128" s="13">
        <v>0.10100000000000001</v>
      </c>
      <c r="AM128" s="11">
        <f t="shared" si="53"/>
        <v>15.756</v>
      </c>
      <c r="AN128" s="12"/>
      <c r="AO128" s="11"/>
      <c r="AP128" s="14">
        <f t="shared" si="44"/>
        <v>0</v>
      </c>
      <c r="AQ128" s="14">
        <f t="shared" si="45"/>
        <v>0</v>
      </c>
      <c r="AR128" s="14">
        <f t="shared" si="46"/>
        <v>0</v>
      </c>
      <c r="AS128" s="14">
        <f t="shared" si="38"/>
        <v>257.47694999999999</v>
      </c>
      <c r="AT128" s="14">
        <f t="shared" si="39"/>
        <v>59.2196985</v>
      </c>
      <c r="AU128" s="14">
        <f t="shared" si="40"/>
        <v>316.69664849999998</v>
      </c>
      <c r="AV128" s="14">
        <f t="shared" si="41"/>
        <v>257.47694999999999</v>
      </c>
      <c r="AW128" s="14">
        <f t="shared" si="42"/>
        <v>59.2196985</v>
      </c>
      <c r="AX128" s="14">
        <f t="shared" si="43"/>
        <v>316.69664849999998</v>
      </c>
      <c r="AY128" s="58"/>
      <c r="AZ128" s="58"/>
    </row>
    <row r="129" spans="1:52" s="1" customFormat="1" ht="12.75" customHeight="1" x14ac:dyDescent="0.2">
      <c r="A129" s="17">
        <f t="shared" si="52"/>
        <v>122</v>
      </c>
      <c r="B129" s="26">
        <v>30</v>
      </c>
      <c r="C129" s="18" t="s">
        <v>373</v>
      </c>
      <c r="D129" s="18" t="s">
        <v>159</v>
      </c>
      <c r="E129" s="18" t="s">
        <v>17</v>
      </c>
      <c r="F129" s="18" t="s">
        <v>160</v>
      </c>
      <c r="G129" s="18" t="s">
        <v>163</v>
      </c>
      <c r="H129" s="18" t="s">
        <v>680</v>
      </c>
      <c r="I129" s="18" t="s">
        <v>681</v>
      </c>
      <c r="J129" s="18" t="s">
        <v>682</v>
      </c>
      <c r="K129" s="18" t="s">
        <v>683</v>
      </c>
      <c r="L129" s="21" t="s">
        <v>831</v>
      </c>
      <c r="M129" s="25" t="s">
        <v>832</v>
      </c>
      <c r="N129" s="39" t="s">
        <v>787</v>
      </c>
      <c r="O129" s="39" t="s">
        <v>51</v>
      </c>
      <c r="P129" s="43">
        <v>358</v>
      </c>
      <c r="Q129" s="43">
        <v>388</v>
      </c>
      <c r="R129" s="43">
        <v>0</v>
      </c>
      <c r="S129" s="40">
        <f t="shared" si="31"/>
        <v>746</v>
      </c>
      <c r="T129" s="8">
        <v>1</v>
      </c>
      <c r="U129" s="8">
        <v>12</v>
      </c>
      <c r="V129" s="10" t="str">
        <f t="shared" si="47"/>
        <v>0,00000</v>
      </c>
      <c r="W129" s="11">
        <f t="shared" si="48"/>
        <v>0</v>
      </c>
      <c r="X129" s="12">
        <v>3.99</v>
      </c>
      <c r="Y129" s="11">
        <f t="shared" si="32"/>
        <v>47.88</v>
      </c>
      <c r="Z129" s="12">
        <v>0.08</v>
      </c>
      <c r="AA129" s="11">
        <f t="shared" si="54"/>
        <v>5.76</v>
      </c>
      <c r="AB129" s="12">
        <v>4.87</v>
      </c>
      <c r="AC129" s="11">
        <f t="shared" si="55"/>
        <v>350.64</v>
      </c>
      <c r="AD129" s="12">
        <v>0</v>
      </c>
      <c r="AE129" s="11">
        <f t="shared" si="33"/>
        <v>0</v>
      </c>
      <c r="AF129" s="13">
        <f t="shared" si="34"/>
        <v>1.39E-3</v>
      </c>
      <c r="AG129" s="11">
        <f t="shared" si="35"/>
        <v>1.03694</v>
      </c>
      <c r="AH129" s="13">
        <v>1.3299999999999999E-2</v>
      </c>
      <c r="AI129" s="11">
        <f t="shared" si="36"/>
        <v>9.9217999999999993</v>
      </c>
      <c r="AJ129" s="13">
        <v>0.3276</v>
      </c>
      <c r="AK129" s="11">
        <f t="shared" si="37"/>
        <v>117.2808</v>
      </c>
      <c r="AL129" s="13">
        <v>0.10100000000000001</v>
      </c>
      <c r="AM129" s="11">
        <f t="shared" si="53"/>
        <v>39.188000000000002</v>
      </c>
      <c r="AN129" s="12"/>
      <c r="AO129" s="11"/>
      <c r="AP129" s="14">
        <f t="shared" si="44"/>
        <v>0</v>
      </c>
      <c r="AQ129" s="14">
        <f t="shared" si="45"/>
        <v>0</v>
      </c>
      <c r="AR129" s="14">
        <f t="shared" si="46"/>
        <v>0</v>
      </c>
      <c r="AS129" s="14">
        <f t="shared" si="38"/>
        <v>571.70753999999999</v>
      </c>
      <c r="AT129" s="14">
        <f t="shared" si="39"/>
        <v>131.4927342</v>
      </c>
      <c r="AU129" s="14">
        <f t="shared" si="40"/>
        <v>703.20027419999997</v>
      </c>
      <c r="AV129" s="14">
        <f t="shared" si="41"/>
        <v>571.70753999999999</v>
      </c>
      <c r="AW129" s="14">
        <f t="shared" si="42"/>
        <v>131.4927342</v>
      </c>
      <c r="AX129" s="14">
        <f t="shared" si="43"/>
        <v>703.20027419999997</v>
      </c>
      <c r="AY129" s="58"/>
      <c r="AZ129" s="58"/>
    </row>
    <row r="130" spans="1:52" s="1" customFormat="1" ht="12.75" customHeight="1" x14ac:dyDescent="0.2">
      <c r="A130" s="17">
        <f t="shared" si="52"/>
        <v>123</v>
      </c>
      <c r="B130" s="26">
        <v>30</v>
      </c>
      <c r="C130" s="18" t="s">
        <v>373</v>
      </c>
      <c r="D130" s="18" t="s">
        <v>159</v>
      </c>
      <c r="E130" s="18" t="s">
        <v>17</v>
      </c>
      <c r="F130" s="18" t="s">
        <v>160</v>
      </c>
      <c r="G130" s="18" t="s">
        <v>163</v>
      </c>
      <c r="H130" s="18" t="s">
        <v>680</v>
      </c>
      <c r="I130" s="18" t="s">
        <v>681</v>
      </c>
      <c r="J130" s="18" t="s">
        <v>682</v>
      </c>
      <c r="K130" s="18" t="s">
        <v>683</v>
      </c>
      <c r="L130" s="21" t="s">
        <v>833</v>
      </c>
      <c r="M130" s="25" t="s">
        <v>834</v>
      </c>
      <c r="N130" s="39" t="s">
        <v>787</v>
      </c>
      <c r="O130" s="39" t="s">
        <v>51</v>
      </c>
      <c r="P130" s="43">
        <v>254</v>
      </c>
      <c r="Q130" s="43">
        <v>382</v>
      </c>
      <c r="R130" s="43">
        <v>0</v>
      </c>
      <c r="S130" s="40">
        <f t="shared" si="31"/>
        <v>636</v>
      </c>
      <c r="T130" s="8">
        <v>1</v>
      </c>
      <c r="U130" s="8">
        <v>12</v>
      </c>
      <c r="V130" s="10" t="str">
        <f t="shared" si="47"/>
        <v>0,00000</v>
      </c>
      <c r="W130" s="11">
        <f t="shared" si="48"/>
        <v>0</v>
      </c>
      <c r="X130" s="12">
        <v>3.99</v>
      </c>
      <c r="Y130" s="11">
        <f t="shared" si="32"/>
        <v>47.88</v>
      </c>
      <c r="Z130" s="12">
        <v>0.08</v>
      </c>
      <c r="AA130" s="11">
        <f t="shared" si="54"/>
        <v>5.76</v>
      </c>
      <c r="AB130" s="12">
        <v>4.87</v>
      </c>
      <c r="AC130" s="11">
        <f t="shared" si="55"/>
        <v>350.64</v>
      </c>
      <c r="AD130" s="12">
        <v>0</v>
      </c>
      <c r="AE130" s="11">
        <f t="shared" si="33"/>
        <v>0</v>
      </c>
      <c r="AF130" s="13">
        <f t="shared" si="34"/>
        <v>1.39E-3</v>
      </c>
      <c r="AG130" s="11">
        <f t="shared" si="35"/>
        <v>0.88403999999999994</v>
      </c>
      <c r="AH130" s="13">
        <v>1.3299999999999999E-2</v>
      </c>
      <c r="AI130" s="11">
        <f t="shared" si="36"/>
        <v>8.4588000000000001</v>
      </c>
      <c r="AJ130" s="13">
        <v>0.3276</v>
      </c>
      <c r="AK130" s="11">
        <f t="shared" si="37"/>
        <v>83.210400000000007</v>
      </c>
      <c r="AL130" s="13">
        <v>0.10100000000000001</v>
      </c>
      <c r="AM130" s="11">
        <f t="shared" si="53"/>
        <v>38.582000000000001</v>
      </c>
      <c r="AN130" s="12"/>
      <c r="AO130" s="11"/>
      <c r="AP130" s="14">
        <f t="shared" si="44"/>
        <v>0</v>
      </c>
      <c r="AQ130" s="14">
        <f t="shared" si="45"/>
        <v>0</v>
      </c>
      <c r="AR130" s="14">
        <f t="shared" si="46"/>
        <v>0</v>
      </c>
      <c r="AS130" s="14">
        <f t="shared" si="38"/>
        <v>535.41524000000004</v>
      </c>
      <c r="AT130" s="14">
        <f t="shared" si="39"/>
        <v>123.14550520000002</v>
      </c>
      <c r="AU130" s="14">
        <f t="shared" si="40"/>
        <v>658.56074520000004</v>
      </c>
      <c r="AV130" s="14">
        <f t="shared" si="41"/>
        <v>535.41524000000004</v>
      </c>
      <c r="AW130" s="14">
        <f t="shared" si="42"/>
        <v>123.14550520000002</v>
      </c>
      <c r="AX130" s="14">
        <f t="shared" si="43"/>
        <v>658.56074520000004</v>
      </c>
      <c r="AY130" s="58"/>
      <c r="AZ130" s="58"/>
    </row>
    <row r="131" spans="1:52" s="1" customFormat="1" ht="12.75" customHeight="1" x14ac:dyDescent="0.2">
      <c r="A131" s="17">
        <f t="shared" si="52"/>
        <v>124</v>
      </c>
      <c r="B131" s="26">
        <v>30</v>
      </c>
      <c r="C131" s="18" t="s">
        <v>373</v>
      </c>
      <c r="D131" s="18" t="s">
        <v>159</v>
      </c>
      <c r="E131" s="18" t="s">
        <v>17</v>
      </c>
      <c r="F131" s="18" t="s">
        <v>160</v>
      </c>
      <c r="G131" s="18" t="s">
        <v>163</v>
      </c>
      <c r="H131" s="18" t="s">
        <v>680</v>
      </c>
      <c r="I131" s="18" t="s">
        <v>681</v>
      </c>
      <c r="J131" s="18" t="s">
        <v>682</v>
      </c>
      <c r="K131" s="18" t="s">
        <v>683</v>
      </c>
      <c r="L131" s="21" t="s">
        <v>685</v>
      </c>
      <c r="M131" s="25" t="s">
        <v>686</v>
      </c>
      <c r="N131" s="39" t="s">
        <v>788</v>
      </c>
      <c r="O131" s="39" t="s">
        <v>55</v>
      </c>
      <c r="P131" s="43">
        <v>364</v>
      </c>
      <c r="Q131" s="43">
        <v>1066</v>
      </c>
      <c r="R131" s="43">
        <v>0</v>
      </c>
      <c r="S131" s="40">
        <f t="shared" si="31"/>
        <v>1430</v>
      </c>
      <c r="T131" s="8">
        <v>1</v>
      </c>
      <c r="U131" s="8">
        <v>12</v>
      </c>
      <c r="V131" s="10" t="str">
        <f t="shared" si="47"/>
        <v>0,00000</v>
      </c>
      <c r="W131" s="11">
        <f t="shared" si="48"/>
        <v>0</v>
      </c>
      <c r="X131" s="12">
        <v>5</v>
      </c>
      <c r="Y131" s="11">
        <f t="shared" si="32"/>
        <v>60</v>
      </c>
      <c r="Z131" s="12">
        <v>0.08</v>
      </c>
      <c r="AA131" s="11">
        <f t="shared" si="54"/>
        <v>38.4</v>
      </c>
      <c r="AB131" s="12">
        <v>21.13</v>
      </c>
      <c r="AC131" s="11">
        <f t="shared" si="55"/>
        <v>10142.4</v>
      </c>
      <c r="AD131" s="12">
        <v>0</v>
      </c>
      <c r="AE131" s="11">
        <f t="shared" si="33"/>
        <v>0</v>
      </c>
      <c r="AF131" s="13">
        <f t="shared" si="34"/>
        <v>1.39E-3</v>
      </c>
      <c r="AG131" s="11">
        <f t="shared" si="35"/>
        <v>1.9877</v>
      </c>
      <c r="AH131" s="13">
        <v>1.3299999999999999E-2</v>
      </c>
      <c r="AI131" s="11">
        <f t="shared" si="36"/>
        <v>19.018999999999998</v>
      </c>
      <c r="AJ131" s="13">
        <v>0.2208</v>
      </c>
      <c r="AK131" s="11">
        <f t="shared" si="37"/>
        <v>80.371200000000002</v>
      </c>
      <c r="AL131" s="13">
        <v>0.15490000000000001</v>
      </c>
      <c r="AM131" s="11">
        <f t="shared" si="53"/>
        <v>165.1234</v>
      </c>
      <c r="AN131" s="12"/>
      <c r="AO131" s="11"/>
      <c r="AP131" s="14">
        <f t="shared" si="44"/>
        <v>0</v>
      </c>
      <c r="AQ131" s="14">
        <f t="shared" si="45"/>
        <v>0</v>
      </c>
      <c r="AR131" s="14">
        <f t="shared" si="46"/>
        <v>0</v>
      </c>
      <c r="AS131" s="14">
        <f t="shared" si="38"/>
        <v>10507.301299999999</v>
      </c>
      <c r="AT131" s="14">
        <f t="shared" si="39"/>
        <v>2416.6792989999999</v>
      </c>
      <c r="AU131" s="14">
        <f t="shared" si="40"/>
        <v>12923.980598999999</v>
      </c>
      <c r="AV131" s="14">
        <f t="shared" si="41"/>
        <v>10507.301299999999</v>
      </c>
      <c r="AW131" s="14">
        <f t="shared" si="42"/>
        <v>2416.6792989999999</v>
      </c>
      <c r="AX131" s="14">
        <f t="shared" si="43"/>
        <v>12923.980598999999</v>
      </c>
      <c r="AY131" s="57"/>
      <c r="AZ131" s="57"/>
    </row>
    <row r="132" spans="1:52" s="1" customFormat="1" ht="12.75" customHeight="1" x14ac:dyDescent="0.2">
      <c r="A132" s="17">
        <f t="shared" si="52"/>
        <v>125</v>
      </c>
      <c r="B132" s="26">
        <v>31</v>
      </c>
      <c r="C132" s="18" t="s">
        <v>373</v>
      </c>
      <c r="D132" s="18" t="s">
        <v>159</v>
      </c>
      <c r="E132" s="18" t="s">
        <v>17</v>
      </c>
      <c r="F132" s="18" t="s">
        <v>160</v>
      </c>
      <c r="G132" s="18" t="s">
        <v>163</v>
      </c>
      <c r="H132" s="18" t="s">
        <v>687</v>
      </c>
      <c r="I132" s="18" t="s">
        <v>688</v>
      </c>
      <c r="J132" s="18" t="s">
        <v>689</v>
      </c>
      <c r="K132" s="19" t="s">
        <v>690</v>
      </c>
      <c r="L132" s="21" t="s">
        <v>437</v>
      </c>
      <c r="M132" s="25" t="s">
        <v>220</v>
      </c>
      <c r="N132" s="39" t="s">
        <v>828</v>
      </c>
      <c r="O132" s="39" t="s">
        <v>51</v>
      </c>
      <c r="P132" s="43">
        <v>0</v>
      </c>
      <c r="Q132" s="43">
        <v>1</v>
      </c>
      <c r="R132" s="43">
        <v>0</v>
      </c>
      <c r="S132" s="40">
        <f t="shared" si="31"/>
        <v>1</v>
      </c>
      <c r="T132" s="8">
        <v>1</v>
      </c>
      <c r="U132" s="8">
        <v>12</v>
      </c>
      <c r="V132" s="10" t="str">
        <f t="shared" si="47"/>
        <v>0,00000</v>
      </c>
      <c r="W132" s="11">
        <f t="shared" si="48"/>
        <v>0</v>
      </c>
      <c r="X132" s="12">
        <v>3.99</v>
      </c>
      <c r="Y132" s="11">
        <f t="shared" si="32"/>
        <v>47.88</v>
      </c>
      <c r="Z132" s="12">
        <v>0.08</v>
      </c>
      <c r="AA132" s="11">
        <f t="shared" si="54"/>
        <v>1.92</v>
      </c>
      <c r="AB132" s="12">
        <v>4.87</v>
      </c>
      <c r="AC132" s="11">
        <f t="shared" si="55"/>
        <v>116.88</v>
      </c>
      <c r="AD132" s="12">
        <v>0</v>
      </c>
      <c r="AE132" s="11">
        <f t="shared" si="33"/>
        <v>0</v>
      </c>
      <c r="AF132" s="13">
        <f t="shared" si="34"/>
        <v>1.39E-3</v>
      </c>
      <c r="AG132" s="11">
        <f t="shared" si="35"/>
        <v>1.39E-3</v>
      </c>
      <c r="AH132" s="13">
        <v>1.3299999999999999E-2</v>
      </c>
      <c r="AI132" s="11">
        <f t="shared" si="36"/>
        <v>1.3299999999999999E-2</v>
      </c>
      <c r="AJ132" s="13">
        <v>0.3276</v>
      </c>
      <c r="AK132" s="11">
        <f t="shared" si="37"/>
        <v>0</v>
      </c>
      <c r="AL132" s="13">
        <v>0.10100000000000001</v>
      </c>
      <c r="AM132" s="11">
        <f t="shared" si="53"/>
        <v>0.10100000000000001</v>
      </c>
      <c r="AN132" s="12"/>
      <c r="AO132" s="11"/>
      <c r="AP132" s="14">
        <f t="shared" si="44"/>
        <v>0</v>
      </c>
      <c r="AQ132" s="14">
        <f t="shared" si="45"/>
        <v>0</v>
      </c>
      <c r="AR132" s="14">
        <f t="shared" si="46"/>
        <v>0</v>
      </c>
      <c r="AS132" s="14">
        <f t="shared" si="38"/>
        <v>166.79569000000001</v>
      </c>
      <c r="AT132" s="14">
        <f t="shared" si="39"/>
        <v>38.363008700000002</v>
      </c>
      <c r="AU132" s="14">
        <f t="shared" si="40"/>
        <v>205.1586987</v>
      </c>
      <c r="AV132" s="14">
        <f t="shared" si="41"/>
        <v>166.79569000000001</v>
      </c>
      <c r="AW132" s="14">
        <f t="shared" si="42"/>
        <v>38.363008700000002</v>
      </c>
      <c r="AX132" s="14">
        <f t="shared" si="43"/>
        <v>205.1586987</v>
      </c>
      <c r="AY132" s="62">
        <v>31</v>
      </c>
      <c r="AZ132" s="56">
        <f>SUM(AX132:AX149)</f>
        <v>36232.713831600006</v>
      </c>
    </row>
    <row r="133" spans="1:52" s="1" customFormat="1" ht="12.75" customHeight="1" x14ac:dyDescent="0.2">
      <c r="A133" s="17">
        <f t="shared" si="52"/>
        <v>126</v>
      </c>
      <c r="B133" s="26">
        <v>31</v>
      </c>
      <c r="C133" s="18" t="s">
        <v>373</v>
      </c>
      <c r="D133" s="18" t="s">
        <v>159</v>
      </c>
      <c r="E133" s="18" t="s">
        <v>17</v>
      </c>
      <c r="F133" s="18" t="s">
        <v>160</v>
      </c>
      <c r="G133" s="18" t="s">
        <v>163</v>
      </c>
      <c r="H133" s="18" t="s">
        <v>687</v>
      </c>
      <c r="I133" s="18" t="s">
        <v>688</v>
      </c>
      <c r="J133" s="18" t="s">
        <v>689</v>
      </c>
      <c r="K133" s="19" t="s">
        <v>690</v>
      </c>
      <c r="L133" s="21" t="s">
        <v>438</v>
      </c>
      <c r="M133" s="25" t="s">
        <v>221</v>
      </c>
      <c r="N133" s="39" t="s">
        <v>794</v>
      </c>
      <c r="O133" s="39" t="s">
        <v>51</v>
      </c>
      <c r="P133" s="43">
        <v>4609</v>
      </c>
      <c r="Q133" s="43">
        <v>6914</v>
      </c>
      <c r="R133" s="43">
        <v>0</v>
      </c>
      <c r="S133" s="40">
        <f t="shared" si="31"/>
        <v>11523</v>
      </c>
      <c r="T133" s="8">
        <v>1</v>
      </c>
      <c r="U133" s="8">
        <v>12</v>
      </c>
      <c r="V133" s="10" t="str">
        <f t="shared" si="47"/>
        <v>0,00000</v>
      </c>
      <c r="W133" s="11">
        <f t="shared" si="48"/>
        <v>0</v>
      </c>
      <c r="X133" s="12">
        <v>3.99</v>
      </c>
      <c r="Y133" s="11">
        <f t="shared" si="32"/>
        <v>47.88</v>
      </c>
      <c r="Z133" s="12">
        <v>0.08</v>
      </c>
      <c r="AA133" s="11">
        <f t="shared" si="54"/>
        <v>2.88</v>
      </c>
      <c r="AB133" s="12">
        <v>4.87</v>
      </c>
      <c r="AC133" s="11">
        <f t="shared" si="55"/>
        <v>175.32</v>
      </c>
      <c r="AD133" s="12">
        <v>0</v>
      </c>
      <c r="AE133" s="11">
        <f t="shared" si="33"/>
        <v>0</v>
      </c>
      <c r="AF133" s="13">
        <f t="shared" si="34"/>
        <v>1.39E-3</v>
      </c>
      <c r="AG133" s="11">
        <f t="shared" si="35"/>
        <v>16.016970000000001</v>
      </c>
      <c r="AH133" s="13">
        <v>1.3299999999999999E-2</v>
      </c>
      <c r="AI133" s="11">
        <f t="shared" si="36"/>
        <v>153.2559</v>
      </c>
      <c r="AJ133" s="13">
        <v>0.3276</v>
      </c>
      <c r="AK133" s="11">
        <f t="shared" si="37"/>
        <v>1509.9084</v>
      </c>
      <c r="AL133" s="13">
        <v>0.10100000000000001</v>
      </c>
      <c r="AM133" s="11">
        <f t="shared" si="53"/>
        <v>698.31400000000008</v>
      </c>
      <c r="AN133" s="12"/>
      <c r="AO133" s="11"/>
      <c r="AP133" s="14">
        <f t="shared" si="44"/>
        <v>0</v>
      </c>
      <c r="AQ133" s="14">
        <f t="shared" si="45"/>
        <v>0</v>
      </c>
      <c r="AR133" s="14">
        <f t="shared" si="46"/>
        <v>0</v>
      </c>
      <c r="AS133" s="14">
        <f t="shared" si="38"/>
        <v>2603.5752700000007</v>
      </c>
      <c r="AT133" s="14">
        <f t="shared" si="39"/>
        <v>598.8223121000002</v>
      </c>
      <c r="AU133" s="14">
        <f t="shared" si="40"/>
        <v>3202.3975821000008</v>
      </c>
      <c r="AV133" s="14">
        <f t="shared" si="41"/>
        <v>2603.5752700000007</v>
      </c>
      <c r="AW133" s="14">
        <f t="shared" si="42"/>
        <v>598.8223121000002</v>
      </c>
      <c r="AX133" s="14">
        <f t="shared" si="43"/>
        <v>3202.3975821000008</v>
      </c>
      <c r="AY133" s="58"/>
      <c r="AZ133" s="58"/>
    </row>
    <row r="134" spans="1:52" s="1" customFormat="1" ht="12.75" customHeight="1" x14ac:dyDescent="0.2">
      <c r="A134" s="17">
        <f t="shared" si="52"/>
        <v>127</v>
      </c>
      <c r="B134" s="26">
        <v>31</v>
      </c>
      <c r="C134" s="18" t="s">
        <v>373</v>
      </c>
      <c r="D134" s="18" t="s">
        <v>159</v>
      </c>
      <c r="E134" s="18" t="s">
        <v>17</v>
      </c>
      <c r="F134" s="18" t="s">
        <v>160</v>
      </c>
      <c r="G134" s="18" t="s">
        <v>163</v>
      </c>
      <c r="H134" s="18" t="s">
        <v>687</v>
      </c>
      <c r="I134" s="18" t="s">
        <v>688</v>
      </c>
      <c r="J134" s="18" t="s">
        <v>689</v>
      </c>
      <c r="K134" s="19" t="s">
        <v>690</v>
      </c>
      <c r="L134" s="21" t="s">
        <v>455</v>
      </c>
      <c r="M134" s="25" t="s">
        <v>691</v>
      </c>
      <c r="N134" s="39" t="s">
        <v>828</v>
      </c>
      <c r="O134" s="39" t="s">
        <v>51</v>
      </c>
      <c r="P134" s="43">
        <v>910</v>
      </c>
      <c r="Q134" s="43">
        <v>1364</v>
      </c>
      <c r="R134" s="43">
        <v>0</v>
      </c>
      <c r="S134" s="40">
        <f t="shared" si="31"/>
        <v>2274</v>
      </c>
      <c r="T134" s="8">
        <v>1</v>
      </c>
      <c r="U134" s="8">
        <v>12</v>
      </c>
      <c r="V134" s="10" t="str">
        <f t="shared" si="47"/>
        <v>0,00000</v>
      </c>
      <c r="W134" s="11">
        <f t="shared" si="48"/>
        <v>0</v>
      </c>
      <c r="X134" s="12">
        <v>3.99</v>
      </c>
      <c r="Y134" s="11">
        <f t="shared" si="32"/>
        <v>47.88</v>
      </c>
      <c r="Z134" s="12">
        <v>0.08</v>
      </c>
      <c r="AA134" s="11">
        <f t="shared" si="54"/>
        <v>1.92</v>
      </c>
      <c r="AB134" s="12">
        <v>4.87</v>
      </c>
      <c r="AC134" s="11">
        <f t="shared" si="55"/>
        <v>116.88</v>
      </c>
      <c r="AD134" s="12">
        <v>0</v>
      </c>
      <c r="AE134" s="11">
        <f t="shared" si="33"/>
        <v>0</v>
      </c>
      <c r="AF134" s="13">
        <f t="shared" si="34"/>
        <v>1.39E-3</v>
      </c>
      <c r="AG134" s="11">
        <f t="shared" si="35"/>
        <v>3.16086</v>
      </c>
      <c r="AH134" s="13">
        <v>1.3299999999999999E-2</v>
      </c>
      <c r="AI134" s="11">
        <f t="shared" si="36"/>
        <v>30.244199999999999</v>
      </c>
      <c r="AJ134" s="13">
        <v>0.3276</v>
      </c>
      <c r="AK134" s="11">
        <f t="shared" si="37"/>
        <v>298.11599999999999</v>
      </c>
      <c r="AL134" s="13">
        <v>0.10100000000000001</v>
      </c>
      <c r="AM134" s="11">
        <f t="shared" si="53"/>
        <v>137.76400000000001</v>
      </c>
      <c r="AN134" s="12"/>
      <c r="AO134" s="11"/>
      <c r="AP134" s="14">
        <f t="shared" si="44"/>
        <v>0</v>
      </c>
      <c r="AQ134" s="14">
        <f t="shared" si="45"/>
        <v>0</v>
      </c>
      <c r="AR134" s="14">
        <f t="shared" si="46"/>
        <v>0</v>
      </c>
      <c r="AS134" s="14">
        <f t="shared" si="38"/>
        <v>635.96505999999999</v>
      </c>
      <c r="AT134" s="14">
        <f t="shared" si="39"/>
        <v>146.27196380000001</v>
      </c>
      <c r="AU134" s="14">
        <f t="shared" si="40"/>
        <v>782.23702379999997</v>
      </c>
      <c r="AV134" s="14">
        <f t="shared" si="41"/>
        <v>635.96505999999999</v>
      </c>
      <c r="AW134" s="14">
        <f t="shared" si="42"/>
        <v>146.27196380000001</v>
      </c>
      <c r="AX134" s="14">
        <f t="shared" si="43"/>
        <v>782.23702379999997</v>
      </c>
      <c r="AY134" s="58"/>
      <c r="AZ134" s="58"/>
    </row>
    <row r="135" spans="1:52" s="1" customFormat="1" ht="12.75" customHeight="1" x14ac:dyDescent="0.2">
      <c r="A135" s="17">
        <f t="shared" si="52"/>
        <v>128</v>
      </c>
      <c r="B135" s="26">
        <v>31</v>
      </c>
      <c r="C135" s="18" t="s">
        <v>373</v>
      </c>
      <c r="D135" s="18" t="s">
        <v>159</v>
      </c>
      <c r="E135" s="18" t="s">
        <v>17</v>
      </c>
      <c r="F135" s="18" t="s">
        <v>160</v>
      </c>
      <c r="G135" s="18" t="s">
        <v>163</v>
      </c>
      <c r="H135" s="18" t="s">
        <v>687</v>
      </c>
      <c r="I135" s="18" t="s">
        <v>688</v>
      </c>
      <c r="J135" s="18" t="s">
        <v>689</v>
      </c>
      <c r="K135" s="19" t="s">
        <v>690</v>
      </c>
      <c r="L135" s="21" t="s">
        <v>456</v>
      </c>
      <c r="M135" s="25" t="s">
        <v>692</v>
      </c>
      <c r="N135" s="39" t="s">
        <v>828</v>
      </c>
      <c r="O135" s="39" t="s">
        <v>51</v>
      </c>
      <c r="P135" s="43">
        <v>1253</v>
      </c>
      <c r="Q135" s="43">
        <v>1879</v>
      </c>
      <c r="R135" s="43">
        <v>0</v>
      </c>
      <c r="S135" s="40">
        <f t="shared" si="31"/>
        <v>3132</v>
      </c>
      <c r="T135" s="8">
        <v>1</v>
      </c>
      <c r="U135" s="8">
        <v>12</v>
      </c>
      <c r="V135" s="10" t="str">
        <f t="shared" si="47"/>
        <v>0,00000</v>
      </c>
      <c r="W135" s="11">
        <f t="shared" si="48"/>
        <v>0</v>
      </c>
      <c r="X135" s="12">
        <v>3.99</v>
      </c>
      <c r="Y135" s="11">
        <f t="shared" si="32"/>
        <v>47.88</v>
      </c>
      <c r="Z135" s="12">
        <v>0.08</v>
      </c>
      <c r="AA135" s="11">
        <f t="shared" si="54"/>
        <v>1.92</v>
      </c>
      <c r="AB135" s="12">
        <v>4.87</v>
      </c>
      <c r="AC135" s="11">
        <f t="shared" si="55"/>
        <v>116.88</v>
      </c>
      <c r="AD135" s="12">
        <v>0</v>
      </c>
      <c r="AE135" s="11">
        <f t="shared" si="33"/>
        <v>0</v>
      </c>
      <c r="AF135" s="13">
        <f t="shared" si="34"/>
        <v>1.39E-3</v>
      </c>
      <c r="AG135" s="11">
        <f t="shared" si="35"/>
        <v>4.3534800000000002</v>
      </c>
      <c r="AH135" s="13">
        <v>1.3299999999999999E-2</v>
      </c>
      <c r="AI135" s="11">
        <f t="shared" si="36"/>
        <v>41.6556</v>
      </c>
      <c r="AJ135" s="13">
        <v>0.3276</v>
      </c>
      <c r="AK135" s="11">
        <f t="shared" si="37"/>
        <v>410.4828</v>
      </c>
      <c r="AL135" s="13">
        <v>0.10100000000000001</v>
      </c>
      <c r="AM135" s="11">
        <f t="shared" si="53"/>
        <v>189.77900000000002</v>
      </c>
      <c r="AN135" s="12"/>
      <c r="AO135" s="11"/>
      <c r="AP135" s="14">
        <f t="shared" si="44"/>
        <v>0</v>
      </c>
      <c r="AQ135" s="14">
        <f t="shared" si="45"/>
        <v>0</v>
      </c>
      <c r="AR135" s="14">
        <f t="shared" si="46"/>
        <v>0</v>
      </c>
      <c r="AS135" s="14">
        <f t="shared" si="38"/>
        <v>812.95087999999998</v>
      </c>
      <c r="AT135" s="14">
        <f t="shared" si="39"/>
        <v>186.9787024</v>
      </c>
      <c r="AU135" s="14">
        <f t="shared" si="40"/>
        <v>999.92958239999996</v>
      </c>
      <c r="AV135" s="14">
        <f t="shared" si="41"/>
        <v>812.95087999999998</v>
      </c>
      <c r="AW135" s="14">
        <f t="shared" si="42"/>
        <v>186.9787024</v>
      </c>
      <c r="AX135" s="14">
        <f t="shared" si="43"/>
        <v>999.92958239999996</v>
      </c>
      <c r="AY135" s="58"/>
      <c r="AZ135" s="58"/>
    </row>
    <row r="136" spans="1:52" s="1" customFormat="1" ht="12.75" customHeight="1" x14ac:dyDescent="0.2">
      <c r="A136" s="17">
        <f t="shared" si="52"/>
        <v>129</v>
      </c>
      <c r="B136" s="26">
        <v>31</v>
      </c>
      <c r="C136" s="18" t="s">
        <v>373</v>
      </c>
      <c r="D136" s="18" t="s">
        <v>159</v>
      </c>
      <c r="E136" s="18" t="s">
        <v>17</v>
      </c>
      <c r="F136" s="18" t="s">
        <v>160</v>
      </c>
      <c r="G136" s="18" t="s">
        <v>163</v>
      </c>
      <c r="H136" s="18" t="s">
        <v>687</v>
      </c>
      <c r="I136" s="18" t="s">
        <v>688</v>
      </c>
      <c r="J136" s="18" t="s">
        <v>689</v>
      </c>
      <c r="K136" s="19" t="s">
        <v>690</v>
      </c>
      <c r="L136" s="21" t="s">
        <v>457</v>
      </c>
      <c r="M136" s="25" t="s">
        <v>241</v>
      </c>
      <c r="N136" s="39">
        <v>1.5</v>
      </c>
      <c r="O136" s="39" t="s">
        <v>51</v>
      </c>
      <c r="P136" s="43">
        <v>639</v>
      </c>
      <c r="Q136" s="43">
        <v>959</v>
      </c>
      <c r="R136" s="43">
        <v>0</v>
      </c>
      <c r="S136" s="40">
        <f t="shared" ref="S136:S199" si="56">SUM(P136:R136)</f>
        <v>1598</v>
      </c>
      <c r="T136" s="8">
        <v>1</v>
      </c>
      <c r="U136" s="8">
        <v>12</v>
      </c>
      <c r="V136" s="10" t="str">
        <f t="shared" si="47"/>
        <v>0,00000</v>
      </c>
      <c r="W136" s="11">
        <f t="shared" si="48"/>
        <v>0</v>
      </c>
      <c r="X136" s="12">
        <v>3.99</v>
      </c>
      <c r="Y136" s="11">
        <f t="shared" ref="Y136:Y199" si="57">X136*U136*T136</f>
        <v>47.88</v>
      </c>
      <c r="Z136" s="12">
        <v>0.08</v>
      </c>
      <c r="AA136" s="11">
        <f t="shared" si="54"/>
        <v>1.44</v>
      </c>
      <c r="AB136" s="12">
        <v>4.87</v>
      </c>
      <c r="AC136" s="11">
        <f t="shared" si="55"/>
        <v>87.66</v>
      </c>
      <c r="AD136" s="12">
        <v>0</v>
      </c>
      <c r="AE136" s="11">
        <f t="shared" ref="AE136:AE199" si="58">AD136*S136</f>
        <v>0</v>
      </c>
      <c r="AF136" s="13">
        <f t="shared" ref="AF136:AF199" si="59">1.39/1000</f>
        <v>1.39E-3</v>
      </c>
      <c r="AG136" s="11">
        <f t="shared" ref="AG136:AG199" si="60">AF136*S136</f>
        <v>2.2212199999999998</v>
      </c>
      <c r="AH136" s="13">
        <v>1.3299999999999999E-2</v>
      </c>
      <c r="AI136" s="11">
        <f t="shared" ref="AI136:AI199" si="61">AH136*S136</f>
        <v>21.253399999999999</v>
      </c>
      <c r="AJ136" s="13">
        <v>0.3276</v>
      </c>
      <c r="AK136" s="11">
        <f t="shared" ref="AK136:AK199" si="62">AJ136*P136</f>
        <v>209.3364</v>
      </c>
      <c r="AL136" s="13">
        <v>0.10100000000000001</v>
      </c>
      <c r="AM136" s="11">
        <f t="shared" si="53"/>
        <v>96.859000000000009</v>
      </c>
      <c r="AN136" s="12"/>
      <c r="AO136" s="11"/>
      <c r="AP136" s="14">
        <f t="shared" si="44"/>
        <v>0</v>
      </c>
      <c r="AQ136" s="14">
        <f t="shared" si="45"/>
        <v>0</v>
      </c>
      <c r="AR136" s="14">
        <f t="shared" si="46"/>
        <v>0</v>
      </c>
      <c r="AS136" s="14">
        <f t="shared" ref="AS136:AS199" si="63">AO136+AM136+AK136+AI136+AG136+AE136+AC136+AA136+Y136</f>
        <v>466.65001999999998</v>
      </c>
      <c r="AT136" s="14">
        <f t="shared" ref="AT136:AT199" si="64">AS136*0.23</f>
        <v>107.32950460000001</v>
      </c>
      <c r="AU136" s="14">
        <f t="shared" ref="AU136:AU199" si="65">AT136+AS136</f>
        <v>573.97952459999999</v>
      </c>
      <c r="AV136" s="14">
        <f t="shared" ref="AV136:AV199" si="66">AP136+AS136</f>
        <v>466.65001999999998</v>
      </c>
      <c r="AW136" s="14">
        <f t="shared" ref="AW136:AW199" si="67">AQ136+AT136</f>
        <v>107.32950460000001</v>
      </c>
      <c r="AX136" s="14">
        <f t="shared" ref="AX136:AX199" si="68">AR136+AU136</f>
        <v>573.97952459999999</v>
      </c>
      <c r="AY136" s="58"/>
      <c r="AZ136" s="58"/>
    </row>
    <row r="137" spans="1:52" s="1" customFormat="1" ht="12.75" customHeight="1" x14ac:dyDescent="0.2">
      <c r="A137" s="17">
        <f t="shared" si="52"/>
        <v>130</v>
      </c>
      <c r="B137" s="26">
        <v>31</v>
      </c>
      <c r="C137" s="18" t="s">
        <v>373</v>
      </c>
      <c r="D137" s="18" t="s">
        <v>159</v>
      </c>
      <c r="E137" s="18" t="s">
        <v>17</v>
      </c>
      <c r="F137" s="18" t="s">
        <v>160</v>
      </c>
      <c r="G137" s="18" t="s">
        <v>163</v>
      </c>
      <c r="H137" s="18" t="s">
        <v>687</v>
      </c>
      <c r="I137" s="18" t="s">
        <v>688</v>
      </c>
      <c r="J137" s="18" t="s">
        <v>689</v>
      </c>
      <c r="K137" s="19" t="s">
        <v>690</v>
      </c>
      <c r="L137" s="21" t="s">
        <v>458</v>
      </c>
      <c r="M137" s="25" t="s">
        <v>693</v>
      </c>
      <c r="N137" s="39">
        <v>1.5</v>
      </c>
      <c r="O137" s="39" t="s">
        <v>51</v>
      </c>
      <c r="P137" s="43">
        <v>942</v>
      </c>
      <c r="Q137" s="43">
        <v>1412</v>
      </c>
      <c r="R137" s="43">
        <v>0</v>
      </c>
      <c r="S137" s="40">
        <f t="shared" si="56"/>
        <v>2354</v>
      </c>
      <c r="T137" s="8">
        <v>1</v>
      </c>
      <c r="U137" s="8">
        <v>12</v>
      </c>
      <c r="V137" s="10" t="str">
        <f t="shared" si="47"/>
        <v>0,00000</v>
      </c>
      <c r="W137" s="11">
        <f t="shared" si="48"/>
        <v>0</v>
      </c>
      <c r="X137" s="12">
        <v>3.99</v>
      </c>
      <c r="Y137" s="11">
        <f t="shared" si="57"/>
        <v>47.88</v>
      </c>
      <c r="Z137" s="12">
        <v>0.08</v>
      </c>
      <c r="AA137" s="11">
        <f t="shared" si="54"/>
        <v>1.44</v>
      </c>
      <c r="AB137" s="12">
        <v>4.87</v>
      </c>
      <c r="AC137" s="11">
        <f t="shared" si="55"/>
        <v>87.66</v>
      </c>
      <c r="AD137" s="12">
        <v>0</v>
      </c>
      <c r="AE137" s="11">
        <f t="shared" si="58"/>
        <v>0</v>
      </c>
      <c r="AF137" s="13">
        <f t="shared" si="59"/>
        <v>1.39E-3</v>
      </c>
      <c r="AG137" s="11">
        <f t="shared" si="60"/>
        <v>3.2720599999999997</v>
      </c>
      <c r="AH137" s="13">
        <v>1.3299999999999999E-2</v>
      </c>
      <c r="AI137" s="11">
        <f t="shared" si="61"/>
        <v>31.308199999999999</v>
      </c>
      <c r="AJ137" s="13">
        <v>0.3276</v>
      </c>
      <c r="AK137" s="11">
        <f t="shared" si="62"/>
        <v>308.5992</v>
      </c>
      <c r="AL137" s="13">
        <v>0.10100000000000001</v>
      </c>
      <c r="AM137" s="11">
        <f t="shared" si="53"/>
        <v>142.61200000000002</v>
      </c>
      <c r="AN137" s="12"/>
      <c r="AO137" s="11"/>
      <c r="AP137" s="14">
        <f t="shared" ref="AP137:AP200" si="69">W137</f>
        <v>0</v>
      </c>
      <c r="AQ137" s="14">
        <f t="shared" ref="AQ137:AQ200" si="70">AP137*0.23</f>
        <v>0</v>
      </c>
      <c r="AR137" s="14">
        <f t="shared" ref="AR137:AR200" si="71">AP137+AQ137</f>
        <v>0</v>
      </c>
      <c r="AS137" s="14">
        <f t="shared" si="63"/>
        <v>622.77146000000005</v>
      </c>
      <c r="AT137" s="14">
        <f t="shared" si="64"/>
        <v>143.23743580000001</v>
      </c>
      <c r="AU137" s="14">
        <f t="shared" si="65"/>
        <v>766.00889580000012</v>
      </c>
      <c r="AV137" s="14">
        <f t="shared" si="66"/>
        <v>622.77146000000005</v>
      </c>
      <c r="AW137" s="14">
        <f t="shared" si="67"/>
        <v>143.23743580000001</v>
      </c>
      <c r="AX137" s="14">
        <f t="shared" si="68"/>
        <v>766.00889580000012</v>
      </c>
      <c r="AY137" s="58"/>
      <c r="AZ137" s="58"/>
    </row>
    <row r="138" spans="1:52" s="1" customFormat="1" ht="12.75" customHeight="1" x14ac:dyDescent="0.2">
      <c r="A138" s="17">
        <f t="shared" si="52"/>
        <v>131</v>
      </c>
      <c r="B138" s="26">
        <v>31</v>
      </c>
      <c r="C138" s="18" t="s">
        <v>373</v>
      </c>
      <c r="D138" s="18" t="s">
        <v>159</v>
      </c>
      <c r="E138" s="18" t="s">
        <v>17</v>
      </c>
      <c r="F138" s="18" t="s">
        <v>160</v>
      </c>
      <c r="G138" s="18" t="s">
        <v>163</v>
      </c>
      <c r="H138" s="18" t="s">
        <v>687</v>
      </c>
      <c r="I138" s="18" t="s">
        <v>688</v>
      </c>
      <c r="J138" s="18" t="s">
        <v>689</v>
      </c>
      <c r="K138" s="19" t="s">
        <v>690</v>
      </c>
      <c r="L138" s="21" t="s">
        <v>459</v>
      </c>
      <c r="M138" s="25" t="s">
        <v>242</v>
      </c>
      <c r="N138" s="39" t="s">
        <v>827</v>
      </c>
      <c r="O138" s="39" t="s">
        <v>51</v>
      </c>
      <c r="P138" s="43">
        <v>772</v>
      </c>
      <c r="Q138" s="43">
        <v>1159</v>
      </c>
      <c r="R138" s="43">
        <v>0</v>
      </c>
      <c r="S138" s="40">
        <f t="shared" si="56"/>
        <v>1931</v>
      </c>
      <c r="T138" s="8">
        <v>1</v>
      </c>
      <c r="U138" s="8">
        <v>12</v>
      </c>
      <c r="V138" s="10" t="str">
        <f t="shared" ref="V138:V201" si="72">V137</f>
        <v>0,00000</v>
      </c>
      <c r="W138" s="11">
        <f t="shared" ref="W138:W201" si="73">S138*V138</f>
        <v>0</v>
      </c>
      <c r="X138" s="12">
        <v>3.99</v>
      </c>
      <c r="Y138" s="11">
        <f t="shared" si="57"/>
        <v>47.88</v>
      </c>
      <c r="Z138" s="12">
        <v>0.08</v>
      </c>
      <c r="AA138" s="11">
        <f t="shared" si="54"/>
        <v>0.96</v>
      </c>
      <c r="AB138" s="12">
        <v>4.87</v>
      </c>
      <c r="AC138" s="11">
        <f t="shared" si="55"/>
        <v>58.44</v>
      </c>
      <c r="AD138" s="12">
        <v>0</v>
      </c>
      <c r="AE138" s="11">
        <f t="shared" si="58"/>
        <v>0</v>
      </c>
      <c r="AF138" s="13">
        <f t="shared" si="59"/>
        <v>1.39E-3</v>
      </c>
      <c r="AG138" s="11">
        <f t="shared" si="60"/>
        <v>2.6840899999999999</v>
      </c>
      <c r="AH138" s="13">
        <v>1.3299999999999999E-2</v>
      </c>
      <c r="AI138" s="11">
        <f t="shared" si="61"/>
        <v>25.682299999999998</v>
      </c>
      <c r="AJ138" s="13">
        <v>0.3276</v>
      </c>
      <c r="AK138" s="11">
        <f t="shared" si="62"/>
        <v>252.90719999999999</v>
      </c>
      <c r="AL138" s="13">
        <v>0.10100000000000001</v>
      </c>
      <c r="AM138" s="11">
        <f t="shared" si="53"/>
        <v>117.05900000000001</v>
      </c>
      <c r="AN138" s="12"/>
      <c r="AO138" s="11"/>
      <c r="AP138" s="14">
        <f t="shared" si="69"/>
        <v>0</v>
      </c>
      <c r="AQ138" s="14">
        <f t="shared" si="70"/>
        <v>0</v>
      </c>
      <c r="AR138" s="14">
        <f t="shared" si="71"/>
        <v>0</v>
      </c>
      <c r="AS138" s="14">
        <f t="shared" si="63"/>
        <v>505.61259000000001</v>
      </c>
      <c r="AT138" s="14">
        <f t="shared" si="64"/>
        <v>116.29089570000001</v>
      </c>
      <c r="AU138" s="14">
        <f t="shared" si="65"/>
        <v>621.90348570000003</v>
      </c>
      <c r="AV138" s="14">
        <f t="shared" si="66"/>
        <v>505.61259000000001</v>
      </c>
      <c r="AW138" s="14">
        <f t="shared" si="67"/>
        <v>116.29089570000001</v>
      </c>
      <c r="AX138" s="14">
        <f t="shared" si="68"/>
        <v>621.90348570000003</v>
      </c>
      <c r="AY138" s="58"/>
      <c r="AZ138" s="58"/>
    </row>
    <row r="139" spans="1:52" s="1" customFormat="1" ht="12.75" customHeight="1" x14ac:dyDescent="0.2">
      <c r="A139" s="17">
        <f t="shared" si="52"/>
        <v>132</v>
      </c>
      <c r="B139" s="26">
        <v>31</v>
      </c>
      <c r="C139" s="18" t="s">
        <v>373</v>
      </c>
      <c r="D139" s="18" t="s">
        <v>159</v>
      </c>
      <c r="E139" s="18" t="s">
        <v>17</v>
      </c>
      <c r="F139" s="18" t="s">
        <v>160</v>
      </c>
      <c r="G139" s="18" t="s">
        <v>163</v>
      </c>
      <c r="H139" s="18" t="s">
        <v>687</v>
      </c>
      <c r="I139" s="18" t="s">
        <v>688</v>
      </c>
      <c r="J139" s="18" t="s">
        <v>689</v>
      </c>
      <c r="K139" s="19" t="s">
        <v>690</v>
      </c>
      <c r="L139" s="21" t="s">
        <v>460</v>
      </c>
      <c r="M139" s="25" t="s">
        <v>694</v>
      </c>
      <c r="N139" s="39" t="s">
        <v>828</v>
      </c>
      <c r="O139" s="39" t="s">
        <v>51</v>
      </c>
      <c r="P139" s="43">
        <v>1364</v>
      </c>
      <c r="Q139" s="43">
        <v>2046</v>
      </c>
      <c r="R139" s="43">
        <v>0</v>
      </c>
      <c r="S139" s="40">
        <f t="shared" si="56"/>
        <v>3410</v>
      </c>
      <c r="T139" s="8">
        <v>1</v>
      </c>
      <c r="U139" s="8">
        <v>12</v>
      </c>
      <c r="V139" s="10" t="str">
        <f t="shared" si="72"/>
        <v>0,00000</v>
      </c>
      <c r="W139" s="11">
        <f t="shared" si="73"/>
        <v>0</v>
      </c>
      <c r="X139" s="12">
        <v>3.99</v>
      </c>
      <c r="Y139" s="11">
        <f t="shared" si="57"/>
        <v>47.88</v>
      </c>
      <c r="Z139" s="12">
        <v>0.08</v>
      </c>
      <c r="AA139" s="11">
        <f t="shared" si="54"/>
        <v>1.92</v>
      </c>
      <c r="AB139" s="12">
        <v>4.87</v>
      </c>
      <c r="AC139" s="11">
        <f t="shared" si="55"/>
        <v>116.88</v>
      </c>
      <c r="AD139" s="12">
        <v>0</v>
      </c>
      <c r="AE139" s="11">
        <f t="shared" si="58"/>
        <v>0</v>
      </c>
      <c r="AF139" s="13">
        <f t="shared" si="59"/>
        <v>1.39E-3</v>
      </c>
      <c r="AG139" s="11">
        <f t="shared" si="60"/>
        <v>4.7398999999999996</v>
      </c>
      <c r="AH139" s="13">
        <v>1.3299999999999999E-2</v>
      </c>
      <c r="AI139" s="11">
        <f t="shared" si="61"/>
        <v>45.352999999999994</v>
      </c>
      <c r="AJ139" s="13">
        <v>0.3276</v>
      </c>
      <c r="AK139" s="11">
        <f t="shared" si="62"/>
        <v>446.84640000000002</v>
      </c>
      <c r="AL139" s="13">
        <v>0.10100000000000001</v>
      </c>
      <c r="AM139" s="11">
        <f t="shared" si="53"/>
        <v>206.64600000000002</v>
      </c>
      <c r="AN139" s="12"/>
      <c r="AO139" s="11"/>
      <c r="AP139" s="14">
        <f t="shared" si="69"/>
        <v>0</v>
      </c>
      <c r="AQ139" s="14">
        <f t="shared" si="70"/>
        <v>0</v>
      </c>
      <c r="AR139" s="14">
        <f t="shared" si="71"/>
        <v>0</v>
      </c>
      <c r="AS139" s="14">
        <f t="shared" si="63"/>
        <v>870.26530000000002</v>
      </c>
      <c r="AT139" s="14">
        <f t="shared" si="64"/>
        <v>200.16101900000001</v>
      </c>
      <c r="AU139" s="14">
        <f t="shared" si="65"/>
        <v>1070.4263190000001</v>
      </c>
      <c r="AV139" s="14">
        <f t="shared" si="66"/>
        <v>870.26530000000002</v>
      </c>
      <c r="AW139" s="14">
        <f t="shared" si="67"/>
        <v>200.16101900000001</v>
      </c>
      <c r="AX139" s="14">
        <f t="shared" si="68"/>
        <v>1070.4263190000001</v>
      </c>
      <c r="AY139" s="58"/>
      <c r="AZ139" s="58"/>
    </row>
    <row r="140" spans="1:52" s="1" customFormat="1" ht="12.75" customHeight="1" x14ac:dyDescent="0.2">
      <c r="A140" s="17">
        <f t="shared" si="52"/>
        <v>133</v>
      </c>
      <c r="B140" s="26">
        <v>31</v>
      </c>
      <c r="C140" s="18" t="s">
        <v>373</v>
      </c>
      <c r="D140" s="18" t="s">
        <v>159</v>
      </c>
      <c r="E140" s="18" t="s">
        <v>17</v>
      </c>
      <c r="F140" s="18" t="s">
        <v>160</v>
      </c>
      <c r="G140" s="18" t="s">
        <v>163</v>
      </c>
      <c r="H140" s="18" t="s">
        <v>687</v>
      </c>
      <c r="I140" s="18" t="s">
        <v>688</v>
      </c>
      <c r="J140" s="18" t="s">
        <v>689</v>
      </c>
      <c r="K140" s="19" t="s">
        <v>690</v>
      </c>
      <c r="L140" s="21" t="s">
        <v>461</v>
      </c>
      <c r="M140" s="25" t="s">
        <v>695</v>
      </c>
      <c r="N140" s="39" t="s">
        <v>791</v>
      </c>
      <c r="O140" s="39" t="s">
        <v>51</v>
      </c>
      <c r="P140" s="43">
        <v>531</v>
      </c>
      <c r="Q140" s="43">
        <v>797</v>
      </c>
      <c r="R140" s="43">
        <v>0</v>
      </c>
      <c r="S140" s="40">
        <f t="shared" si="56"/>
        <v>1328</v>
      </c>
      <c r="T140" s="8">
        <v>1</v>
      </c>
      <c r="U140" s="8">
        <v>12</v>
      </c>
      <c r="V140" s="10" t="str">
        <f t="shared" si="72"/>
        <v>0,00000</v>
      </c>
      <c r="W140" s="11">
        <f t="shared" si="73"/>
        <v>0</v>
      </c>
      <c r="X140" s="12">
        <v>3.99</v>
      </c>
      <c r="Y140" s="11">
        <f t="shared" si="57"/>
        <v>47.88</v>
      </c>
      <c r="Z140" s="12">
        <v>0.08</v>
      </c>
      <c r="AA140" s="11">
        <f t="shared" si="54"/>
        <v>33.6</v>
      </c>
      <c r="AB140" s="12">
        <v>4.87</v>
      </c>
      <c r="AC140" s="11">
        <f t="shared" si="55"/>
        <v>2045.3999999999999</v>
      </c>
      <c r="AD140" s="12">
        <v>0</v>
      </c>
      <c r="AE140" s="11">
        <f t="shared" si="58"/>
        <v>0</v>
      </c>
      <c r="AF140" s="13">
        <f t="shared" si="59"/>
        <v>1.39E-3</v>
      </c>
      <c r="AG140" s="11">
        <f t="shared" si="60"/>
        <v>1.84592</v>
      </c>
      <c r="AH140" s="13">
        <v>1.3299999999999999E-2</v>
      </c>
      <c r="AI140" s="11">
        <f t="shared" si="61"/>
        <v>17.662399999999998</v>
      </c>
      <c r="AJ140" s="13">
        <v>0.3276</v>
      </c>
      <c r="AK140" s="11">
        <f t="shared" si="62"/>
        <v>173.9556</v>
      </c>
      <c r="AL140" s="13">
        <v>0.10100000000000001</v>
      </c>
      <c r="AM140" s="11">
        <f t="shared" si="53"/>
        <v>80.497</v>
      </c>
      <c r="AN140" s="12"/>
      <c r="AO140" s="11"/>
      <c r="AP140" s="14">
        <f t="shared" si="69"/>
        <v>0</v>
      </c>
      <c r="AQ140" s="14">
        <f t="shared" si="70"/>
        <v>0</v>
      </c>
      <c r="AR140" s="14">
        <f t="shared" si="71"/>
        <v>0</v>
      </c>
      <c r="AS140" s="14">
        <f t="shared" si="63"/>
        <v>2400.8409200000001</v>
      </c>
      <c r="AT140" s="14">
        <f t="shared" si="64"/>
        <v>552.19341159999999</v>
      </c>
      <c r="AU140" s="14">
        <f t="shared" si="65"/>
        <v>2953.0343315999999</v>
      </c>
      <c r="AV140" s="14">
        <f t="shared" si="66"/>
        <v>2400.8409200000001</v>
      </c>
      <c r="AW140" s="14">
        <f t="shared" si="67"/>
        <v>552.19341159999999</v>
      </c>
      <c r="AX140" s="14">
        <f t="shared" si="68"/>
        <v>2953.0343315999999</v>
      </c>
      <c r="AY140" s="58"/>
      <c r="AZ140" s="58"/>
    </row>
    <row r="141" spans="1:52" s="1" customFormat="1" ht="12.75" customHeight="1" x14ac:dyDescent="0.2">
      <c r="A141" s="17">
        <f t="shared" si="52"/>
        <v>134</v>
      </c>
      <c r="B141" s="26">
        <v>31</v>
      </c>
      <c r="C141" s="18" t="s">
        <v>373</v>
      </c>
      <c r="D141" s="18" t="s">
        <v>159</v>
      </c>
      <c r="E141" s="18" t="s">
        <v>17</v>
      </c>
      <c r="F141" s="18" t="s">
        <v>160</v>
      </c>
      <c r="G141" s="18" t="s">
        <v>163</v>
      </c>
      <c r="H141" s="18" t="s">
        <v>687</v>
      </c>
      <c r="I141" s="18" t="s">
        <v>688</v>
      </c>
      <c r="J141" s="18" t="s">
        <v>689</v>
      </c>
      <c r="K141" s="19" t="s">
        <v>690</v>
      </c>
      <c r="L141" s="21" t="s">
        <v>462</v>
      </c>
      <c r="M141" s="25" t="s">
        <v>243</v>
      </c>
      <c r="N141" s="39">
        <v>12.5</v>
      </c>
      <c r="O141" s="39" t="s">
        <v>51</v>
      </c>
      <c r="P141" s="43">
        <v>183</v>
      </c>
      <c r="Q141" s="43">
        <v>275</v>
      </c>
      <c r="R141" s="43">
        <v>0</v>
      </c>
      <c r="S141" s="40">
        <f t="shared" si="56"/>
        <v>458</v>
      </c>
      <c r="T141" s="8">
        <v>1</v>
      </c>
      <c r="U141" s="8">
        <v>12</v>
      </c>
      <c r="V141" s="10" t="str">
        <f t="shared" si="72"/>
        <v>0,00000</v>
      </c>
      <c r="W141" s="11">
        <f t="shared" si="73"/>
        <v>0</v>
      </c>
      <c r="X141" s="12">
        <v>3.99</v>
      </c>
      <c r="Y141" s="11">
        <f t="shared" si="57"/>
        <v>47.88</v>
      </c>
      <c r="Z141" s="12">
        <v>0.08</v>
      </c>
      <c r="AA141" s="11">
        <f t="shared" si="54"/>
        <v>12</v>
      </c>
      <c r="AB141" s="12">
        <v>4.87</v>
      </c>
      <c r="AC141" s="11">
        <f t="shared" si="55"/>
        <v>730.5</v>
      </c>
      <c r="AD141" s="12">
        <v>0</v>
      </c>
      <c r="AE141" s="11">
        <f t="shared" si="58"/>
        <v>0</v>
      </c>
      <c r="AF141" s="13">
        <f t="shared" si="59"/>
        <v>1.39E-3</v>
      </c>
      <c r="AG141" s="11">
        <f t="shared" si="60"/>
        <v>0.63661999999999996</v>
      </c>
      <c r="AH141" s="13">
        <v>1.3299999999999999E-2</v>
      </c>
      <c r="AI141" s="11">
        <f t="shared" si="61"/>
        <v>6.0913999999999993</v>
      </c>
      <c r="AJ141" s="13">
        <v>0.3276</v>
      </c>
      <c r="AK141" s="11">
        <f t="shared" si="62"/>
        <v>59.950800000000001</v>
      </c>
      <c r="AL141" s="13">
        <v>0.10100000000000001</v>
      </c>
      <c r="AM141" s="11">
        <f t="shared" si="53"/>
        <v>27.775000000000002</v>
      </c>
      <c r="AN141" s="12"/>
      <c r="AO141" s="11"/>
      <c r="AP141" s="14">
        <f t="shared" si="69"/>
        <v>0</v>
      </c>
      <c r="AQ141" s="14">
        <f t="shared" si="70"/>
        <v>0</v>
      </c>
      <c r="AR141" s="14">
        <f t="shared" si="71"/>
        <v>0</v>
      </c>
      <c r="AS141" s="14">
        <f t="shared" si="63"/>
        <v>884.83381999999995</v>
      </c>
      <c r="AT141" s="14">
        <f t="shared" si="64"/>
        <v>203.51177859999999</v>
      </c>
      <c r="AU141" s="14">
        <f t="shared" si="65"/>
        <v>1088.3455985999999</v>
      </c>
      <c r="AV141" s="14">
        <f t="shared" si="66"/>
        <v>884.83381999999995</v>
      </c>
      <c r="AW141" s="14">
        <f t="shared" si="67"/>
        <v>203.51177859999999</v>
      </c>
      <c r="AX141" s="14">
        <f t="shared" si="68"/>
        <v>1088.3455985999999</v>
      </c>
      <c r="AY141" s="58"/>
      <c r="AZ141" s="58"/>
    </row>
    <row r="142" spans="1:52" s="1" customFormat="1" ht="12.75" customHeight="1" x14ac:dyDescent="0.2">
      <c r="A142" s="17">
        <f t="shared" si="52"/>
        <v>135</v>
      </c>
      <c r="B142" s="26">
        <v>31</v>
      </c>
      <c r="C142" s="18" t="s">
        <v>373</v>
      </c>
      <c r="D142" s="18" t="s">
        <v>159</v>
      </c>
      <c r="E142" s="18" t="s">
        <v>17</v>
      </c>
      <c r="F142" s="18" t="s">
        <v>160</v>
      </c>
      <c r="G142" s="18" t="s">
        <v>163</v>
      </c>
      <c r="H142" s="18" t="s">
        <v>687</v>
      </c>
      <c r="I142" s="18" t="s">
        <v>688</v>
      </c>
      <c r="J142" s="18" t="s">
        <v>689</v>
      </c>
      <c r="K142" s="19" t="s">
        <v>690</v>
      </c>
      <c r="L142" s="21" t="s">
        <v>493</v>
      </c>
      <c r="M142" s="25" t="s">
        <v>272</v>
      </c>
      <c r="N142" s="39" t="s">
        <v>794</v>
      </c>
      <c r="O142" s="39" t="s">
        <v>51</v>
      </c>
      <c r="P142" s="43">
        <v>1078</v>
      </c>
      <c r="Q142" s="43">
        <v>1618</v>
      </c>
      <c r="R142" s="43">
        <v>0</v>
      </c>
      <c r="S142" s="40">
        <f t="shared" si="56"/>
        <v>2696</v>
      </c>
      <c r="T142" s="8">
        <v>1</v>
      </c>
      <c r="U142" s="8">
        <v>12</v>
      </c>
      <c r="V142" s="10" t="str">
        <f t="shared" si="72"/>
        <v>0,00000</v>
      </c>
      <c r="W142" s="11">
        <f t="shared" si="73"/>
        <v>0</v>
      </c>
      <c r="X142" s="12">
        <v>3.99</v>
      </c>
      <c r="Y142" s="11">
        <f t="shared" si="57"/>
        <v>47.88</v>
      </c>
      <c r="Z142" s="12">
        <v>0.08</v>
      </c>
      <c r="AA142" s="11">
        <f t="shared" si="54"/>
        <v>2.88</v>
      </c>
      <c r="AB142" s="12">
        <v>4.87</v>
      </c>
      <c r="AC142" s="11">
        <f t="shared" si="55"/>
        <v>175.32</v>
      </c>
      <c r="AD142" s="12">
        <v>0</v>
      </c>
      <c r="AE142" s="11">
        <f t="shared" si="58"/>
        <v>0</v>
      </c>
      <c r="AF142" s="13">
        <f t="shared" si="59"/>
        <v>1.39E-3</v>
      </c>
      <c r="AG142" s="11">
        <f t="shared" si="60"/>
        <v>3.7474400000000001</v>
      </c>
      <c r="AH142" s="13">
        <v>1.3299999999999999E-2</v>
      </c>
      <c r="AI142" s="11">
        <f t="shared" si="61"/>
        <v>35.8568</v>
      </c>
      <c r="AJ142" s="13">
        <v>0.3276</v>
      </c>
      <c r="AK142" s="11">
        <f t="shared" si="62"/>
        <v>353.15280000000001</v>
      </c>
      <c r="AL142" s="13">
        <v>0.10100000000000001</v>
      </c>
      <c r="AM142" s="11">
        <f t="shared" si="53"/>
        <v>163.41800000000001</v>
      </c>
      <c r="AN142" s="12"/>
      <c r="AO142" s="11"/>
      <c r="AP142" s="14">
        <f t="shared" si="69"/>
        <v>0</v>
      </c>
      <c r="AQ142" s="14">
        <f t="shared" si="70"/>
        <v>0</v>
      </c>
      <c r="AR142" s="14">
        <f t="shared" si="71"/>
        <v>0</v>
      </c>
      <c r="AS142" s="14">
        <f t="shared" si="63"/>
        <v>782.25504000000001</v>
      </c>
      <c r="AT142" s="14">
        <f t="shared" si="64"/>
        <v>179.91865920000001</v>
      </c>
      <c r="AU142" s="14">
        <f t="shared" si="65"/>
        <v>962.17369919999999</v>
      </c>
      <c r="AV142" s="14">
        <f t="shared" si="66"/>
        <v>782.25504000000001</v>
      </c>
      <c r="AW142" s="14">
        <f t="shared" si="67"/>
        <v>179.91865920000001</v>
      </c>
      <c r="AX142" s="14">
        <f t="shared" si="68"/>
        <v>962.17369919999999</v>
      </c>
      <c r="AY142" s="58"/>
      <c r="AZ142" s="58"/>
    </row>
    <row r="143" spans="1:52" s="1" customFormat="1" ht="12.75" customHeight="1" x14ac:dyDescent="0.2">
      <c r="A143" s="17">
        <f t="shared" si="52"/>
        <v>136</v>
      </c>
      <c r="B143" s="26">
        <v>31</v>
      </c>
      <c r="C143" s="18" t="s">
        <v>373</v>
      </c>
      <c r="D143" s="18" t="s">
        <v>159</v>
      </c>
      <c r="E143" s="18" t="s">
        <v>17</v>
      </c>
      <c r="F143" s="18" t="s">
        <v>160</v>
      </c>
      <c r="G143" s="18" t="s">
        <v>163</v>
      </c>
      <c r="H143" s="18" t="s">
        <v>687</v>
      </c>
      <c r="I143" s="18" t="s">
        <v>688</v>
      </c>
      <c r="J143" s="18" t="s">
        <v>689</v>
      </c>
      <c r="K143" s="19" t="s">
        <v>690</v>
      </c>
      <c r="L143" s="21" t="s">
        <v>698</v>
      </c>
      <c r="M143" s="25" t="s">
        <v>699</v>
      </c>
      <c r="N143" s="39" t="s">
        <v>794</v>
      </c>
      <c r="O143" s="39" t="s">
        <v>51</v>
      </c>
      <c r="P143" s="43">
        <v>396</v>
      </c>
      <c r="Q143" s="43">
        <v>595</v>
      </c>
      <c r="R143" s="43">
        <v>0</v>
      </c>
      <c r="S143" s="40">
        <f t="shared" si="56"/>
        <v>991</v>
      </c>
      <c r="T143" s="8">
        <v>1</v>
      </c>
      <c r="U143" s="8">
        <v>12</v>
      </c>
      <c r="V143" s="10" t="str">
        <f t="shared" si="72"/>
        <v>0,00000</v>
      </c>
      <c r="W143" s="11">
        <f t="shared" si="73"/>
        <v>0</v>
      </c>
      <c r="X143" s="12">
        <v>3.99</v>
      </c>
      <c r="Y143" s="11">
        <f t="shared" si="57"/>
        <v>47.88</v>
      </c>
      <c r="Z143" s="12">
        <v>0.08</v>
      </c>
      <c r="AA143" s="11">
        <f t="shared" si="54"/>
        <v>2.88</v>
      </c>
      <c r="AB143" s="12">
        <v>4.87</v>
      </c>
      <c r="AC143" s="11">
        <f t="shared" si="55"/>
        <v>175.32</v>
      </c>
      <c r="AD143" s="12">
        <v>0</v>
      </c>
      <c r="AE143" s="11">
        <f t="shared" si="58"/>
        <v>0</v>
      </c>
      <c r="AF143" s="13">
        <f t="shared" si="59"/>
        <v>1.39E-3</v>
      </c>
      <c r="AG143" s="11">
        <f t="shared" si="60"/>
        <v>1.3774899999999999</v>
      </c>
      <c r="AH143" s="13">
        <v>1.3299999999999999E-2</v>
      </c>
      <c r="AI143" s="11">
        <f t="shared" si="61"/>
        <v>13.180299999999999</v>
      </c>
      <c r="AJ143" s="13">
        <v>0.3276</v>
      </c>
      <c r="AK143" s="11">
        <f t="shared" si="62"/>
        <v>129.7296</v>
      </c>
      <c r="AL143" s="13">
        <v>0.10100000000000001</v>
      </c>
      <c r="AM143" s="11">
        <f t="shared" si="53"/>
        <v>60.095000000000006</v>
      </c>
      <c r="AN143" s="12"/>
      <c r="AO143" s="11"/>
      <c r="AP143" s="14">
        <f t="shared" si="69"/>
        <v>0</v>
      </c>
      <c r="AQ143" s="14">
        <f t="shared" si="70"/>
        <v>0</v>
      </c>
      <c r="AR143" s="14">
        <f t="shared" si="71"/>
        <v>0</v>
      </c>
      <c r="AS143" s="14">
        <f t="shared" si="63"/>
        <v>430.46238999999997</v>
      </c>
      <c r="AT143" s="14">
        <f t="shared" si="64"/>
        <v>99.006349700000001</v>
      </c>
      <c r="AU143" s="14">
        <f t="shared" si="65"/>
        <v>529.46873970000001</v>
      </c>
      <c r="AV143" s="14">
        <f t="shared" si="66"/>
        <v>430.46238999999997</v>
      </c>
      <c r="AW143" s="14">
        <f t="shared" si="67"/>
        <v>99.006349700000001</v>
      </c>
      <c r="AX143" s="14">
        <f t="shared" si="68"/>
        <v>529.46873970000001</v>
      </c>
      <c r="AY143" s="58"/>
      <c r="AZ143" s="58"/>
    </row>
    <row r="144" spans="1:52" s="1" customFormat="1" ht="12.75" customHeight="1" x14ac:dyDescent="0.2">
      <c r="A144" s="17">
        <f t="shared" si="52"/>
        <v>137</v>
      </c>
      <c r="B144" s="26">
        <v>31</v>
      </c>
      <c r="C144" s="18" t="s">
        <v>373</v>
      </c>
      <c r="D144" s="18" t="s">
        <v>159</v>
      </c>
      <c r="E144" s="18" t="s">
        <v>17</v>
      </c>
      <c r="F144" s="18" t="s">
        <v>160</v>
      </c>
      <c r="G144" s="18" t="s">
        <v>163</v>
      </c>
      <c r="H144" s="18" t="s">
        <v>687</v>
      </c>
      <c r="I144" s="18" t="s">
        <v>688</v>
      </c>
      <c r="J144" s="18" t="s">
        <v>689</v>
      </c>
      <c r="K144" s="19" t="s">
        <v>690</v>
      </c>
      <c r="L144" s="21" t="s">
        <v>486</v>
      </c>
      <c r="M144" s="25" t="s">
        <v>697</v>
      </c>
      <c r="N144" s="39" t="s">
        <v>797</v>
      </c>
      <c r="O144" s="39" t="s">
        <v>51</v>
      </c>
      <c r="P144" s="43">
        <v>3664</v>
      </c>
      <c r="Q144" s="43">
        <v>11725</v>
      </c>
      <c r="R144" s="43">
        <v>0</v>
      </c>
      <c r="S144" s="40">
        <f t="shared" si="56"/>
        <v>15389</v>
      </c>
      <c r="T144" s="8">
        <v>1</v>
      </c>
      <c r="U144" s="8">
        <v>12</v>
      </c>
      <c r="V144" s="10" t="str">
        <f t="shared" si="72"/>
        <v>0,00000</v>
      </c>
      <c r="W144" s="11">
        <f t="shared" si="73"/>
        <v>0</v>
      </c>
      <c r="X144" s="12">
        <v>3.99</v>
      </c>
      <c r="Y144" s="11">
        <f t="shared" si="57"/>
        <v>47.88</v>
      </c>
      <c r="Z144" s="12">
        <v>0.08</v>
      </c>
      <c r="AA144" s="11">
        <f t="shared" si="54"/>
        <v>28.799999999999997</v>
      </c>
      <c r="AB144" s="12">
        <v>4.87</v>
      </c>
      <c r="AC144" s="11">
        <f t="shared" si="55"/>
        <v>1753.1999999999998</v>
      </c>
      <c r="AD144" s="12">
        <v>0</v>
      </c>
      <c r="AE144" s="11">
        <f t="shared" si="58"/>
        <v>0</v>
      </c>
      <c r="AF144" s="13">
        <f t="shared" si="59"/>
        <v>1.39E-3</v>
      </c>
      <c r="AG144" s="11">
        <f t="shared" si="60"/>
        <v>21.390709999999999</v>
      </c>
      <c r="AH144" s="13">
        <v>1.3299999999999999E-2</v>
      </c>
      <c r="AI144" s="11">
        <f t="shared" si="61"/>
        <v>204.6737</v>
      </c>
      <c r="AJ144" s="13">
        <v>0.3276</v>
      </c>
      <c r="AK144" s="11">
        <f t="shared" si="62"/>
        <v>1200.3263999999999</v>
      </c>
      <c r="AL144" s="13">
        <v>0.10100000000000001</v>
      </c>
      <c r="AM144" s="11">
        <f t="shared" ref="AM144:AM175" si="74">AL144*Q144</f>
        <v>1184.2250000000001</v>
      </c>
      <c r="AN144" s="12"/>
      <c r="AO144" s="11"/>
      <c r="AP144" s="14">
        <f t="shared" si="69"/>
        <v>0</v>
      </c>
      <c r="AQ144" s="14">
        <f t="shared" si="70"/>
        <v>0</v>
      </c>
      <c r="AR144" s="14">
        <f t="shared" si="71"/>
        <v>0</v>
      </c>
      <c r="AS144" s="14">
        <f t="shared" si="63"/>
        <v>4440.4958100000003</v>
      </c>
      <c r="AT144" s="14">
        <f t="shared" si="64"/>
        <v>1021.3140363000001</v>
      </c>
      <c r="AU144" s="14">
        <f t="shared" si="65"/>
        <v>5461.8098463000006</v>
      </c>
      <c r="AV144" s="14">
        <f t="shared" si="66"/>
        <v>4440.4958100000003</v>
      </c>
      <c r="AW144" s="14">
        <f t="shared" si="67"/>
        <v>1021.3140363000001</v>
      </c>
      <c r="AX144" s="14">
        <f t="shared" si="68"/>
        <v>5461.8098463000006</v>
      </c>
      <c r="AY144" s="58"/>
      <c r="AZ144" s="58"/>
    </row>
    <row r="145" spans="1:52" s="1" customFormat="1" ht="12.75" customHeight="1" x14ac:dyDescent="0.2">
      <c r="A145" s="17">
        <f t="shared" si="52"/>
        <v>138</v>
      </c>
      <c r="B145" s="26">
        <v>31</v>
      </c>
      <c r="C145" s="18" t="s">
        <v>373</v>
      </c>
      <c r="D145" s="18" t="s">
        <v>159</v>
      </c>
      <c r="E145" s="18" t="s">
        <v>17</v>
      </c>
      <c r="F145" s="18" t="s">
        <v>160</v>
      </c>
      <c r="G145" s="18" t="s">
        <v>163</v>
      </c>
      <c r="H145" s="18" t="s">
        <v>687</v>
      </c>
      <c r="I145" s="18" t="s">
        <v>688</v>
      </c>
      <c r="J145" s="18" t="s">
        <v>689</v>
      </c>
      <c r="K145" s="19" t="s">
        <v>690</v>
      </c>
      <c r="L145" s="21" t="s">
        <v>487</v>
      </c>
      <c r="M145" s="25" t="s">
        <v>244</v>
      </c>
      <c r="N145" s="39" t="s">
        <v>794</v>
      </c>
      <c r="O145" s="39" t="s">
        <v>51</v>
      </c>
      <c r="P145" s="43">
        <v>1110</v>
      </c>
      <c r="Q145" s="43">
        <v>2051</v>
      </c>
      <c r="R145" s="43">
        <v>0</v>
      </c>
      <c r="S145" s="40">
        <f t="shared" si="56"/>
        <v>3161</v>
      </c>
      <c r="T145" s="8">
        <v>1</v>
      </c>
      <c r="U145" s="8">
        <v>12</v>
      </c>
      <c r="V145" s="10" t="str">
        <f t="shared" si="72"/>
        <v>0,00000</v>
      </c>
      <c r="W145" s="11">
        <f t="shared" si="73"/>
        <v>0</v>
      </c>
      <c r="X145" s="12">
        <v>3.99</v>
      </c>
      <c r="Y145" s="11">
        <f t="shared" si="57"/>
        <v>47.88</v>
      </c>
      <c r="Z145" s="12">
        <v>0.08</v>
      </c>
      <c r="AA145" s="11">
        <f t="shared" si="54"/>
        <v>2.88</v>
      </c>
      <c r="AB145" s="12">
        <v>4.87</v>
      </c>
      <c r="AC145" s="11">
        <f t="shared" si="55"/>
        <v>175.32</v>
      </c>
      <c r="AD145" s="12">
        <v>0</v>
      </c>
      <c r="AE145" s="11">
        <f t="shared" si="58"/>
        <v>0</v>
      </c>
      <c r="AF145" s="13">
        <f t="shared" si="59"/>
        <v>1.39E-3</v>
      </c>
      <c r="AG145" s="11">
        <f t="shared" si="60"/>
        <v>4.3937900000000001</v>
      </c>
      <c r="AH145" s="13">
        <v>1.3299999999999999E-2</v>
      </c>
      <c r="AI145" s="11">
        <f t="shared" si="61"/>
        <v>42.0413</v>
      </c>
      <c r="AJ145" s="13">
        <v>0.3276</v>
      </c>
      <c r="AK145" s="11">
        <f t="shared" si="62"/>
        <v>363.63600000000002</v>
      </c>
      <c r="AL145" s="13">
        <v>0.10100000000000001</v>
      </c>
      <c r="AM145" s="11">
        <f t="shared" si="74"/>
        <v>207.15100000000001</v>
      </c>
      <c r="AN145" s="12"/>
      <c r="AO145" s="11"/>
      <c r="AP145" s="14">
        <f t="shared" si="69"/>
        <v>0</v>
      </c>
      <c r="AQ145" s="14">
        <f t="shared" si="70"/>
        <v>0</v>
      </c>
      <c r="AR145" s="14">
        <f t="shared" si="71"/>
        <v>0</v>
      </c>
      <c r="AS145" s="14">
        <f t="shared" si="63"/>
        <v>843.30208999999991</v>
      </c>
      <c r="AT145" s="14">
        <f t="shared" si="64"/>
        <v>193.9594807</v>
      </c>
      <c r="AU145" s="14">
        <f t="shared" si="65"/>
        <v>1037.2615707</v>
      </c>
      <c r="AV145" s="14">
        <f t="shared" si="66"/>
        <v>843.30208999999991</v>
      </c>
      <c r="AW145" s="14">
        <f t="shared" si="67"/>
        <v>193.9594807</v>
      </c>
      <c r="AX145" s="14">
        <f t="shared" si="68"/>
        <v>1037.2615707</v>
      </c>
      <c r="AY145" s="58"/>
      <c r="AZ145" s="58"/>
    </row>
    <row r="146" spans="1:52" s="1" customFormat="1" ht="12.75" customHeight="1" x14ac:dyDescent="0.2">
      <c r="A146" s="17">
        <f t="shared" si="52"/>
        <v>139</v>
      </c>
      <c r="B146" s="26">
        <v>31</v>
      </c>
      <c r="C146" s="18" t="s">
        <v>373</v>
      </c>
      <c r="D146" s="18" t="s">
        <v>159</v>
      </c>
      <c r="E146" s="18" t="s">
        <v>17</v>
      </c>
      <c r="F146" s="18" t="s">
        <v>160</v>
      </c>
      <c r="G146" s="18" t="s">
        <v>163</v>
      </c>
      <c r="H146" s="18" t="s">
        <v>687</v>
      </c>
      <c r="I146" s="18" t="s">
        <v>688</v>
      </c>
      <c r="J146" s="18" t="s">
        <v>689</v>
      </c>
      <c r="K146" s="19" t="s">
        <v>690</v>
      </c>
      <c r="L146" s="21" t="s">
        <v>770</v>
      </c>
      <c r="M146" s="25" t="s">
        <v>836</v>
      </c>
      <c r="N146" s="39" t="s">
        <v>828</v>
      </c>
      <c r="O146" s="39" t="s">
        <v>51</v>
      </c>
      <c r="P146" s="43">
        <v>120</v>
      </c>
      <c r="Q146" s="43">
        <v>180</v>
      </c>
      <c r="R146" s="43">
        <v>0</v>
      </c>
      <c r="S146" s="40">
        <f t="shared" si="56"/>
        <v>300</v>
      </c>
      <c r="T146" s="8">
        <v>1</v>
      </c>
      <c r="U146" s="8">
        <v>12</v>
      </c>
      <c r="V146" s="10" t="str">
        <f t="shared" si="72"/>
        <v>0,00000</v>
      </c>
      <c r="W146" s="11">
        <f t="shared" si="73"/>
        <v>0</v>
      </c>
      <c r="X146" s="12">
        <v>3.99</v>
      </c>
      <c r="Y146" s="11">
        <f t="shared" si="57"/>
        <v>47.88</v>
      </c>
      <c r="Z146" s="12">
        <v>0.08</v>
      </c>
      <c r="AA146" s="11">
        <f t="shared" si="54"/>
        <v>1.92</v>
      </c>
      <c r="AB146" s="12">
        <v>4.87</v>
      </c>
      <c r="AC146" s="11">
        <f t="shared" si="55"/>
        <v>116.88</v>
      </c>
      <c r="AD146" s="12">
        <v>0</v>
      </c>
      <c r="AE146" s="11">
        <f t="shared" si="58"/>
        <v>0</v>
      </c>
      <c r="AF146" s="13">
        <f t="shared" si="59"/>
        <v>1.39E-3</v>
      </c>
      <c r="AG146" s="11">
        <f t="shared" si="60"/>
        <v>0.41699999999999998</v>
      </c>
      <c r="AH146" s="13">
        <v>1.3299999999999999E-2</v>
      </c>
      <c r="AI146" s="11">
        <f t="shared" si="61"/>
        <v>3.9899999999999998</v>
      </c>
      <c r="AJ146" s="13">
        <v>0.3276</v>
      </c>
      <c r="AK146" s="11">
        <f t="shared" si="62"/>
        <v>39.311999999999998</v>
      </c>
      <c r="AL146" s="13">
        <v>0.10100000000000001</v>
      </c>
      <c r="AM146" s="11">
        <f t="shared" si="74"/>
        <v>18.18</v>
      </c>
      <c r="AN146" s="12"/>
      <c r="AO146" s="11"/>
      <c r="AP146" s="14">
        <f t="shared" si="69"/>
        <v>0</v>
      </c>
      <c r="AQ146" s="14">
        <f t="shared" si="70"/>
        <v>0</v>
      </c>
      <c r="AR146" s="14">
        <f t="shared" si="71"/>
        <v>0</v>
      </c>
      <c r="AS146" s="14">
        <f t="shared" si="63"/>
        <v>228.57899999999998</v>
      </c>
      <c r="AT146" s="14">
        <f t="shared" si="64"/>
        <v>52.573169999999998</v>
      </c>
      <c r="AU146" s="14">
        <f t="shared" si="65"/>
        <v>281.15216999999996</v>
      </c>
      <c r="AV146" s="14">
        <f t="shared" si="66"/>
        <v>228.57899999999998</v>
      </c>
      <c r="AW146" s="14">
        <f t="shared" si="67"/>
        <v>52.573169999999998</v>
      </c>
      <c r="AX146" s="14">
        <f t="shared" si="68"/>
        <v>281.15216999999996</v>
      </c>
      <c r="AY146" s="58"/>
      <c r="AZ146" s="58"/>
    </row>
    <row r="147" spans="1:52" s="1" customFormat="1" ht="24.75" customHeight="1" x14ac:dyDescent="0.2">
      <c r="A147" s="17">
        <f t="shared" si="52"/>
        <v>140</v>
      </c>
      <c r="B147" s="26">
        <v>31</v>
      </c>
      <c r="C147" s="18" t="s">
        <v>373</v>
      </c>
      <c r="D147" s="18" t="s">
        <v>159</v>
      </c>
      <c r="E147" s="18" t="s">
        <v>17</v>
      </c>
      <c r="F147" s="18" t="s">
        <v>160</v>
      </c>
      <c r="G147" s="18" t="s">
        <v>163</v>
      </c>
      <c r="H147" s="18" t="s">
        <v>687</v>
      </c>
      <c r="I147" s="18" t="s">
        <v>688</v>
      </c>
      <c r="J147" s="18" t="s">
        <v>689</v>
      </c>
      <c r="K147" s="19" t="s">
        <v>690</v>
      </c>
      <c r="L147" s="21" t="s">
        <v>837</v>
      </c>
      <c r="M147" s="27" t="s">
        <v>838</v>
      </c>
      <c r="N147" s="39" t="s">
        <v>787</v>
      </c>
      <c r="O147" s="39" t="s">
        <v>51</v>
      </c>
      <c r="P147" s="43">
        <v>100</v>
      </c>
      <c r="Q147" s="43">
        <v>200</v>
      </c>
      <c r="R147" s="43">
        <v>0</v>
      </c>
      <c r="S147" s="40">
        <f t="shared" si="56"/>
        <v>300</v>
      </c>
      <c r="T147" s="8">
        <v>1</v>
      </c>
      <c r="U147" s="8">
        <v>12</v>
      </c>
      <c r="V147" s="10" t="str">
        <f t="shared" si="72"/>
        <v>0,00000</v>
      </c>
      <c r="W147" s="11">
        <f t="shared" si="73"/>
        <v>0</v>
      </c>
      <c r="X147" s="12">
        <v>3.99</v>
      </c>
      <c r="Y147" s="11">
        <f t="shared" si="57"/>
        <v>47.88</v>
      </c>
      <c r="Z147" s="12">
        <v>0.08</v>
      </c>
      <c r="AA147" s="11">
        <f t="shared" ref="AA147:AA178" si="75">Z147*U147*N147</f>
        <v>5.76</v>
      </c>
      <c r="AB147" s="12">
        <v>4.87</v>
      </c>
      <c r="AC147" s="11">
        <f t="shared" ref="AC147:AC178" si="76">AB147*U147*T147*N147</f>
        <v>350.64</v>
      </c>
      <c r="AD147" s="12">
        <v>0</v>
      </c>
      <c r="AE147" s="11">
        <f t="shared" si="58"/>
        <v>0</v>
      </c>
      <c r="AF147" s="13">
        <f t="shared" si="59"/>
        <v>1.39E-3</v>
      </c>
      <c r="AG147" s="11">
        <f t="shared" si="60"/>
        <v>0.41699999999999998</v>
      </c>
      <c r="AH147" s="13">
        <v>1.3299999999999999E-2</v>
      </c>
      <c r="AI147" s="11">
        <f t="shared" si="61"/>
        <v>3.9899999999999998</v>
      </c>
      <c r="AJ147" s="13">
        <v>0.3276</v>
      </c>
      <c r="AK147" s="11">
        <f t="shared" si="62"/>
        <v>32.76</v>
      </c>
      <c r="AL147" s="13">
        <v>0.10100000000000001</v>
      </c>
      <c r="AM147" s="11">
        <f t="shared" si="74"/>
        <v>20.200000000000003</v>
      </c>
      <c r="AN147" s="12"/>
      <c r="AO147" s="11"/>
      <c r="AP147" s="14">
        <f t="shared" si="69"/>
        <v>0</v>
      </c>
      <c r="AQ147" s="14">
        <f t="shared" si="70"/>
        <v>0</v>
      </c>
      <c r="AR147" s="14">
        <f t="shared" si="71"/>
        <v>0</v>
      </c>
      <c r="AS147" s="14">
        <f t="shared" si="63"/>
        <v>461.64699999999999</v>
      </c>
      <c r="AT147" s="14">
        <f t="shared" si="64"/>
        <v>106.17881</v>
      </c>
      <c r="AU147" s="14">
        <f t="shared" si="65"/>
        <v>567.82581000000005</v>
      </c>
      <c r="AV147" s="14">
        <f t="shared" si="66"/>
        <v>461.64699999999999</v>
      </c>
      <c r="AW147" s="14">
        <f t="shared" si="67"/>
        <v>106.17881</v>
      </c>
      <c r="AX147" s="14">
        <f t="shared" si="68"/>
        <v>567.82581000000005</v>
      </c>
      <c r="AY147" s="58"/>
      <c r="AZ147" s="58"/>
    </row>
    <row r="148" spans="1:52" s="1" customFormat="1" ht="12.75" customHeight="1" x14ac:dyDescent="0.2">
      <c r="A148" s="17">
        <f t="shared" si="52"/>
        <v>141</v>
      </c>
      <c r="B148" s="26">
        <v>31</v>
      </c>
      <c r="C148" s="18" t="s">
        <v>373</v>
      </c>
      <c r="D148" s="18" t="s">
        <v>159</v>
      </c>
      <c r="E148" s="18" t="s">
        <v>17</v>
      </c>
      <c r="F148" s="18" t="s">
        <v>160</v>
      </c>
      <c r="G148" s="18" t="s">
        <v>163</v>
      </c>
      <c r="H148" s="18" t="s">
        <v>687</v>
      </c>
      <c r="I148" s="18" t="s">
        <v>688</v>
      </c>
      <c r="J148" s="18" t="s">
        <v>689</v>
      </c>
      <c r="K148" s="19" t="s">
        <v>690</v>
      </c>
      <c r="L148" s="21" t="s">
        <v>478</v>
      </c>
      <c r="M148" s="25" t="s">
        <v>696</v>
      </c>
      <c r="N148" s="39" t="s">
        <v>828</v>
      </c>
      <c r="O148" s="39" t="s">
        <v>274</v>
      </c>
      <c r="P148" s="43">
        <v>962</v>
      </c>
      <c r="Q148" s="43">
        <v>1180</v>
      </c>
      <c r="R148" s="43">
        <v>0</v>
      </c>
      <c r="S148" s="40">
        <f t="shared" si="56"/>
        <v>2142</v>
      </c>
      <c r="T148" s="8">
        <v>1</v>
      </c>
      <c r="U148" s="8">
        <v>12</v>
      </c>
      <c r="V148" s="10" t="str">
        <f t="shared" si="72"/>
        <v>0,00000</v>
      </c>
      <c r="W148" s="11">
        <f t="shared" si="73"/>
        <v>0</v>
      </c>
      <c r="X148" s="12">
        <v>3.99</v>
      </c>
      <c r="Y148" s="11">
        <f t="shared" si="57"/>
        <v>47.88</v>
      </c>
      <c r="Z148" s="12">
        <v>0.08</v>
      </c>
      <c r="AA148" s="11">
        <f t="shared" si="75"/>
        <v>1.92</v>
      </c>
      <c r="AB148" s="12">
        <v>4.87</v>
      </c>
      <c r="AC148" s="11">
        <f t="shared" si="76"/>
        <v>116.88</v>
      </c>
      <c r="AD148" s="12">
        <v>0</v>
      </c>
      <c r="AE148" s="11">
        <f t="shared" si="58"/>
        <v>0</v>
      </c>
      <c r="AF148" s="13">
        <f t="shared" si="59"/>
        <v>1.39E-3</v>
      </c>
      <c r="AG148" s="11">
        <f t="shared" si="60"/>
        <v>2.9773799999999997</v>
      </c>
      <c r="AH148" s="13">
        <v>1.3299999999999999E-2</v>
      </c>
      <c r="AI148" s="11">
        <f t="shared" si="61"/>
        <v>28.488599999999998</v>
      </c>
      <c r="AJ148" s="13">
        <v>0.38229999999999997</v>
      </c>
      <c r="AK148" s="11">
        <f t="shared" si="62"/>
        <v>367.77259999999995</v>
      </c>
      <c r="AL148" s="13">
        <v>4.1300000000000003E-2</v>
      </c>
      <c r="AM148" s="11">
        <f t="shared" si="74"/>
        <v>48.734000000000002</v>
      </c>
      <c r="AN148" s="12"/>
      <c r="AO148" s="11"/>
      <c r="AP148" s="14">
        <f t="shared" si="69"/>
        <v>0</v>
      </c>
      <c r="AQ148" s="14">
        <f t="shared" si="70"/>
        <v>0</v>
      </c>
      <c r="AR148" s="14">
        <f t="shared" si="71"/>
        <v>0</v>
      </c>
      <c r="AS148" s="14">
        <f t="shared" si="63"/>
        <v>614.65257999999994</v>
      </c>
      <c r="AT148" s="14">
        <f t="shared" si="64"/>
        <v>141.3700934</v>
      </c>
      <c r="AU148" s="14">
        <f t="shared" si="65"/>
        <v>756.02267339999992</v>
      </c>
      <c r="AV148" s="14">
        <f t="shared" si="66"/>
        <v>614.65257999999994</v>
      </c>
      <c r="AW148" s="14">
        <f t="shared" si="67"/>
        <v>141.3700934</v>
      </c>
      <c r="AX148" s="14">
        <f t="shared" si="68"/>
        <v>756.02267339999992</v>
      </c>
      <c r="AY148" s="58"/>
      <c r="AZ148" s="58"/>
    </row>
    <row r="149" spans="1:52" s="1" customFormat="1" ht="12.75" customHeight="1" x14ac:dyDescent="0.2">
      <c r="A149" s="17">
        <f t="shared" si="52"/>
        <v>142</v>
      </c>
      <c r="B149" s="26">
        <v>31</v>
      </c>
      <c r="C149" s="18" t="s">
        <v>373</v>
      </c>
      <c r="D149" s="18" t="s">
        <v>159</v>
      </c>
      <c r="E149" s="18" t="s">
        <v>17</v>
      </c>
      <c r="F149" s="18" t="s">
        <v>160</v>
      </c>
      <c r="G149" s="18" t="s">
        <v>163</v>
      </c>
      <c r="H149" s="18" t="s">
        <v>687</v>
      </c>
      <c r="I149" s="18" t="s">
        <v>688</v>
      </c>
      <c r="J149" s="18" t="s">
        <v>689</v>
      </c>
      <c r="K149" s="19" t="s">
        <v>690</v>
      </c>
      <c r="L149" s="21" t="s">
        <v>496</v>
      </c>
      <c r="M149" s="25" t="s">
        <v>273</v>
      </c>
      <c r="N149" s="39" t="s">
        <v>835</v>
      </c>
      <c r="O149" s="39" t="s">
        <v>55</v>
      </c>
      <c r="P149" s="43">
        <v>352</v>
      </c>
      <c r="Q149" s="43">
        <v>528</v>
      </c>
      <c r="R149" s="43">
        <v>0</v>
      </c>
      <c r="S149" s="40">
        <f t="shared" si="56"/>
        <v>880</v>
      </c>
      <c r="T149" s="8">
        <v>1</v>
      </c>
      <c r="U149" s="8">
        <v>12</v>
      </c>
      <c r="V149" s="10" t="str">
        <f t="shared" si="72"/>
        <v>0,00000</v>
      </c>
      <c r="W149" s="11">
        <f t="shared" si="73"/>
        <v>0</v>
      </c>
      <c r="X149" s="12">
        <v>5</v>
      </c>
      <c r="Y149" s="11">
        <f t="shared" si="57"/>
        <v>60</v>
      </c>
      <c r="Z149" s="12">
        <v>0.08</v>
      </c>
      <c r="AA149" s="11">
        <f t="shared" si="75"/>
        <v>43.199999999999996</v>
      </c>
      <c r="AB149" s="12">
        <v>21.13</v>
      </c>
      <c r="AC149" s="11">
        <f t="shared" si="76"/>
        <v>11410.2</v>
      </c>
      <c r="AD149" s="12">
        <v>0</v>
      </c>
      <c r="AE149" s="11">
        <f t="shared" si="58"/>
        <v>0</v>
      </c>
      <c r="AF149" s="13">
        <f t="shared" si="59"/>
        <v>1.39E-3</v>
      </c>
      <c r="AG149" s="11">
        <f t="shared" si="60"/>
        <v>1.2232000000000001</v>
      </c>
      <c r="AH149" s="13">
        <v>1.3299999999999999E-2</v>
      </c>
      <c r="AI149" s="11">
        <f t="shared" si="61"/>
        <v>11.703999999999999</v>
      </c>
      <c r="AJ149" s="13">
        <v>0.2208</v>
      </c>
      <c r="AK149" s="11">
        <f t="shared" si="62"/>
        <v>77.721599999999995</v>
      </c>
      <c r="AL149" s="13">
        <v>0.15490000000000001</v>
      </c>
      <c r="AM149" s="11">
        <f t="shared" si="74"/>
        <v>81.787199999999999</v>
      </c>
      <c r="AN149" s="12"/>
      <c r="AO149" s="11"/>
      <c r="AP149" s="14">
        <f t="shared" si="69"/>
        <v>0</v>
      </c>
      <c r="AQ149" s="14">
        <f t="shared" si="70"/>
        <v>0</v>
      </c>
      <c r="AR149" s="14">
        <f t="shared" si="71"/>
        <v>0</v>
      </c>
      <c r="AS149" s="14">
        <f t="shared" si="63"/>
        <v>11685.836000000001</v>
      </c>
      <c r="AT149" s="14">
        <f t="shared" si="64"/>
        <v>2687.7422800000004</v>
      </c>
      <c r="AU149" s="14">
        <f t="shared" si="65"/>
        <v>14373.578280000002</v>
      </c>
      <c r="AV149" s="14">
        <f t="shared" si="66"/>
        <v>11685.836000000001</v>
      </c>
      <c r="AW149" s="14">
        <f t="shared" si="67"/>
        <v>2687.7422800000004</v>
      </c>
      <c r="AX149" s="14">
        <f t="shared" si="68"/>
        <v>14373.578280000002</v>
      </c>
      <c r="AY149" s="57"/>
      <c r="AZ149" s="57"/>
    </row>
    <row r="150" spans="1:52" s="1" customFormat="1" ht="12.75" customHeight="1" x14ac:dyDescent="0.2">
      <c r="A150" s="17">
        <f t="shared" si="52"/>
        <v>143</v>
      </c>
      <c r="B150" s="26">
        <v>32</v>
      </c>
      <c r="C150" s="18" t="s">
        <v>373</v>
      </c>
      <c r="D150" s="18" t="s">
        <v>159</v>
      </c>
      <c r="E150" s="18" t="s">
        <v>17</v>
      </c>
      <c r="F150" s="18" t="s">
        <v>160</v>
      </c>
      <c r="G150" s="18" t="s">
        <v>163</v>
      </c>
      <c r="H150" s="18" t="s">
        <v>701</v>
      </c>
      <c r="I150" s="18" t="s">
        <v>28</v>
      </c>
      <c r="J150" s="19" t="s">
        <v>29</v>
      </c>
      <c r="K150" s="19" t="s">
        <v>702</v>
      </c>
      <c r="L150" s="21" t="s">
        <v>445</v>
      </c>
      <c r="M150" s="25" t="s">
        <v>227</v>
      </c>
      <c r="N150" s="39" t="s">
        <v>827</v>
      </c>
      <c r="O150" s="39" t="s">
        <v>51</v>
      </c>
      <c r="P150" s="43">
        <v>832</v>
      </c>
      <c r="Q150" s="43">
        <v>1247</v>
      </c>
      <c r="R150" s="43">
        <v>0</v>
      </c>
      <c r="S150" s="40">
        <f t="shared" si="56"/>
        <v>2079</v>
      </c>
      <c r="T150" s="8">
        <v>1</v>
      </c>
      <c r="U150" s="8">
        <v>12</v>
      </c>
      <c r="V150" s="10" t="str">
        <f t="shared" si="72"/>
        <v>0,00000</v>
      </c>
      <c r="W150" s="11">
        <f t="shared" si="73"/>
        <v>0</v>
      </c>
      <c r="X150" s="12">
        <v>3.99</v>
      </c>
      <c r="Y150" s="11">
        <f t="shared" si="57"/>
        <v>47.88</v>
      </c>
      <c r="Z150" s="12">
        <v>0.08</v>
      </c>
      <c r="AA150" s="11">
        <f t="shared" si="75"/>
        <v>0.96</v>
      </c>
      <c r="AB150" s="12">
        <v>4.87</v>
      </c>
      <c r="AC150" s="11">
        <f t="shared" si="76"/>
        <v>58.44</v>
      </c>
      <c r="AD150" s="12">
        <v>0</v>
      </c>
      <c r="AE150" s="11">
        <f t="shared" si="58"/>
        <v>0</v>
      </c>
      <c r="AF150" s="13">
        <f t="shared" si="59"/>
        <v>1.39E-3</v>
      </c>
      <c r="AG150" s="11">
        <f t="shared" si="60"/>
        <v>2.8898099999999998</v>
      </c>
      <c r="AH150" s="13">
        <v>1.3299999999999999E-2</v>
      </c>
      <c r="AI150" s="11">
        <f t="shared" si="61"/>
        <v>27.650699999999997</v>
      </c>
      <c r="AJ150" s="13">
        <v>0.3276</v>
      </c>
      <c r="AK150" s="11">
        <f t="shared" si="62"/>
        <v>272.56319999999999</v>
      </c>
      <c r="AL150" s="13">
        <v>0.10100000000000001</v>
      </c>
      <c r="AM150" s="11">
        <f t="shared" si="74"/>
        <v>125.947</v>
      </c>
      <c r="AN150" s="12"/>
      <c r="AO150" s="11"/>
      <c r="AP150" s="14">
        <f t="shared" si="69"/>
        <v>0</v>
      </c>
      <c r="AQ150" s="14">
        <f t="shared" si="70"/>
        <v>0</v>
      </c>
      <c r="AR150" s="14">
        <f t="shared" si="71"/>
        <v>0</v>
      </c>
      <c r="AS150" s="14">
        <f t="shared" si="63"/>
        <v>536.33070999999995</v>
      </c>
      <c r="AT150" s="14">
        <f t="shared" si="64"/>
        <v>123.35606329999999</v>
      </c>
      <c r="AU150" s="14">
        <f t="shared" si="65"/>
        <v>659.68677329999991</v>
      </c>
      <c r="AV150" s="14">
        <f t="shared" si="66"/>
        <v>536.33070999999995</v>
      </c>
      <c r="AW150" s="14">
        <f t="shared" si="67"/>
        <v>123.35606329999999</v>
      </c>
      <c r="AX150" s="14">
        <f t="shared" si="68"/>
        <v>659.68677329999991</v>
      </c>
      <c r="AY150" s="62">
        <v>32</v>
      </c>
      <c r="AZ150" s="56">
        <f>SUM(AX150:AX165)</f>
        <v>13206.082759500001</v>
      </c>
    </row>
    <row r="151" spans="1:52" s="1" customFormat="1" ht="12.75" customHeight="1" x14ac:dyDescent="0.2">
      <c r="A151" s="17">
        <f t="shared" si="52"/>
        <v>144</v>
      </c>
      <c r="B151" s="26">
        <v>32</v>
      </c>
      <c r="C151" s="18" t="s">
        <v>373</v>
      </c>
      <c r="D151" s="18" t="s">
        <v>159</v>
      </c>
      <c r="E151" s="18" t="s">
        <v>17</v>
      </c>
      <c r="F151" s="18" t="s">
        <v>160</v>
      </c>
      <c r="G151" s="18" t="s">
        <v>163</v>
      </c>
      <c r="H151" s="18" t="s">
        <v>701</v>
      </c>
      <c r="I151" s="18" t="s">
        <v>28</v>
      </c>
      <c r="J151" s="19" t="s">
        <v>29</v>
      </c>
      <c r="K151" s="19" t="s">
        <v>702</v>
      </c>
      <c r="L151" s="21" t="s">
        <v>446</v>
      </c>
      <c r="M151" s="25" t="s">
        <v>228</v>
      </c>
      <c r="N151" s="39" t="s">
        <v>794</v>
      </c>
      <c r="O151" s="39" t="s">
        <v>51</v>
      </c>
      <c r="P151" s="43">
        <v>824</v>
      </c>
      <c r="Q151" s="43">
        <v>1235</v>
      </c>
      <c r="R151" s="43">
        <v>0</v>
      </c>
      <c r="S151" s="40">
        <f t="shared" si="56"/>
        <v>2059</v>
      </c>
      <c r="T151" s="8">
        <v>1</v>
      </c>
      <c r="U151" s="8">
        <v>12</v>
      </c>
      <c r="V151" s="10" t="str">
        <f t="shared" si="72"/>
        <v>0,00000</v>
      </c>
      <c r="W151" s="11">
        <f t="shared" si="73"/>
        <v>0</v>
      </c>
      <c r="X151" s="12">
        <v>3.99</v>
      </c>
      <c r="Y151" s="11">
        <f t="shared" si="57"/>
        <v>47.88</v>
      </c>
      <c r="Z151" s="12">
        <v>0.08</v>
      </c>
      <c r="AA151" s="11">
        <f t="shared" si="75"/>
        <v>2.88</v>
      </c>
      <c r="AB151" s="12">
        <v>4.87</v>
      </c>
      <c r="AC151" s="11">
        <f t="shared" si="76"/>
        <v>175.32</v>
      </c>
      <c r="AD151" s="12">
        <v>0</v>
      </c>
      <c r="AE151" s="11">
        <f t="shared" si="58"/>
        <v>0</v>
      </c>
      <c r="AF151" s="13">
        <f t="shared" si="59"/>
        <v>1.39E-3</v>
      </c>
      <c r="AG151" s="11">
        <f t="shared" si="60"/>
        <v>2.8620099999999997</v>
      </c>
      <c r="AH151" s="13">
        <v>1.3299999999999999E-2</v>
      </c>
      <c r="AI151" s="11">
        <f t="shared" si="61"/>
        <v>27.384699999999999</v>
      </c>
      <c r="AJ151" s="13">
        <v>0.3276</v>
      </c>
      <c r="AK151" s="11">
        <f t="shared" si="62"/>
        <v>269.94240000000002</v>
      </c>
      <c r="AL151" s="13">
        <v>0.10100000000000001</v>
      </c>
      <c r="AM151" s="11">
        <f t="shared" si="74"/>
        <v>124.73500000000001</v>
      </c>
      <c r="AN151" s="12"/>
      <c r="AO151" s="11"/>
      <c r="AP151" s="14">
        <f t="shared" si="69"/>
        <v>0</v>
      </c>
      <c r="AQ151" s="14">
        <f t="shared" si="70"/>
        <v>0</v>
      </c>
      <c r="AR151" s="14">
        <f t="shared" si="71"/>
        <v>0</v>
      </c>
      <c r="AS151" s="14">
        <f t="shared" si="63"/>
        <v>651.00411000000008</v>
      </c>
      <c r="AT151" s="14">
        <f t="shared" si="64"/>
        <v>149.73094530000003</v>
      </c>
      <c r="AU151" s="14">
        <f t="shared" si="65"/>
        <v>800.73505530000011</v>
      </c>
      <c r="AV151" s="14">
        <f t="shared" si="66"/>
        <v>651.00411000000008</v>
      </c>
      <c r="AW151" s="14">
        <f t="shared" si="67"/>
        <v>149.73094530000003</v>
      </c>
      <c r="AX151" s="14">
        <f t="shared" si="68"/>
        <v>800.73505530000011</v>
      </c>
      <c r="AY151" s="58"/>
      <c r="AZ151" s="58"/>
    </row>
    <row r="152" spans="1:52" s="1" customFormat="1" ht="12.75" customHeight="1" x14ac:dyDescent="0.2">
      <c r="A152" s="17">
        <f t="shared" si="52"/>
        <v>145</v>
      </c>
      <c r="B152" s="26">
        <v>32</v>
      </c>
      <c r="C152" s="18" t="s">
        <v>373</v>
      </c>
      <c r="D152" s="18" t="s">
        <v>159</v>
      </c>
      <c r="E152" s="18" t="s">
        <v>17</v>
      </c>
      <c r="F152" s="18" t="s">
        <v>160</v>
      </c>
      <c r="G152" s="18" t="s">
        <v>163</v>
      </c>
      <c r="H152" s="18" t="s">
        <v>701</v>
      </c>
      <c r="I152" s="18" t="s">
        <v>28</v>
      </c>
      <c r="J152" s="19" t="s">
        <v>29</v>
      </c>
      <c r="K152" s="19" t="s">
        <v>702</v>
      </c>
      <c r="L152" s="21" t="s">
        <v>447</v>
      </c>
      <c r="M152" s="25" t="s">
        <v>229</v>
      </c>
      <c r="N152" s="39" t="s">
        <v>828</v>
      </c>
      <c r="O152" s="39" t="s">
        <v>51</v>
      </c>
      <c r="P152" s="43">
        <v>1898</v>
      </c>
      <c r="Q152" s="43">
        <v>2846</v>
      </c>
      <c r="R152" s="43">
        <v>0</v>
      </c>
      <c r="S152" s="40">
        <f t="shared" si="56"/>
        <v>4744</v>
      </c>
      <c r="T152" s="8">
        <v>1</v>
      </c>
      <c r="U152" s="8">
        <v>12</v>
      </c>
      <c r="V152" s="10" t="str">
        <f t="shared" si="72"/>
        <v>0,00000</v>
      </c>
      <c r="W152" s="11">
        <f t="shared" si="73"/>
        <v>0</v>
      </c>
      <c r="X152" s="12">
        <v>3.99</v>
      </c>
      <c r="Y152" s="11">
        <f t="shared" si="57"/>
        <v>47.88</v>
      </c>
      <c r="Z152" s="12">
        <v>0.08</v>
      </c>
      <c r="AA152" s="11">
        <f t="shared" si="75"/>
        <v>1.92</v>
      </c>
      <c r="AB152" s="12">
        <v>4.87</v>
      </c>
      <c r="AC152" s="11">
        <f t="shared" si="76"/>
        <v>116.88</v>
      </c>
      <c r="AD152" s="12">
        <v>0</v>
      </c>
      <c r="AE152" s="11">
        <f t="shared" si="58"/>
        <v>0</v>
      </c>
      <c r="AF152" s="13">
        <f t="shared" si="59"/>
        <v>1.39E-3</v>
      </c>
      <c r="AG152" s="11">
        <f t="shared" si="60"/>
        <v>6.5941599999999996</v>
      </c>
      <c r="AH152" s="13">
        <v>1.3299999999999999E-2</v>
      </c>
      <c r="AI152" s="11">
        <f t="shared" si="61"/>
        <v>63.095199999999998</v>
      </c>
      <c r="AJ152" s="13">
        <v>0.3276</v>
      </c>
      <c r="AK152" s="11">
        <f t="shared" si="62"/>
        <v>621.78480000000002</v>
      </c>
      <c r="AL152" s="13">
        <v>0.10100000000000001</v>
      </c>
      <c r="AM152" s="11">
        <f t="shared" si="74"/>
        <v>287.44600000000003</v>
      </c>
      <c r="AN152" s="12"/>
      <c r="AO152" s="11"/>
      <c r="AP152" s="14">
        <f t="shared" si="69"/>
        <v>0</v>
      </c>
      <c r="AQ152" s="14">
        <f t="shared" si="70"/>
        <v>0</v>
      </c>
      <c r="AR152" s="14">
        <f t="shared" si="71"/>
        <v>0</v>
      </c>
      <c r="AS152" s="14">
        <f t="shared" si="63"/>
        <v>1145.6001600000002</v>
      </c>
      <c r="AT152" s="14">
        <f t="shared" si="64"/>
        <v>263.48803680000003</v>
      </c>
      <c r="AU152" s="14">
        <f t="shared" si="65"/>
        <v>1409.0881968000003</v>
      </c>
      <c r="AV152" s="14">
        <f t="shared" si="66"/>
        <v>1145.6001600000002</v>
      </c>
      <c r="AW152" s="14">
        <f t="shared" si="67"/>
        <v>263.48803680000003</v>
      </c>
      <c r="AX152" s="14">
        <f t="shared" si="68"/>
        <v>1409.0881968000003</v>
      </c>
      <c r="AY152" s="58"/>
      <c r="AZ152" s="58"/>
    </row>
    <row r="153" spans="1:52" s="1" customFormat="1" ht="12.75" customHeight="1" x14ac:dyDescent="0.2">
      <c r="A153" s="17">
        <f t="shared" si="52"/>
        <v>146</v>
      </c>
      <c r="B153" s="26">
        <v>32</v>
      </c>
      <c r="C153" s="18" t="s">
        <v>373</v>
      </c>
      <c r="D153" s="18" t="s">
        <v>159</v>
      </c>
      <c r="E153" s="18" t="s">
        <v>17</v>
      </c>
      <c r="F153" s="18" t="s">
        <v>160</v>
      </c>
      <c r="G153" s="18" t="s">
        <v>163</v>
      </c>
      <c r="H153" s="18" t="s">
        <v>701</v>
      </c>
      <c r="I153" s="18" t="s">
        <v>28</v>
      </c>
      <c r="J153" s="19" t="s">
        <v>29</v>
      </c>
      <c r="K153" s="19" t="s">
        <v>702</v>
      </c>
      <c r="L153" s="21" t="s">
        <v>448</v>
      </c>
      <c r="M153" s="25" t="s">
        <v>230</v>
      </c>
      <c r="N153" s="39" t="s">
        <v>827</v>
      </c>
      <c r="O153" s="39" t="s">
        <v>51</v>
      </c>
      <c r="P153" s="43">
        <v>160</v>
      </c>
      <c r="Q153" s="43">
        <v>241</v>
      </c>
      <c r="R153" s="43">
        <v>0</v>
      </c>
      <c r="S153" s="40">
        <f t="shared" si="56"/>
        <v>401</v>
      </c>
      <c r="T153" s="8">
        <v>1</v>
      </c>
      <c r="U153" s="8">
        <v>12</v>
      </c>
      <c r="V153" s="10" t="str">
        <f t="shared" si="72"/>
        <v>0,00000</v>
      </c>
      <c r="W153" s="11">
        <f t="shared" si="73"/>
        <v>0</v>
      </c>
      <c r="X153" s="12">
        <v>3.99</v>
      </c>
      <c r="Y153" s="11">
        <f t="shared" si="57"/>
        <v>47.88</v>
      </c>
      <c r="Z153" s="12">
        <v>0.08</v>
      </c>
      <c r="AA153" s="11">
        <f t="shared" si="75"/>
        <v>0.96</v>
      </c>
      <c r="AB153" s="12">
        <v>4.87</v>
      </c>
      <c r="AC153" s="11">
        <f t="shared" si="76"/>
        <v>58.44</v>
      </c>
      <c r="AD153" s="12">
        <v>0</v>
      </c>
      <c r="AE153" s="11">
        <f t="shared" si="58"/>
        <v>0</v>
      </c>
      <c r="AF153" s="13">
        <f t="shared" si="59"/>
        <v>1.39E-3</v>
      </c>
      <c r="AG153" s="11">
        <f t="shared" si="60"/>
        <v>0.55738999999999994</v>
      </c>
      <c r="AH153" s="13">
        <v>1.3299999999999999E-2</v>
      </c>
      <c r="AI153" s="11">
        <f t="shared" si="61"/>
        <v>5.3332999999999995</v>
      </c>
      <c r="AJ153" s="13">
        <v>0.3276</v>
      </c>
      <c r="AK153" s="11">
        <f t="shared" si="62"/>
        <v>52.415999999999997</v>
      </c>
      <c r="AL153" s="13">
        <v>0.10100000000000001</v>
      </c>
      <c r="AM153" s="11">
        <f t="shared" si="74"/>
        <v>24.341000000000001</v>
      </c>
      <c r="AN153" s="12"/>
      <c r="AO153" s="11"/>
      <c r="AP153" s="14">
        <f t="shared" si="69"/>
        <v>0</v>
      </c>
      <c r="AQ153" s="14">
        <f t="shared" si="70"/>
        <v>0</v>
      </c>
      <c r="AR153" s="14">
        <f t="shared" si="71"/>
        <v>0</v>
      </c>
      <c r="AS153" s="14">
        <f t="shared" si="63"/>
        <v>189.92769000000001</v>
      </c>
      <c r="AT153" s="14">
        <f t="shared" si="64"/>
        <v>43.683368700000003</v>
      </c>
      <c r="AU153" s="14">
        <f t="shared" si="65"/>
        <v>233.6110587</v>
      </c>
      <c r="AV153" s="14">
        <f t="shared" si="66"/>
        <v>189.92769000000001</v>
      </c>
      <c r="AW153" s="14">
        <f t="shared" si="67"/>
        <v>43.683368700000003</v>
      </c>
      <c r="AX153" s="14">
        <f t="shared" si="68"/>
        <v>233.6110587</v>
      </c>
      <c r="AY153" s="58"/>
      <c r="AZ153" s="58"/>
    </row>
    <row r="154" spans="1:52" s="1" customFormat="1" ht="12.75" customHeight="1" x14ac:dyDescent="0.2">
      <c r="A154" s="17">
        <f t="shared" si="52"/>
        <v>147</v>
      </c>
      <c r="B154" s="26">
        <v>32</v>
      </c>
      <c r="C154" s="18" t="s">
        <v>373</v>
      </c>
      <c r="D154" s="18" t="s">
        <v>159</v>
      </c>
      <c r="E154" s="18" t="s">
        <v>17</v>
      </c>
      <c r="F154" s="18" t="s">
        <v>160</v>
      </c>
      <c r="G154" s="18" t="s">
        <v>163</v>
      </c>
      <c r="H154" s="18" t="s">
        <v>701</v>
      </c>
      <c r="I154" s="18" t="s">
        <v>28</v>
      </c>
      <c r="J154" s="19" t="s">
        <v>29</v>
      </c>
      <c r="K154" s="19" t="s">
        <v>702</v>
      </c>
      <c r="L154" s="21" t="s">
        <v>449</v>
      </c>
      <c r="M154" s="25" t="s">
        <v>231</v>
      </c>
      <c r="N154" s="39" t="s">
        <v>818</v>
      </c>
      <c r="O154" s="39" t="s">
        <v>51</v>
      </c>
      <c r="P154" s="43">
        <v>1171</v>
      </c>
      <c r="Q154" s="43">
        <v>1756</v>
      </c>
      <c r="R154" s="43">
        <v>0</v>
      </c>
      <c r="S154" s="40">
        <f t="shared" si="56"/>
        <v>2927</v>
      </c>
      <c r="T154" s="8">
        <v>1</v>
      </c>
      <c r="U154" s="8">
        <v>12</v>
      </c>
      <c r="V154" s="10" t="str">
        <f t="shared" si="72"/>
        <v>0,00000</v>
      </c>
      <c r="W154" s="11">
        <f t="shared" si="73"/>
        <v>0</v>
      </c>
      <c r="X154" s="12">
        <v>3.99</v>
      </c>
      <c r="Y154" s="11">
        <f t="shared" si="57"/>
        <v>47.88</v>
      </c>
      <c r="Z154" s="12">
        <v>0.08</v>
      </c>
      <c r="AA154" s="11">
        <f t="shared" si="75"/>
        <v>14.399999999999999</v>
      </c>
      <c r="AB154" s="12">
        <v>4.87</v>
      </c>
      <c r="AC154" s="11">
        <f t="shared" si="76"/>
        <v>876.59999999999991</v>
      </c>
      <c r="AD154" s="12">
        <v>0</v>
      </c>
      <c r="AE154" s="11">
        <f t="shared" si="58"/>
        <v>0</v>
      </c>
      <c r="AF154" s="13">
        <f t="shared" si="59"/>
        <v>1.39E-3</v>
      </c>
      <c r="AG154" s="11">
        <f t="shared" si="60"/>
        <v>4.06853</v>
      </c>
      <c r="AH154" s="13">
        <v>1.3299999999999999E-2</v>
      </c>
      <c r="AI154" s="11">
        <f t="shared" si="61"/>
        <v>38.929099999999998</v>
      </c>
      <c r="AJ154" s="13">
        <v>0.3276</v>
      </c>
      <c r="AK154" s="11">
        <f t="shared" si="62"/>
        <v>383.61959999999999</v>
      </c>
      <c r="AL154" s="13">
        <v>0.10100000000000001</v>
      </c>
      <c r="AM154" s="11">
        <f t="shared" si="74"/>
        <v>177.35600000000002</v>
      </c>
      <c r="AN154" s="12"/>
      <c r="AO154" s="11"/>
      <c r="AP154" s="14">
        <f t="shared" si="69"/>
        <v>0</v>
      </c>
      <c r="AQ154" s="14">
        <f t="shared" si="70"/>
        <v>0</v>
      </c>
      <c r="AR154" s="14">
        <f t="shared" si="71"/>
        <v>0</v>
      </c>
      <c r="AS154" s="14">
        <f t="shared" si="63"/>
        <v>1542.8532300000002</v>
      </c>
      <c r="AT154" s="14">
        <f t="shared" si="64"/>
        <v>354.85624290000004</v>
      </c>
      <c r="AU154" s="14">
        <f t="shared" si="65"/>
        <v>1897.7094729000003</v>
      </c>
      <c r="AV154" s="14">
        <f t="shared" si="66"/>
        <v>1542.8532300000002</v>
      </c>
      <c r="AW154" s="14">
        <f t="shared" si="67"/>
        <v>354.85624290000004</v>
      </c>
      <c r="AX154" s="14">
        <f t="shared" si="68"/>
        <v>1897.7094729000003</v>
      </c>
      <c r="AY154" s="58"/>
      <c r="AZ154" s="58"/>
    </row>
    <row r="155" spans="1:52" s="1" customFormat="1" ht="12.75" customHeight="1" x14ac:dyDescent="0.2">
      <c r="A155" s="17">
        <f t="shared" si="52"/>
        <v>148</v>
      </c>
      <c r="B155" s="26">
        <v>32</v>
      </c>
      <c r="C155" s="18" t="s">
        <v>373</v>
      </c>
      <c r="D155" s="18" t="s">
        <v>159</v>
      </c>
      <c r="E155" s="18" t="s">
        <v>17</v>
      </c>
      <c r="F155" s="18" t="s">
        <v>160</v>
      </c>
      <c r="G155" s="18" t="s">
        <v>163</v>
      </c>
      <c r="H155" s="18" t="s">
        <v>701</v>
      </c>
      <c r="I155" s="18" t="s">
        <v>28</v>
      </c>
      <c r="J155" s="19" t="s">
        <v>29</v>
      </c>
      <c r="K155" s="19" t="s">
        <v>702</v>
      </c>
      <c r="L155" s="21" t="s">
        <v>450</v>
      </c>
      <c r="M155" s="25" t="s">
        <v>232</v>
      </c>
      <c r="N155" s="39" t="s">
        <v>827</v>
      </c>
      <c r="O155" s="39" t="s">
        <v>51</v>
      </c>
      <c r="P155" s="43">
        <v>888</v>
      </c>
      <c r="Q155" s="43">
        <v>1333</v>
      </c>
      <c r="R155" s="43">
        <v>0</v>
      </c>
      <c r="S155" s="40">
        <f t="shared" si="56"/>
        <v>2221</v>
      </c>
      <c r="T155" s="8">
        <v>1</v>
      </c>
      <c r="U155" s="8">
        <v>12</v>
      </c>
      <c r="V155" s="10" t="str">
        <f t="shared" si="72"/>
        <v>0,00000</v>
      </c>
      <c r="W155" s="11">
        <f t="shared" si="73"/>
        <v>0</v>
      </c>
      <c r="X155" s="12">
        <v>3.99</v>
      </c>
      <c r="Y155" s="11">
        <f t="shared" si="57"/>
        <v>47.88</v>
      </c>
      <c r="Z155" s="12">
        <v>0.08</v>
      </c>
      <c r="AA155" s="11">
        <f t="shared" si="75"/>
        <v>0.96</v>
      </c>
      <c r="AB155" s="12">
        <v>4.87</v>
      </c>
      <c r="AC155" s="11">
        <f t="shared" si="76"/>
        <v>58.44</v>
      </c>
      <c r="AD155" s="12">
        <v>0</v>
      </c>
      <c r="AE155" s="11">
        <f t="shared" si="58"/>
        <v>0</v>
      </c>
      <c r="AF155" s="13">
        <f t="shared" si="59"/>
        <v>1.39E-3</v>
      </c>
      <c r="AG155" s="11">
        <f t="shared" si="60"/>
        <v>3.0871900000000001</v>
      </c>
      <c r="AH155" s="13">
        <v>1.3299999999999999E-2</v>
      </c>
      <c r="AI155" s="11">
        <f t="shared" si="61"/>
        <v>29.539299999999997</v>
      </c>
      <c r="AJ155" s="13">
        <v>0.3276</v>
      </c>
      <c r="AK155" s="11">
        <f t="shared" si="62"/>
        <v>290.90879999999999</v>
      </c>
      <c r="AL155" s="13">
        <v>0.10100000000000001</v>
      </c>
      <c r="AM155" s="11">
        <f t="shared" si="74"/>
        <v>134.63300000000001</v>
      </c>
      <c r="AN155" s="12"/>
      <c r="AO155" s="11"/>
      <c r="AP155" s="14">
        <f t="shared" si="69"/>
        <v>0</v>
      </c>
      <c r="AQ155" s="14">
        <f t="shared" si="70"/>
        <v>0</v>
      </c>
      <c r="AR155" s="14">
        <f t="shared" si="71"/>
        <v>0</v>
      </c>
      <c r="AS155" s="14">
        <f t="shared" si="63"/>
        <v>565.44829000000004</v>
      </c>
      <c r="AT155" s="14">
        <f t="shared" si="64"/>
        <v>130.05310670000003</v>
      </c>
      <c r="AU155" s="14">
        <f t="shared" si="65"/>
        <v>695.5013967000001</v>
      </c>
      <c r="AV155" s="14">
        <f t="shared" si="66"/>
        <v>565.44829000000004</v>
      </c>
      <c r="AW155" s="14">
        <f t="shared" si="67"/>
        <v>130.05310670000003</v>
      </c>
      <c r="AX155" s="14">
        <f t="shared" si="68"/>
        <v>695.5013967000001</v>
      </c>
      <c r="AY155" s="58"/>
      <c r="AZ155" s="58"/>
    </row>
    <row r="156" spans="1:52" s="1" customFormat="1" ht="12.75" customHeight="1" x14ac:dyDescent="0.2">
      <c r="A156" s="17">
        <f t="shared" si="52"/>
        <v>149</v>
      </c>
      <c r="B156" s="26">
        <v>32</v>
      </c>
      <c r="C156" s="18" t="s">
        <v>373</v>
      </c>
      <c r="D156" s="18" t="s">
        <v>159</v>
      </c>
      <c r="E156" s="18" t="s">
        <v>17</v>
      </c>
      <c r="F156" s="18" t="s">
        <v>160</v>
      </c>
      <c r="G156" s="18" t="s">
        <v>163</v>
      </c>
      <c r="H156" s="18" t="s">
        <v>701</v>
      </c>
      <c r="I156" s="18" t="s">
        <v>28</v>
      </c>
      <c r="J156" s="19" t="s">
        <v>29</v>
      </c>
      <c r="K156" s="19" t="s">
        <v>702</v>
      </c>
      <c r="L156" s="21" t="s">
        <v>451</v>
      </c>
      <c r="M156" s="25" t="s">
        <v>233</v>
      </c>
      <c r="N156" s="39" t="s">
        <v>828</v>
      </c>
      <c r="O156" s="39" t="s">
        <v>51</v>
      </c>
      <c r="P156" s="43">
        <v>108</v>
      </c>
      <c r="Q156" s="43">
        <v>161</v>
      </c>
      <c r="R156" s="43">
        <v>0</v>
      </c>
      <c r="S156" s="40">
        <f t="shared" si="56"/>
        <v>269</v>
      </c>
      <c r="T156" s="8">
        <v>1</v>
      </c>
      <c r="U156" s="8">
        <v>12</v>
      </c>
      <c r="V156" s="10" t="str">
        <f t="shared" si="72"/>
        <v>0,00000</v>
      </c>
      <c r="W156" s="11">
        <f t="shared" si="73"/>
        <v>0</v>
      </c>
      <c r="X156" s="12">
        <v>3.99</v>
      </c>
      <c r="Y156" s="11">
        <f t="shared" si="57"/>
        <v>47.88</v>
      </c>
      <c r="Z156" s="12">
        <v>0.08</v>
      </c>
      <c r="AA156" s="11">
        <f t="shared" si="75"/>
        <v>1.92</v>
      </c>
      <c r="AB156" s="12">
        <v>4.87</v>
      </c>
      <c r="AC156" s="11">
        <f t="shared" si="76"/>
        <v>116.88</v>
      </c>
      <c r="AD156" s="12">
        <v>0</v>
      </c>
      <c r="AE156" s="11">
        <f t="shared" si="58"/>
        <v>0</v>
      </c>
      <c r="AF156" s="13">
        <f t="shared" si="59"/>
        <v>1.39E-3</v>
      </c>
      <c r="AG156" s="11">
        <f t="shared" si="60"/>
        <v>0.37390999999999996</v>
      </c>
      <c r="AH156" s="13">
        <v>1.3299999999999999E-2</v>
      </c>
      <c r="AI156" s="11">
        <f t="shared" si="61"/>
        <v>3.5776999999999997</v>
      </c>
      <c r="AJ156" s="13">
        <v>0.3276</v>
      </c>
      <c r="AK156" s="11">
        <f t="shared" si="62"/>
        <v>35.380800000000001</v>
      </c>
      <c r="AL156" s="13">
        <v>0.10100000000000001</v>
      </c>
      <c r="AM156" s="11">
        <f t="shared" si="74"/>
        <v>16.261000000000003</v>
      </c>
      <c r="AN156" s="12"/>
      <c r="AO156" s="11"/>
      <c r="AP156" s="14">
        <f t="shared" si="69"/>
        <v>0</v>
      </c>
      <c r="AQ156" s="14">
        <f t="shared" si="70"/>
        <v>0</v>
      </c>
      <c r="AR156" s="14">
        <f t="shared" si="71"/>
        <v>0</v>
      </c>
      <c r="AS156" s="14">
        <f t="shared" si="63"/>
        <v>222.27340999999998</v>
      </c>
      <c r="AT156" s="14">
        <f t="shared" si="64"/>
        <v>51.122884299999996</v>
      </c>
      <c r="AU156" s="14">
        <f t="shared" si="65"/>
        <v>273.39629429999997</v>
      </c>
      <c r="AV156" s="14">
        <f t="shared" si="66"/>
        <v>222.27340999999998</v>
      </c>
      <c r="AW156" s="14">
        <f t="shared" si="67"/>
        <v>51.122884299999996</v>
      </c>
      <c r="AX156" s="14">
        <f t="shared" si="68"/>
        <v>273.39629429999997</v>
      </c>
      <c r="AY156" s="58"/>
      <c r="AZ156" s="58"/>
    </row>
    <row r="157" spans="1:52" s="1" customFormat="1" ht="12.75" customHeight="1" x14ac:dyDescent="0.2">
      <c r="A157" s="17">
        <f t="shared" ref="A157:A220" si="77">A156+1</f>
        <v>150</v>
      </c>
      <c r="B157" s="26">
        <v>32</v>
      </c>
      <c r="C157" s="18" t="s">
        <v>373</v>
      </c>
      <c r="D157" s="18" t="s">
        <v>159</v>
      </c>
      <c r="E157" s="18" t="s">
        <v>17</v>
      </c>
      <c r="F157" s="18" t="s">
        <v>160</v>
      </c>
      <c r="G157" s="18" t="s">
        <v>163</v>
      </c>
      <c r="H157" s="18" t="s">
        <v>701</v>
      </c>
      <c r="I157" s="18" t="s">
        <v>28</v>
      </c>
      <c r="J157" s="19" t="s">
        <v>29</v>
      </c>
      <c r="K157" s="19" t="s">
        <v>702</v>
      </c>
      <c r="L157" s="21" t="s">
        <v>480</v>
      </c>
      <c r="M157" s="25" t="s">
        <v>703</v>
      </c>
      <c r="N157" s="39" t="s">
        <v>785</v>
      </c>
      <c r="O157" s="39" t="s">
        <v>51</v>
      </c>
      <c r="P157" s="43">
        <v>1448</v>
      </c>
      <c r="Q157" s="43">
        <v>2173</v>
      </c>
      <c r="R157" s="43">
        <v>0</v>
      </c>
      <c r="S157" s="40">
        <f t="shared" si="56"/>
        <v>3621</v>
      </c>
      <c r="T157" s="8">
        <v>1</v>
      </c>
      <c r="U157" s="8">
        <v>12</v>
      </c>
      <c r="V157" s="10" t="str">
        <f t="shared" si="72"/>
        <v>0,00000</v>
      </c>
      <c r="W157" s="11">
        <f t="shared" si="73"/>
        <v>0</v>
      </c>
      <c r="X157" s="12">
        <v>3.99</v>
      </c>
      <c r="Y157" s="11">
        <f t="shared" si="57"/>
        <v>47.88</v>
      </c>
      <c r="Z157" s="12">
        <v>0.08</v>
      </c>
      <c r="AA157" s="11">
        <f t="shared" si="75"/>
        <v>24</v>
      </c>
      <c r="AB157" s="12">
        <v>4.87</v>
      </c>
      <c r="AC157" s="11">
        <f t="shared" si="76"/>
        <v>1461</v>
      </c>
      <c r="AD157" s="12">
        <v>0</v>
      </c>
      <c r="AE157" s="11">
        <f t="shared" si="58"/>
        <v>0</v>
      </c>
      <c r="AF157" s="13">
        <f t="shared" si="59"/>
        <v>1.39E-3</v>
      </c>
      <c r="AG157" s="11">
        <f t="shared" si="60"/>
        <v>5.0331900000000003</v>
      </c>
      <c r="AH157" s="13">
        <v>1.3299999999999999E-2</v>
      </c>
      <c r="AI157" s="11">
        <f t="shared" si="61"/>
        <v>48.159299999999995</v>
      </c>
      <c r="AJ157" s="13">
        <v>0.3276</v>
      </c>
      <c r="AK157" s="11">
        <f t="shared" si="62"/>
        <v>474.3648</v>
      </c>
      <c r="AL157" s="13">
        <v>0.10100000000000001</v>
      </c>
      <c r="AM157" s="11">
        <f t="shared" si="74"/>
        <v>219.47300000000001</v>
      </c>
      <c r="AN157" s="12"/>
      <c r="AO157" s="11"/>
      <c r="AP157" s="14">
        <f t="shared" si="69"/>
        <v>0</v>
      </c>
      <c r="AQ157" s="14">
        <f t="shared" si="70"/>
        <v>0</v>
      </c>
      <c r="AR157" s="14">
        <f t="shared" si="71"/>
        <v>0</v>
      </c>
      <c r="AS157" s="14">
        <f t="shared" si="63"/>
        <v>2279.9102900000003</v>
      </c>
      <c r="AT157" s="14">
        <f t="shared" si="64"/>
        <v>524.37936670000011</v>
      </c>
      <c r="AU157" s="14">
        <f t="shared" si="65"/>
        <v>2804.2896567000003</v>
      </c>
      <c r="AV157" s="14">
        <f t="shared" si="66"/>
        <v>2279.9102900000003</v>
      </c>
      <c r="AW157" s="14">
        <f t="shared" si="67"/>
        <v>524.37936670000011</v>
      </c>
      <c r="AX157" s="14">
        <f t="shared" si="68"/>
        <v>2804.2896567000003</v>
      </c>
      <c r="AY157" s="58"/>
      <c r="AZ157" s="58"/>
    </row>
    <row r="158" spans="1:52" s="1" customFormat="1" ht="12.75" customHeight="1" x14ac:dyDescent="0.2">
      <c r="A158" s="17">
        <f t="shared" si="77"/>
        <v>151</v>
      </c>
      <c r="B158" s="26">
        <v>32</v>
      </c>
      <c r="C158" s="18" t="s">
        <v>373</v>
      </c>
      <c r="D158" s="18" t="s">
        <v>159</v>
      </c>
      <c r="E158" s="18" t="s">
        <v>17</v>
      </c>
      <c r="F158" s="18" t="s">
        <v>160</v>
      </c>
      <c r="G158" s="18" t="s">
        <v>163</v>
      </c>
      <c r="H158" s="18" t="s">
        <v>701</v>
      </c>
      <c r="I158" s="18" t="s">
        <v>28</v>
      </c>
      <c r="J158" s="19" t="s">
        <v>29</v>
      </c>
      <c r="K158" s="19" t="s">
        <v>702</v>
      </c>
      <c r="L158" s="21" t="s">
        <v>506</v>
      </c>
      <c r="M158" s="25" t="s">
        <v>839</v>
      </c>
      <c r="N158" s="39" t="s">
        <v>828</v>
      </c>
      <c r="O158" s="39" t="s">
        <v>51</v>
      </c>
      <c r="P158" s="43">
        <v>612</v>
      </c>
      <c r="Q158" s="43">
        <v>919</v>
      </c>
      <c r="R158" s="43">
        <v>0</v>
      </c>
      <c r="S158" s="40">
        <f t="shared" si="56"/>
        <v>1531</v>
      </c>
      <c r="T158" s="8">
        <v>1</v>
      </c>
      <c r="U158" s="8">
        <v>12</v>
      </c>
      <c r="V158" s="10" t="str">
        <f t="shared" si="72"/>
        <v>0,00000</v>
      </c>
      <c r="W158" s="11">
        <f t="shared" si="73"/>
        <v>0</v>
      </c>
      <c r="X158" s="12">
        <v>3.99</v>
      </c>
      <c r="Y158" s="11">
        <f t="shared" si="57"/>
        <v>47.88</v>
      </c>
      <c r="Z158" s="12">
        <v>0.08</v>
      </c>
      <c r="AA158" s="11">
        <f t="shared" si="75"/>
        <v>1.92</v>
      </c>
      <c r="AB158" s="12">
        <v>4.87</v>
      </c>
      <c r="AC158" s="11">
        <f t="shared" si="76"/>
        <v>116.88</v>
      </c>
      <c r="AD158" s="12">
        <v>0</v>
      </c>
      <c r="AE158" s="11">
        <f t="shared" si="58"/>
        <v>0</v>
      </c>
      <c r="AF158" s="13">
        <f t="shared" si="59"/>
        <v>1.39E-3</v>
      </c>
      <c r="AG158" s="11">
        <f t="shared" si="60"/>
        <v>2.1280899999999998</v>
      </c>
      <c r="AH158" s="13">
        <v>1.3299999999999999E-2</v>
      </c>
      <c r="AI158" s="11">
        <f t="shared" si="61"/>
        <v>20.362299999999998</v>
      </c>
      <c r="AJ158" s="13">
        <v>0.3276</v>
      </c>
      <c r="AK158" s="11">
        <f t="shared" si="62"/>
        <v>200.49119999999999</v>
      </c>
      <c r="AL158" s="13">
        <v>0.10100000000000001</v>
      </c>
      <c r="AM158" s="11">
        <f t="shared" si="74"/>
        <v>92.819000000000003</v>
      </c>
      <c r="AN158" s="12"/>
      <c r="AO158" s="11"/>
      <c r="AP158" s="14">
        <f t="shared" si="69"/>
        <v>0</v>
      </c>
      <c r="AQ158" s="14">
        <f t="shared" si="70"/>
        <v>0</v>
      </c>
      <c r="AR158" s="14">
        <f t="shared" si="71"/>
        <v>0</v>
      </c>
      <c r="AS158" s="14">
        <f t="shared" si="63"/>
        <v>482.48059000000001</v>
      </c>
      <c r="AT158" s="14">
        <f t="shared" si="64"/>
        <v>110.9705357</v>
      </c>
      <c r="AU158" s="14">
        <f t="shared" si="65"/>
        <v>593.45112570000003</v>
      </c>
      <c r="AV158" s="14">
        <f t="shared" si="66"/>
        <v>482.48059000000001</v>
      </c>
      <c r="AW158" s="14">
        <f t="shared" si="67"/>
        <v>110.9705357</v>
      </c>
      <c r="AX158" s="14">
        <f t="shared" si="68"/>
        <v>593.45112570000003</v>
      </c>
      <c r="AY158" s="58"/>
      <c r="AZ158" s="58"/>
    </row>
    <row r="159" spans="1:52" s="1" customFormat="1" ht="12.75" customHeight="1" x14ac:dyDescent="0.2">
      <c r="A159" s="17">
        <f t="shared" si="77"/>
        <v>152</v>
      </c>
      <c r="B159" s="26">
        <v>32</v>
      </c>
      <c r="C159" s="18" t="s">
        <v>373</v>
      </c>
      <c r="D159" s="18" t="s">
        <v>159</v>
      </c>
      <c r="E159" s="18" t="s">
        <v>17</v>
      </c>
      <c r="F159" s="18" t="s">
        <v>160</v>
      </c>
      <c r="G159" s="18" t="s">
        <v>163</v>
      </c>
      <c r="H159" s="18" t="s">
        <v>701</v>
      </c>
      <c r="I159" s="18" t="s">
        <v>28</v>
      </c>
      <c r="J159" s="19" t="s">
        <v>29</v>
      </c>
      <c r="K159" s="19" t="s">
        <v>702</v>
      </c>
      <c r="L159" s="21" t="s">
        <v>507</v>
      </c>
      <c r="M159" s="25" t="s">
        <v>840</v>
      </c>
      <c r="N159" s="39" t="s">
        <v>828</v>
      </c>
      <c r="O159" s="39" t="s">
        <v>51</v>
      </c>
      <c r="P159" s="43">
        <v>723</v>
      </c>
      <c r="Q159" s="43">
        <v>1085</v>
      </c>
      <c r="R159" s="43">
        <v>0</v>
      </c>
      <c r="S159" s="40">
        <f t="shared" si="56"/>
        <v>1808</v>
      </c>
      <c r="T159" s="8">
        <v>1</v>
      </c>
      <c r="U159" s="8">
        <v>12</v>
      </c>
      <c r="V159" s="10" t="str">
        <f t="shared" si="72"/>
        <v>0,00000</v>
      </c>
      <c r="W159" s="11">
        <f t="shared" si="73"/>
        <v>0</v>
      </c>
      <c r="X159" s="12">
        <v>3.99</v>
      </c>
      <c r="Y159" s="11">
        <f t="shared" si="57"/>
        <v>47.88</v>
      </c>
      <c r="Z159" s="12">
        <v>0.08</v>
      </c>
      <c r="AA159" s="11">
        <f t="shared" si="75"/>
        <v>1.92</v>
      </c>
      <c r="AB159" s="12">
        <v>4.87</v>
      </c>
      <c r="AC159" s="11">
        <f t="shared" si="76"/>
        <v>116.88</v>
      </c>
      <c r="AD159" s="12">
        <v>0</v>
      </c>
      <c r="AE159" s="11">
        <f t="shared" si="58"/>
        <v>0</v>
      </c>
      <c r="AF159" s="13">
        <f t="shared" si="59"/>
        <v>1.39E-3</v>
      </c>
      <c r="AG159" s="11">
        <f t="shared" si="60"/>
        <v>2.5131199999999998</v>
      </c>
      <c r="AH159" s="13">
        <v>1.3299999999999999E-2</v>
      </c>
      <c r="AI159" s="11">
        <f t="shared" si="61"/>
        <v>24.046399999999998</v>
      </c>
      <c r="AJ159" s="13">
        <v>0.3276</v>
      </c>
      <c r="AK159" s="11">
        <f t="shared" si="62"/>
        <v>236.85480000000001</v>
      </c>
      <c r="AL159" s="13">
        <v>0.10100000000000001</v>
      </c>
      <c r="AM159" s="11">
        <f t="shared" si="74"/>
        <v>109.58500000000001</v>
      </c>
      <c r="AN159" s="12"/>
      <c r="AO159" s="11"/>
      <c r="AP159" s="14">
        <f t="shared" si="69"/>
        <v>0</v>
      </c>
      <c r="AQ159" s="14">
        <f t="shared" si="70"/>
        <v>0</v>
      </c>
      <c r="AR159" s="14">
        <f t="shared" si="71"/>
        <v>0</v>
      </c>
      <c r="AS159" s="14">
        <f t="shared" si="63"/>
        <v>539.67932000000008</v>
      </c>
      <c r="AT159" s="14">
        <f t="shared" si="64"/>
        <v>124.12624360000002</v>
      </c>
      <c r="AU159" s="14">
        <f t="shared" si="65"/>
        <v>663.80556360000014</v>
      </c>
      <c r="AV159" s="14">
        <f t="shared" si="66"/>
        <v>539.67932000000008</v>
      </c>
      <c r="AW159" s="14">
        <f t="shared" si="67"/>
        <v>124.12624360000002</v>
      </c>
      <c r="AX159" s="14">
        <f t="shared" si="68"/>
        <v>663.80556360000014</v>
      </c>
      <c r="AY159" s="58"/>
      <c r="AZ159" s="58"/>
    </row>
    <row r="160" spans="1:52" s="1" customFormat="1" ht="12.75" customHeight="1" x14ac:dyDescent="0.2">
      <c r="A160" s="17">
        <f t="shared" si="77"/>
        <v>153</v>
      </c>
      <c r="B160" s="26">
        <v>32</v>
      </c>
      <c r="C160" s="18" t="s">
        <v>373</v>
      </c>
      <c r="D160" s="18" t="s">
        <v>159</v>
      </c>
      <c r="E160" s="18" t="s">
        <v>17</v>
      </c>
      <c r="F160" s="18" t="s">
        <v>160</v>
      </c>
      <c r="G160" s="18" t="s">
        <v>163</v>
      </c>
      <c r="H160" s="18" t="s">
        <v>701</v>
      </c>
      <c r="I160" s="18" t="s">
        <v>28</v>
      </c>
      <c r="J160" s="19" t="s">
        <v>29</v>
      </c>
      <c r="K160" s="19" t="s">
        <v>702</v>
      </c>
      <c r="L160" s="21" t="s">
        <v>705</v>
      </c>
      <c r="M160" s="25" t="s">
        <v>706</v>
      </c>
      <c r="N160" s="39">
        <v>1.5</v>
      </c>
      <c r="O160" s="39" t="s">
        <v>51</v>
      </c>
      <c r="P160" s="43">
        <v>768</v>
      </c>
      <c r="Q160" s="43">
        <v>1152</v>
      </c>
      <c r="R160" s="43">
        <v>0</v>
      </c>
      <c r="S160" s="40">
        <f t="shared" si="56"/>
        <v>1920</v>
      </c>
      <c r="T160" s="8">
        <v>1</v>
      </c>
      <c r="U160" s="8">
        <v>12</v>
      </c>
      <c r="V160" s="10" t="str">
        <f t="shared" si="72"/>
        <v>0,00000</v>
      </c>
      <c r="W160" s="11">
        <f t="shared" si="73"/>
        <v>0</v>
      </c>
      <c r="X160" s="12">
        <v>3.99</v>
      </c>
      <c r="Y160" s="11">
        <f t="shared" si="57"/>
        <v>47.88</v>
      </c>
      <c r="Z160" s="12">
        <v>0.08</v>
      </c>
      <c r="AA160" s="11">
        <f t="shared" si="75"/>
        <v>1.44</v>
      </c>
      <c r="AB160" s="12">
        <v>4.87</v>
      </c>
      <c r="AC160" s="11">
        <f t="shared" si="76"/>
        <v>87.66</v>
      </c>
      <c r="AD160" s="12">
        <v>0</v>
      </c>
      <c r="AE160" s="11">
        <f t="shared" si="58"/>
        <v>0</v>
      </c>
      <c r="AF160" s="13">
        <f t="shared" si="59"/>
        <v>1.39E-3</v>
      </c>
      <c r="AG160" s="11">
        <f t="shared" si="60"/>
        <v>2.6688000000000001</v>
      </c>
      <c r="AH160" s="13">
        <v>1.3299999999999999E-2</v>
      </c>
      <c r="AI160" s="11">
        <f t="shared" si="61"/>
        <v>25.535999999999998</v>
      </c>
      <c r="AJ160" s="13">
        <v>0.3276</v>
      </c>
      <c r="AK160" s="11">
        <f t="shared" si="62"/>
        <v>251.5968</v>
      </c>
      <c r="AL160" s="13">
        <v>0.10100000000000001</v>
      </c>
      <c r="AM160" s="11">
        <f t="shared" si="74"/>
        <v>116.352</v>
      </c>
      <c r="AN160" s="12"/>
      <c r="AO160" s="11"/>
      <c r="AP160" s="14">
        <f t="shared" si="69"/>
        <v>0</v>
      </c>
      <c r="AQ160" s="14">
        <f t="shared" si="70"/>
        <v>0</v>
      </c>
      <c r="AR160" s="14">
        <f t="shared" si="71"/>
        <v>0</v>
      </c>
      <c r="AS160" s="14">
        <f t="shared" si="63"/>
        <v>533.1336</v>
      </c>
      <c r="AT160" s="14">
        <f t="shared" si="64"/>
        <v>122.620728</v>
      </c>
      <c r="AU160" s="14">
        <f t="shared" si="65"/>
        <v>655.75432799999999</v>
      </c>
      <c r="AV160" s="14">
        <f t="shared" si="66"/>
        <v>533.1336</v>
      </c>
      <c r="AW160" s="14">
        <f t="shared" si="67"/>
        <v>122.620728</v>
      </c>
      <c r="AX160" s="14">
        <f t="shared" si="68"/>
        <v>655.75432799999999</v>
      </c>
      <c r="AY160" s="58"/>
      <c r="AZ160" s="58"/>
    </row>
    <row r="161" spans="1:52" s="1" customFormat="1" ht="12.75" customHeight="1" x14ac:dyDescent="0.2">
      <c r="A161" s="17">
        <f t="shared" si="77"/>
        <v>154</v>
      </c>
      <c r="B161" s="26">
        <v>32</v>
      </c>
      <c r="C161" s="18" t="s">
        <v>373</v>
      </c>
      <c r="D161" s="18" t="s">
        <v>159</v>
      </c>
      <c r="E161" s="18" t="s">
        <v>17</v>
      </c>
      <c r="F161" s="18" t="s">
        <v>160</v>
      </c>
      <c r="G161" s="18" t="s">
        <v>163</v>
      </c>
      <c r="H161" s="18" t="s">
        <v>701</v>
      </c>
      <c r="I161" s="18" t="s">
        <v>28</v>
      </c>
      <c r="J161" s="19" t="s">
        <v>29</v>
      </c>
      <c r="K161" s="19" t="s">
        <v>702</v>
      </c>
      <c r="L161" s="21" t="s">
        <v>841</v>
      </c>
      <c r="M161" s="27" t="s">
        <v>842</v>
      </c>
      <c r="N161" s="39">
        <v>6.5</v>
      </c>
      <c r="O161" s="39" t="s">
        <v>51</v>
      </c>
      <c r="P161" s="43">
        <v>45</v>
      </c>
      <c r="Q161" s="43">
        <v>108</v>
      </c>
      <c r="R161" s="43">
        <v>0</v>
      </c>
      <c r="S161" s="40">
        <f t="shared" si="56"/>
        <v>153</v>
      </c>
      <c r="T161" s="8">
        <v>1</v>
      </c>
      <c r="U161" s="8">
        <v>12</v>
      </c>
      <c r="V161" s="10" t="str">
        <f t="shared" si="72"/>
        <v>0,00000</v>
      </c>
      <c r="W161" s="11">
        <f t="shared" si="73"/>
        <v>0</v>
      </c>
      <c r="X161" s="12">
        <v>3.99</v>
      </c>
      <c r="Y161" s="11">
        <f t="shared" si="57"/>
        <v>47.88</v>
      </c>
      <c r="Z161" s="12">
        <v>0.08</v>
      </c>
      <c r="AA161" s="11">
        <f t="shared" si="75"/>
        <v>6.24</v>
      </c>
      <c r="AB161" s="12">
        <v>4.87</v>
      </c>
      <c r="AC161" s="11">
        <f t="shared" si="76"/>
        <v>379.86</v>
      </c>
      <c r="AD161" s="12">
        <v>0</v>
      </c>
      <c r="AE161" s="11">
        <f t="shared" si="58"/>
        <v>0</v>
      </c>
      <c r="AF161" s="13">
        <f t="shared" si="59"/>
        <v>1.39E-3</v>
      </c>
      <c r="AG161" s="11">
        <f t="shared" si="60"/>
        <v>0.21267</v>
      </c>
      <c r="AH161" s="13">
        <v>1.3299999999999999E-2</v>
      </c>
      <c r="AI161" s="11">
        <f t="shared" si="61"/>
        <v>2.0348999999999999</v>
      </c>
      <c r="AJ161" s="13">
        <v>0.3276</v>
      </c>
      <c r="AK161" s="11">
        <f t="shared" si="62"/>
        <v>14.742000000000001</v>
      </c>
      <c r="AL161" s="13">
        <v>0.10100000000000001</v>
      </c>
      <c r="AM161" s="11">
        <f t="shared" si="74"/>
        <v>10.908000000000001</v>
      </c>
      <c r="AN161" s="12"/>
      <c r="AO161" s="11"/>
      <c r="AP161" s="14">
        <f t="shared" si="69"/>
        <v>0</v>
      </c>
      <c r="AQ161" s="14">
        <f t="shared" si="70"/>
        <v>0</v>
      </c>
      <c r="AR161" s="14">
        <f t="shared" si="71"/>
        <v>0</v>
      </c>
      <c r="AS161" s="14">
        <f t="shared" si="63"/>
        <v>461.87756999999999</v>
      </c>
      <c r="AT161" s="14">
        <f t="shared" si="64"/>
        <v>106.2318411</v>
      </c>
      <c r="AU161" s="14">
        <f t="shared" si="65"/>
        <v>568.10941109999999</v>
      </c>
      <c r="AV161" s="14">
        <f t="shared" si="66"/>
        <v>461.87756999999999</v>
      </c>
      <c r="AW161" s="14">
        <f t="shared" si="67"/>
        <v>106.2318411</v>
      </c>
      <c r="AX161" s="14">
        <f t="shared" si="68"/>
        <v>568.10941109999999</v>
      </c>
      <c r="AY161" s="58"/>
      <c r="AZ161" s="58"/>
    </row>
    <row r="162" spans="1:52" s="1" customFormat="1" ht="12.75" customHeight="1" x14ac:dyDescent="0.2">
      <c r="A162" s="17">
        <f t="shared" si="77"/>
        <v>155</v>
      </c>
      <c r="B162" s="26">
        <v>32</v>
      </c>
      <c r="C162" s="18" t="s">
        <v>373</v>
      </c>
      <c r="D162" s="18" t="s">
        <v>159</v>
      </c>
      <c r="E162" s="18" t="s">
        <v>17</v>
      </c>
      <c r="F162" s="18" t="s">
        <v>160</v>
      </c>
      <c r="G162" s="18" t="s">
        <v>163</v>
      </c>
      <c r="H162" s="18" t="s">
        <v>701</v>
      </c>
      <c r="I162" s="18" t="s">
        <v>28</v>
      </c>
      <c r="J162" s="19" t="s">
        <v>29</v>
      </c>
      <c r="K162" s="19" t="s">
        <v>702</v>
      </c>
      <c r="L162" s="21" t="s">
        <v>354</v>
      </c>
      <c r="M162" s="25" t="s">
        <v>843</v>
      </c>
      <c r="N162" s="39" t="s">
        <v>804</v>
      </c>
      <c r="O162" s="39" t="s">
        <v>51</v>
      </c>
      <c r="P162" s="43">
        <v>1</v>
      </c>
      <c r="Q162" s="43">
        <v>2</v>
      </c>
      <c r="R162" s="43">
        <v>0</v>
      </c>
      <c r="S162" s="40">
        <f t="shared" si="56"/>
        <v>3</v>
      </c>
      <c r="T162" s="8">
        <v>1</v>
      </c>
      <c r="U162" s="8">
        <v>12</v>
      </c>
      <c r="V162" s="10" t="str">
        <f t="shared" si="72"/>
        <v>0,00000</v>
      </c>
      <c r="W162" s="11">
        <f t="shared" si="73"/>
        <v>0</v>
      </c>
      <c r="X162" s="12">
        <v>3.99</v>
      </c>
      <c r="Y162" s="11">
        <f t="shared" si="57"/>
        <v>47.88</v>
      </c>
      <c r="Z162" s="12">
        <v>0.08</v>
      </c>
      <c r="AA162" s="11">
        <f t="shared" si="75"/>
        <v>0</v>
      </c>
      <c r="AB162" s="12">
        <v>4.87</v>
      </c>
      <c r="AC162" s="11">
        <f t="shared" si="76"/>
        <v>0</v>
      </c>
      <c r="AD162" s="12">
        <v>0</v>
      </c>
      <c r="AE162" s="11">
        <f t="shared" si="58"/>
        <v>0</v>
      </c>
      <c r="AF162" s="13">
        <f t="shared" si="59"/>
        <v>1.39E-3</v>
      </c>
      <c r="AG162" s="11">
        <f t="shared" si="60"/>
        <v>4.1700000000000001E-3</v>
      </c>
      <c r="AH162" s="13">
        <v>1.3299999999999999E-2</v>
      </c>
      <c r="AI162" s="11">
        <f t="shared" si="61"/>
        <v>3.9899999999999998E-2</v>
      </c>
      <c r="AJ162" s="13">
        <v>0.3276</v>
      </c>
      <c r="AK162" s="11">
        <f t="shared" si="62"/>
        <v>0.3276</v>
      </c>
      <c r="AL162" s="13">
        <v>0.10100000000000001</v>
      </c>
      <c r="AM162" s="11">
        <f t="shared" si="74"/>
        <v>0.20200000000000001</v>
      </c>
      <c r="AN162" s="12"/>
      <c r="AO162" s="11"/>
      <c r="AP162" s="14">
        <f t="shared" si="69"/>
        <v>0</v>
      </c>
      <c r="AQ162" s="14">
        <f t="shared" si="70"/>
        <v>0</v>
      </c>
      <c r="AR162" s="14">
        <f t="shared" si="71"/>
        <v>0</v>
      </c>
      <c r="AS162" s="14">
        <f t="shared" si="63"/>
        <v>48.453670000000002</v>
      </c>
      <c r="AT162" s="14">
        <f t="shared" si="64"/>
        <v>11.144344100000001</v>
      </c>
      <c r="AU162" s="14">
        <f t="shared" si="65"/>
        <v>59.5980141</v>
      </c>
      <c r="AV162" s="14">
        <f t="shared" si="66"/>
        <v>48.453670000000002</v>
      </c>
      <c r="AW162" s="14">
        <f t="shared" si="67"/>
        <v>11.144344100000001</v>
      </c>
      <c r="AX162" s="14">
        <f t="shared" si="68"/>
        <v>59.5980141</v>
      </c>
      <c r="AY162" s="58"/>
      <c r="AZ162" s="58"/>
    </row>
    <row r="163" spans="1:52" s="1" customFormat="1" ht="12.75" customHeight="1" x14ac:dyDescent="0.2">
      <c r="A163" s="17">
        <f t="shared" si="77"/>
        <v>156</v>
      </c>
      <c r="B163" s="26">
        <v>32</v>
      </c>
      <c r="C163" s="18" t="s">
        <v>373</v>
      </c>
      <c r="D163" s="18" t="s">
        <v>700</v>
      </c>
      <c r="E163" s="18" t="s">
        <v>17</v>
      </c>
      <c r="F163" s="18" t="s">
        <v>160</v>
      </c>
      <c r="G163" s="18" t="s">
        <v>163</v>
      </c>
      <c r="H163" s="18" t="s">
        <v>701</v>
      </c>
      <c r="I163" s="18" t="s">
        <v>28</v>
      </c>
      <c r="J163" s="19" t="s">
        <v>29</v>
      </c>
      <c r="K163" s="19" t="s">
        <v>702</v>
      </c>
      <c r="L163" s="21" t="s">
        <v>444</v>
      </c>
      <c r="M163" s="25" t="s">
        <v>226</v>
      </c>
      <c r="N163" s="39" t="s">
        <v>827</v>
      </c>
      <c r="O163" s="39" t="s">
        <v>274</v>
      </c>
      <c r="P163" s="43">
        <v>575</v>
      </c>
      <c r="Q163" s="43">
        <v>915</v>
      </c>
      <c r="R163" s="43">
        <v>0</v>
      </c>
      <c r="S163" s="40">
        <f t="shared" si="56"/>
        <v>1490</v>
      </c>
      <c r="T163" s="8">
        <v>1</v>
      </c>
      <c r="U163" s="8">
        <v>12</v>
      </c>
      <c r="V163" s="10" t="str">
        <f t="shared" si="72"/>
        <v>0,00000</v>
      </c>
      <c r="W163" s="11">
        <f t="shared" si="73"/>
        <v>0</v>
      </c>
      <c r="X163" s="12">
        <v>3.99</v>
      </c>
      <c r="Y163" s="11">
        <f t="shared" si="57"/>
        <v>47.88</v>
      </c>
      <c r="Z163" s="12">
        <v>0.08</v>
      </c>
      <c r="AA163" s="11">
        <f t="shared" si="75"/>
        <v>0.96</v>
      </c>
      <c r="AB163" s="12">
        <v>4.87</v>
      </c>
      <c r="AC163" s="11">
        <f t="shared" si="76"/>
        <v>58.44</v>
      </c>
      <c r="AD163" s="12">
        <v>0</v>
      </c>
      <c r="AE163" s="11">
        <f t="shared" si="58"/>
        <v>0</v>
      </c>
      <c r="AF163" s="13">
        <f t="shared" si="59"/>
        <v>1.39E-3</v>
      </c>
      <c r="AG163" s="11">
        <f t="shared" si="60"/>
        <v>2.0710999999999999</v>
      </c>
      <c r="AH163" s="13">
        <v>1.3299999999999999E-2</v>
      </c>
      <c r="AI163" s="11">
        <f t="shared" si="61"/>
        <v>19.817</v>
      </c>
      <c r="AJ163" s="13">
        <v>0.38229999999999997</v>
      </c>
      <c r="AK163" s="11">
        <f t="shared" si="62"/>
        <v>219.82249999999999</v>
      </c>
      <c r="AL163" s="13">
        <v>4.1300000000000003E-2</v>
      </c>
      <c r="AM163" s="11">
        <f t="shared" si="74"/>
        <v>37.789500000000004</v>
      </c>
      <c r="AN163" s="12"/>
      <c r="AO163" s="11"/>
      <c r="AP163" s="14">
        <f t="shared" si="69"/>
        <v>0</v>
      </c>
      <c r="AQ163" s="14">
        <f t="shared" si="70"/>
        <v>0</v>
      </c>
      <c r="AR163" s="14">
        <f t="shared" si="71"/>
        <v>0</v>
      </c>
      <c r="AS163" s="14">
        <f t="shared" si="63"/>
        <v>386.78009999999995</v>
      </c>
      <c r="AT163" s="14">
        <f t="shared" si="64"/>
        <v>88.959422999999987</v>
      </c>
      <c r="AU163" s="14">
        <f t="shared" si="65"/>
        <v>475.73952299999996</v>
      </c>
      <c r="AV163" s="14">
        <f t="shared" si="66"/>
        <v>386.78009999999995</v>
      </c>
      <c r="AW163" s="14">
        <f t="shared" si="67"/>
        <v>88.959422999999987</v>
      </c>
      <c r="AX163" s="14">
        <f t="shared" si="68"/>
        <v>475.73952299999996</v>
      </c>
      <c r="AY163" s="58"/>
      <c r="AZ163" s="58"/>
    </row>
    <row r="164" spans="1:52" s="1" customFormat="1" ht="12.75" customHeight="1" x14ac:dyDescent="0.2">
      <c r="A164" s="17">
        <f t="shared" si="77"/>
        <v>157</v>
      </c>
      <c r="B164" s="26">
        <v>32</v>
      </c>
      <c r="C164" s="18" t="s">
        <v>373</v>
      </c>
      <c r="D164" s="18" t="s">
        <v>159</v>
      </c>
      <c r="E164" s="18" t="s">
        <v>17</v>
      </c>
      <c r="F164" s="18" t="s">
        <v>160</v>
      </c>
      <c r="G164" s="18" t="s">
        <v>163</v>
      </c>
      <c r="H164" s="18" t="s">
        <v>701</v>
      </c>
      <c r="I164" s="18" t="s">
        <v>28</v>
      </c>
      <c r="J164" s="19" t="s">
        <v>29</v>
      </c>
      <c r="K164" s="19" t="s">
        <v>702</v>
      </c>
      <c r="L164" s="21" t="s">
        <v>452</v>
      </c>
      <c r="M164" s="25" t="s">
        <v>775</v>
      </c>
      <c r="N164" s="39" t="s">
        <v>827</v>
      </c>
      <c r="O164" s="39" t="s">
        <v>274</v>
      </c>
      <c r="P164" s="43">
        <v>499</v>
      </c>
      <c r="Q164" s="43">
        <v>683</v>
      </c>
      <c r="R164" s="43">
        <v>0</v>
      </c>
      <c r="S164" s="40">
        <f t="shared" si="56"/>
        <v>1182</v>
      </c>
      <c r="T164" s="8">
        <v>1</v>
      </c>
      <c r="U164" s="8">
        <v>12</v>
      </c>
      <c r="V164" s="10" t="str">
        <f t="shared" si="72"/>
        <v>0,00000</v>
      </c>
      <c r="W164" s="11">
        <f t="shared" si="73"/>
        <v>0</v>
      </c>
      <c r="X164" s="12">
        <v>3.99</v>
      </c>
      <c r="Y164" s="11">
        <f t="shared" si="57"/>
        <v>47.88</v>
      </c>
      <c r="Z164" s="12">
        <v>0.08</v>
      </c>
      <c r="AA164" s="11">
        <f t="shared" si="75"/>
        <v>0.96</v>
      </c>
      <c r="AB164" s="12">
        <v>4.87</v>
      </c>
      <c r="AC164" s="11">
        <f t="shared" si="76"/>
        <v>58.44</v>
      </c>
      <c r="AD164" s="12">
        <v>0</v>
      </c>
      <c r="AE164" s="11">
        <f t="shared" si="58"/>
        <v>0</v>
      </c>
      <c r="AF164" s="13">
        <f t="shared" si="59"/>
        <v>1.39E-3</v>
      </c>
      <c r="AG164" s="11">
        <f t="shared" si="60"/>
        <v>1.6429799999999999</v>
      </c>
      <c r="AH164" s="13">
        <v>1.3299999999999999E-2</v>
      </c>
      <c r="AI164" s="11">
        <f t="shared" si="61"/>
        <v>15.720599999999999</v>
      </c>
      <c r="AJ164" s="13">
        <v>0.38229999999999997</v>
      </c>
      <c r="AK164" s="11">
        <f t="shared" si="62"/>
        <v>190.76769999999999</v>
      </c>
      <c r="AL164" s="13">
        <v>4.1300000000000003E-2</v>
      </c>
      <c r="AM164" s="11">
        <f t="shared" si="74"/>
        <v>28.207900000000002</v>
      </c>
      <c r="AN164" s="12"/>
      <c r="AO164" s="11"/>
      <c r="AP164" s="14">
        <f t="shared" si="69"/>
        <v>0</v>
      </c>
      <c r="AQ164" s="14">
        <f t="shared" si="70"/>
        <v>0</v>
      </c>
      <c r="AR164" s="14">
        <f t="shared" si="71"/>
        <v>0</v>
      </c>
      <c r="AS164" s="14">
        <f t="shared" si="63"/>
        <v>343.61917999999997</v>
      </c>
      <c r="AT164" s="14">
        <f t="shared" si="64"/>
        <v>79.032411400000001</v>
      </c>
      <c r="AU164" s="14">
        <f t="shared" si="65"/>
        <v>422.65159139999997</v>
      </c>
      <c r="AV164" s="14">
        <f t="shared" si="66"/>
        <v>343.61917999999997</v>
      </c>
      <c r="AW164" s="14">
        <f t="shared" si="67"/>
        <v>79.032411400000001</v>
      </c>
      <c r="AX164" s="14">
        <f t="shared" si="68"/>
        <v>422.65159139999997</v>
      </c>
      <c r="AY164" s="58"/>
      <c r="AZ164" s="58"/>
    </row>
    <row r="165" spans="1:52" s="1" customFormat="1" ht="12.75" customHeight="1" x14ac:dyDescent="0.2">
      <c r="A165" s="17">
        <f t="shared" si="77"/>
        <v>158</v>
      </c>
      <c r="B165" s="26">
        <v>32</v>
      </c>
      <c r="C165" s="18" t="s">
        <v>373</v>
      </c>
      <c r="D165" s="18" t="s">
        <v>159</v>
      </c>
      <c r="E165" s="18" t="s">
        <v>17</v>
      </c>
      <c r="F165" s="18" t="s">
        <v>160</v>
      </c>
      <c r="G165" s="18" t="s">
        <v>163</v>
      </c>
      <c r="H165" s="18" t="s">
        <v>701</v>
      </c>
      <c r="I165" s="18" t="s">
        <v>28</v>
      </c>
      <c r="J165" s="19" t="s">
        <v>29</v>
      </c>
      <c r="K165" s="19" t="s">
        <v>702</v>
      </c>
      <c r="L165" s="21" t="s">
        <v>495</v>
      </c>
      <c r="M165" s="25" t="s">
        <v>704</v>
      </c>
      <c r="N165" s="39" t="s">
        <v>828</v>
      </c>
      <c r="O165" s="39" t="s">
        <v>274</v>
      </c>
      <c r="P165" s="43">
        <v>1398</v>
      </c>
      <c r="Q165" s="43">
        <v>1529</v>
      </c>
      <c r="R165" s="43">
        <v>0</v>
      </c>
      <c r="S165" s="40">
        <f t="shared" si="56"/>
        <v>2927</v>
      </c>
      <c r="T165" s="8">
        <v>1</v>
      </c>
      <c r="U165" s="8">
        <v>12</v>
      </c>
      <c r="V165" s="10" t="str">
        <f t="shared" si="72"/>
        <v>0,00000</v>
      </c>
      <c r="W165" s="11">
        <f t="shared" si="73"/>
        <v>0</v>
      </c>
      <c r="X165" s="12">
        <v>3.99</v>
      </c>
      <c r="Y165" s="11">
        <f t="shared" si="57"/>
        <v>47.88</v>
      </c>
      <c r="Z165" s="12">
        <v>0.08</v>
      </c>
      <c r="AA165" s="11">
        <f t="shared" si="75"/>
        <v>1.92</v>
      </c>
      <c r="AB165" s="12">
        <v>4.87</v>
      </c>
      <c r="AC165" s="11">
        <f t="shared" si="76"/>
        <v>116.88</v>
      </c>
      <c r="AD165" s="12">
        <v>0</v>
      </c>
      <c r="AE165" s="11">
        <f t="shared" si="58"/>
        <v>0</v>
      </c>
      <c r="AF165" s="13">
        <f t="shared" si="59"/>
        <v>1.39E-3</v>
      </c>
      <c r="AG165" s="11">
        <f t="shared" si="60"/>
        <v>4.06853</v>
      </c>
      <c r="AH165" s="13">
        <v>1.3299999999999999E-2</v>
      </c>
      <c r="AI165" s="11">
        <f t="shared" si="61"/>
        <v>38.929099999999998</v>
      </c>
      <c r="AJ165" s="13">
        <v>0.38229999999999997</v>
      </c>
      <c r="AK165" s="11">
        <f t="shared" si="62"/>
        <v>534.45539999999994</v>
      </c>
      <c r="AL165" s="13">
        <v>4.1300000000000003E-2</v>
      </c>
      <c r="AM165" s="11">
        <f t="shared" si="74"/>
        <v>63.147700000000007</v>
      </c>
      <c r="AN165" s="12"/>
      <c r="AO165" s="11"/>
      <c r="AP165" s="14">
        <f t="shared" si="69"/>
        <v>0</v>
      </c>
      <c r="AQ165" s="14">
        <f t="shared" si="70"/>
        <v>0</v>
      </c>
      <c r="AR165" s="14">
        <f t="shared" si="71"/>
        <v>0</v>
      </c>
      <c r="AS165" s="14">
        <f t="shared" si="63"/>
        <v>807.28072999999983</v>
      </c>
      <c r="AT165" s="14">
        <f t="shared" si="64"/>
        <v>185.67456789999997</v>
      </c>
      <c r="AU165" s="14">
        <f t="shared" si="65"/>
        <v>992.95529789999978</v>
      </c>
      <c r="AV165" s="14">
        <f t="shared" si="66"/>
        <v>807.28072999999983</v>
      </c>
      <c r="AW165" s="14">
        <f t="shared" si="67"/>
        <v>185.67456789999997</v>
      </c>
      <c r="AX165" s="14">
        <f t="shared" si="68"/>
        <v>992.95529789999978</v>
      </c>
      <c r="AY165" s="57"/>
      <c r="AZ165" s="57"/>
    </row>
    <row r="166" spans="1:52" s="1" customFormat="1" ht="12.75" customHeight="1" x14ac:dyDescent="0.2">
      <c r="A166" s="17">
        <f t="shared" si="77"/>
        <v>159</v>
      </c>
      <c r="B166" s="26">
        <v>33</v>
      </c>
      <c r="C166" s="18" t="s">
        <v>373</v>
      </c>
      <c r="D166" s="18" t="s">
        <v>159</v>
      </c>
      <c r="E166" s="18" t="s">
        <v>17</v>
      </c>
      <c r="F166" s="18" t="s">
        <v>160</v>
      </c>
      <c r="G166" s="18" t="s">
        <v>163</v>
      </c>
      <c r="H166" s="18" t="s">
        <v>707</v>
      </c>
      <c r="I166" s="18" t="s">
        <v>37</v>
      </c>
      <c r="J166" s="18" t="s">
        <v>36</v>
      </c>
      <c r="K166" s="19" t="s">
        <v>708</v>
      </c>
      <c r="L166" s="21" t="s">
        <v>430</v>
      </c>
      <c r="M166" s="25" t="s">
        <v>211</v>
      </c>
      <c r="N166" s="39" t="s">
        <v>827</v>
      </c>
      <c r="O166" s="39" t="s">
        <v>51</v>
      </c>
      <c r="P166" s="43">
        <v>55</v>
      </c>
      <c r="Q166" s="43">
        <v>83</v>
      </c>
      <c r="R166" s="43">
        <v>0</v>
      </c>
      <c r="S166" s="40">
        <f t="shared" si="56"/>
        <v>138</v>
      </c>
      <c r="T166" s="8">
        <v>1</v>
      </c>
      <c r="U166" s="8">
        <v>12</v>
      </c>
      <c r="V166" s="10" t="str">
        <f t="shared" si="72"/>
        <v>0,00000</v>
      </c>
      <c r="W166" s="11">
        <f t="shared" si="73"/>
        <v>0</v>
      </c>
      <c r="X166" s="12">
        <v>3.99</v>
      </c>
      <c r="Y166" s="11">
        <f t="shared" si="57"/>
        <v>47.88</v>
      </c>
      <c r="Z166" s="12">
        <v>0.08</v>
      </c>
      <c r="AA166" s="11">
        <f t="shared" si="75"/>
        <v>0.96</v>
      </c>
      <c r="AB166" s="12">
        <v>4.87</v>
      </c>
      <c r="AC166" s="11">
        <f t="shared" si="76"/>
        <v>58.44</v>
      </c>
      <c r="AD166" s="12">
        <v>0</v>
      </c>
      <c r="AE166" s="11">
        <f t="shared" si="58"/>
        <v>0</v>
      </c>
      <c r="AF166" s="13">
        <f t="shared" si="59"/>
        <v>1.39E-3</v>
      </c>
      <c r="AG166" s="11">
        <f t="shared" si="60"/>
        <v>0.19181999999999999</v>
      </c>
      <c r="AH166" s="13">
        <v>1.3299999999999999E-2</v>
      </c>
      <c r="AI166" s="11">
        <f t="shared" si="61"/>
        <v>1.8353999999999999</v>
      </c>
      <c r="AJ166" s="13">
        <v>0.3276</v>
      </c>
      <c r="AK166" s="11">
        <f t="shared" si="62"/>
        <v>18.018000000000001</v>
      </c>
      <c r="AL166" s="13">
        <v>0.10100000000000001</v>
      </c>
      <c r="AM166" s="11">
        <f t="shared" si="74"/>
        <v>8.3830000000000009</v>
      </c>
      <c r="AN166" s="12"/>
      <c r="AO166" s="11"/>
      <c r="AP166" s="14">
        <f t="shared" si="69"/>
        <v>0</v>
      </c>
      <c r="AQ166" s="14">
        <f t="shared" si="70"/>
        <v>0</v>
      </c>
      <c r="AR166" s="14">
        <f t="shared" si="71"/>
        <v>0</v>
      </c>
      <c r="AS166" s="14">
        <f t="shared" si="63"/>
        <v>135.70822000000001</v>
      </c>
      <c r="AT166" s="14">
        <f t="shared" si="64"/>
        <v>31.212890600000005</v>
      </c>
      <c r="AU166" s="14">
        <f t="shared" si="65"/>
        <v>166.92111060000002</v>
      </c>
      <c r="AV166" s="14">
        <f t="shared" si="66"/>
        <v>135.70822000000001</v>
      </c>
      <c r="AW166" s="14">
        <f t="shared" si="67"/>
        <v>31.212890600000005</v>
      </c>
      <c r="AX166" s="14">
        <f t="shared" si="68"/>
        <v>166.92111060000002</v>
      </c>
      <c r="AY166" s="62">
        <v>33</v>
      </c>
      <c r="AZ166" s="56">
        <f>SUM(AX166:AX174)</f>
        <v>9279.0140601000003</v>
      </c>
    </row>
    <row r="167" spans="1:52" s="1" customFormat="1" ht="12.75" customHeight="1" x14ac:dyDescent="0.2">
      <c r="A167" s="17">
        <f t="shared" si="77"/>
        <v>160</v>
      </c>
      <c r="B167" s="26">
        <v>33</v>
      </c>
      <c r="C167" s="18" t="s">
        <v>373</v>
      </c>
      <c r="D167" s="18" t="s">
        <v>159</v>
      </c>
      <c r="E167" s="18" t="s">
        <v>17</v>
      </c>
      <c r="F167" s="18" t="s">
        <v>160</v>
      </c>
      <c r="G167" s="18" t="s">
        <v>163</v>
      </c>
      <c r="H167" s="18" t="s">
        <v>707</v>
      </c>
      <c r="I167" s="18" t="s">
        <v>37</v>
      </c>
      <c r="J167" s="18" t="s">
        <v>36</v>
      </c>
      <c r="K167" s="19" t="s">
        <v>708</v>
      </c>
      <c r="L167" s="21" t="s">
        <v>431</v>
      </c>
      <c r="M167" s="25" t="s">
        <v>212</v>
      </c>
      <c r="N167" s="39" t="s">
        <v>827</v>
      </c>
      <c r="O167" s="39" t="s">
        <v>51</v>
      </c>
      <c r="P167" s="43">
        <v>229</v>
      </c>
      <c r="Q167" s="43">
        <v>344</v>
      </c>
      <c r="R167" s="43">
        <v>0</v>
      </c>
      <c r="S167" s="40">
        <f t="shared" si="56"/>
        <v>573</v>
      </c>
      <c r="T167" s="8">
        <v>1</v>
      </c>
      <c r="U167" s="8">
        <v>12</v>
      </c>
      <c r="V167" s="10" t="str">
        <f t="shared" si="72"/>
        <v>0,00000</v>
      </c>
      <c r="W167" s="11">
        <f t="shared" si="73"/>
        <v>0</v>
      </c>
      <c r="X167" s="12">
        <v>3.99</v>
      </c>
      <c r="Y167" s="11">
        <f t="shared" si="57"/>
        <v>47.88</v>
      </c>
      <c r="Z167" s="12">
        <v>0.08</v>
      </c>
      <c r="AA167" s="11">
        <f t="shared" si="75"/>
        <v>0.96</v>
      </c>
      <c r="AB167" s="12">
        <v>4.87</v>
      </c>
      <c r="AC167" s="11">
        <f t="shared" si="76"/>
        <v>58.44</v>
      </c>
      <c r="AD167" s="12">
        <v>0</v>
      </c>
      <c r="AE167" s="11">
        <f t="shared" si="58"/>
        <v>0</v>
      </c>
      <c r="AF167" s="13">
        <f t="shared" si="59"/>
        <v>1.39E-3</v>
      </c>
      <c r="AG167" s="11">
        <f t="shared" si="60"/>
        <v>0.79647000000000001</v>
      </c>
      <c r="AH167" s="13">
        <v>1.3299999999999999E-2</v>
      </c>
      <c r="AI167" s="11">
        <f t="shared" si="61"/>
        <v>7.6208999999999998</v>
      </c>
      <c r="AJ167" s="13">
        <v>0.3276</v>
      </c>
      <c r="AK167" s="11">
        <f t="shared" si="62"/>
        <v>75.020399999999995</v>
      </c>
      <c r="AL167" s="13">
        <v>0.10100000000000001</v>
      </c>
      <c r="AM167" s="11">
        <f t="shared" si="74"/>
        <v>34.744</v>
      </c>
      <c r="AN167" s="12"/>
      <c r="AO167" s="11"/>
      <c r="AP167" s="14">
        <f t="shared" si="69"/>
        <v>0</v>
      </c>
      <c r="AQ167" s="14">
        <f t="shared" si="70"/>
        <v>0</v>
      </c>
      <c r="AR167" s="14">
        <f t="shared" si="71"/>
        <v>0</v>
      </c>
      <c r="AS167" s="14">
        <f t="shared" si="63"/>
        <v>225.46177</v>
      </c>
      <c r="AT167" s="14">
        <f t="shared" si="64"/>
        <v>51.856207100000006</v>
      </c>
      <c r="AU167" s="14">
        <f t="shared" si="65"/>
        <v>277.31797710000001</v>
      </c>
      <c r="AV167" s="14">
        <f t="shared" si="66"/>
        <v>225.46177</v>
      </c>
      <c r="AW167" s="14">
        <f t="shared" si="67"/>
        <v>51.856207100000006</v>
      </c>
      <c r="AX167" s="14">
        <f t="shared" si="68"/>
        <v>277.31797710000001</v>
      </c>
      <c r="AY167" s="58"/>
      <c r="AZ167" s="58"/>
    </row>
    <row r="168" spans="1:52" s="1" customFormat="1" ht="12.75" customHeight="1" x14ac:dyDescent="0.2">
      <c r="A168" s="17">
        <f t="shared" si="77"/>
        <v>161</v>
      </c>
      <c r="B168" s="26">
        <v>33</v>
      </c>
      <c r="C168" s="18" t="s">
        <v>373</v>
      </c>
      <c r="D168" s="18" t="s">
        <v>159</v>
      </c>
      <c r="E168" s="18" t="s">
        <v>17</v>
      </c>
      <c r="F168" s="18" t="s">
        <v>160</v>
      </c>
      <c r="G168" s="18" t="s">
        <v>163</v>
      </c>
      <c r="H168" s="18" t="s">
        <v>707</v>
      </c>
      <c r="I168" s="18" t="s">
        <v>37</v>
      </c>
      <c r="J168" s="18" t="s">
        <v>36</v>
      </c>
      <c r="K168" s="19" t="s">
        <v>708</v>
      </c>
      <c r="L168" s="21" t="s">
        <v>432</v>
      </c>
      <c r="M168" s="25" t="s">
        <v>213</v>
      </c>
      <c r="N168" s="39" t="s">
        <v>827</v>
      </c>
      <c r="O168" s="39" t="s">
        <v>51</v>
      </c>
      <c r="P168" s="43">
        <v>694</v>
      </c>
      <c r="Q168" s="43">
        <v>1042</v>
      </c>
      <c r="R168" s="43">
        <v>0</v>
      </c>
      <c r="S168" s="40">
        <f t="shared" si="56"/>
        <v>1736</v>
      </c>
      <c r="T168" s="8">
        <v>1</v>
      </c>
      <c r="U168" s="8">
        <v>12</v>
      </c>
      <c r="V168" s="10" t="str">
        <f t="shared" si="72"/>
        <v>0,00000</v>
      </c>
      <c r="W168" s="11">
        <f t="shared" si="73"/>
        <v>0</v>
      </c>
      <c r="X168" s="12">
        <v>3.99</v>
      </c>
      <c r="Y168" s="11">
        <f t="shared" si="57"/>
        <v>47.88</v>
      </c>
      <c r="Z168" s="12">
        <v>0.08</v>
      </c>
      <c r="AA168" s="11">
        <f t="shared" si="75"/>
        <v>0.96</v>
      </c>
      <c r="AB168" s="12">
        <v>4.87</v>
      </c>
      <c r="AC168" s="11">
        <f t="shared" si="76"/>
        <v>58.44</v>
      </c>
      <c r="AD168" s="12">
        <v>0</v>
      </c>
      <c r="AE168" s="11">
        <f t="shared" si="58"/>
        <v>0</v>
      </c>
      <c r="AF168" s="13">
        <f t="shared" si="59"/>
        <v>1.39E-3</v>
      </c>
      <c r="AG168" s="11">
        <f t="shared" si="60"/>
        <v>2.4130400000000001</v>
      </c>
      <c r="AH168" s="13">
        <v>1.3299999999999999E-2</v>
      </c>
      <c r="AI168" s="11">
        <f t="shared" si="61"/>
        <v>23.088799999999999</v>
      </c>
      <c r="AJ168" s="13">
        <v>0.3276</v>
      </c>
      <c r="AK168" s="11">
        <f t="shared" si="62"/>
        <v>227.3544</v>
      </c>
      <c r="AL168" s="13">
        <v>0.10100000000000001</v>
      </c>
      <c r="AM168" s="11">
        <f t="shared" si="74"/>
        <v>105.242</v>
      </c>
      <c r="AN168" s="12"/>
      <c r="AO168" s="11"/>
      <c r="AP168" s="14">
        <f t="shared" si="69"/>
        <v>0</v>
      </c>
      <c r="AQ168" s="14">
        <f t="shared" si="70"/>
        <v>0</v>
      </c>
      <c r="AR168" s="14">
        <f t="shared" si="71"/>
        <v>0</v>
      </c>
      <c r="AS168" s="14">
        <f t="shared" si="63"/>
        <v>465.37824000000001</v>
      </c>
      <c r="AT168" s="14">
        <f t="shared" si="64"/>
        <v>107.03699520000001</v>
      </c>
      <c r="AU168" s="14">
        <f t="shared" si="65"/>
        <v>572.41523519999998</v>
      </c>
      <c r="AV168" s="14">
        <f t="shared" si="66"/>
        <v>465.37824000000001</v>
      </c>
      <c r="AW168" s="14">
        <f t="shared" si="67"/>
        <v>107.03699520000001</v>
      </c>
      <c r="AX168" s="14">
        <f t="shared" si="68"/>
        <v>572.41523519999998</v>
      </c>
      <c r="AY168" s="58"/>
      <c r="AZ168" s="58"/>
    </row>
    <row r="169" spans="1:52" s="1" customFormat="1" ht="12.75" customHeight="1" x14ac:dyDescent="0.2">
      <c r="A169" s="17">
        <f t="shared" si="77"/>
        <v>162</v>
      </c>
      <c r="B169" s="26">
        <v>33</v>
      </c>
      <c r="C169" s="18" t="s">
        <v>373</v>
      </c>
      <c r="D169" s="18" t="s">
        <v>159</v>
      </c>
      <c r="E169" s="18" t="s">
        <v>17</v>
      </c>
      <c r="F169" s="18" t="s">
        <v>160</v>
      </c>
      <c r="G169" s="18" t="s">
        <v>163</v>
      </c>
      <c r="H169" s="18" t="s">
        <v>707</v>
      </c>
      <c r="I169" s="18" t="s">
        <v>37</v>
      </c>
      <c r="J169" s="18" t="s">
        <v>36</v>
      </c>
      <c r="K169" s="19" t="s">
        <v>708</v>
      </c>
      <c r="L169" s="21" t="s">
        <v>433</v>
      </c>
      <c r="M169" s="25" t="s">
        <v>214</v>
      </c>
      <c r="N169" s="39" t="s">
        <v>828</v>
      </c>
      <c r="O169" s="39" t="s">
        <v>51</v>
      </c>
      <c r="P169" s="43">
        <v>421</v>
      </c>
      <c r="Q169" s="43">
        <v>632</v>
      </c>
      <c r="R169" s="43">
        <v>0</v>
      </c>
      <c r="S169" s="40">
        <f t="shared" si="56"/>
        <v>1053</v>
      </c>
      <c r="T169" s="8">
        <v>1</v>
      </c>
      <c r="U169" s="8">
        <v>12</v>
      </c>
      <c r="V169" s="10" t="str">
        <f t="shared" si="72"/>
        <v>0,00000</v>
      </c>
      <c r="W169" s="11">
        <f t="shared" si="73"/>
        <v>0</v>
      </c>
      <c r="X169" s="12">
        <v>3.99</v>
      </c>
      <c r="Y169" s="11">
        <f t="shared" si="57"/>
        <v>47.88</v>
      </c>
      <c r="Z169" s="12">
        <v>0.08</v>
      </c>
      <c r="AA169" s="11">
        <f t="shared" si="75"/>
        <v>1.92</v>
      </c>
      <c r="AB169" s="12">
        <v>4.87</v>
      </c>
      <c r="AC169" s="11">
        <f t="shared" si="76"/>
        <v>116.88</v>
      </c>
      <c r="AD169" s="12">
        <v>0</v>
      </c>
      <c r="AE169" s="11">
        <f t="shared" si="58"/>
        <v>0</v>
      </c>
      <c r="AF169" s="13">
        <f t="shared" si="59"/>
        <v>1.39E-3</v>
      </c>
      <c r="AG169" s="11">
        <f t="shared" si="60"/>
        <v>1.46367</v>
      </c>
      <c r="AH169" s="13">
        <v>1.3299999999999999E-2</v>
      </c>
      <c r="AI169" s="11">
        <f t="shared" si="61"/>
        <v>14.004899999999999</v>
      </c>
      <c r="AJ169" s="13">
        <v>0.3276</v>
      </c>
      <c r="AK169" s="11">
        <f t="shared" si="62"/>
        <v>137.9196</v>
      </c>
      <c r="AL169" s="13">
        <v>0.10100000000000001</v>
      </c>
      <c r="AM169" s="11">
        <f t="shared" si="74"/>
        <v>63.832000000000001</v>
      </c>
      <c r="AN169" s="12"/>
      <c r="AO169" s="11"/>
      <c r="AP169" s="14">
        <f t="shared" si="69"/>
        <v>0</v>
      </c>
      <c r="AQ169" s="14">
        <f t="shared" si="70"/>
        <v>0</v>
      </c>
      <c r="AR169" s="14">
        <f t="shared" si="71"/>
        <v>0</v>
      </c>
      <c r="AS169" s="14">
        <f t="shared" si="63"/>
        <v>383.90017</v>
      </c>
      <c r="AT169" s="14">
        <f t="shared" si="64"/>
        <v>88.297039100000006</v>
      </c>
      <c r="AU169" s="14">
        <f t="shared" si="65"/>
        <v>472.19720910000001</v>
      </c>
      <c r="AV169" s="14">
        <f t="shared" si="66"/>
        <v>383.90017</v>
      </c>
      <c r="AW169" s="14">
        <f t="shared" si="67"/>
        <v>88.297039100000006</v>
      </c>
      <c r="AX169" s="14">
        <f t="shared" si="68"/>
        <v>472.19720910000001</v>
      </c>
      <c r="AY169" s="58"/>
      <c r="AZ169" s="58"/>
    </row>
    <row r="170" spans="1:52" s="1" customFormat="1" ht="12.75" customHeight="1" x14ac:dyDescent="0.2">
      <c r="A170" s="17">
        <f t="shared" si="77"/>
        <v>163</v>
      </c>
      <c r="B170" s="26">
        <v>33</v>
      </c>
      <c r="C170" s="18" t="s">
        <v>373</v>
      </c>
      <c r="D170" s="18" t="s">
        <v>159</v>
      </c>
      <c r="E170" s="18" t="s">
        <v>17</v>
      </c>
      <c r="F170" s="18" t="s">
        <v>160</v>
      </c>
      <c r="G170" s="18" t="s">
        <v>163</v>
      </c>
      <c r="H170" s="18" t="s">
        <v>707</v>
      </c>
      <c r="I170" s="18" t="s">
        <v>37</v>
      </c>
      <c r="J170" s="18" t="s">
        <v>36</v>
      </c>
      <c r="K170" s="19" t="s">
        <v>708</v>
      </c>
      <c r="L170" s="21" t="s">
        <v>434</v>
      </c>
      <c r="M170" s="25" t="s">
        <v>215</v>
      </c>
      <c r="N170" s="39" t="s">
        <v>827</v>
      </c>
      <c r="O170" s="39" t="s">
        <v>51</v>
      </c>
      <c r="P170" s="43">
        <v>1</v>
      </c>
      <c r="Q170" s="43">
        <v>2</v>
      </c>
      <c r="R170" s="43">
        <v>0</v>
      </c>
      <c r="S170" s="40">
        <f t="shared" si="56"/>
        <v>3</v>
      </c>
      <c r="T170" s="8">
        <v>1</v>
      </c>
      <c r="U170" s="8">
        <v>12</v>
      </c>
      <c r="V170" s="10" t="str">
        <f t="shared" si="72"/>
        <v>0,00000</v>
      </c>
      <c r="W170" s="11">
        <f t="shared" si="73"/>
        <v>0</v>
      </c>
      <c r="X170" s="12">
        <v>3.99</v>
      </c>
      <c r="Y170" s="11">
        <f t="shared" si="57"/>
        <v>47.88</v>
      </c>
      <c r="Z170" s="12">
        <v>0.08</v>
      </c>
      <c r="AA170" s="11">
        <f t="shared" si="75"/>
        <v>0.96</v>
      </c>
      <c r="AB170" s="12">
        <v>4.87</v>
      </c>
      <c r="AC170" s="11">
        <f t="shared" si="76"/>
        <v>58.44</v>
      </c>
      <c r="AD170" s="12">
        <v>0</v>
      </c>
      <c r="AE170" s="11">
        <f t="shared" si="58"/>
        <v>0</v>
      </c>
      <c r="AF170" s="13">
        <f t="shared" si="59"/>
        <v>1.39E-3</v>
      </c>
      <c r="AG170" s="11">
        <f t="shared" si="60"/>
        <v>4.1700000000000001E-3</v>
      </c>
      <c r="AH170" s="13">
        <v>1.3299999999999999E-2</v>
      </c>
      <c r="AI170" s="11">
        <f t="shared" si="61"/>
        <v>3.9899999999999998E-2</v>
      </c>
      <c r="AJ170" s="13">
        <v>0.3276</v>
      </c>
      <c r="AK170" s="11">
        <f t="shared" si="62"/>
        <v>0.3276</v>
      </c>
      <c r="AL170" s="13">
        <v>0.10100000000000001</v>
      </c>
      <c r="AM170" s="11">
        <f t="shared" si="74"/>
        <v>0.20200000000000001</v>
      </c>
      <c r="AN170" s="12"/>
      <c r="AO170" s="11"/>
      <c r="AP170" s="14">
        <f t="shared" si="69"/>
        <v>0</v>
      </c>
      <c r="AQ170" s="14">
        <f t="shared" si="70"/>
        <v>0</v>
      </c>
      <c r="AR170" s="14">
        <f t="shared" si="71"/>
        <v>0</v>
      </c>
      <c r="AS170" s="14">
        <f t="shared" si="63"/>
        <v>107.85366999999999</v>
      </c>
      <c r="AT170" s="14">
        <f t="shared" si="64"/>
        <v>24.8063441</v>
      </c>
      <c r="AU170" s="14">
        <f t="shared" si="65"/>
        <v>132.66001409999998</v>
      </c>
      <c r="AV170" s="14">
        <f t="shared" si="66"/>
        <v>107.85366999999999</v>
      </c>
      <c r="AW170" s="14">
        <f t="shared" si="67"/>
        <v>24.8063441</v>
      </c>
      <c r="AX170" s="14">
        <f t="shared" si="68"/>
        <v>132.66001409999998</v>
      </c>
      <c r="AY170" s="58"/>
      <c r="AZ170" s="58"/>
    </row>
    <row r="171" spans="1:52" s="1" customFormat="1" ht="12.75" customHeight="1" x14ac:dyDescent="0.2">
      <c r="A171" s="17">
        <f t="shared" si="77"/>
        <v>164</v>
      </c>
      <c r="B171" s="26">
        <v>33</v>
      </c>
      <c r="C171" s="18" t="s">
        <v>373</v>
      </c>
      <c r="D171" s="18" t="s">
        <v>159</v>
      </c>
      <c r="E171" s="18" t="s">
        <v>17</v>
      </c>
      <c r="F171" s="18" t="s">
        <v>160</v>
      </c>
      <c r="G171" s="18" t="s">
        <v>163</v>
      </c>
      <c r="H171" s="18" t="s">
        <v>707</v>
      </c>
      <c r="I171" s="18" t="s">
        <v>37</v>
      </c>
      <c r="J171" s="18" t="s">
        <v>36</v>
      </c>
      <c r="K171" s="19" t="s">
        <v>708</v>
      </c>
      <c r="L171" s="21" t="s">
        <v>436</v>
      </c>
      <c r="M171" s="25" t="s">
        <v>218</v>
      </c>
      <c r="N171" s="39" t="s">
        <v>794</v>
      </c>
      <c r="O171" s="39" t="s">
        <v>51</v>
      </c>
      <c r="P171" s="43">
        <v>864</v>
      </c>
      <c r="Q171" s="43">
        <v>1295</v>
      </c>
      <c r="R171" s="43">
        <v>0</v>
      </c>
      <c r="S171" s="40">
        <f t="shared" si="56"/>
        <v>2159</v>
      </c>
      <c r="T171" s="8">
        <v>1</v>
      </c>
      <c r="U171" s="8">
        <v>12</v>
      </c>
      <c r="V171" s="10" t="str">
        <f t="shared" si="72"/>
        <v>0,00000</v>
      </c>
      <c r="W171" s="11">
        <f t="shared" si="73"/>
        <v>0</v>
      </c>
      <c r="X171" s="12">
        <v>3.99</v>
      </c>
      <c r="Y171" s="11">
        <f t="shared" si="57"/>
        <v>47.88</v>
      </c>
      <c r="Z171" s="12">
        <v>0.08</v>
      </c>
      <c r="AA171" s="11">
        <f t="shared" si="75"/>
        <v>2.88</v>
      </c>
      <c r="AB171" s="12">
        <v>4.87</v>
      </c>
      <c r="AC171" s="11">
        <f t="shared" si="76"/>
        <v>175.32</v>
      </c>
      <c r="AD171" s="12">
        <v>0</v>
      </c>
      <c r="AE171" s="11">
        <f t="shared" si="58"/>
        <v>0</v>
      </c>
      <c r="AF171" s="13">
        <f t="shared" si="59"/>
        <v>1.39E-3</v>
      </c>
      <c r="AG171" s="11">
        <f t="shared" si="60"/>
        <v>3.00101</v>
      </c>
      <c r="AH171" s="13">
        <v>1.3299999999999999E-2</v>
      </c>
      <c r="AI171" s="11">
        <f t="shared" si="61"/>
        <v>28.714699999999997</v>
      </c>
      <c r="AJ171" s="13">
        <v>0.3276</v>
      </c>
      <c r="AK171" s="11">
        <f t="shared" si="62"/>
        <v>283.04640000000001</v>
      </c>
      <c r="AL171" s="13">
        <v>0.10100000000000001</v>
      </c>
      <c r="AM171" s="11">
        <f t="shared" si="74"/>
        <v>130.79500000000002</v>
      </c>
      <c r="AN171" s="12"/>
      <c r="AO171" s="11"/>
      <c r="AP171" s="14">
        <f t="shared" si="69"/>
        <v>0</v>
      </c>
      <c r="AQ171" s="14">
        <f t="shared" si="70"/>
        <v>0</v>
      </c>
      <c r="AR171" s="14">
        <f t="shared" si="71"/>
        <v>0</v>
      </c>
      <c r="AS171" s="14">
        <f t="shared" si="63"/>
        <v>671.63711000000001</v>
      </c>
      <c r="AT171" s="14">
        <f t="shared" si="64"/>
        <v>154.47653529999999</v>
      </c>
      <c r="AU171" s="14">
        <f t="shared" si="65"/>
        <v>826.11364530000003</v>
      </c>
      <c r="AV171" s="14">
        <f t="shared" si="66"/>
        <v>671.63711000000001</v>
      </c>
      <c r="AW171" s="14">
        <f t="shared" si="67"/>
        <v>154.47653529999999</v>
      </c>
      <c r="AX171" s="14">
        <f t="shared" si="68"/>
        <v>826.11364530000003</v>
      </c>
      <c r="AY171" s="58"/>
      <c r="AZ171" s="58"/>
    </row>
    <row r="172" spans="1:52" s="1" customFormat="1" ht="12.75" customHeight="1" x14ac:dyDescent="0.2">
      <c r="A172" s="17">
        <f t="shared" si="77"/>
        <v>165</v>
      </c>
      <c r="B172" s="26">
        <v>33</v>
      </c>
      <c r="C172" s="18" t="s">
        <v>373</v>
      </c>
      <c r="D172" s="18" t="s">
        <v>159</v>
      </c>
      <c r="E172" s="18" t="s">
        <v>17</v>
      </c>
      <c r="F172" s="18" t="s">
        <v>160</v>
      </c>
      <c r="G172" s="18" t="s">
        <v>163</v>
      </c>
      <c r="H172" s="18" t="s">
        <v>707</v>
      </c>
      <c r="I172" s="18" t="s">
        <v>37</v>
      </c>
      <c r="J172" s="18" t="s">
        <v>36</v>
      </c>
      <c r="K172" s="19" t="s">
        <v>708</v>
      </c>
      <c r="L172" s="21" t="s">
        <v>476</v>
      </c>
      <c r="M172" s="25" t="s">
        <v>776</v>
      </c>
      <c r="N172" s="39" t="s">
        <v>811</v>
      </c>
      <c r="O172" s="39" t="s">
        <v>51</v>
      </c>
      <c r="P172" s="43">
        <v>2777</v>
      </c>
      <c r="Q172" s="43">
        <v>4165</v>
      </c>
      <c r="R172" s="43">
        <v>0</v>
      </c>
      <c r="S172" s="40">
        <f t="shared" si="56"/>
        <v>6942</v>
      </c>
      <c r="T172" s="8">
        <v>1</v>
      </c>
      <c r="U172" s="8">
        <v>12</v>
      </c>
      <c r="V172" s="10" t="str">
        <f t="shared" si="72"/>
        <v>0,00000</v>
      </c>
      <c r="W172" s="11">
        <f t="shared" si="73"/>
        <v>0</v>
      </c>
      <c r="X172" s="12">
        <v>3.99</v>
      </c>
      <c r="Y172" s="11">
        <f t="shared" si="57"/>
        <v>47.88</v>
      </c>
      <c r="Z172" s="12">
        <v>0.08</v>
      </c>
      <c r="AA172" s="11">
        <f t="shared" si="75"/>
        <v>12.48</v>
      </c>
      <c r="AB172" s="12">
        <v>4.87</v>
      </c>
      <c r="AC172" s="11">
        <f t="shared" si="76"/>
        <v>759.72</v>
      </c>
      <c r="AD172" s="12">
        <v>0</v>
      </c>
      <c r="AE172" s="11">
        <f t="shared" si="58"/>
        <v>0</v>
      </c>
      <c r="AF172" s="13">
        <f t="shared" si="59"/>
        <v>1.39E-3</v>
      </c>
      <c r="AG172" s="11">
        <f t="shared" si="60"/>
        <v>9.649379999999999</v>
      </c>
      <c r="AH172" s="13">
        <v>1.3299999999999999E-2</v>
      </c>
      <c r="AI172" s="11">
        <f t="shared" si="61"/>
        <v>92.328599999999994</v>
      </c>
      <c r="AJ172" s="13">
        <v>0.3276</v>
      </c>
      <c r="AK172" s="11">
        <f t="shared" si="62"/>
        <v>909.74519999999995</v>
      </c>
      <c r="AL172" s="13">
        <v>0.10100000000000001</v>
      </c>
      <c r="AM172" s="11">
        <f t="shared" si="74"/>
        <v>420.66500000000002</v>
      </c>
      <c r="AN172" s="12"/>
      <c r="AO172" s="11"/>
      <c r="AP172" s="14">
        <f t="shared" si="69"/>
        <v>0</v>
      </c>
      <c r="AQ172" s="14">
        <f t="shared" si="70"/>
        <v>0</v>
      </c>
      <c r="AR172" s="14">
        <f t="shared" si="71"/>
        <v>0</v>
      </c>
      <c r="AS172" s="14">
        <f t="shared" si="63"/>
        <v>2252.4681800000003</v>
      </c>
      <c r="AT172" s="14">
        <f t="shared" si="64"/>
        <v>518.06768140000008</v>
      </c>
      <c r="AU172" s="14">
        <f t="shared" si="65"/>
        <v>2770.5358614000006</v>
      </c>
      <c r="AV172" s="14">
        <f t="shared" si="66"/>
        <v>2252.4681800000003</v>
      </c>
      <c r="AW172" s="14">
        <f t="shared" si="67"/>
        <v>518.06768140000008</v>
      </c>
      <c r="AX172" s="14">
        <f t="shared" si="68"/>
        <v>2770.5358614000006</v>
      </c>
      <c r="AY172" s="58"/>
      <c r="AZ172" s="58"/>
    </row>
    <row r="173" spans="1:52" s="1" customFormat="1" ht="12.75" customHeight="1" x14ac:dyDescent="0.2">
      <c r="A173" s="17">
        <f t="shared" si="77"/>
        <v>166</v>
      </c>
      <c r="B173" s="26">
        <v>33</v>
      </c>
      <c r="C173" s="18" t="s">
        <v>373</v>
      </c>
      <c r="D173" s="18" t="s">
        <v>159</v>
      </c>
      <c r="E173" s="18" t="s">
        <v>17</v>
      </c>
      <c r="F173" s="18" t="s">
        <v>160</v>
      </c>
      <c r="G173" s="18" t="s">
        <v>163</v>
      </c>
      <c r="H173" s="18" t="s">
        <v>707</v>
      </c>
      <c r="I173" s="18" t="s">
        <v>37</v>
      </c>
      <c r="J173" s="18" t="s">
        <v>36</v>
      </c>
      <c r="K173" s="19" t="s">
        <v>708</v>
      </c>
      <c r="L173" s="21" t="s">
        <v>474</v>
      </c>
      <c r="M173" s="25" t="s">
        <v>210</v>
      </c>
      <c r="N173" s="39" t="s">
        <v>793</v>
      </c>
      <c r="O173" s="39" t="s">
        <v>51</v>
      </c>
      <c r="P173" s="43">
        <v>3473</v>
      </c>
      <c r="Q173" s="43">
        <v>9721</v>
      </c>
      <c r="R173" s="43">
        <v>0</v>
      </c>
      <c r="S173" s="40">
        <f t="shared" si="56"/>
        <v>13194</v>
      </c>
      <c r="T173" s="8">
        <v>1</v>
      </c>
      <c r="U173" s="8">
        <v>12</v>
      </c>
      <c r="V173" s="10" t="str">
        <f t="shared" si="72"/>
        <v>0,00000</v>
      </c>
      <c r="W173" s="11">
        <f t="shared" si="73"/>
        <v>0</v>
      </c>
      <c r="X173" s="12">
        <v>3.99</v>
      </c>
      <c r="Y173" s="11">
        <f t="shared" si="57"/>
        <v>47.88</v>
      </c>
      <c r="Z173" s="12">
        <v>0.08</v>
      </c>
      <c r="AA173" s="11">
        <f t="shared" si="75"/>
        <v>11.52</v>
      </c>
      <c r="AB173" s="12">
        <v>4.87</v>
      </c>
      <c r="AC173" s="11">
        <f t="shared" si="76"/>
        <v>701.28</v>
      </c>
      <c r="AD173" s="12">
        <v>0</v>
      </c>
      <c r="AE173" s="11">
        <f t="shared" si="58"/>
        <v>0</v>
      </c>
      <c r="AF173" s="13">
        <f t="shared" si="59"/>
        <v>1.39E-3</v>
      </c>
      <c r="AG173" s="11">
        <f t="shared" si="60"/>
        <v>18.339659999999999</v>
      </c>
      <c r="AH173" s="13">
        <v>1.3299999999999999E-2</v>
      </c>
      <c r="AI173" s="11">
        <f t="shared" si="61"/>
        <v>175.4802</v>
      </c>
      <c r="AJ173" s="13">
        <v>0.3276</v>
      </c>
      <c r="AK173" s="11">
        <f t="shared" si="62"/>
        <v>1137.7547999999999</v>
      </c>
      <c r="AL173" s="13">
        <v>0.10100000000000001</v>
      </c>
      <c r="AM173" s="11">
        <f t="shared" si="74"/>
        <v>981.82100000000003</v>
      </c>
      <c r="AN173" s="12"/>
      <c r="AO173" s="11"/>
      <c r="AP173" s="14">
        <f t="shared" si="69"/>
        <v>0</v>
      </c>
      <c r="AQ173" s="14">
        <f t="shared" si="70"/>
        <v>0</v>
      </c>
      <c r="AR173" s="14">
        <f t="shared" si="71"/>
        <v>0</v>
      </c>
      <c r="AS173" s="14">
        <f t="shared" si="63"/>
        <v>3074.07566</v>
      </c>
      <c r="AT173" s="14">
        <f t="shared" si="64"/>
        <v>707.0374018</v>
      </c>
      <c r="AU173" s="14">
        <f t="shared" si="65"/>
        <v>3781.1130617999997</v>
      </c>
      <c r="AV173" s="14">
        <f t="shared" si="66"/>
        <v>3074.07566</v>
      </c>
      <c r="AW173" s="14">
        <f t="shared" si="67"/>
        <v>707.0374018</v>
      </c>
      <c r="AX173" s="14">
        <f t="shared" si="68"/>
        <v>3781.1130617999997</v>
      </c>
      <c r="AY173" s="58"/>
      <c r="AZ173" s="58"/>
    </row>
    <row r="174" spans="1:52" s="1" customFormat="1" ht="12.75" customHeight="1" x14ac:dyDescent="0.2">
      <c r="A174" s="17">
        <f t="shared" si="77"/>
        <v>167</v>
      </c>
      <c r="B174" s="26">
        <v>33</v>
      </c>
      <c r="C174" s="18" t="s">
        <v>373</v>
      </c>
      <c r="D174" s="18" t="s">
        <v>159</v>
      </c>
      <c r="E174" s="18" t="s">
        <v>17</v>
      </c>
      <c r="F174" s="18" t="s">
        <v>160</v>
      </c>
      <c r="G174" s="18" t="s">
        <v>163</v>
      </c>
      <c r="H174" s="18" t="s">
        <v>707</v>
      </c>
      <c r="I174" s="18" t="s">
        <v>37</v>
      </c>
      <c r="J174" s="18" t="s">
        <v>36</v>
      </c>
      <c r="K174" s="19" t="s">
        <v>708</v>
      </c>
      <c r="L174" s="21" t="s">
        <v>771</v>
      </c>
      <c r="M174" s="29" t="s">
        <v>772</v>
      </c>
      <c r="N174" s="39">
        <v>2.5</v>
      </c>
      <c r="O174" s="39" t="s">
        <v>51</v>
      </c>
      <c r="P174" s="43">
        <v>63</v>
      </c>
      <c r="Q174" s="43">
        <v>82</v>
      </c>
      <c r="R174" s="43">
        <v>0</v>
      </c>
      <c r="S174" s="40">
        <f t="shared" si="56"/>
        <v>145</v>
      </c>
      <c r="T174" s="8">
        <v>1</v>
      </c>
      <c r="U174" s="8">
        <v>12</v>
      </c>
      <c r="V174" s="10" t="str">
        <f t="shared" si="72"/>
        <v>0,00000</v>
      </c>
      <c r="W174" s="11">
        <f t="shared" si="73"/>
        <v>0</v>
      </c>
      <c r="X174" s="12">
        <v>3.99</v>
      </c>
      <c r="Y174" s="11">
        <f t="shared" si="57"/>
        <v>47.88</v>
      </c>
      <c r="Z174" s="12">
        <v>0.08</v>
      </c>
      <c r="AA174" s="11">
        <f t="shared" si="75"/>
        <v>2.4</v>
      </c>
      <c r="AB174" s="12">
        <v>4.87</v>
      </c>
      <c r="AC174" s="11">
        <f t="shared" si="76"/>
        <v>146.1</v>
      </c>
      <c r="AD174" s="12">
        <v>0</v>
      </c>
      <c r="AE174" s="11">
        <f t="shared" si="58"/>
        <v>0</v>
      </c>
      <c r="AF174" s="13">
        <f t="shared" si="59"/>
        <v>1.39E-3</v>
      </c>
      <c r="AG174" s="11">
        <f t="shared" si="60"/>
        <v>0.20155000000000001</v>
      </c>
      <c r="AH174" s="13">
        <v>1.3299999999999999E-2</v>
      </c>
      <c r="AI174" s="11">
        <f t="shared" si="61"/>
        <v>1.9284999999999999</v>
      </c>
      <c r="AJ174" s="13">
        <v>0.3276</v>
      </c>
      <c r="AK174" s="11">
        <f t="shared" si="62"/>
        <v>20.6388</v>
      </c>
      <c r="AL174" s="13">
        <v>0.10100000000000001</v>
      </c>
      <c r="AM174" s="11">
        <f t="shared" si="74"/>
        <v>8.282</v>
      </c>
      <c r="AN174" s="12"/>
      <c r="AO174" s="11"/>
      <c r="AP174" s="14">
        <f t="shared" si="69"/>
        <v>0</v>
      </c>
      <c r="AQ174" s="14">
        <f t="shared" si="70"/>
        <v>0</v>
      </c>
      <c r="AR174" s="14">
        <f t="shared" si="71"/>
        <v>0</v>
      </c>
      <c r="AS174" s="14">
        <f t="shared" si="63"/>
        <v>227.43084999999999</v>
      </c>
      <c r="AT174" s="14">
        <f t="shared" si="64"/>
        <v>52.309095499999998</v>
      </c>
      <c r="AU174" s="14">
        <f t="shared" si="65"/>
        <v>279.73994549999998</v>
      </c>
      <c r="AV174" s="14">
        <f t="shared" si="66"/>
        <v>227.43084999999999</v>
      </c>
      <c r="AW174" s="14">
        <f t="shared" si="67"/>
        <v>52.309095499999998</v>
      </c>
      <c r="AX174" s="14">
        <f t="shared" si="68"/>
        <v>279.73994549999998</v>
      </c>
      <c r="AY174" s="57"/>
      <c r="AZ174" s="57"/>
    </row>
    <row r="175" spans="1:52" s="1" customFormat="1" ht="12.75" customHeight="1" x14ac:dyDescent="0.2">
      <c r="A175" s="17">
        <f t="shared" si="77"/>
        <v>168</v>
      </c>
      <c r="B175" s="26">
        <v>34</v>
      </c>
      <c r="C175" s="18" t="s">
        <v>373</v>
      </c>
      <c r="D175" s="18" t="s">
        <v>159</v>
      </c>
      <c r="E175" s="18" t="s">
        <v>17</v>
      </c>
      <c r="F175" s="18" t="s">
        <v>160</v>
      </c>
      <c r="G175" s="18" t="s">
        <v>163</v>
      </c>
      <c r="H175" s="18" t="s">
        <v>709</v>
      </c>
      <c r="I175" s="18" t="s">
        <v>710</v>
      </c>
      <c r="J175" s="18" t="s">
        <v>711</v>
      </c>
      <c r="K175" s="18" t="s">
        <v>712</v>
      </c>
      <c r="L175" s="21" t="s">
        <v>435</v>
      </c>
      <c r="M175" s="25" t="s">
        <v>217</v>
      </c>
      <c r="N175" s="39" t="s">
        <v>823</v>
      </c>
      <c r="O175" s="39" t="s">
        <v>51</v>
      </c>
      <c r="P175" s="43">
        <v>3908</v>
      </c>
      <c r="Q175" s="43">
        <v>5862</v>
      </c>
      <c r="R175" s="43">
        <v>0</v>
      </c>
      <c r="S175" s="40">
        <f t="shared" si="56"/>
        <v>9770</v>
      </c>
      <c r="T175" s="8">
        <v>1</v>
      </c>
      <c r="U175" s="8">
        <v>12</v>
      </c>
      <c r="V175" s="10" t="str">
        <f t="shared" si="72"/>
        <v>0,00000</v>
      </c>
      <c r="W175" s="11">
        <f t="shared" si="73"/>
        <v>0</v>
      </c>
      <c r="X175" s="12">
        <v>3.99</v>
      </c>
      <c r="Y175" s="11">
        <f t="shared" si="57"/>
        <v>47.88</v>
      </c>
      <c r="Z175" s="12">
        <v>0.08</v>
      </c>
      <c r="AA175" s="11">
        <f t="shared" si="75"/>
        <v>30.72</v>
      </c>
      <c r="AB175" s="12">
        <v>4.87</v>
      </c>
      <c r="AC175" s="11">
        <f t="shared" si="76"/>
        <v>1870.08</v>
      </c>
      <c r="AD175" s="12">
        <v>0</v>
      </c>
      <c r="AE175" s="11">
        <f t="shared" si="58"/>
        <v>0</v>
      </c>
      <c r="AF175" s="13">
        <f t="shared" si="59"/>
        <v>1.39E-3</v>
      </c>
      <c r="AG175" s="11">
        <f t="shared" si="60"/>
        <v>13.580299999999999</v>
      </c>
      <c r="AH175" s="13">
        <v>1.3299999999999999E-2</v>
      </c>
      <c r="AI175" s="11">
        <f t="shared" si="61"/>
        <v>129.941</v>
      </c>
      <c r="AJ175" s="13">
        <v>0.3276</v>
      </c>
      <c r="AK175" s="11">
        <f t="shared" si="62"/>
        <v>1280.2608</v>
      </c>
      <c r="AL175" s="13">
        <v>0.10100000000000001</v>
      </c>
      <c r="AM175" s="11">
        <f t="shared" si="74"/>
        <v>592.06200000000001</v>
      </c>
      <c r="AN175" s="12"/>
      <c r="AO175" s="11"/>
      <c r="AP175" s="14">
        <f t="shared" si="69"/>
        <v>0</v>
      </c>
      <c r="AQ175" s="14">
        <f t="shared" si="70"/>
        <v>0</v>
      </c>
      <c r="AR175" s="14">
        <f t="shared" si="71"/>
        <v>0</v>
      </c>
      <c r="AS175" s="14">
        <f t="shared" si="63"/>
        <v>3964.5241000000001</v>
      </c>
      <c r="AT175" s="14">
        <f t="shared" si="64"/>
        <v>911.84054300000003</v>
      </c>
      <c r="AU175" s="14">
        <f t="shared" si="65"/>
        <v>4876.3646429999999</v>
      </c>
      <c r="AV175" s="14">
        <f t="shared" si="66"/>
        <v>3964.5241000000001</v>
      </c>
      <c r="AW175" s="14">
        <f t="shared" si="67"/>
        <v>911.84054300000003</v>
      </c>
      <c r="AX175" s="14">
        <f t="shared" si="68"/>
        <v>4876.3646429999999</v>
      </c>
      <c r="AY175" s="62">
        <v>34</v>
      </c>
      <c r="AZ175" s="56">
        <f>SUM(AX175:AX185)</f>
        <v>20963.0849304</v>
      </c>
    </row>
    <row r="176" spans="1:52" s="1" customFormat="1" ht="12.75" customHeight="1" x14ac:dyDescent="0.2">
      <c r="A176" s="17">
        <f t="shared" si="77"/>
        <v>169</v>
      </c>
      <c r="B176" s="26">
        <v>34</v>
      </c>
      <c r="C176" s="18" t="s">
        <v>373</v>
      </c>
      <c r="D176" s="18" t="s">
        <v>159</v>
      </c>
      <c r="E176" s="18" t="s">
        <v>17</v>
      </c>
      <c r="F176" s="18" t="s">
        <v>160</v>
      </c>
      <c r="G176" s="18" t="s">
        <v>163</v>
      </c>
      <c r="H176" s="18" t="s">
        <v>709</v>
      </c>
      <c r="I176" s="18" t="s">
        <v>710</v>
      </c>
      <c r="J176" s="18" t="s">
        <v>711</v>
      </c>
      <c r="K176" s="18" t="s">
        <v>712</v>
      </c>
      <c r="L176" s="21" t="s">
        <v>439</v>
      </c>
      <c r="M176" s="25" t="s">
        <v>222</v>
      </c>
      <c r="N176" s="39">
        <v>1.5</v>
      </c>
      <c r="O176" s="39" t="s">
        <v>51</v>
      </c>
      <c r="P176" s="43">
        <v>1307</v>
      </c>
      <c r="Q176" s="43">
        <v>1961</v>
      </c>
      <c r="R176" s="43">
        <v>0</v>
      </c>
      <c r="S176" s="40">
        <f t="shared" si="56"/>
        <v>3268</v>
      </c>
      <c r="T176" s="8">
        <v>1</v>
      </c>
      <c r="U176" s="8">
        <v>12</v>
      </c>
      <c r="V176" s="10" t="str">
        <f t="shared" si="72"/>
        <v>0,00000</v>
      </c>
      <c r="W176" s="11">
        <f t="shared" si="73"/>
        <v>0</v>
      </c>
      <c r="X176" s="12">
        <v>3.99</v>
      </c>
      <c r="Y176" s="11">
        <f t="shared" si="57"/>
        <v>47.88</v>
      </c>
      <c r="Z176" s="12">
        <v>0.08</v>
      </c>
      <c r="AA176" s="11">
        <f t="shared" si="75"/>
        <v>1.44</v>
      </c>
      <c r="AB176" s="12">
        <v>4.87</v>
      </c>
      <c r="AC176" s="11">
        <f t="shared" si="76"/>
        <v>87.66</v>
      </c>
      <c r="AD176" s="12">
        <v>0</v>
      </c>
      <c r="AE176" s="11">
        <f t="shared" si="58"/>
        <v>0</v>
      </c>
      <c r="AF176" s="13">
        <f t="shared" si="59"/>
        <v>1.39E-3</v>
      </c>
      <c r="AG176" s="11">
        <f t="shared" si="60"/>
        <v>4.5425199999999997</v>
      </c>
      <c r="AH176" s="13">
        <v>1.3299999999999999E-2</v>
      </c>
      <c r="AI176" s="11">
        <f t="shared" si="61"/>
        <v>43.464399999999998</v>
      </c>
      <c r="AJ176" s="13">
        <v>0.3276</v>
      </c>
      <c r="AK176" s="11">
        <f t="shared" si="62"/>
        <v>428.17320000000001</v>
      </c>
      <c r="AL176" s="13">
        <v>0.10100000000000001</v>
      </c>
      <c r="AM176" s="11">
        <f t="shared" ref="AM176:AM200" si="78">AL176*Q176</f>
        <v>198.06100000000001</v>
      </c>
      <c r="AN176" s="12"/>
      <c r="AO176" s="11"/>
      <c r="AP176" s="14">
        <f t="shared" si="69"/>
        <v>0</v>
      </c>
      <c r="AQ176" s="14">
        <f t="shared" si="70"/>
        <v>0</v>
      </c>
      <c r="AR176" s="14">
        <f t="shared" si="71"/>
        <v>0</v>
      </c>
      <c r="AS176" s="14">
        <f t="shared" si="63"/>
        <v>811.22111999999993</v>
      </c>
      <c r="AT176" s="14">
        <f t="shared" si="64"/>
        <v>186.5808576</v>
      </c>
      <c r="AU176" s="14">
        <f t="shared" si="65"/>
        <v>997.80197759999987</v>
      </c>
      <c r="AV176" s="14">
        <f t="shared" si="66"/>
        <v>811.22111999999993</v>
      </c>
      <c r="AW176" s="14">
        <f t="shared" si="67"/>
        <v>186.5808576</v>
      </c>
      <c r="AX176" s="14">
        <f t="shared" si="68"/>
        <v>997.80197759999987</v>
      </c>
      <c r="AY176" s="58"/>
      <c r="AZ176" s="58"/>
    </row>
    <row r="177" spans="1:52" s="1" customFormat="1" ht="12.75" customHeight="1" x14ac:dyDescent="0.2">
      <c r="A177" s="17">
        <f t="shared" si="77"/>
        <v>170</v>
      </c>
      <c r="B177" s="26">
        <v>34</v>
      </c>
      <c r="C177" s="18" t="s">
        <v>373</v>
      </c>
      <c r="D177" s="18" t="s">
        <v>159</v>
      </c>
      <c r="E177" s="18" t="s">
        <v>17</v>
      </c>
      <c r="F177" s="18" t="s">
        <v>160</v>
      </c>
      <c r="G177" s="18" t="s">
        <v>163</v>
      </c>
      <c r="H177" s="18" t="s">
        <v>709</v>
      </c>
      <c r="I177" s="18" t="s">
        <v>710</v>
      </c>
      <c r="J177" s="18" t="s">
        <v>711</v>
      </c>
      <c r="K177" s="18" t="s">
        <v>712</v>
      </c>
      <c r="L177" s="21" t="s">
        <v>440</v>
      </c>
      <c r="M177" s="25" t="s">
        <v>223</v>
      </c>
      <c r="N177" s="39" t="s">
        <v>828</v>
      </c>
      <c r="O177" s="39" t="s">
        <v>51</v>
      </c>
      <c r="P177" s="43">
        <v>896</v>
      </c>
      <c r="Q177" s="43">
        <v>1344</v>
      </c>
      <c r="R177" s="43">
        <v>0</v>
      </c>
      <c r="S177" s="40">
        <f t="shared" si="56"/>
        <v>2240</v>
      </c>
      <c r="T177" s="8">
        <v>1</v>
      </c>
      <c r="U177" s="8">
        <v>12</v>
      </c>
      <c r="V177" s="10" t="str">
        <f t="shared" si="72"/>
        <v>0,00000</v>
      </c>
      <c r="W177" s="11">
        <f t="shared" si="73"/>
        <v>0</v>
      </c>
      <c r="X177" s="12">
        <v>3.99</v>
      </c>
      <c r="Y177" s="11">
        <f t="shared" si="57"/>
        <v>47.88</v>
      </c>
      <c r="Z177" s="12">
        <v>0.08</v>
      </c>
      <c r="AA177" s="11">
        <f t="shared" si="75"/>
        <v>1.92</v>
      </c>
      <c r="AB177" s="12">
        <v>4.87</v>
      </c>
      <c r="AC177" s="11">
        <f t="shared" si="76"/>
        <v>116.88</v>
      </c>
      <c r="AD177" s="12">
        <v>0</v>
      </c>
      <c r="AE177" s="11">
        <f t="shared" si="58"/>
        <v>0</v>
      </c>
      <c r="AF177" s="13">
        <f t="shared" si="59"/>
        <v>1.39E-3</v>
      </c>
      <c r="AG177" s="11">
        <f t="shared" si="60"/>
        <v>3.1135999999999999</v>
      </c>
      <c r="AH177" s="13">
        <v>1.3299999999999999E-2</v>
      </c>
      <c r="AI177" s="11">
        <f t="shared" si="61"/>
        <v>29.791999999999998</v>
      </c>
      <c r="AJ177" s="13">
        <v>0.3276</v>
      </c>
      <c r="AK177" s="11">
        <f t="shared" si="62"/>
        <v>293.52960000000002</v>
      </c>
      <c r="AL177" s="13">
        <v>0.10100000000000001</v>
      </c>
      <c r="AM177" s="11">
        <f t="shared" si="78"/>
        <v>135.744</v>
      </c>
      <c r="AN177" s="12"/>
      <c r="AO177" s="11"/>
      <c r="AP177" s="14">
        <f t="shared" si="69"/>
        <v>0</v>
      </c>
      <c r="AQ177" s="14">
        <f t="shared" si="70"/>
        <v>0</v>
      </c>
      <c r="AR177" s="14">
        <f t="shared" si="71"/>
        <v>0</v>
      </c>
      <c r="AS177" s="14">
        <f t="shared" si="63"/>
        <v>628.85919999999987</v>
      </c>
      <c r="AT177" s="14">
        <f t="shared" si="64"/>
        <v>144.63761599999998</v>
      </c>
      <c r="AU177" s="14">
        <f t="shared" si="65"/>
        <v>773.49681599999985</v>
      </c>
      <c r="AV177" s="14">
        <f t="shared" si="66"/>
        <v>628.85919999999987</v>
      </c>
      <c r="AW177" s="14">
        <f t="shared" si="67"/>
        <v>144.63761599999998</v>
      </c>
      <c r="AX177" s="14">
        <f t="shared" si="68"/>
        <v>773.49681599999985</v>
      </c>
      <c r="AY177" s="58"/>
      <c r="AZ177" s="58"/>
    </row>
    <row r="178" spans="1:52" s="1" customFormat="1" ht="12.75" customHeight="1" x14ac:dyDescent="0.2">
      <c r="A178" s="17">
        <f t="shared" si="77"/>
        <v>171</v>
      </c>
      <c r="B178" s="26">
        <v>34</v>
      </c>
      <c r="C178" s="18" t="s">
        <v>373</v>
      </c>
      <c r="D178" s="18" t="s">
        <v>159</v>
      </c>
      <c r="E178" s="18" t="s">
        <v>17</v>
      </c>
      <c r="F178" s="18" t="s">
        <v>160</v>
      </c>
      <c r="G178" s="18" t="s">
        <v>163</v>
      </c>
      <c r="H178" s="18" t="s">
        <v>709</v>
      </c>
      <c r="I178" s="18" t="s">
        <v>710</v>
      </c>
      <c r="J178" s="18" t="s">
        <v>711</v>
      </c>
      <c r="K178" s="18" t="s">
        <v>712</v>
      </c>
      <c r="L178" s="21" t="s">
        <v>441</v>
      </c>
      <c r="M178" s="25" t="s">
        <v>224</v>
      </c>
      <c r="N178" s="39" t="s">
        <v>827</v>
      </c>
      <c r="O178" s="39" t="s">
        <v>51</v>
      </c>
      <c r="P178" s="43">
        <v>406</v>
      </c>
      <c r="Q178" s="43">
        <v>610</v>
      </c>
      <c r="R178" s="43">
        <v>0</v>
      </c>
      <c r="S178" s="40">
        <f t="shared" si="56"/>
        <v>1016</v>
      </c>
      <c r="T178" s="8">
        <v>1</v>
      </c>
      <c r="U178" s="8">
        <v>12</v>
      </c>
      <c r="V178" s="10" t="str">
        <f t="shared" si="72"/>
        <v>0,00000</v>
      </c>
      <c r="W178" s="11">
        <f t="shared" si="73"/>
        <v>0</v>
      </c>
      <c r="X178" s="12">
        <v>3.99</v>
      </c>
      <c r="Y178" s="11">
        <f t="shared" si="57"/>
        <v>47.88</v>
      </c>
      <c r="Z178" s="12">
        <v>0.08</v>
      </c>
      <c r="AA178" s="11">
        <f t="shared" si="75"/>
        <v>0.96</v>
      </c>
      <c r="AB178" s="12">
        <v>4.87</v>
      </c>
      <c r="AC178" s="11">
        <f t="shared" si="76"/>
        <v>58.44</v>
      </c>
      <c r="AD178" s="12">
        <v>0</v>
      </c>
      <c r="AE178" s="11">
        <f t="shared" si="58"/>
        <v>0</v>
      </c>
      <c r="AF178" s="13">
        <f t="shared" si="59"/>
        <v>1.39E-3</v>
      </c>
      <c r="AG178" s="11">
        <f t="shared" si="60"/>
        <v>1.4122399999999999</v>
      </c>
      <c r="AH178" s="13">
        <v>1.3299999999999999E-2</v>
      </c>
      <c r="AI178" s="11">
        <f t="shared" si="61"/>
        <v>13.512799999999999</v>
      </c>
      <c r="AJ178" s="13">
        <v>0.3276</v>
      </c>
      <c r="AK178" s="11">
        <f t="shared" si="62"/>
        <v>133.00559999999999</v>
      </c>
      <c r="AL178" s="13">
        <v>0.10100000000000001</v>
      </c>
      <c r="AM178" s="11">
        <f t="shared" si="78"/>
        <v>61.610000000000007</v>
      </c>
      <c r="AN178" s="12"/>
      <c r="AO178" s="11"/>
      <c r="AP178" s="14">
        <f t="shared" si="69"/>
        <v>0</v>
      </c>
      <c r="AQ178" s="14">
        <f t="shared" si="70"/>
        <v>0</v>
      </c>
      <c r="AR178" s="14">
        <f t="shared" si="71"/>
        <v>0</v>
      </c>
      <c r="AS178" s="14">
        <f t="shared" si="63"/>
        <v>316.82063999999997</v>
      </c>
      <c r="AT178" s="14">
        <f t="shared" si="64"/>
        <v>72.868747200000001</v>
      </c>
      <c r="AU178" s="14">
        <f t="shared" si="65"/>
        <v>389.68938719999994</v>
      </c>
      <c r="AV178" s="14">
        <f t="shared" si="66"/>
        <v>316.82063999999997</v>
      </c>
      <c r="AW178" s="14">
        <f t="shared" si="67"/>
        <v>72.868747200000001</v>
      </c>
      <c r="AX178" s="14">
        <f t="shared" si="68"/>
        <v>389.68938719999994</v>
      </c>
      <c r="AY178" s="58"/>
      <c r="AZ178" s="58"/>
    </row>
    <row r="179" spans="1:52" s="1" customFormat="1" ht="12.75" customHeight="1" x14ac:dyDescent="0.2">
      <c r="A179" s="17">
        <f t="shared" si="77"/>
        <v>172</v>
      </c>
      <c r="B179" s="26">
        <v>34</v>
      </c>
      <c r="C179" s="18" t="s">
        <v>373</v>
      </c>
      <c r="D179" s="18" t="s">
        <v>159</v>
      </c>
      <c r="E179" s="18" t="s">
        <v>17</v>
      </c>
      <c r="F179" s="18" t="s">
        <v>160</v>
      </c>
      <c r="G179" s="18" t="s">
        <v>163</v>
      </c>
      <c r="H179" s="18" t="s">
        <v>709</v>
      </c>
      <c r="I179" s="18" t="s">
        <v>710</v>
      </c>
      <c r="J179" s="18" t="s">
        <v>711</v>
      </c>
      <c r="K179" s="18" t="s">
        <v>712</v>
      </c>
      <c r="L179" s="21" t="s">
        <v>442</v>
      </c>
      <c r="M179" s="25" t="s">
        <v>225</v>
      </c>
      <c r="N179" s="39" t="s">
        <v>827</v>
      </c>
      <c r="O179" s="39" t="s">
        <v>51</v>
      </c>
      <c r="P179" s="43">
        <v>1201</v>
      </c>
      <c r="Q179" s="43">
        <v>1802</v>
      </c>
      <c r="R179" s="43">
        <v>0</v>
      </c>
      <c r="S179" s="40">
        <f t="shared" si="56"/>
        <v>3003</v>
      </c>
      <c r="T179" s="8">
        <v>1</v>
      </c>
      <c r="U179" s="8">
        <v>12</v>
      </c>
      <c r="V179" s="10" t="str">
        <f t="shared" si="72"/>
        <v>0,00000</v>
      </c>
      <c r="W179" s="11">
        <f t="shared" si="73"/>
        <v>0</v>
      </c>
      <c r="X179" s="12">
        <v>3.99</v>
      </c>
      <c r="Y179" s="11">
        <f t="shared" si="57"/>
        <v>47.88</v>
      </c>
      <c r="Z179" s="12">
        <v>0.08</v>
      </c>
      <c r="AA179" s="11">
        <f t="shared" ref="AA179:AA185" si="79">Z179*U179*N179</f>
        <v>0.96</v>
      </c>
      <c r="AB179" s="12">
        <v>4.87</v>
      </c>
      <c r="AC179" s="11">
        <f t="shared" ref="AC179:AC185" si="80">AB179*U179*T179*N179</f>
        <v>58.44</v>
      </c>
      <c r="AD179" s="12">
        <v>0</v>
      </c>
      <c r="AE179" s="11">
        <f t="shared" si="58"/>
        <v>0</v>
      </c>
      <c r="AF179" s="13">
        <f t="shared" si="59"/>
        <v>1.39E-3</v>
      </c>
      <c r="AG179" s="11">
        <f t="shared" si="60"/>
        <v>4.1741700000000002</v>
      </c>
      <c r="AH179" s="13">
        <v>1.3299999999999999E-2</v>
      </c>
      <c r="AI179" s="11">
        <f t="shared" si="61"/>
        <v>39.939900000000002</v>
      </c>
      <c r="AJ179" s="13">
        <v>0.3276</v>
      </c>
      <c r="AK179" s="11">
        <f t="shared" si="62"/>
        <v>393.44760000000002</v>
      </c>
      <c r="AL179" s="13">
        <v>0.10100000000000001</v>
      </c>
      <c r="AM179" s="11">
        <f t="shared" si="78"/>
        <v>182.00200000000001</v>
      </c>
      <c r="AN179" s="12"/>
      <c r="AO179" s="11"/>
      <c r="AP179" s="14">
        <f t="shared" si="69"/>
        <v>0</v>
      </c>
      <c r="AQ179" s="14">
        <f t="shared" si="70"/>
        <v>0</v>
      </c>
      <c r="AR179" s="14">
        <f t="shared" si="71"/>
        <v>0</v>
      </c>
      <c r="AS179" s="14">
        <f t="shared" si="63"/>
        <v>726.84367000000009</v>
      </c>
      <c r="AT179" s="14">
        <f t="shared" si="64"/>
        <v>167.17404410000003</v>
      </c>
      <c r="AU179" s="14">
        <f t="shared" si="65"/>
        <v>894.01771410000015</v>
      </c>
      <c r="AV179" s="14">
        <f t="shared" si="66"/>
        <v>726.84367000000009</v>
      </c>
      <c r="AW179" s="14">
        <f t="shared" si="67"/>
        <v>167.17404410000003</v>
      </c>
      <c r="AX179" s="14">
        <f t="shared" si="68"/>
        <v>894.01771410000015</v>
      </c>
      <c r="AY179" s="58"/>
      <c r="AZ179" s="58"/>
    </row>
    <row r="180" spans="1:52" s="1" customFormat="1" ht="12.75" customHeight="1" x14ac:dyDescent="0.2">
      <c r="A180" s="17">
        <f t="shared" si="77"/>
        <v>173</v>
      </c>
      <c r="B180" s="26">
        <v>34</v>
      </c>
      <c r="C180" s="18" t="s">
        <v>373</v>
      </c>
      <c r="D180" s="18" t="s">
        <v>159</v>
      </c>
      <c r="E180" s="18" t="s">
        <v>17</v>
      </c>
      <c r="F180" s="18" t="s">
        <v>160</v>
      </c>
      <c r="G180" s="18" t="s">
        <v>163</v>
      </c>
      <c r="H180" s="18" t="s">
        <v>709</v>
      </c>
      <c r="I180" s="18" t="s">
        <v>710</v>
      </c>
      <c r="J180" s="18" t="s">
        <v>711</v>
      </c>
      <c r="K180" s="18" t="s">
        <v>712</v>
      </c>
      <c r="L180" s="21" t="s">
        <v>475</v>
      </c>
      <c r="M180" s="25" t="s">
        <v>216</v>
      </c>
      <c r="N180" s="39" t="s">
        <v>783</v>
      </c>
      <c r="O180" s="39" t="s">
        <v>51</v>
      </c>
      <c r="P180" s="43">
        <v>3501</v>
      </c>
      <c r="Q180" s="43">
        <v>5252</v>
      </c>
      <c r="R180" s="43">
        <v>0</v>
      </c>
      <c r="S180" s="40">
        <f t="shared" si="56"/>
        <v>8753</v>
      </c>
      <c r="T180" s="8">
        <v>1</v>
      </c>
      <c r="U180" s="8">
        <v>12</v>
      </c>
      <c r="V180" s="10" t="str">
        <f t="shared" si="72"/>
        <v>0,00000</v>
      </c>
      <c r="W180" s="11">
        <f t="shared" si="73"/>
        <v>0</v>
      </c>
      <c r="X180" s="12">
        <v>3.99</v>
      </c>
      <c r="Y180" s="11">
        <f t="shared" si="57"/>
        <v>47.88</v>
      </c>
      <c r="Z180" s="12">
        <v>0.08</v>
      </c>
      <c r="AA180" s="11">
        <f t="shared" si="79"/>
        <v>3.84</v>
      </c>
      <c r="AB180" s="12">
        <v>4.87</v>
      </c>
      <c r="AC180" s="11">
        <f t="shared" si="80"/>
        <v>233.76</v>
      </c>
      <c r="AD180" s="12">
        <v>0</v>
      </c>
      <c r="AE180" s="11">
        <f t="shared" si="58"/>
        <v>0</v>
      </c>
      <c r="AF180" s="13">
        <f t="shared" si="59"/>
        <v>1.39E-3</v>
      </c>
      <c r="AG180" s="11">
        <f t="shared" si="60"/>
        <v>12.16667</v>
      </c>
      <c r="AH180" s="13">
        <v>1.3299999999999999E-2</v>
      </c>
      <c r="AI180" s="11">
        <f t="shared" si="61"/>
        <v>116.41489999999999</v>
      </c>
      <c r="AJ180" s="13">
        <v>0.3276</v>
      </c>
      <c r="AK180" s="11">
        <f t="shared" si="62"/>
        <v>1146.9276</v>
      </c>
      <c r="AL180" s="13">
        <v>0.10100000000000001</v>
      </c>
      <c r="AM180" s="11">
        <f t="shared" si="78"/>
        <v>530.452</v>
      </c>
      <c r="AN180" s="12"/>
      <c r="AO180" s="11"/>
      <c r="AP180" s="14">
        <f t="shared" si="69"/>
        <v>0</v>
      </c>
      <c r="AQ180" s="14">
        <f t="shared" si="70"/>
        <v>0</v>
      </c>
      <c r="AR180" s="14">
        <f t="shared" si="71"/>
        <v>0</v>
      </c>
      <c r="AS180" s="14">
        <f t="shared" si="63"/>
        <v>2091.4411700000001</v>
      </c>
      <c r="AT180" s="14">
        <f t="shared" si="64"/>
        <v>481.03146910000004</v>
      </c>
      <c r="AU180" s="14">
        <f t="shared" si="65"/>
        <v>2572.4726390999999</v>
      </c>
      <c r="AV180" s="14">
        <f t="shared" si="66"/>
        <v>2091.4411700000001</v>
      </c>
      <c r="AW180" s="14">
        <f t="shared" si="67"/>
        <v>481.03146910000004</v>
      </c>
      <c r="AX180" s="14">
        <f t="shared" si="68"/>
        <v>2572.4726390999999</v>
      </c>
      <c r="AY180" s="58"/>
      <c r="AZ180" s="58"/>
    </row>
    <row r="181" spans="1:52" s="1" customFormat="1" ht="12.75" customHeight="1" x14ac:dyDescent="0.2">
      <c r="A181" s="17">
        <f t="shared" si="77"/>
        <v>174</v>
      </c>
      <c r="B181" s="26">
        <v>34</v>
      </c>
      <c r="C181" s="18" t="s">
        <v>373</v>
      </c>
      <c r="D181" s="18" t="s">
        <v>159</v>
      </c>
      <c r="E181" s="18" t="s">
        <v>17</v>
      </c>
      <c r="F181" s="18" t="s">
        <v>160</v>
      </c>
      <c r="G181" s="18" t="s">
        <v>163</v>
      </c>
      <c r="H181" s="18" t="s">
        <v>709</v>
      </c>
      <c r="I181" s="18" t="s">
        <v>710</v>
      </c>
      <c r="J181" s="18" t="s">
        <v>711</v>
      </c>
      <c r="K181" s="18" t="s">
        <v>712</v>
      </c>
      <c r="L181" s="21" t="s">
        <v>490</v>
      </c>
      <c r="M181" s="25" t="s">
        <v>268</v>
      </c>
      <c r="N181" s="39" t="s">
        <v>785</v>
      </c>
      <c r="O181" s="39" t="s">
        <v>51</v>
      </c>
      <c r="P181" s="43">
        <v>185</v>
      </c>
      <c r="Q181" s="43">
        <v>277</v>
      </c>
      <c r="R181" s="43">
        <v>0</v>
      </c>
      <c r="S181" s="40">
        <f t="shared" si="56"/>
        <v>462</v>
      </c>
      <c r="T181" s="8">
        <v>1</v>
      </c>
      <c r="U181" s="8">
        <v>12</v>
      </c>
      <c r="V181" s="10" t="str">
        <f t="shared" si="72"/>
        <v>0,00000</v>
      </c>
      <c r="W181" s="11">
        <f t="shared" si="73"/>
        <v>0</v>
      </c>
      <c r="X181" s="12">
        <v>3.99</v>
      </c>
      <c r="Y181" s="11">
        <f t="shared" si="57"/>
        <v>47.88</v>
      </c>
      <c r="Z181" s="12">
        <v>0.08</v>
      </c>
      <c r="AA181" s="11">
        <f t="shared" si="79"/>
        <v>24</v>
      </c>
      <c r="AB181" s="12">
        <v>4.87</v>
      </c>
      <c r="AC181" s="11">
        <f t="shared" si="80"/>
        <v>1461</v>
      </c>
      <c r="AD181" s="12">
        <v>0</v>
      </c>
      <c r="AE181" s="11">
        <f t="shared" si="58"/>
        <v>0</v>
      </c>
      <c r="AF181" s="13">
        <f t="shared" si="59"/>
        <v>1.39E-3</v>
      </c>
      <c r="AG181" s="11">
        <f t="shared" si="60"/>
        <v>0.64217999999999997</v>
      </c>
      <c r="AH181" s="13">
        <v>1.3299999999999999E-2</v>
      </c>
      <c r="AI181" s="11">
        <f t="shared" si="61"/>
        <v>6.1445999999999996</v>
      </c>
      <c r="AJ181" s="13">
        <v>0.3276</v>
      </c>
      <c r="AK181" s="11">
        <f t="shared" si="62"/>
        <v>60.606000000000002</v>
      </c>
      <c r="AL181" s="13">
        <v>0.10100000000000001</v>
      </c>
      <c r="AM181" s="11">
        <f t="shared" si="78"/>
        <v>27.977</v>
      </c>
      <c r="AN181" s="12"/>
      <c r="AO181" s="11"/>
      <c r="AP181" s="14">
        <f t="shared" si="69"/>
        <v>0</v>
      </c>
      <c r="AQ181" s="14">
        <f t="shared" si="70"/>
        <v>0</v>
      </c>
      <c r="AR181" s="14">
        <f t="shared" si="71"/>
        <v>0</v>
      </c>
      <c r="AS181" s="14">
        <f t="shared" si="63"/>
        <v>1628.2497800000001</v>
      </c>
      <c r="AT181" s="14">
        <f t="shared" si="64"/>
        <v>374.49744940000005</v>
      </c>
      <c r="AU181" s="14">
        <f t="shared" si="65"/>
        <v>2002.7472294000002</v>
      </c>
      <c r="AV181" s="14">
        <f t="shared" si="66"/>
        <v>1628.2497800000001</v>
      </c>
      <c r="AW181" s="14">
        <f t="shared" si="67"/>
        <v>374.49744940000005</v>
      </c>
      <c r="AX181" s="14">
        <f t="shared" si="68"/>
        <v>2002.7472294000002</v>
      </c>
      <c r="AY181" s="58"/>
      <c r="AZ181" s="58"/>
    </row>
    <row r="182" spans="1:52" s="1" customFormat="1" ht="12.75" customHeight="1" x14ac:dyDescent="0.2">
      <c r="A182" s="17">
        <f t="shared" si="77"/>
        <v>175</v>
      </c>
      <c r="B182" s="26">
        <v>34</v>
      </c>
      <c r="C182" s="18" t="s">
        <v>373</v>
      </c>
      <c r="D182" s="18" t="s">
        <v>159</v>
      </c>
      <c r="E182" s="18" t="s">
        <v>17</v>
      </c>
      <c r="F182" s="18" t="s">
        <v>160</v>
      </c>
      <c r="G182" s="18" t="s">
        <v>163</v>
      </c>
      <c r="H182" s="18" t="s">
        <v>709</v>
      </c>
      <c r="I182" s="18" t="s">
        <v>710</v>
      </c>
      <c r="J182" s="18" t="s">
        <v>711</v>
      </c>
      <c r="K182" s="18" t="s">
        <v>712</v>
      </c>
      <c r="L182" s="21" t="s">
        <v>498</v>
      </c>
      <c r="M182" s="25" t="s">
        <v>499</v>
      </c>
      <c r="N182" s="39" t="s">
        <v>788</v>
      </c>
      <c r="O182" s="39" t="s">
        <v>51</v>
      </c>
      <c r="P182" s="43">
        <v>2279</v>
      </c>
      <c r="Q182" s="43">
        <v>3419</v>
      </c>
      <c r="R182" s="43">
        <v>0</v>
      </c>
      <c r="S182" s="40">
        <f t="shared" si="56"/>
        <v>5698</v>
      </c>
      <c r="T182" s="8">
        <v>1</v>
      </c>
      <c r="U182" s="8">
        <v>12</v>
      </c>
      <c r="V182" s="10" t="str">
        <f t="shared" si="72"/>
        <v>0,00000</v>
      </c>
      <c r="W182" s="11">
        <f t="shared" si="73"/>
        <v>0</v>
      </c>
      <c r="X182" s="12">
        <v>3.99</v>
      </c>
      <c r="Y182" s="11">
        <f t="shared" si="57"/>
        <v>47.88</v>
      </c>
      <c r="Z182" s="12">
        <v>0.08</v>
      </c>
      <c r="AA182" s="11">
        <f t="shared" si="79"/>
        <v>38.4</v>
      </c>
      <c r="AB182" s="12">
        <v>4.87</v>
      </c>
      <c r="AC182" s="11">
        <f t="shared" si="80"/>
        <v>2337.6</v>
      </c>
      <c r="AD182" s="12">
        <v>0</v>
      </c>
      <c r="AE182" s="11">
        <f t="shared" si="58"/>
        <v>0</v>
      </c>
      <c r="AF182" s="13">
        <f t="shared" si="59"/>
        <v>1.39E-3</v>
      </c>
      <c r="AG182" s="11">
        <f t="shared" si="60"/>
        <v>7.9202199999999996</v>
      </c>
      <c r="AH182" s="13">
        <v>1.3299999999999999E-2</v>
      </c>
      <c r="AI182" s="11">
        <f t="shared" si="61"/>
        <v>75.7834</v>
      </c>
      <c r="AJ182" s="13">
        <v>0.3276</v>
      </c>
      <c r="AK182" s="11">
        <f t="shared" si="62"/>
        <v>746.60040000000004</v>
      </c>
      <c r="AL182" s="13">
        <v>0.10100000000000001</v>
      </c>
      <c r="AM182" s="11">
        <f t="shared" si="78"/>
        <v>345.31900000000002</v>
      </c>
      <c r="AN182" s="12"/>
      <c r="AO182" s="11"/>
      <c r="AP182" s="14">
        <f t="shared" si="69"/>
        <v>0</v>
      </c>
      <c r="AQ182" s="14">
        <f t="shared" si="70"/>
        <v>0</v>
      </c>
      <c r="AR182" s="14">
        <f t="shared" si="71"/>
        <v>0</v>
      </c>
      <c r="AS182" s="14">
        <f t="shared" si="63"/>
        <v>3599.5030200000001</v>
      </c>
      <c r="AT182" s="14">
        <f t="shared" si="64"/>
        <v>827.88569460000008</v>
      </c>
      <c r="AU182" s="14">
        <f t="shared" si="65"/>
        <v>4427.3887145999997</v>
      </c>
      <c r="AV182" s="14">
        <f t="shared" si="66"/>
        <v>3599.5030200000001</v>
      </c>
      <c r="AW182" s="14">
        <f t="shared" si="67"/>
        <v>827.88569460000008</v>
      </c>
      <c r="AX182" s="14">
        <f t="shared" si="68"/>
        <v>4427.3887145999997</v>
      </c>
      <c r="AY182" s="58"/>
      <c r="AZ182" s="58"/>
    </row>
    <row r="183" spans="1:52" s="1" customFormat="1" ht="12.75" customHeight="1" x14ac:dyDescent="0.2">
      <c r="A183" s="17">
        <f t="shared" si="77"/>
        <v>176</v>
      </c>
      <c r="B183" s="26">
        <v>34</v>
      </c>
      <c r="C183" s="18" t="s">
        <v>373</v>
      </c>
      <c r="D183" s="18" t="s">
        <v>159</v>
      </c>
      <c r="E183" s="18" t="s">
        <v>17</v>
      </c>
      <c r="F183" s="18" t="s">
        <v>160</v>
      </c>
      <c r="G183" s="18" t="s">
        <v>163</v>
      </c>
      <c r="H183" s="18" t="s">
        <v>709</v>
      </c>
      <c r="I183" s="18" t="s">
        <v>710</v>
      </c>
      <c r="J183" s="18" t="s">
        <v>711</v>
      </c>
      <c r="K183" s="18" t="s">
        <v>712</v>
      </c>
      <c r="L183" s="21" t="s">
        <v>714</v>
      </c>
      <c r="M183" s="25" t="s">
        <v>715</v>
      </c>
      <c r="N183" s="39" t="s">
        <v>807</v>
      </c>
      <c r="O183" s="39" t="s">
        <v>51</v>
      </c>
      <c r="P183" s="43">
        <v>711</v>
      </c>
      <c r="Q183" s="43">
        <v>1066</v>
      </c>
      <c r="R183" s="43">
        <v>0</v>
      </c>
      <c r="S183" s="40">
        <f t="shared" si="56"/>
        <v>1777</v>
      </c>
      <c r="T183" s="8">
        <v>1</v>
      </c>
      <c r="U183" s="8">
        <v>12</v>
      </c>
      <c r="V183" s="10" t="str">
        <f t="shared" si="72"/>
        <v>0,00000</v>
      </c>
      <c r="W183" s="11">
        <f t="shared" si="73"/>
        <v>0</v>
      </c>
      <c r="X183" s="12">
        <v>3.99</v>
      </c>
      <c r="Y183" s="11">
        <f t="shared" si="57"/>
        <v>47.88</v>
      </c>
      <c r="Z183" s="12">
        <v>0.08</v>
      </c>
      <c r="AA183" s="11">
        <f t="shared" si="79"/>
        <v>4.8</v>
      </c>
      <c r="AB183" s="12">
        <v>4.87</v>
      </c>
      <c r="AC183" s="11">
        <f t="shared" si="80"/>
        <v>292.2</v>
      </c>
      <c r="AD183" s="12">
        <v>0</v>
      </c>
      <c r="AE183" s="11">
        <f t="shared" si="58"/>
        <v>0</v>
      </c>
      <c r="AF183" s="13">
        <f t="shared" si="59"/>
        <v>1.39E-3</v>
      </c>
      <c r="AG183" s="11">
        <f t="shared" si="60"/>
        <v>2.4700299999999999</v>
      </c>
      <c r="AH183" s="13">
        <v>1.3299999999999999E-2</v>
      </c>
      <c r="AI183" s="11">
        <f t="shared" si="61"/>
        <v>23.6341</v>
      </c>
      <c r="AJ183" s="13">
        <v>0.3276</v>
      </c>
      <c r="AK183" s="11">
        <f t="shared" si="62"/>
        <v>232.92359999999999</v>
      </c>
      <c r="AL183" s="13">
        <v>0.10100000000000001</v>
      </c>
      <c r="AM183" s="11">
        <f t="shared" si="78"/>
        <v>107.66600000000001</v>
      </c>
      <c r="AN183" s="12"/>
      <c r="AO183" s="11"/>
      <c r="AP183" s="14">
        <f t="shared" si="69"/>
        <v>0</v>
      </c>
      <c r="AQ183" s="14">
        <f t="shared" si="70"/>
        <v>0</v>
      </c>
      <c r="AR183" s="14">
        <f t="shared" si="71"/>
        <v>0</v>
      </c>
      <c r="AS183" s="14">
        <f t="shared" si="63"/>
        <v>711.57372999999995</v>
      </c>
      <c r="AT183" s="14">
        <f t="shared" si="64"/>
        <v>163.6619579</v>
      </c>
      <c r="AU183" s="14">
        <f t="shared" si="65"/>
        <v>875.2356878999999</v>
      </c>
      <c r="AV183" s="14">
        <f t="shared" si="66"/>
        <v>711.57372999999995</v>
      </c>
      <c r="AW183" s="14">
        <f t="shared" si="67"/>
        <v>163.6619579</v>
      </c>
      <c r="AX183" s="14">
        <f t="shared" si="68"/>
        <v>875.2356878999999</v>
      </c>
      <c r="AY183" s="58"/>
      <c r="AZ183" s="58"/>
    </row>
    <row r="184" spans="1:52" s="1" customFormat="1" ht="12.75" customHeight="1" x14ac:dyDescent="0.2">
      <c r="A184" s="17">
        <f t="shared" si="77"/>
        <v>177</v>
      </c>
      <c r="B184" s="26">
        <v>34</v>
      </c>
      <c r="C184" s="18" t="s">
        <v>373</v>
      </c>
      <c r="D184" s="18" t="s">
        <v>159</v>
      </c>
      <c r="E184" s="18" t="s">
        <v>17</v>
      </c>
      <c r="F184" s="18" t="s">
        <v>160</v>
      </c>
      <c r="G184" s="18" t="s">
        <v>163</v>
      </c>
      <c r="H184" s="18" t="s">
        <v>709</v>
      </c>
      <c r="I184" s="18" t="s">
        <v>710</v>
      </c>
      <c r="J184" s="18" t="s">
        <v>711</v>
      </c>
      <c r="K184" s="18" t="s">
        <v>712</v>
      </c>
      <c r="L184" s="21" t="s">
        <v>443</v>
      </c>
      <c r="M184" s="25" t="s">
        <v>777</v>
      </c>
      <c r="N184" s="39" t="s">
        <v>828</v>
      </c>
      <c r="O184" s="39" t="s">
        <v>274</v>
      </c>
      <c r="P184" s="43">
        <v>1234</v>
      </c>
      <c r="Q184" s="43">
        <v>1851</v>
      </c>
      <c r="R184" s="43">
        <v>0</v>
      </c>
      <c r="S184" s="40">
        <f t="shared" si="56"/>
        <v>3085</v>
      </c>
      <c r="T184" s="8">
        <v>1</v>
      </c>
      <c r="U184" s="8">
        <v>12</v>
      </c>
      <c r="V184" s="10" t="str">
        <f t="shared" si="72"/>
        <v>0,00000</v>
      </c>
      <c r="W184" s="11">
        <f t="shared" si="73"/>
        <v>0</v>
      </c>
      <c r="X184" s="12">
        <v>3.99</v>
      </c>
      <c r="Y184" s="11">
        <f t="shared" si="57"/>
        <v>47.88</v>
      </c>
      <c r="Z184" s="12">
        <v>0.08</v>
      </c>
      <c r="AA184" s="11">
        <f t="shared" si="79"/>
        <v>1.92</v>
      </c>
      <c r="AB184" s="12">
        <v>4.87</v>
      </c>
      <c r="AC184" s="11">
        <f t="shared" si="80"/>
        <v>116.88</v>
      </c>
      <c r="AD184" s="12">
        <v>0</v>
      </c>
      <c r="AE184" s="11">
        <f t="shared" si="58"/>
        <v>0</v>
      </c>
      <c r="AF184" s="13">
        <f t="shared" si="59"/>
        <v>1.39E-3</v>
      </c>
      <c r="AG184" s="11">
        <f t="shared" si="60"/>
        <v>4.2881499999999999</v>
      </c>
      <c r="AH184" s="13">
        <v>1.3299999999999999E-2</v>
      </c>
      <c r="AI184" s="11">
        <f t="shared" si="61"/>
        <v>41.030499999999996</v>
      </c>
      <c r="AJ184" s="13">
        <v>0.38229999999999997</v>
      </c>
      <c r="AK184" s="11">
        <f t="shared" si="62"/>
        <v>471.75819999999999</v>
      </c>
      <c r="AL184" s="13">
        <v>4.1300000000000003E-2</v>
      </c>
      <c r="AM184" s="11">
        <f t="shared" si="78"/>
        <v>76.446300000000008</v>
      </c>
      <c r="AN184" s="12"/>
      <c r="AO184" s="11"/>
      <c r="AP184" s="14">
        <f t="shared" si="69"/>
        <v>0</v>
      </c>
      <c r="AQ184" s="14">
        <f t="shared" si="70"/>
        <v>0</v>
      </c>
      <c r="AR184" s="14">
        <f t="shared" si="71"/>
        <v>0</v>
      </c>
      <c r="AS184" s="14">
        <f t="shared" si="63"/>
        <v>760.20314999999994</v>
      </c>
      <c r="AT184" s="14">
        <f t="shared" si="64"/>
        <v>174.84672449999999</v>
      </c>
      <c r="AU184" s="14">
        <f t="shared" si="65"/>
        <v>935.04987449999999</v>
      </c>
      <c r="AV184" s="14">
        <f t="shared" si="66"/>
        <v>760.20314999999994</v>
      </c>
      <c r="AW184" s="14">
        <f t="shared" si="67"/>
        <v>174.84672449999999</v>
      </c>
      <c r="AX184" s="14">
        <f t="shared" si="68"/>
        <v>935.04987449999999</v>
      </c>
      <c r="AY184" s="58"/>
      <c r="AZ184" s="58"/>
    </row>
    <row r="185" spans="1:52" s="1" customFormat="1" ht="12.75" customHeight="1" x14ac:dyDescent="0.2">
      <c r="A185" s="17">
        <f t="shared" si="77"/>
        <v>178</v>
      </c>
      <c r="B185" s="26">
        <v>34</v>
      </c>
      <c r="C185" s="18" t="s">
        <v>373</v>
      </c>
      <c r="D185" s="18" t="s">
        <v>159</v>
      </c>
      <c r="E185" s="18" t="s">
        <v>17</v>
      </c>
      <c r="F185" s="18" t="s">
        <v>160</v>
      </c>
      <c r="G185" s="18" t="s">
        <v>163</v>
      </c>
      <c r="H185" s="18" t="s">
        <v>709</v>
      </c>
      <c r="I185" s="18" t="s">
        <v>710</v>
      </c>
      <c r="J185" s="18" t="s">
        <v>711</v>
      </c>
      <c r="K185" s="18" t="s">
        <v>712</v>
      </c>
      <c r="L185" s="21" t="s">
        <v>479</v>
      </c>
      <c r="M185" s="25" t="s">
        <v>713</v>
      </c>
      <c r="N185" s="39" t="s">
        <v>828</v>
      </c>
      <c r="O185" s="39" t="s">
        <v>274</v>
      </c>
      <c r="P185" s="43">
        <v>3404</v>
      </c>
      <c r="Q185" s="43">
        <v>5106</v>
      </c>
      <c r="R185" s="43">
        <v>0</v>
      </c>
      <c r="S185" s="40">
        <f t="shared" si="56"/>
        <v>8510</v>
      </c>
      <c r="T185" s="8">
        <v>1</v>
      </c>
      <c r="U185" s="8">
        <v>12</v>
      </c>
      <c r="V185" s="10" t="str">
        <f t="shared" si="72"/>
        <v>0,00000</v>
      </c>
      <c r="W185" s="11">
        <f t="shared" si="73"/>
        <v>0</v>
      </c>
      <c r="X185" s="12">
        <v>3.99</v>
      </c>
      <c r="Y185" s="11">
        <f t="shared" si="57"/>
        <v>47.88</v>
      </c>
      <c r="Z185" s="12">
        <v>0.08</v>
      </c>
      <c r="AA185" s="11">
        <f t="shared" si="79"/>
        <v>1.92</v>
      </c>
      <c r="AB185" s="12">
        <v>4.87</v>
      </c>
      <c r="AC185" s="11">
        <f t="shared" si="80"/>
        <v>116.88</v>
      </c>
      <c r="AD185" s="12">
        <v>0</v>
      </c>
      <c r="AE185" s="11">
        <f t="shared" si="58"/>
        <v>0</v>
      </c>
      <c r="AF185" s="13">
        <f t="shared" si="59"/>
        <v>1.39E-3</v>
      </c>
      <c r="AG185" s="11">
        <f t="shared" si="60"/>
        <v>11.828899999999999</v>
      </c>
      <c r="AH185" s="13">
        <v>1.3299999999999999E-2</v>
      </c>
      <c r="AI185" s="11">
        <f t="shared" si="61"/>
        <v>113.18299999999999</v>
      </c>
      <c r="AJ185" s="13">
        <v>0.38229999999999997</v>
      </c>
      <c r="AK185" s="11">
        <f t="shared" si="62"/>
        <v>1301.3491999999999</v>
      </c>
      <c r="AL185" s="13">
        <v>4.1300000000000003E-2</v>
      </c>
      <c r="AM185" s="11">
        <f t="shared" si="78"/>
        <v>210.87780000000001</v>
      </c>
      <c r="AN185" s="12"/>
      <c r="AO185" s="11"/>
      <c r="AP185" s="14">
        <f t="shared" si="69"/>
        <v>0</v>
      </c>
      <c r="AQ185" s="14">
        <f t="shared" si="70"/>
        <v>0</v>
      </c>
      <c r="AR185" s="14">
        <f t="shared" si="71"/>
        <v>0</v>
      </c>
      <c r="AS185" s="14">
        <f t="shared" si="63"/>
        <v>1803.9189000000001</v>
      </c>
      <c r="AT185" s="14">
        <f t="shared" si="64"/>
        <v>414.90134700000004</v>
      </c>
      <c r="AU185" s="14">
        <f t="shared" si="65"/>
        <v>2218.8202470000001</v>
      </c>
      <c r="AV185" s="14">
        <f t="shared" si="66"/>
        <v>1803.9189000000001</v>
      </c>
      <c r="AW185" s="14">
        <f t="shared" si="67"/>
        <v>414.90134700000004</v>
      </c>
      <c r="AX185" s="14">
        <f t="shared" si="68"/>
        <v>2218.8202470000001</v>
      </c>
      <c r="AY185" s="57"/>
      <c r="AZ185" s="57"/>
    </row>
    <row r="186" spans="1:52" s="1" customFormat="1" ht="23.25" customHeight="1" x14ac:dyDescent="0.2">
      <c r="A186" s="17">
        <f t="shared" si="77"/>
        <v>179</v>
      </c>
      <c r="B186" s="26">
        <v>35</v>
      </c>
      <c r="C186" s="18" t="s">
        <v>374</v>
      </c>
      <c r="D186" s="18" t="s">
        <v>159</v>
      </c>
      <c r="E186" s="18" t="s">
        <v>17</v>
      </c>
      <c r="F186" s="18" t="s">
        <v>160</v>
      </c>
      <c r="G186" s="18" t="s">
        <v>163</v>
      </c>
      <c r="H186" s="18" t="s">
        <v>426</v>
      </c>
      <c r="I186" s="18" t="s">
        <v>38</v>
      </c>
      <c r="J186" s="18" t="s">
        <v>17</v>
      </c>
      <c r="K186" s="18" t="s">
        <v>132</v>
      </c>
      <c r="L186" s="21" t="s">
        <v>716</v>
      </c>
      <c r="M186" s="25" t="s">
        <v>79</v>
      </c>
      <c r="N186" s="39" t="s">
        <v>808</v>
      </c>
      <c r="O186" s="39" t="s">
        <v>56</v>
      </c>
      <c r="P186" s="43">
        <v>134682</v>
      </c>
      <c r="Q186" s="43">
        <v>86078</v>
      </c>
      <c r="R186" s="43">
        <v>0</v>
      </c>
      <c r="S186" s="40">
        <f t="shared" si="56"/>
        <v>220760</v>
      </c>
      <c r="T186" s="8">
        <v>1</v>
      </c>
      <c r="U186" s="8">
        <v>12</v>
      </c>
      <c r="V186" s="10" t="str">
        <f t="shared" si="72"/>
        <v>0,00000</v>
      </c>
      <c r="W186" s="11">
        <f t="shared" si="73"/>
        <v>0</v>
      </c>
      <c r="X186" s="12">
        <v>3.15</v>
      </c>
      <c r="Y186" s="11">
        <f t="shared" si="57"/>
        <v>37.799999999999997</v>
      </c>
      <c r="Z186" s="12">
        <v>0.33</v>
      </c>
      <c r="AA186" s="11">
        <f>Z186*U186</f>
        <v>3.96</v>
      </c>
      <c r="AB186" s="12">
        <v>12.84</v>
      </c>
      <c r="AC186" s="11">
        <f>AB186*U186</f>
        <v>154.07999999999998</v>
      </c>
      <c r="AD186" s="12">
        <v>0</v>
      </c>
      <c r="AE186" s="11">
        <f t="shared" si="58"/>
        <v>0</v>
      </c>
      <c r="AF186" s="13">
        <f t="shared" si="59"/>
        <v>1.39E-3</v>
      </c>
      <c r="AG186" s="11">
        <f t="shared" si="60"/>
        <v>306.85640000000001</v>
      </c>
      <c r="AH186" s="13">
        <v>1.3299999999999999E-2</v>
      </c>
      <c r="AI186" s="11">
        <f t="shared" si="61"/>
        <v>2936.1079999999997</v>
      </c>
      <c r="AJ186" s="13">
        <v>0.27450000000000002</v>
      </c>
      <c r="AK186" s="11">
        <f t="shared" si="62"/>
        <v>36970.209000000003</v>
      </c>
      <c r="AL186" s="13">
        <v>6.1800000000000001E-2</v>
      </c>
      <c r="AM186" s="11">
        <f t="shared" si="78"/>
        <v>5319.6203999999998</v>
      </c>
      <c r="AN186" s="12"/>
      <c r="AO186" s="11"/>
      <c r="AP186" s="14">
        <f t="shared" si="69"/>
        <v>0</v>
      </c>
      <c r="AQ186" s="14">
        <f t="shared" si="70"/>
        <v>0</v>
      </c>
      <c r="AR186" s="14">
        <f t="shared" si="71"/>
        <v>0</v>
      </c>
      <c r="AS186" s="14">
        <f t="shared" si="63"/>
        <v>45728.633800000003</v>
      </c>
      <c r="AT186" s="14">
        <f t="shared" si="64"/>
        <v>10517.585774000001</v>
      </c>
      <c r="AU186" s="14">
        <f t="shared" si="65"/>
        <v>56246.219574000002</v>
      </c>
      <c r="AV186" s="14">
        <f t="shared" si="66"/>
        <v>45728.633800000003</v>
      </c>
      <c r="AW186" s="14">
        <f t="shared" si="67"/>
        <v>10517.585774000001</v>
      </c>
      <c r="AX186" s="14">
        <f t="shared" si="68"/>
        <v>56246.219574000002</v>
      </c>
      <c r="AY186" s="8">
        <v>35</v>
      </c>
      <c r="AZ186" s="41">
        <f>AX186</f>
        <v>56246.219574000002</v>
      </c>
    </row>
    <row r="187" spans="1:52" s="1" customFormat="1" ht="12.75" customHeight="1" x14ac:dyDescent="0.2">
      <c r="A187" s="17">
        <f t="shared" si="77"/>
        <v>180</v>
      </c>
      <c r="B187" s="26">
        <v>36</v>
      </c>
      <c r="C187" s="18" t="s">
        <v>80</v>
      </c>
      <c r="D187" s="18" t="s">
        <v>16</v>
      </c>
      <c r="E187" s="18" t="s">
        <v>15</v>
      </c>
      <c r="F187" s="18" t="s">
        <v>133</v>
      </c>
      <c r="G187" s="18" t="s">
        <v>134</v>
      </c>
      <c r="H187" s="18"/>
      <c r="I187" s="18"/>
      <c r="J187" s="18"/>
      <c r="K187" s="18"/>
      <c r="L187" s="21" t="s">
        <v>719</v>
      </c>
      <c r="M187" s="25" t="s">
        <v>186</v>
      </c>
      <c r="N187" s="39">
        <v>3.4</v>
      </c>
      <c r="O187" s="39" t="s">
        <v>51</v>
      </c>
      <c r="P187" s="43">
        <v>486</v>
      </c>
      <c r="Q187" s="43">
        <v>728</v>
      </c>
      <c r="R187" s="43">
        <v>0</v>
      </c>
      <c r="S187" s="40">
        <f t="shared" si="56"/>
        <v>1214</v>
      </c>
      <c r="T187" s="8">
        <v>1</v>
      </c>
      <c r="U187" s="8">
        <v>12</v>
      </c>
      <c r="V187" s="10" t="str">
        <f t="shared" si="72"/>
        <v>0,00000</v>
      </c>
      <c r="W187" s="11">
        <f t="shared" si="73"/>
        <v>0</v>
      </c>
      <c r="X187" s="12">
        <v>3.99</v>
      </c>
      <c r="Y187" s="11">
        <f t="shared" si="57"/>
        <v>47.88</v>
      </c>
      <c r="Z187" s="12">
        <v>0.08</v>
      </c>
      <c r="AA187" s="11">
        <f t="shared" ref="AA187:AA200" si="81">Z187*U187*N187</f>
        <v>3.2639999999999998</v>
      </c>
      <c r="AB187" s="12">
        <v>4.87</v>
      </c>
      <c r="AC187" s="11">
        <f t="shared" ref="AC187:AC200" si="82">AB187*U187*T187*N187</f>
        <v>198.696</v>
      </c>
      <c r="AD187" s="12">
        <v>0</v>
      </c>
      <c r="AE187" s="11">
        <f t="shared" si="58"/>
        <v>0</v>
      </c>
      <c r="AF187" s="13">
        <f t="shared" si="59"/>
        <v>1.39E-3</v>
      </c>
      <c r="AG187" s="11">
        <f t="shared" si="60"/>
        <v>1.68746</v>
      </c>
      <c r="AH187" s="13">
        <v>1.3299999999999999E-2</v>
      </c>
      <c r="AI187" s="11">
        <f t="shared" si="61"/>
        <v>16.1462</v>
      </c>
      <c r="AJ187" s="13">
        <v>0.3276</v>
      </c>
      <c r="AK187" s="11">
        <f t="shared" si="62"/>
        <v>159.21360000000001</v>
      </c>
      <c r="AL187" s="13">
        <v>0.10100000000000001</v>
      </c>
      <c r="AM187" s="11">
        <f t="shared" si="78"/>
        <v>73.528000000000006</v>
      </c>
      <c r="AN187" s="12"/>
      <c r="AO187" s="11"/>
      <c r="AP187" s="14">
        <f t="shared" si="69"/>
        <v>0</v>
      </c>
      <c r="AQ187" s="14">
        <f t="shared" si="70"/>
        <v>0</v>
      </c>
      <c r="AR187" s="14">
        <f t="shared" si="71"/>
        <v>0</v>
      </c>
      <c r="AS187" s="14">
        <f t="shared" si="63"/>
        <v>500.41525999999999</v>
      </c>
      <c r="AT187" s="14">
        <f t="shared" si="64"/>
        <v>115.0955098</v>
      </c>
      <c r="AU187" s="14">
        <f t="shared" si="65"/>
        <v>615.51076979999993</v>
      </c>
      <c r="AV187" s="14">
        <f t="shared" si="66"/>
        <v>500.41525999999999</v>
      </c>
      <c r="AW187" s="14">
        <f t="shared" si="67"/>
        <v>115.0955098</v>
      </c>
      <c r="AX187" s="14">
        <f t="shared" si="68"/>
        <v>615.51076979999993</v>
      </c>
      <c r="AY187" s="62">
        <v>36</v>
      </c>
      <c r="AZ187" s="56">
        <f>SUM(AX187:AX201)</f>
        <v>163936.6841715</v>
      </c>
    </row>
    <row r="188" spans="1:52" s="1" customFormat="1" ht="12.75" customHeight="1" x14ac:dyDescent="0.2">
      <c r="A188" s="17">
        <f t="shared" si="77"/>
        <v>181</v>
      </c>
      <c r="B188" s="26">
        <v>36</v>
      </c>
      <c r="C188" s="18" t="s">
        <v>80</v>
      </c>
      <c r="D188" s="18" t="s">
        <v>16</v>
      </c>
      <c r="E188" s="18" t="s">
        <v>15</v>
      </c>
      <c r="F188" s="18" t="s">
        <v>133</v>
      </c>
      <c r="G188" s="18" t="s">
        <v>134</v>
      </c>
      <c r="H188" s="18"/>
      <c r="I188" s="18"/>
      <c r="J188" s="18"/>
      <c r="K188" s="18"/>
      <c r="L188" s="21" t="s">
        <v>721</v>
      </c>
      <c r="M188" s="25" t="s">
        <v>188</v>
      </c>
      <c r="N188" s="39" t="s">
        <v>784</v>
      </c>
      <c r="O188" s="39" t="s">
        <v>51</v>
      </c>
      <c r="P188" s="43">
        <v>864</v>
      </c>
      <c r="Q188" s="43">
        <v>1296</v>
      </c>
      <c r="R188" s="43">
        <v>0</v>
      </c>
      <c r="S188" s="40">
        <f t="shared" si="56"/>
        <v>2160</v>
      </c>
      <c r="T188" s="8">
        <v>1</v>
      </c>
      <c r="U188" s="8">
        <v>12</v>
      </c>
      <c r="V188" s="10" t="str">
        <f t="shared" si="72"/>
        <v>0,00000</v>
      </c>
      <c r="W188" s="11">
        <f t="shared" si="73"/>
        <v>0</v>
      </c>
      <c r="X188" s="12">
        <v>3.99</v>
      </c>
      <c r="Y188" s="11">
        <f t="shared" si="57"/>
        <v>47.88</v>
      </c>
      <c r="Z188" s="12">
        <v>0.08</v>
      </c>
      <c r="AA188" s="11">
        <f t="shared" si="81"/>
        <v>9.6</v>
      </c>
      <c r="AB188" s="12">
        <v>4.87</v>
      </c>
      <c r="AC188" s="11">
        <f t="shared" si="82"/>
        <v>584.4</v>
      </c>
      <c r="AD188" s="12">
        <v>0</v>
      </c>
      <c r="AE188" s="11">
        <f t="shared" si="58"/>
        <v>0</v>
      </c>
      <c r="AF188" s="13">
        <f t="shared" si="59"/>
        <v>1.39E-3</v>
      </c>
      <c r="AG188" s="11">
        <f t="shared" si="60"/>
        <v>3.0023999999999997</v>
      </c>
      <c r="AH188" s="13">
        <v>1.3299999999999999E-2</v>
      </c>
      <c r="AI188" s="11">
        <f t="shared" si="61"/>
        <v>28.727999999999998</v>
      </c>
      <c r="AJ188" s="13">
        <v>0.3276</v>
      </c>
      <c r="AK188" s="11">
        <f t="shared" si="62"/>
        <v>283.04640000000001</v>
      </c>
      <c r="AL188" s="13">
        <v>0.10100000000000001</v>
      </c>
      <c r="AM188" s="11">
        <f t="shared" si="78"/>
        <v>130.89600000000002</v>
      </c>
      <c r="AN188" s="12"/>
      <c r="AO188" s="11"/>
      <c r="AP188" s="14">
        <f t="shared" si="69"/>
        <v>0</v>
      </c>
      <c r="AQ188" s="14">
        <f t="shared" si="70"/>
        <v>0</v>
      </c>
      <c r="AR188" s="14">
        <f t="shared" si="71"/>
        <v>0</v>
      </c>
      <c r="AS188" s="14">
        <f t="shared" si="63"/>
        <v>1087.5527999999999</v>
      </c>
      <c r="AT188" s="14">
        <f t="shared" si="64"/>
        <v>250.13714400000001</v>
      </c>
      <c r="AU188" s="14">
        <f t="shared" si="65"/>
        <v>1337.689944</v>
      </c>
      <c r="AV188" s="14">
        <f t="shared" si="66"/>
        <v>1087.5527999999999</v>
      </c>
      <c r="AW188" s="14">
        <f t="shared" si="67"/>
        <v>250.13714400000001</v>
      </c>
      <c r="AX188" s="14">
        <f t="shared" si="68"/>
        <v>1337.689944</v>
      </c>
      <c r="AY188" s="58"/>
      <c r="AZ188" s="58"/>
    </row>
    <row r="189" spans="1:52" s="1" customFormat="1" ht="12.75" customHeight="1" x14ac:dyDescent="0.2">
      <c r="A189" s="17">
        <f t="shared" si="77"/>
        <v>182</v>
      </c>
      <c r="B189" s="26">
        <v>36</v>
      </c>
      <c r="C189" s="18" t="s">
        <v>80</v>
      </c>
      <c r="D189" s="18" t="s">
        <v>16</v>
      </c>
      <c r="E189" s="18" t="s">
        <v>15</v>
      </c>
      <c r="F189" s="18" t="s">
        <v>133</v>
      </c>
      <c r="G189" s="18" t="s">
        <v>134</v>
      </c>
      <c r="H189" s="18"/>
      <c r="I189" s="18"/>
      <c r="J189" s="18"/>
      <c r="K189" s="18"/>
      <c r="L189" s="21" t="s">
        <v>722</v>
      </c>
      <c r="M189" s="25" t="s">
        <v>189</v>
      </c>
      <c r="N189" s="39" t="s">
        <v>807</v>
      </c>
      <c r="O189" s="39" t="s">
        <v>51</v>
      </c>
      <c r="P189" s="43">
        <v>1</v>
      </c>
      <c r="Q189" s="43">
        <v>2</v>
      </c>
      <c r="R189" s="43">
        <v>0</v>
      </c>
      <c r="S189" s="40">
        <f t="shared" si="56"/>
        <v>3</v>
      </c>
      <c r="T189" s="8">
        <v>1</v>
      </c>
      <c r="U189" s="8">
        <v>12</v>
      </c>
      <c r="V189" s="10" t="str">
        <f t="shared" si="72"/>
        <v>0,00000</v>
      </c>
      <c r="W189" s="11">
        <f t="shared" si="73"/>
        <v>0</v>
      </c>
      <c r="X189" s="12">
        <v>3.99</v>
      </c>
      <c r="Y189" s="11">
        <f t="shared" si="57"/>
        <v>47.88</v>
      </c>
      <c r="Z189" s="12">
        <v>0.08</v>
      </c>
      <c r="AA189" s="11">
        <f t="shared" si="81"/>
        <v>4.8</v>
      </c>
      <c r="AB189" s="12">
        <v>4.87</v>
      </c>
      <c r="AC189" s="11">
        <f t="shared" si="82"/>
        <v>292.2</v>
      </c>
      <c r="AD189" s="12">
        <v>0</v>
      </c>
      <c r="AE189" s="11">
        <f t="shared" si="58"/>
        <v>0</v>
      </c>
      <c r="AF189" s="13">
        <f t="shared" si="59"/>
        <v>1.39E-3</v>
      </c>
      <c r="AG189" s="11">
        <f t="shared" si="60"/>
        <v>4.1700000000000001E-3</v>
      </c>
      <c r="AH189" s="13">
        <v>1.3299999999999999E-2</v>
      </c>
      <c r="AI189" s="11">
        <f t="shared" si="61"/>
        <v>3.9899999999999998E-2</v>
      </c>
      <c r="AJ189" s="13">
        <v>0.3276</v>
      </c>
      <c r="AK189" s="11">
        <f t="shared" si="62"/>
        <v>0.3276</v>
      </c>
      <c r="AL189" s="13">
        <v>0.10100000000000001</v>
      </c>
      <c r="AM189" s="11">
        <f t="shared" si="78"/>
        <v>0.20200000000000001</v>
      </c>
      <c r="AN189" s="12"/>
      <c r="AO189" s="11"/>
      <c r="AP189" s="14">
        <f t="shared" si="69"/>
        <v>0</v>
      </c>
      <c r="AQ189" s="14">
        <f t="shared" si="70"/>
        <v>0</v>
      </c>
      <c r="AR189" s="14">
        <f t="shared" si="71"/>
        <v>0</v>
      </c>
      <c r="AS189" s="14">
        <f t="shared" si="63"/>
        <v>345.45366999999999</v>
      </c>
      <c r="AT189" s="14">
        <f t="shared" si="64"/>
        <v>79.4543441</v>
      </c>
      <c r="AU189" s="14">
        <f t="shared" si="65"/>
        <v>424.9080141</v>
      </c>
      <c r="AV189" s="14">
        <f t="shared" si="66"/>
        <v>345.45366999999999</v>
      </c>
      <c r="AW189" s="14">
        <f t="shared" si="67"/>
        <v>79.4543441</v>
      </c>
      <c r="AX189" s="14">
        <f t="shared" si="68"/>
        <v>424.9080141</v>
      </c>
      <c r="AY189" s="58"/>
      <c r="AZ189" s="58"/>
    </row>
    <row r="190" spans="1:52" s="1" customFormat="1" ht="12.75" customHeight="1" x14ac:dyDescent="0.2">
      <c r="A190" s="17">
        <f t="shared" si="77"/>
        <v>183</v>
      </c>
      <c r="B190" s="26">
        <v>36</v>
      </c>
      <c r="C190" s="18" t="s">
        <v>80</v>
      </c>
      <c r="D190" s="18" t="s">
        <v>16</v>
      </c>
      <c r="E190" s="18" t="s">
        <v>15</v>
      </c>
      <c r="F190" s="18" t="s">
        <v>133</v>
      </c>
      <c r="G190" s="18" t="s">
        <v>134</v>
      </c>
      <c r="H190" s="18"/>
      <c r="I190" s="18"/>
      <c r="J190" s="18"/>
      <c r="K190" s="18"/>
      <c r="L190" s="21" t="s">
        <v>728</v>
      </c>
      <c r="M190" s="25" t="s">
        <v>185</v>
      </c>
      <c r="N190" s="39">
        <v>3.4</v>
      </c>
      <c r="O190" s="39" t="s">
        <v>51</v>
      </c>
      <c r="P190" s="43">
        <v>9934</v>
      </c>
      <c r="Q190" s="43">
        <v>14902</v>
      </c>
      <c r="R190" s="43">
        <v>0</v>
      </c>
      <c r="S190" s="40">
        <f t="shared" si="56"/>
        <v>24836</v>
      </c>
      <c r="T190" s="8">
        <v>1</v>
      </c>
      <c r="U190" s="8">
        <v>12</v>
      </c>
      <c r="V190" s="10" t="str">
        <f t="shared" si="72"/>
        <v>0,00000</v>
      </c>
      <c r="W190" s="11">
        <f t="shared" si="73"/>
        <v>0</v>
      </c>
      <c r="X190" s="12">
        <v>3.99</v>
      </c>
      <c r="Y190" s="11">
        <f t="shared" si="57"/>
        <v>47.88</v>
      </c>
      <c r="Z190" s="12">
        <v>0.08</v>
      </c>
      <c r="AA190" s="11">
        <f t="shared" si="81"/>
        <v>3.2639999999999998</v>
      </c>
      <c r="AB190" s="12">
        <v>4.87</v>
      </c>
      <c r="AC190" s="11">
        <f t="shared" si="82"/>
        <v>198.696</v>
      </c>
      <c r="AD190" s="12">
        <v>0</v>
      </c>
      <c r="AE190" s="11">
        <f t="shared" si="58"/>
        <v>0</v>
      </c>
      <c r="AF190" s="13">
        <f t="shared" si="59"/>
        <v>1.39E-3</v>
      </c>
      <c r="AG190" s="11">
        <f t="shared" si="60"/>
        <v>34.522039999999997</v>
      </c>
      <c r="AH190" s="13">
        <v>1.3299999999999999E-2</v>
      </c>
      <c r="AI190" s="11">
        <f t="shared" si="61"/>
        <v>330.31880000000001</v>
      </c>
      <c r="AJ190" s="13">
        <v>0.3276</v>
      </c>
      <c r="AK190" s="11">
        <f t="shared" si="62"/>
        <v>3254.3784000000001</v>
      </c>
      <c r="AL190" s="13">
        <v>0.10100000000000001</v>
      </c>
      <c r="AM190" s="11">
        <f t="shared" si="78"/>
        <v>1505.1020000000001</v>
      </c>
      <c r="AN190" s="12"/>
      <c r="AO190" s="11"/>
      <c r="AP190" s="14">
        <f t="shared" si="69"/>
        <v>0</v>
      </c>
      <c r="AQ190" s="14">
        <f t="shared" si="70"/>
        <v>0</v>
      </c>
      <c r="AR190" s="14">
        <f t="shared" si="71"/>
        <v>0</v>
      </c>
      <c r="AS190" s="14">
        <f t="shared" si="63"/>
        <v>5374.1612400000004</v>
      </c>
      <c r="AT190" s="14">
        <f t="shared" si="64"/>
        <v>1236.0570852000001</v>
      </c>
      <c r="AU190" s="14">
        <f t="shared" si="65"/>
        <v>6610.2183252000004</v>
      </c>
      <c r="AV190" s="14">
        <f t="shared" si="66"/>
        <v>5374.1612400000004</v>
      </c>
      <c r="AW190" s="14">
        <f t="shared" si="67"/>
        <v>1236.0570852000001</v>
      </c>
      <c r="AX190" s="14">
        <f t="shared" si="68"/>
        <v>6610.2183252000004</v>
      </c>
      <c r="AY190" s="58"/>
      <c r="AZ190" s="58"/>
    </row>
    <row r="191" spans="1:52" s="1" customFormat="1" ht="12.75" customHeight="1" x14ac:dyDescent="0.2">
      <c r="A191" s="17">
        <f t="shared" si="77"/>
        <v>184</v>
      </c>
      <c r="B191" s="26">
        <v>36</v>
      </c>
      <c r="C191" s="18" t="s">
        <v>80</v>
      </c>
      <c r="D191" s="18" t="s">
        <v>16</v>
      </c>
      <c r="E191" s="18" t="s">
        <v>15</v>
      </c>
      <c r="F191" s="18" t="s">
        <v>133</v>
      </c>
      <c r="G191" s="18" t="s">
        <v>134</v>
      </c>
      <c r="H191" s="18"/>
      <c r="I191" s="18"/>
      <c r="J191" s="18"/>
      <c r="K191" s="18"/>
      <c r="L191" s="21" t="s">
        <v>717</v>
      </c>
      <c r="M191" s="25" t="s">
        <v>178</v>
      </c>
      <c r="N191" s="39" t="s">
        <v>784</v>
      </c>
      <c r="O191" s="39" t="s">
        <v>51</v>
      </c>
      <c r="P191" s="43">
        <v>8849</v>
      </c>
      <c r="Q191" s="43">
        <v>33925</v>
      </c>
      <c r="R191" s="43">
        <v>0</v>
      </c>
      <c r="S191" s="40">
        <f t="shared" si="56"/>
        <v>42774</v>
      </c>
      <c r="T191" s="8">
        <v>1</v>
      </c>
      <c r="U191" s="8">
        <v>12</v>
      </c>
      <c r="V191" s="10" t="str">
        <f t="shared" si="72"/>
        <v>0,00000</v>
      </c>
      <c r="W191" s="11">
        <f t="shared" si="73"/>
        <v>0</v>
      </c>
      <c r="X191" s="12">
        <v>3.99</v>
      </c>
      <c r="Y191" s="11">
        <f t="shared" si="57"/>
        <v>47.88</v>
      </c>
      <c r="Z191" s="12">
        <v>0.08</v>
      </c>
      <c r="AA191" s="11">
        <f t="shared" si="81"/>
        <v>9.6</v>
      </c>
      <c r="AB191" s="12">
        <v>4.87</v>
      </c>
      <c r="AC191" s="11">
        <f t="shared" si="82"/>
        <v>584.4</v>
      </c>
      <c r="AD191" s="12">
        <v>0</v>
      </c>
      <c r="AE191" s="11">
        <f t="shared" si="58"/>
        <v>0</v>
      </c>
      <c r="AF191" s="13">
        <f t="shared" si="59"/>
        <v>1.39E-3</v>
      </c>
      <c r="AG191" s="11">
        <f t="shared" si="60"/>
        <v>59.455860000000001</v>
      </c>
      <c r="AH191" s="13">
        <v>1.3299999999999999E-2</v>
      </c>
      <c r="AI191" s="11">
        <f t="shared" si="61"/>
        <v>568.89419999999996</v>
      </c>
      <c r="AJ191" s="13">
        <v>0.3276</v>
      </c>
      <c r="AK191" s="11">
        <f t="shared" si="62"/>
        <v>2898.9324000000001</v>
      </c>
      <c r="AL191" s="13">
        <v>0.10100000000000001</v>
      </c>
      <c r="AM191" s="11">
        <f t="shared" si="78"/>
        <v>3426.4250000000002</v>
      </c>
      <c r="AN191" s="12"/>
      <c r="AO191" s="11"/>
      <c r="AP191" s="14">
        <f t="shared" si="69"/>
        <v>0</v>
      </c>
      <c r="AQ191" s="14">
        <f t="shared" si="70"/>
        <v>0</v>
      </c>
      <c r="AR191" s="14">
        <f t="shared" si="71"/>
        <v>0</v>
      </c>
      <c r="AS191" s="14">
        <f t="shared" si="63"/>
        <v>7595.5874600000006</v>
      </c>
      <c r="AT191" s="14">
        <f t="shared" si="64"/>
        <v>1746.9851158000001</v>
      </c>
      <c r="AU191" s="14">
        <f t="shared" si="65"/>
        <v>9342.5725758000008</v>
      </c>
      <c r="AV191" s="14">
        <f t="shared" si="66"/>
        <v>7595.5874600000006</v>
      </c>
      <c r="AW191" s="14">
        <f t="shared" si="67"/>
        <v>1746.9851158000001</v>
      </c>
      <c r="AX191" s="14">
        <f t="shared" si="68"/>
        <v>9342.5725758000008</v>
      </c>
      <c r="AY191" s="58"/>
      <c r="AZ191" s="58"/>
    </row>
    <row r="192" spans="1:52" s="1" customFormat="1" ht="12.75" customHeight="1" x14ac:dyDescent="0.2">
      <c r="A192" s="17">
        <f t="shared" si="77"/>
        <v>185</v>
      </c>
      <c r="B192" s="26">
        <v>36</v>
      </c>
      <c r="C192" s="18" t="s">
        <v>80</v>
      </c>
      <c r="D192" s="18" t="s">
        <v>16</v>
      </c>
      <c r="E192" s="18" t="s">
        <v>15</v>
      </c>
      <c r="F192" s="18" t="s">
        <v>133</v>
      </c>
      <c r="G192" s="18" t="s">
        <v>134</v>
      </c>
      <c r="H192" s="18"/>
      <c r="I192" s="18"/>
      <c r="J192" s="18"/>
      <c r="K192" s="18"/>
      <c r="L192" s="21" t="s">
        <v>718</v>
      </c>
      <c r="M192" s="25" t="s">
        <v>180</v>
      </c>
      <c r="N192" s="39" t="s">
        <v>784</v>
      </c>
      <c r="O192" s="39" t="s">
        <v>51</v>
      </c>
      <c r="P192" s="43">
        <v>788</v>
      </c>
      <c r="Q192" s="43">
        <v>1324</v>
      </c>
      <c r="R192" s="43">
        <v>0</v>
      </c>
      <c r="S192" s="40">
        <f t="shared" si="56"/>
        <v>2112</v>
      </c>
      <c r="T192" s="8">
        <v>1</v>
      </c>
      <c r="U192" s="8">
        <v>12</v>
      </c>
      <c r="V192" s="10" t="str">
        <f t="shared" si="72"/>
        <v>0,00000</v>
      </c>
      <c r="W192" s="11">
        <f t="shared" si="73"/>
        <v>0</v>
      </c>
      <c r="X192" s="12">
        <v>3.99</v>
      </c>
      <c r="Y192" s="11">
        <f t="shared" si="57"/>
        <v>47.88</v>
      </c>
      <c r="Z192" s="12">
        <v>0.08</v>
      </c>
      <c r="AA192" s="11">
        <f t="shared" si="81"/>
        <v>9.6</v>
      </c>
      <c r="AB192" s="12">
        <v>4.87</v>
      </c>
      <c r="AC192" s="11">
        <f t="shared" si="82"/>
        <v>584.4</v>
      </c>
      <c r="AD192" s="12">
        <v>0</v>
      </c>
      <c r="AE192" s="11">
        <f t="shared" si="58"/>
        <v>0</v>
      </c>
      <c r="AF192" s="13">
        <f t="shared" si="59"/>
        <v>1.39E-3</v>
      </c>
      <c r="AG192" s="11">
        <f t="shared" si="60"/>
        <v>2.9356800000000001</v>
      </c>
      <c r="AH192" s="13">
        <v>1.3299999999999999E-2</v>
      </c>
      <c r="AI192" s="11">
        <f t="shared" si="61"/>
        <v>28.089599999999997</v>
      </c>
      <c r="AJ192" s="13">
        <v>0.3276</v>
      </c>
      <c r="AK192" s="11">
        <f t="shared" si="62"/>
        <v>258.14879999999999</v>
      </c>
      <c r="AL192" s="13">
        <v>0.10100000000000001</v>
      </c>
      <c r="AM192" s="11">
        <f t="shared" si="78"/>
        <v>133.72400000000002</v>
      </c>
      <c r="AN192" s="12"/>
      <c r="AO192" s="11"/>
      <c r="AP192" s="14">
        <f t="shared" si="69"/>
        <v>0</v>
      </c>
      <c r="AQ192" s="14">
        <f t="shared" si="70"/>
        <v>0</v>
      </c>
      <c r="AR192" s="14">
        <f t="shared" si="71"/>
        <v>0</v>
      </c>
      <c r="AS192" s="14">
        <f t="shared" si="63"/>
        <v>1064.77808</v>
      </c>
      <c r="AT192" s="14">
        <f t="shared" si="64"/>
        <v>244.89895840000003</v>
      </c>
      <c r="AU192" s="14">
        <f t="shared" si="65"/>
        <v>1309.6770384000001</v>
      </c>
      <c r="AV192" s="14">
        <f t="shared" si="66"/>
        <v>1064.77808</v>
      </c>
      <c r="AW192" s="14">
        <f t="shared" si="67"/>
        <v>244.89895840000003</v>
      </c>
      <c r="AX192" s="14">
        <f t="shared" si="68"/>
        <v>1309.6770384000001</v>
      </c>
      <c r="AY192" s="58"/>
      <c r="AZ192" s="58"/>
    </row>
    <row r="193" spans="1:52" s="1" customFormat="1" ht="12.75" customHeight="1" x14ac:dyDescent="0.2">
      <c r="A193" s="17">
        <f t="shared" si="77"/>
        <v>186</v>
      </c>
      <c r="B193" s="26">
        <v>36</v>
      </c>
      <c r="C193" s="18" t="s">
        <v>80</v>
      </c>
      <c r="D193" s="18" t="s">
        <v>16</v>
      </c>
      <c r="E193" s="18" t="s">
        <v>15</v>
      </c>
      <c r="F193" s="18" t="s">
        <v>133</v>
      </c>
      <c r="G193" s="18" t="s">
        <v>134</v>
      </c>
      <c r="H193" s="18"/>
      <c r="I193" s="18"/>
      <c r="J193" s="18"/>
      <c r="K193" s="18"/>
      <c r="L193" s="21" t="s">
        <v>723</v>
      </c>
      <c r="M193" s="25" t="s">
        <v>177</v>
      </c>
      <c r="N193" s="39" t="s">
        <v>788</v>
      </c>
      <c r="O193" s="39" t="s">
        <v>51</v>
      </c>
      <c r="P193" s="43">
        <v>8196</v>
      </c>
      <c r="Q193" s="43">
        <v>33289</v>
      </c>
      <c r="R193" s="43">
        <v>0</v>
      </c>
      <c r="S193" s="40">
        <f t="shared" si="56"/>
        <v>41485</v>
      </c>
      <c r="T193" s="8">
        <v>1</v>
      </c>
      <c r="U193" s="8">
        <v>12</v>
      </c>
      <c r="V193" s="10" t="str">
        <f t="shared" si="72"/>
        <v>0,00000</v>
      </c>
      <c r="W193" s="11">
        <f t="shared" si="73"/>
        <v>0</v>
      </c>
      <c r="X193" s="12">
        <v>3.99</v>
      </c>
      <c r="Y193" s="11">
        <f t="shared" si="57"/>
        <v>47.88</v>
      </c>
      <c r="Z193" s="12">
        <v>0.08</v>
      </c>
      <c r="AA193" s="11">
        <f t="shared" si="81"/>
        <v>38.4</v>
      </c>
      <c r="AB193" s="12">
        <v>4.87</v>
      </c>
      <c r="AC193" s="11">
        <f t="shared" si="82"/>
        <v>2337.6</v>
      </c>
      <c r="AD193" s="12">
        <v>0</v>
      </c>
      <c r="AE193" s="11">
        <f t="shared" si="58"/>
        <v>0</v>
      </c>
      <c r="AF193" s="13">
        <f t="shared" si="59"/>
        <v>1.39E-3</v>
      </c>
      <c r="AG193" s="11">
        <f t="shared" si="60"/>
        <v>57.664149999999999</v>
      </c>
      <c r="AH193" s="13">
        <v>1.3299999999999999E-2</v>
      </c>
      <c r="AI193" s="11">
        <f t="shared" si="61"/>
        <v>551.75049999999999</v>
      </c>
      <c r="AJ193" s="13">
        <v>0.3276</v>
      </c>
      <c r="AK193" s="11">
        <f t="shared" si="62"/>
        <v>2685.0095999999999</v>
      </c>
      <c r="AL193" s="13">
        <v>0.10100000000000001</v>
      </c>
      <c r="AM193" s="11">
        <f t="shared" si="78"/>
        <v>3362.1890000000003</v>
      </c>
      <c r="AN193" s="12"/>
      <c r="AO193" s="11"/>
      <c r="AP193" s="14">
        <f t="shared" si="69"/>
        <v>0</v>
      </c>
      <c r="AQ193" s="14">
        <f t="shared" si="70"/>
        <v>0</v>
      </c>
      <c r="AR193" s="14">
        <f t="shared" si="71"/>
        <v>0</v>
      </c>
      <c r="AS193" s="14">
        <f t="shared" si="63"/>
        <v>9080.4932499999977</v>
      </c>
      <c r="AT193" s="14">
        <f t="shared" si="64"/>
        <v>2088.5134474999995</v>
      </c>
      <c r="AU193" s="14">
        <f t="shared" si="65"/>
        <v>11169.006697499997</v>
      </c>
      <c r="AV193" s="14">
        <f t="shared" si="66"/>
        <v>9080.4932499999977</v>
      </c>
      <c r="AW193" s="14">
        <f t="shared" si="67"/>
        <v>2088.5134474999995</v>
      </c>
      <c r="AX193" s="14">
        <f t="shared" si="68"/>
        <v>11169.006697499997</v>
      </c>
      <c r="AY193" s="58"/>
      <c r="AZ193" s="58"/>
    </row>
    <row r="194" spans="1:52" s="1" customFormat="1" ht="12.75" customHeight="1" x14ac:dyDescent="0.2">
      <c r="A194" s="17">
        <f t="shared" si="77"/>
        <v>187</v>
      </c>
      <c r="B194" s="26">
        <v>36</v>
      </c>
      <c r="C194" s="18" t="s">
        <v>80</v>
      </c>
      <c r="D194" s="18" t="s">
        <v>16</v>
      </c>
      <c r="E194" s="18" t="s">
        <v>15</v>
      </c>
      <c r="F194" s="18" t="s">
        <v>133</v>
      </c>
      <c r="G194" s="18" t="s">
        <v>134</v>
      </c>
      <c r="H194" s="18"/>
      <c r="I194" s="18"/>
      <c r="J194" s="18"/>
      <c r="K194" s="18"/>
      <c r="L194" s="21" t="s">
        <v>724</v>
      </c>
      <c r="M194" s="25" t="s">
        <v>179</v>
      </c>
      <c r="N194" s="39" t="s">
        <v>844</v>
      </c>
      <c r="O194" s="39" t="s">
        <v>51</v>
      </c>
      <c r="P194" s="43">
        <v>12227</v>
      </c>
      <c r="Q194" s="43">
        <v>38761</v>
      </c>
      <c r="R194" s="43">
        <v>0</v>
      </c>
      <c r="S194" s="40">
        <f t="shared" si="56"/>
        <v>50988</v>
      </c>
      <c r="T194" s="8">
        <v>1</v>
      </c>
      <c r="U194" s="8">
        <v>12</v>
      </c>
      <c r="V194" s="10" t="str">
        <f t="shared" si="72"/>
        <v>0,00000</v>
      </c>
      <c r="W194" s="11">
        <f t="shared" si="73"/>
        <v>0</v>
      </c>
      <c r="X194" s="12">
        <v>3.99</v>
      </c>
      <c r="Y194" s="11">
        <f t="shared" si="57"/>
        <v>47.88</v>
      </c>
      <c r="Z194" s="12">
        <v>0.08</v>
      </c>
      <c r="AA194" s="11">
        <f t="shared" si="81"/>
        <v>42.239999999999995</v>
      </c>
      <c r="AB194" s="12">
        <v>4.87</v>
      </c>
      <c r="AC194" s="11">
        <f t="shared" si="82"/>
        <v>2571.3599999999997</v>
      </c>
      <c r="AD194" s="12">
        <v>0</v>
      </c>
      <c r="AE194" s="11">
        <f t="shared" si="58"/>
        <v>0</v>
      </c>
      <c r="AF194" s="13">
        <f t="shared" si="59"/>
        <v>1.39E-3</v>
      </c>
      <c r="AG194" s="11">
        <f t="shared" si="60"/>
        <v>70.873319999999993</v>
      </c>
      <c r="AH194" s="13">
        <v>1.3299999999999999E-2</v>
      </c>
      <c r="AI194" s="11">
        <f t="shared" si="61"/>
        <v>678.1404</v>
      </c>
      <c r="AJ194" s="13">
        <v>0.3276</v>
      </c>
      <c r="AK194" s="11">
        <f t="shared" si="62"/>
        <v>4005.5652</v>
      </c>
      <c r="AL194" s="13">
        <v>0.10100000000000001</v>
      </c>
      <c r="AM194" s="11">
        <f t="shared" si="78"/>
        <v>3914.8610000000003</v>
      </c>
      <c r="AN194" s="12"/>
      <c r="AO194" s="11"/>
      <c r="AP194" s="14">
        <f t="shared" si="69"/>
        <v>0</v>
      </c>
      <c r="AQ194" s="14">
        <f t="shared" si="70"/>
        <v>0</v>
      </c>
      <c r="AR194" s="14">
        <f t="shared" si="71"/>
        <v>0</v>
      </c>
      <c r="AS194" s="14">
        <f t="shared" si="63"/>
        <v>11330.91992</v>
      </c>
      <c r="AT194" s="14">
        <f t="shared" si="64"/>
        <v>2606.1115816000001</v>
      </c>
      <c r="AU194" s="14">
        <f t="shared" si="65"/>
        <v>13937.0315016</v>
      </c>
      <c r="AV194" s="14">
        <f t="shared" si="66"/>
        <v>11330.91992</v>
      </c>
      <c r="AW194" s="14">
        <f t="shared" si="67"/>
        <v>2606.1115816000001</v>
      </c>
      <c r="AX194" s="14">
        <f t="shared" si="68"/>
        <v>13937.0315016</v>
      </c>
      <c r="AY194" s="58"/>
      <c r="AZ194" s="58"/>
    </row>
    <row r="195" spans="1:52" s="1" customFormat="1" ht="12.75" customHeight="1" x14ac:dyDescent="0.2">
      <c r="A195" s="17">
        <f t="shared" si="77"/>
        <v>188</v>
      </c>
      <c r="B195" s="26">
        <v>36</v>
      </c>
      <c r="C195" s="18" t="s">
        <v>80</v>
      </c>
      <c r="D195" s="18" t="s">
        <v>16</v>
      </c>
      <c r="E195" s="18" t="s">
        <v>15</v>
      </c>
      <c r="F195" s="18" t="s">
        <v>133</v>
      </c>
      <c r="G195" s="18" t="s">
        <v>134</v>
      </c>
      <c r="H195" s="18"/>
      <c r="I195" s="18"/>
      <c r="J195" s="18"/>
      <c r="K195" s="18"/>
      <c r="L195" s="21" t="s">
        <v>725</v>
      </c>
      <c r="M195" s="25" t="s">
        <v>182</v>
      </c>
      <c r="N195" s="39" t="s">
        <v>778</v>
      </c>
      <c r="O195" s="39" t="s">
        <v>51</v>
      </c>
      <c r="P195" s="43">
        <v>558</v>
      </c>
      <c r="Q195" s="43">
        <v>2262</v>
      </c>
      <c r="R195" s="43">
        <v>0</v>
      </c>
      <c r="S195" s="40">
        <f t="shared" si="56"/>
        <v>2820</v>
      </c>
      <c r="T195" s="8">
        <v>1</v>
      </c>
      <c r="U195" s="8">
        <v>12</v>
      </c>
      <c r="V195" s="10" t="str">
        <f t="shared" si="72"/>
        <v>0,00000</v>
      </c>
      <c r="W195" s="11">
        <f t="shared" si="73"/>
        <v>0</v>
      </c>
      <c r="X195" s="12">
        <v>3.99</v>
      </c>
      <c r="Y195" s="11">
        <f t="shared" si="57"/>
        <v>47.88</v>
      </c>
      <c r="Z195" s="12">
        <v>0.08</v>
      </c>
      <c r="AA195" s="11">
        <f t="shared" si="81"/>
        <v>19.2</v>
      </c>
      <c r="AB195" s="12">
        <v>4.87</v>
      </c>
      <c r="AC195" s="11">
        <f t="shared" si="82"/>
        <v>1168.8</v>
      </c>
      <c r="AD195" s="12">
        <v>0</v>
      </c>
      <c r="AE195" s="11">
        <f t="shared" si="58"/>
        <v>0</v>
      </c>
      <c r="AF195" s="13">
        <f t="shared" si="59"/>
        <v>1.39E-3</v>
      </c>
      <c r="AG195" s="11">
        <f t="shared" si="60"/>
        <v>3.9198</v>
      </c>
      <c r="AH195" s="13">
        <v>1.3299999999999999E-2</v>
      </c>
      <c r="AI195" s="11">
        <f t="shared" si="61"/>
        <v>37.506</v>
      </c>
      <c r="AJ195" s="13">
        <v>0.3276</v>
      </c>
      <c r="AK195" s="11">
        <f t="shared" si="62"/>
        <v>182.80080000000001</v>
      </c>
      <c r="AL195" s="13">
        <v>0.10100000000000001</v>
      </c>
      <c r="AM195" s="11">
        <f t="shared" si="78"/>
        <v>228.46200000000002</v>
      </c>
      <c r="AN195" s="12"/>
      <c r="AO195" s="11"/>
      <c r="AP195" s="14">
        <f t="shared" si="69"/>
        <v>0</v>
      </c>
      <c r="AQ195" s="14">
        <f t="shared" si="70"/>
        <v>0</v>
      </c>
      <c r="AR195" s="14">
        <f t="shared" si="71"/>
        <v>0</v>
      </c>
      <c r="AS195" s="14">
        <f t="shared" si="63"/>
        <v>1688.5686000000003</v>
      </c>
      <c r="AT195" s="14">
        <f t="shared" si="64"/>
        <v>388.37077800000009</v>
      </c>
      <c r="AU195" s="14">
        <f t="shared" si="65"/>
        <v>2076.9393780000005</v>
      </c>
      <c r="AV195" s="14">
        <f t="shared" si="66"/>
        <v>1688.5686000000003</v>
      </c>
      <c r="AW195" s="14">
        <f t="shared" si="67"/>
        <v>388.37077800000009</v>
      </c>
      <c r="AX195" s="14">
        <f t="shared" si="68"/>
        <v>2076.9393780000005</v>
      </c>
      <c r="AY195" s="58"/>
      <c r="AZ195" s="58"/>
    </row>
    <row r="196" spans="1:52" s="1" customFormat="1" ht="12.75" customHeight="1" x14ac:dyDescent="0.2">
      <c r="A196" s="17">
        <f t="shared" si="77"/>
        <v>189</v>
      </c>
      <c r="B196" s="26">
        <v>36</v>
      </c>
      <c r="C196" s="18" t="s">
        <v>80</v>
      </c>
      <c r="D196" s="18" t="s">
        <v>16</v>
      </c>
      <c r="E196" s="18" t="s">
        <v>15</v>
      </c>
      <c r="F196" s="18" t="s">
        <v>133</v>
      </c>
      <c r="G196" s="18" t="s">
        <v>134</v>
      </c>
      <c r="H196" s="18"/>
      <c r="I196" s="18"/>
      <c r="J196" s="18"/>
      <c r="K196" s="18"/>
      <c r="L196" s="21" t="s">
        <v>726</v>
      </c>
      <c r="M196" s="25" t="s">
        <v>183</v>
      </c>
      <c r="N196" s="39" t="s">
        <v>778</v>
      </c>
      <c r="O196" s="39" t="s">
        <v>51</v>
      </c>
      <c r="P196" s="43">
        <v>337</v>
      </c>
      <c r="Q196" s="43">
        <v>1801</v>
      </c>
      <c r="R196" s="43">
        <v>0</v>
      </c>
      <c r="S196" s="40">
        <f t="shared" si="56"/>
        <v>2138</v>
      </c>
      <c r="T196" s="8">
        <v>1</v>
      </c>
      <c r="U196" s="8">
        <v>12</v>
      </c>
      <c r="V196" s="10" t="str">
        <f t="shared" si="72"/>
        <v>0,00000</v>
      </c>
      <c r="W196" s="11">
        <f t="shared" si="73"/>
        <v>0</v>
      </c>
      <c r="X196" s="12">
        <v>3.99</v>
      </c>
      <c r="Y196" s="11">
        <f t="shared" si="57"/>
        <v>47.88</v>
      </c>
      <c r="Z196" s="12">
        <v>0.08</v>
      </c>
      <c r="AA196" s="11">
        <f t="shared" si="81"/>
        <v>19.2</v>
      </c>
      <c r="AB196" s="12">
        <v>4.87</v>
      </c>
      <c r="AC196" s="11">
        <f t="shared" si="82"/>
        <v>1168.8</v>
      </c>
      <c r="AD196" s="12">
        <v>0</v>
      </c>
      <c r="AE196" s="11">
        <f t="shared" si="58"/>
        <v>0</v>
      </c>
      <c r="AF196" s="13">
        <f t="shared" si="59"/>
        <v>1.39E-3</v>
      </c>
      <c r="AG196" s="11">
        <f t="shared" si="60"/>
        <v>2.9718200000000001</v>
      </c>
      <c r="AH196" s="13">
        <v>1.3299999999999999E-2</v>
      </c>
      <c r="AI196" s="11">
        <f t="shared" si="61"/>
        <v>28.435399999999998</v>
      </c>
      <c r="AJ196" s="13">
        <v>0.3276</v>
      </c>
      <c r="AK196" s="11">
        <f t="shared" si="62"/>
        <v>110.4012</v>
      </c>
      <c r="AL196" s="13">
        <v>0.10100000000000001</v>
      </c>
      <c r="AM196" s="11">
        <f t="shared" si="78"/>
        <v>181.90100000000001</v>
      </c>
      <c r="AN196" s="12"/>
      <c r="AO196" s="11"/>
      <c r="AP196" s="14">
        <f t="shared" si="69"/>
        <v>0</v>
      </c>
      <c r="AQ196" s="14">
        <f t="shared" si="70"/>
        <v>0</v>
      </c>
      <c r="AR196" s="14">
        <f t="shared" si="71"/>
        <v>0</v>
      </c>
      <c r="AS196" s="14">
        <f t="shared" si="63"/>
        <v>1559.58942</v>
      </c>
      <c r="AT196" s="14">
        <f t="shared" si="64"/>
        <v>358.7055666</v>
      </c>
      <c r="AU196" s="14">
        <f t="shared" si="65"/>
        <v>1918.2949865999999</v>
      </c>
      <c r="AV196" s="14">
        <f t="shared" si="66"/>
        <v>1559.58942</v>
      </c>
      <c r="AW196" s="14">
        <f t="shared" si="67"/>
        <v>358.7055666</v>
      </c>
      <c r="AX196" s="14">
        <f t="shared" si="68"/>
        <v>1918.2949865999999</v>
      </c>
      <c r="AY196" s="58"/>
      <c r="AZ196" s="58"/>
    </row>
    <row r="197" spans="1:52" s="1" customFormat="1" ht="12.75" customHeight="1" x14ac:dyDescent="0.2">
      <c r="A197" s="17">
        <f t="shared" si="77"/>
        <v>190</v>
      </c>
      <c r="B197" s="26">
        <v>36</v>
      </c>
      <c r="C197" s="18" t="s">
        <v>80</v>
      </c>
      <c r="D197" s="18" t="s">
        <v>16</v>
      </c>
      <c r="E197" s="18" t="s">
        <v>15</v>
      </c>
      <c r="F197" s="18" t="s">
        <v>133</v>
      </c>
      <c r="G197" s="18" t="s">
        <v>134</v>
      </c>
      <c r="H197" s="18"/>
      <c r="I197" s="18"/>
      <c r="J197" s="18"/>
      <c r="K197" s="18"/>
      <c r="L197" s="21" t="s">
        <v>727</v>
      </c>
      <c r="M197" s="25" t="s">
        <v>184</v>
      </c>
      <c r="N197" s="39" t="s">
        <v>793</v>
      </c>
      <c r="O197" s="39" t="s">
        <v>51</v>
      </c>
      <c r="P197" s="43">
        <v>1278</v>
      </c>
      <c r="Q197" s="43">
        <v>5205</v>
      </c>
      <c r="R197" s="43">
        <v>0</v>
      </c>
      <c r="S197" s="40">
        <f t="shared" si="56"/>
        <v>6483</v>
      </c>
      <c r="T197" s="8">
        <v>1</v>
      </c>
      <c r="U197" s="8">
        <v>12</v>
      </c>
      <c r="V197" s="10" t="str">
        <f t="shared" si="72"/>
        <v>0,00000</v>
      </c>
      <c r="W197" s="11">
        <f t="shared" si="73"/>
        <v>0</v>
      </c>
      <c r="X197" s="12">
        <v>3.99</v>
      </c>
      <c r="Y197" s="11">
        <f t="shared" si="57"/>
        <v>47.88</v>
      </c>
      <c r="Z197" s="12">
        <v>0.08</v>
      </c>
      <c r="AA197" s="11">
        <f t="shared" si="81"/>
        <v>11.52</v>
      </c>
      <c r="AB197" s="12">
        <v>4.87</v>
      </c>
      <c r="AC197" s="11">
        <f t="shared" si="82"/>
        <v>701.28</v>
      </c>
      <c r="AD197" s="12">
        <v>0</v>
      </c>
      <c r="AE197" s="11">
        <f t="shared" si="58"/>
        <v>0</v>
      </c>
      <c r="AF197" s="13">
        <f t="shared" si="59"/>
        <v>1.39E-3</v>
      </c>
      <c r="AG197" s="11">
        <f t="shared" si="60"/>
        <v>9.0113699999999994</v>
      </c>
      <c r="AH197" s="13">
        <v>1.3299999999999999E-2</v>
      </c>
      <c r="AI197" s="11">
        <f t="shared" si="61"/>
        <v>86.2239</v>
      </c>
      <c r="AJ197" s="13">
        <v>0.3276</v>
      </c>
      <c r="AK197" s="11">
        <f t="shared" si="62"/>
        <v>418.6728</v>
      </c>
      <c r="AL197" s="13">
        <v>0.10100000000000001</v>
      </c>
      <c r="AM197" s="11">
        <f t="shared" si="78"/>
        <v>525.70500000000004</v>
      </c>
      <c r="AN197" s="12"/>
      <c r="AO197" s="11"/>
      <c r="AP197" s="14">
        <f t="shared" si="69"/>
        <v>0</v>
      </c>
      <c r="AQ197" s="14">
        <f t="shared" si="70"/>
        <v>0</v>
      </c>
      <c r="AR197" s="14">
        <f t="shared" si="71"/>
        <v>0</v>
      </c>
      <c r="AS197" s="14">
        <f t="shared" si="63"/>
        <v>1800.2930699999999</v>
      </c>
      <c r="AT197" s="14">
        <f t="shared" si="64"/>
        <v>414.06740610000003</v>
      </c>
      <c r="AU197" s="14">
        <f t="shared" si="65"/>
        <v>2214.3604761000001</v>
      </c>
      <c r="AV197" s="14">
        <f t="shared" si="66"/>
        <v>1800.2930699999999</v>
      </c>
      <c r="AW197" s="14">
        <f t="shared" si="67"/>
        <v>414.06740610000003</v>
      </c>
      <c r="AX197" s="14">
        <f t="shared" si="68"/>
        <v>2214.3604761000001</v>
      </c>
      <c r="AY197" s="58"/>
      <c r="AZ197" s="58"/>
    </row>
    <row r="198" spans="1:52" s="1" customFormat="1" ht="13.5" customHeight="1" x14ac:dyDescent="0.2">
      <c r="A198" s="17">
        <f t="shared" si="77"/>
        <v>191</v>
      </c>
      <c r="B198" s="26">
        <v>36</v>
      </c>
      <c r="C198" s="18" t="s">
        <v>80</v>
      </c>
      <c r="D198" s="18" t="s">
        <v>16</v>
      </c>
      <c r="E198" s="18" t="s">
        <v>15</v>
      </c>
      <c r="F198" s="18" t="s">
        <v>133</v>
      </c>
      <c r="G198" s="18" t="s">
        <v>134</v>
      </c>
      <c r="H198" s="18"/>
      <c r="I198" s="18"/>
      <c r="J198" s="18"/>
      <c r="K198" s="18"/>
      <c r="L198" s="21" t="s">
        <v>720</v>
      </c>
      <c r="M198" s="25" t="s">
        <v>187</v>
      </c>
      <c r="N198" s="39" t="s">
        <v>824</v>
      </c>
      <c r="O198" s="39" t="s">
        <v>55</v>
      </c>
      <c r="P198" s="43">
        <v>82810</v>
      </c>
      <c r="Q198" s="43">
        <v>22698</v>
      </c>
      <c r="R198" s="43">
        <v>0</v>
      </c>
      <c r="S198" s="40">
        <f t="shared" si="56"/>
        <v>105508</v>
      </c>
      <c r="T198" s="8">
        <v>1</v>
      </c>
      <c r="U198" s="8">
        <v>12</v>
      </c>
      <c r="V198" s="10" t="str">
        <f t="shared" si="72"/>
        <v>0,00000</v>
      </c>
      <c r="W198" s="11">
        <f t="shared" si="73"/>
        <v>0</v>
      </c>
      <c r="X198" s="12">
        <v>5</v>
      </c>
      <c r="Y198" s="11">
        <f t="shared" si="57"/>
        <v>60</v>
      </c>
      <c r="Z198" s="12">
        <v>0.08</v>
      </c>
      <c r="AA198" s="11">
        <f t="shared" si="81"/>
        <v>96</v>
      </c>
      <c r="AB198" s="12">
        <v>21.13</v>
      </c>
      <c r="AC198" s="11">
        <f t="shared" si="82"/>
        <v>25356</v>
      </c>
      <c r="AD198" s="12">
        <v>0</v>
      </c>
      <c r="AE198" s="11">
        <f t="shared" si="58"/>
        <v>0</v>
      </c>
      <c r="AF198" s="13">
        <f t="shared" si="59"/>
        <v>1.39E-3</v>
      </c>
      <c r="AG198" s="11">
        <f t="shared" si="60"/>
        <v>146.65611999999999</v>
      </c>
      <c r="AH198" s="13">
        <v>1.3299999999999999E-2</v>
      </c>
      <c r="AI198" s="11">
        <f t="shared" si="61"/>
        <v>1403.2564</v>
      </c>
      <c r="AJ198" s="13">
        <v>0.2208</v>
      </c>
      <c r="AK198" s="11">
        <f t="shared" si="62"/>
        <v>18284.448</v>
      </c>
      <c r="AL198" s="13">
        <v>0.15490000000000001</v>
      </c>
      <c r="AM198" s="11">
        <f t="shared" si="78"/>
        <v>3515.9202</v>
      </c>
      <c r="AN198" s="13"/>
      <c r="AO198" s="11"/>
      <c r="AP198" s="14">
        <f t="shared" si="69"/>
        <v>0</v>
      </c>
      <c r="AQ198" s="14">
        <f t="shared" si="70"/>
        <v>0</v>
      </c>
      <c r="AR198" s="14">
        <f t="shared" si="71"/>
        <v>0</v>
      </c>
      <c r="AS198" s="14">
        <f t="shared" si="63"/>
        <v>48862.280719999995</v>
      </c>
      <c r="AT198" s="14">
        <f t="shared" si="64"/>
        <v>11238.3245656</v>
      </c>
      <c r="AU198" s="14">
        <f t="shared" si="65"/>
        <v>60100.605285599995</v>
      </c>
      <c r="AV198" s="14">
        <f t="shared" si="66"/>
        <v>48862.280719999995</v>
      </c>
      <c r="AW198" s="14">
        <f t="shared" si="67"/>
        <v>11238.3245656</v>
      </c>
      <c r="AX198" s="14">
        <f t="shared" si="68"/>
        <v>60100.605285599995</v>
      </c>
      <c r="AY198" s="58"/>
      <c r="AZ198" s="58"/>
    </row>
    <row r="199" spans="1:52" s="1" customFormat="1" ht="12.75" customHeight="1" x14ac:dyDescent="0.2">
      <c r="A199" s="17">
        <f t="shared" si="77"/>
        <v>192</v>
      </c>
      <c r="B199" s="26">
        <v>36</v>
      </c>
      <c r="C199" s="18" t="s">
        <v>80</v>
      </c>
      <c r="D199" s="18" t="s">
        <v>16</v>
      </c>
      <c r="E199" s="18" t="s">
        <v>15</v>
      </c>
      <c r="F199" s="18" t="s">
        <v>133</v>
      </c>
      <c r="G199" s="18" t="s">
        <v>134</v>
      </c>
      <c r="H199" s="18"/>
      <c r="I199" s="18"/>
      <c r="J199" s="18"/>
      <c r="K199" s="18"/>
      <c r="L199" s="21" t="s">
        <v>729</v>
      </c>
      <c r="M199" s="25" t="s">
        <v>176</v>
      </c>
      <c r="N199" s="39" t="s">
        <v>845</v>
      </c>
      <c r="O199" s="39" t="s">
        <v>55</v>
      </c>
      <c r="P199" s="43">
        <v>7912</v>
      </c>
      <c r="Q199" s="43">
        <v>21047</v>
      </c>
      <c r="R199" s="43">
        <v>0</v>
      </c>
      <c r="S199" s="40">
        <f t="shared" si="56"/>
        <v>28959</v>
      </c>
      <c r="T199" s="8">
        <v>1</v>
      </c>
      <c r="U199" s="8">
        <v>12</v>
      </c>
      <c r="V199" s="10" t="str">
        <f t="shared" si="72"/>
        <v>0,00000</v>
      </c>
      <c r="W199" s="11">
        <f t="shared" si="73"/>
        <v>0</v>
      </c>
      <c r="X199" s="12">
        <v>5</v>
      </c>
      <c r="Y199" s="11">
        <f t="shared" si="57"/>
        <v>60</v>
      </c>
      <c r="Z199" s="12">
        <v>0.08</v>
      </c>
      <c r="AA199" s="11">
        <f t="shared" si="81"/>
        <v>49.92</v>
      </c>
      <c r="AB199" s="12">
        <v>21.13</v>
      </c>
      <c r="AC199" s="11">
        <f t="shared" si="82"/>
        <v>13185.12</v>
      </c>
      <c r="AD199" s="12">
        <v>0</v>
      </c>
      <c r="AE199" s="11">
        <f t="shared" si="58"/>
        <v>0</v>
      </c>
      <c r="AF199" s="13">
        <f t="shared" si="59"/>
        <v>1.39E-3</v>
      </c>
      <c r="AG199" s="11">
        <f t="shared" si="60"/>
        <v>40.253009999999996</v>
      </c>
      <c r="AH199" s="13">
        <v>1.3299999999999999E-2</v>
      </c>
      <c r="AI199" s="11">
        <f t="shared" si="61"/>
        <v>385.15469999999999</v>
      </c>
      <c r="AJ199" s="13">
        <v>0.2208</v>
      </c>
      <c r="AK199" s="11">
        <f t="shared" si="62"/>
        <v>1746.9695999999999</v>
      </c>
      <c r="AL199" s="13">
        <v>0.15490000000000001</v>
      </c>
      <c r="AM199" s="11">
        <f t="shared" si="78"/>
        <v>3260.1803</v>
      </c>
      <c r="AN199" s="13"/>
      <c r="AO199" s="11"/>
      <c r="AP199" s="14">
        <f t="shared" si="69"/>
        <v>0</v>
      </c>
      <c r="AQ199" s="14">
        <f t="shared" si="70"/>
        <v>0</v>
      </c>
      <c r="AR199" s="14">
        <f t="shared" si="71"/>
        <v>0</v>
      </c>
      <c r="AS199" s="14">
        <f t="shared" si="63"/>
        <v>18727.597610000001</v>
      </c>
      <c r="AT199" s="14">
        <f t="shared" si="64"/>
        <v>4307.3474503000007</v>
      </c>
      <c r="AU199" s="14">
        <f t="shared" si="65"/>
        <v>23034.9450603</v>
      </c>
      <c r="AV199" s="14">
        <f t="shared" si="66"/>
        <v>18727.597610000001</v>
      </c>
      <c r="AW199" s="14">
        <f t="shared" si="67"/>
        <v>4307.3474503000007</v>
      </c>
      <c r="AX199" s="14">
        <f t="shared" si="68"/>
        <v>23034.9450603</v>
      </c>
      <c r="AY199" s="58"/>
      <c r="AZ199" s="58"/>
    </row>
    <row r="200" spans="1:52" s="1" customFormat="1" ht="12.75" customHeight="1" x14ac:dyDescent="0.2">
      <c r="A200" s="17">
        <f t="shared" si="77"/>
        <v>193</v>
      </c>
      <c r="B200" s="26">
        <v>36</v>
      </c>
      <c r="C200" s="18" t="s">
        <v>80</v>
      </c>
      <c r="D200" s="18" t="s">
        <v>16</v>
      </c>
      <c r="E200" s="18" t="s">
        <v>15</v>
      </c>
      <c r="F200" s="18" t="s">
        <v>133</v>
      </c>
      <c r="G200" s="18" t="s">
        <v>134</v>
      </c>
      <c r="H200" s="18"/>
      <c r="I200" s="18"/>
      <c r="J200" s="18"/>
      <c r="K200" s="18"/>
      <c r="L200" s="21" t="s">
        <v>731</v>
      </c>
      <c r="M200" s="25" t="s">
        <v>732</v>
      </c>
      <c r="N200" s="39" t="s">
        <v>782</v>
      </c>
      <c r="O200" s="39" t="s">
        <v>55</v>
      </c>
      <c r="P200" s="43">
        <v>652</v>
      </c>
      <c r="Q200" s="43">
        <v>1651</v>
      </c>
      <c r="R200" s="43">
        <v>0</v>
      </c>
      <c r="S200" s="40">
        <f t="shared" ref="S200:S263" si="83">SUM(P200:R200)</f>
        <v>2303</v>
      </c>
      <c r="T200" s="8">
        <v>1</v>
      </c>
      <c r="U200" s="8">
        <v>12</v>
      </c>
      <c r="V200" s="10" t="str">
        <f t="shared" si="72"/>
        <v>0,00000</v>
      </c>
      <c r="W200" s="11">
        <f t="shared" si="73"/>
        <v>0</v>
      </c>
      <c r="X200" s="12">
        <v>5</v>
      </c>
      <c r="Y200" s="11">
        <f t="shared" ref="Y200:Y263" si="84">X200*U200*T200</f>
        <v>60</v>
      </c>
      <c r="Z200" s="12">
        <v>0.08</v>
      </c>
      <c r="AA200" s="11">
        <f t="shared" si="81"/>
        <v>48</v>
      </c>
      <c r="AB200" s="12">
        <v>21.13</v>
      </c>
      <c r="AC200" s="11">
        <f t="shared" si="82"/>
        <v>12678</v>
      </c>
      <c r="AD200" s="12">
        <v>0</v>
      </c>
      <c r="AE200" s="11">
        <f t="shared" ref="AE200:AE263" si="85">AD200*S200</f>
        <v>0</v>
      </c>
      <c r="AF200" s="13">
        <f t="shared" ref="AF200:AF263" si="86">1.39/1000</f>
        <v>1.39E-3</v>
      </c>
      <c r="AG200" s="11">
        <f t="shared" ref="AG200:AG263" si="87">AF200*S200</f>
        <v>3.2011699999999998</v>
      </c>
      <c r="AH200" s="13">
        <v>1.3299999999999999E-2</v>
      </c>
      <c r="AI200" s="11">
        <f t="shared" ref="AI200:AI263" si="88">AH200*S200</f>
        <v>30.629899999999999</v>
      </c>
      <c r="AJ200" s="13">
        <v>0.2208</v>
      </c>
      <c r="AK200" s="11">
        <f t="shared" ref="AK200:AK263" si="89">AJ200*P200</f>
        <v>143.9616</v>
      </c>
      <c r="AL200" s="13">
        <v>0.15490000000000001</v>
      </c>
      <c r="AM200" s="11">
        <f t="shared" si="78"/>
        <v>255.73990000000001</v>
      </c>
      <c r="AN200" s="13"/>
      <c r="AO200" s="11"/>
      <c r="AP200" s="14">
        <f t="shared" si="69"/>
        <v>0</v>
      </c>
      <c r="AQ200" s="14">
        <f t="shared" si="70"/>
        <v>0</v>
      </c>
      <c r="AR200" s="14">
        <f t="shared" si="71"/>
        <v>0</v>
      </c>
      <c r="AS200" s="14">
        <f t="shared" ref="AS200:AS263" si="90">AO200+AM200+AK200+AI200+AG200+AE200+AC200+AA200+Y200</f>
        <v>13219.532569999999</v>
      </c>
      <c r="AT200" s="14">
        <f t="shared" ref="AT200:AT263" si="91">AS200*0.23</f>
        <v>3040.4924910999998</v>
      </c>
      <c r="AU200" s="14">
        <f t="shared" ref="AU200:AU263" si="92">AT200+AS200</f>
        <v>16260.025061099999</v>
      </c>
      <c r="AV200" s="14">
        <f t="shared" ref="AV200:AV263" si="93">AP200+AS200</f>
        <v>13219.532569999999</v>
      </c>
      <c r="AW200" s="14">
        <f t="shared" ref="AW200:AW263" si="94">AQ200+AT200</f>
        <v>3040.4924910999998</v>
      </c>
      <c r="AX200" s="14">
        <f t="shared" ref="AX200:AX263" si="95">AR200+AU200</f>
        <v>16260.025061099999</v>
      </c>
      <c r="AY200" s="58"/>
      <c r="AZ200" s="58"/>
    </row>
    <row r="201" spans="1:52" s="1" customFormat="1" ht="12.75" customHeight="1" x14ac:dyDescent="0.2">
      <c r="A201" s="17">
        <f t="shared" si="77"/>
        <v>194</v>
      </c>
      <c r="B201" s="26">
        <v>36</v>
      </c>
      <c r="C201" s="18" t="s">
        <v>80</v>
      </c>
      <c r="D201" s="18" t="s">
        <v>16</v>
      </c>
      <c r="E201" s="18" t="s">
        <v>15</v>
      </c>
      <c r="F201" s="18" t="s">
        <v>133</v>
      </c>
      <c r="G201" s="18" t="s">
        <v>134</v>
      </c>
      <c r="H201" s="18"/>
      <c r="I201" s="18"/>
      <c r="J201" s="18"/>
      <c r="K201" s="18"/>
      <c r="L201" s="21" t="s">
        <v>730</v>
      </c>
      <c r="M201" s="25" t="s">
        <v>181</v>
      </c>
      <c r="N201" s="39" t="s">
        <v>828</v>
      </c>
      <c r="O201" s="39" t="s">
        <v>57</v>
      </c>
      <c r="P201" s="43">
        <v>43202</v>
      </c>
      <c r="Q201" s="43">
        <v>0</v>
      </c>
      <c r="R201" s="43">
        <v>0</v>
      </c>
      <c r="S201" s="40">
        <f t="shared" si="83"/>
        <v>43202</v>
      </c>
      <c r="T201" s="8">
        <v>1</v>
      </c>
      <c r="U201" s="8">
        <v>12</v>
      </c>
      <c r="V201" s="10" t="str">
        <f t="shared" si="72"/>
        <v>0,00000</v>
      </c>
      <c r="W201" s="11">
        <f t="shared" si="73"/>
        <v>0</v>
      </c>
      <c r="X201" s="12">
        <v>3.15</v>
      </c>
      <c r="Y201" s="11">
        <f t="shared" si="84"/>
        <v>37.799999999999997</v>
      </c>
      <c r="Z201" s="12">
        <v>0.02</v>
      </c>
      <c r="AA201" s="11">
        <f>Z201*U201</f>
        <v>0.24</v>
      </c>
      <c r="AB201" s="12">
        <v>7.49</v>
      </c>
      <c r="AC201" s="11">
        <f>AB201*U201</f>
        <v>89.88</v>
      </c>
      <c r="AD201" s="12">
        <v>0</v>
      </c>
      <c r="AE201" s="11">
        <f t="shared" si="85"/>
        <v>0</v>
      </c>
      <c r="AF201" s="13">
        <f t="shared" si="86"/>
        <v>1.39E-3</v>
      </c>
      <c r="AG201" s="11">
        <f t="shared" si="87"/>
        <v>60.050779999999996</v>
      </c>
      <c r="AH201" s="13">
        <v>1.3299999999999999E-2</v>
      </c>
      <c r="AI201" s="11">
        <f t="shared" si="88"/>
        <v>574.58659999999998</v>
      </c>
      <c r="AJ201" s="13">
        <v>0.23799999999999999</v>
      </c>
      <c r="AK201" s="11">
        <f t="shared" si="89"/>
        <v>10282.075999999999</v>
      </c>
      <c r="AL201" s="13"/>
      <c r="AM201" s="11"/>
      <c r="AN201" s="13"/>
      <c r="AO201" s="11"/>
      <c r="AP201" s="14">
        <f t="shared" ref="AP201:AP264" si="96">W201</f>
        <v>0</v>
      </c>
      <c r="AQ201" s="14">
        <f t="shared" ref="AQ201:AQ264" si="97">AP201*0.23</f>
        <v>0</v>
      </c>
      <c r="AR201" s="14">
        <f t="shared" ref="AR201:AR264" si="98">AP201+AQ201</f>
        <v>0</v>
      </c>
      <c r="AS201" s="14">
        <f t="shared" si="90"/>
        <v>11044.633379999997</v>
      </c>
      <c r="AT201" s="14">
        <f t="shared" si="91"/>
        <v>2540.2656773999997</v>
      </c>
      <c r="AU201" s="14">
        <f t="shared" si="92"/>
        <v>13584.899057399998</v>
      </c>
      <c r="AV201" s="14">
        <f t="shared" si="93"/>
        <v>11044.633379999997</v>
      </c>
      <c r="AW201" s="14">
        <f t="shared" si="94"/>
        <v>2540.2656773999997</v>
      </c>
      <c r="AX201" s="14">
        <f t="shared" si="95"/>
        <v>13584.899057399998</v>
      </c>
      <c r="AY201" s="57"/>
      <c r="AZ201" s="57"/>
    </row>
    <row r="202" spans="1:52" s="1" customFormat="1" ht="12.75" customHeight="1" x14ac:dyDescent="0.2">
      <c r="A202" s="17">
        <f t="shared" si="77"/>
        <v>195</v>
      </c>
      <c r="B202" s="26">
        <v>37</v>
      </c>
      <c r="C202" s="18" t="s">
        <v>81</v>
      </c>
      <c r="D202" s="18" t="s">
        <v>39</v>
      </c>
      <c r="E202" s="18" t="s">
        <v>17</v>
      </c>
      <c r="F202" s="18" t="s">
        <v>135</v>
      </c>
      <c r="G202" s="18" t="s">
        <v>136</v>
      </c>
      <c r="H202" s="18"/>
      <c r="I202" s="18"/>
      <c r="J202" s="18"/>
      <c r="K202" s="18"/>
      <c r="L202" s="21" t="s">
        <v>734</v>
      </c>
      <c r="M202" s="25" t="s">
        <v>376</v>
      </c>
      <c r="N202" s="21" t="s">
        <v>824</v>
      </c>
      <c r="O202" s="21" t="s">
        <v>69</v>
      </c>
      <c r="P202" s="26">
        <v>76656</v>
      </c>
      <c r="Q202" s="26">
        <v>0</v>
      </c>
      <c r="R202" s="26">
        <v>0</v>
      </c>
      <c r="S202" s="35">
        <f t="shared" si="83"/>
        <v>76656</v>
      </c>
      <c r="T202" s="8">
        <v>1</v>
      </c>
      <c r="U202" s="8">
        <v>12</v>
      </c>
      <c r="V202" s="10" t="str">
        <f t="shared" ref="V202:V265" si="99">V201</f>
        <v>0,00000</v>
      </c>
      <c r="W202" s="11">
        <f t="shared" ref="W202:W265" si="100">S202*V202</f>
        <v>0</v>
      </c>
      <c r="X202" s="12">
        <v>10</v>
      </c>
      <c r="Y202" s="11">
        <f t="shared" si="84"/>
        <v>120</v>
      </c>
      <c r="Z202" s="12">
        <v>0.19</v>
      </c>
      <c r="AA202" s="11">
        <f t="shared" ref="AA202:AA214" si="101">Z202*U202*N202</f>
        <v>228.00000000000003</v>
      </c>
      <c r="AB202" s="12">
        <v>12.61</v>
      </c>
      <c r="AC202" s="11">
        <f t="shared" ref="AC202:AC214" si="102">AB202*U202*T202*N202</f>
        <v>15132</v>
      </c>
      <c r="AD202" s="12">
        <v>0</v>
      </c>
      <c r="AE202" s="11">
        <f t="shared" si="85"/>
        <v>0</v>
      </c>
      <c r="AF202" s="13">
        <f t="shared" si="86"/>
        <v>1.39E-3</v>
      </c>
      <c r="AG202" s="11">
        <f t="shared" si="87"/>
        <v>106.55184</v>
      </c>
      <c r="AH202" s="13">
        <v>1.333E-2</v>
      </c>
      <c r="AI202" s="11">
        <f t="shared" si="88"/>
        <v>1021.82448</v>
      </c>
      <c r="AJ202" s="13">
        <v>6.6519999999999996E-2</v>
      </c>
      <c r="AK202" s="11">
        <f t="shared" si="89"/>
        <v>5099.1571199999998</v>
      </c>
      <c r="AL202" s="13"/>
      <c r="AM202" s="11"/>
      <c r="AN202" s="13"/>
      <c r="AO202" s="11"/>
      <c r="AP202" s="14">
        <f t="shared" si="96"/>
        <v>0</v>
      </c>
      <c r="AQ202" s="14">
        <f t="shared" si="97"/>
        <v>0</v>
      </c>
      <c r="AR202" s="14">
        <f t="shared" si="98"/>
        <v>0</v>
      </c>
      <c r="AS202" s="14">
        <f t="shared" si="90"/>
        <v>21707.533439999999</v>
      </c>
      <c r="AT202" s="14">
        <f t="shared" si="91"/>
        <v>4992.7326911999999</v>
      </c>
      <c r="AU202" s="14">
        <f t="shared" si="92"/>
        <v>26700.266131199998</v>
      </c>
      <c r="AV202" s="14">
        <f t="shared" si="93"/>
        <v>21707.533439999999</v>
      </c>
      <c r="AW202" s="14">
        <f t="shared" si="94"/>
        <v>4992.7326911999999</v>
      </c>
      <c r="AX202" s="14">
        <f t="shared" si="95"/>
        <v>26700.266131199998</v>
      </c>
      <c r="AY202" s="62">
        <v>37</v>
      </c>
      <c r="AZ202" s="56">
        <f>SUM(AX202:AX204)</f>
        <v>64957.728854100002</v>
      </c>
    </row>
    <row r="203" spans="1:52" s="1" customFormat="1" ht="12.75" customHeight="1" x14ac:dyDescent="0.2">
      <c r="A203" s="17">
        <f t="shared" si="77"/>
        <v>196</v>
      </c>
      <c r="B203" s="26">
        <v>37</v>
      </c>
      <c r="C203" s="18" t="s">
        <v>81</v>
      </c>
      <c r="D203" s="18" t="s">
        <v>39</v>
      </c>
      <c r="E203" s="18" t="s">
        <v>17</v>
      </c>
      <c r="F203" s="18" t="s">
        <v>135</v>
      </c>
      <c r="G203" s="18" t="s">
        <v>136</v>
      </c>
      <c r="H203" s="18"/>
      <c r="I203" s="18"/>
      <c r="J203" s="18"/>
      <c r="K203" s="18"/>
      <c r="L203" s="21" t="s">
        <v>733</v>
      </c>
      <c r="M203" s="25" t="s">
        <v>375</v>
      </c>
      <c r="N203" s="39">
        <v>0.5</v>
      </c>
      <c r="O203" s="39" t="s">
        <v>51</v>
      </c>
      <c r="P203" s="43">
        <v>21512</v>
      </c>
      <c r="Q203" s="43">
        <v>32268</v>
      </c>
      <c r="R203" s="43">
        <v>0</v>
      </c>
      <c r="S203" s="40">
        <f t="shared" si="83"/>
        <v>53780</v>
      </c>
      <c r="T203" s="8">
        <v>1</v>
      </c>
      <c r="U203" s="8">
        <v>12</v>
      </c>
      <c r="V203" s="10" t="str">
        <f t="shared" si="99"/>
        <v>0,00000</v>
      </c>
      <c r="W203" s="11">
        <f t="shared" si="100"/>
        <v>0</v>
      </c>
      <c r="X203" s="12">
        <v>3.99</v>
      </c>
      <c r="Y203" s="11">
        <f t="shared" si="84"/>
        <v>47.88</v>
      </c>
      <c r="Z203" s="12">
        <v>0.08</v>
      </c>
      <c r="AA203" s="11">
        <f t="shared" si="101"/>
        <v>0.48</v>
      </c>
      <c r="AB203" s="12">
        <v>4.87</v>
      </c>
      <c r="AC203" s="11">
        <f t="shared" si="102"/>
        <v>29.22</v>
      </c>
      <c r="AD203" s="12">
        <v>0</v>
      </c>
      <c r="AE203" s="11">
        <f t="shared" si="85"/>
        <v>0</v>
      </c>
      <c r="AF203" s="13">
        <f t="shared" si="86"/>
        <v>1.39E-3</v>
      </c>
      <c r="AG203" s="11">
        <f t="shared" si="87"/>
        <v>74.754199999999997</v>
      </c>
      <c r="AH203" s="13">
        <v>1.3299999999999999E-2</v>
      </c>
      <c r="AI203" s="11">
        <f t="shared" si="88"/>
        <v>715.274</v>
      </c>
      <c r="AJ203" s="13">
        <v>0.3276</v>
      </c>
      <c r="AK203" s="11">
        <f t="shared" si="89"/>
        <v>7047.3311999999996</v>
      </c>
      <c r="AL203" s="13">
        <v>0.10100000000000001</v>
      </c>
      <c r="AM203" s="11">
        <f>AL203*Q203</f>
        <v>3259.0680000000002</v>
      </c>
      <c r="AN203" s="12"/>
      <c r="AO203" s="11"/>
      <c r="AP203" s="14">
        <f t="shared" si="96"/>
        <v>0</v>
      </c>
      <c r="AQ203" s="14">
        <f t="shared" si="97"/>
        <v>0</v>
      </c>
      <c r="AR203" s="14">
        <f t="shared" si="98"/>
        <v>0</v>
      </c>
      <c r="AS203" s="14">
        <f t="shared" si="90"/>
        <v>11174.007399999997</v>
      </c>
      <c r="AT203" s="14">
        <f t="shared" si="91"/>
        <v>2570.0217019999996</v>
      </c>
      <c r="AU203" s="14">
        <f t="shared" si="92"/>
        <v>13744.029101999997</v>
      </c>
      <c r="AV203" s="14">
        <f t="shared" si="93"/>
        <v>11174.007399999997</v>
      </c>
      <c r="AW203" s="14">
        <f t="shared" si="94"/>
        <v>2570.0217019999996</v>
      </c>
      <c r="AX203" s="14">
        <f t="shared" si="95"/>
        <v>13744.029101999997</v>
      </c>
      <c r="AY203" s="58"/>
      <c r="AZ203" s="58"/>
    </row>
    <row r="204" spans="1:52" s="1" customFormat="1" ht="12.75" customHeight="1" x14ac:dyDescent="0.2">
      <c r="A204" s="17">
        <f t="shared" si="77"/>
        <v>197</v>
      </c>
      <c r="B204" s="26">
        <v>37</v>
      </c>
      <c r="C204" s="18" t="s">
        <v>81</v>
      </c>
      <c r="D204" s="18" t="s">
        <v>39</v>
      </c>
      <c r="E204" s="18" t="s">
        <v>17</v>
      </c>
      <c r="F204" s="18" t="s">
        <v>135</v>
      </c>
      <c r="G204" s="18" t="s">
        <v>136</v>
      </c>
      <c r="H204" s="18"/>
      <c r="I204" s="18"/>
      <c r="J204" s="18"/>
      <c r="K204" s="18"/>
      <c r="L204" s="21" t="s">
        <v>735</v>
      </c>
      <c r="M204" s="25" t="s">
        <v>377</v>
      </c>
      <c r="N204" s="39" t="s">
        <v>846</v>
      </c>
      <c r="O204" s="39" t="s">
        <v>55</v>
      </c>
      <c r="P204" s="43">
        <v>35</v>
      </c>
      <c r="Q204" s="43">
        <v>52</v>
      </c>
      <c r="R204" s="43">
        <v>0</v>
      </c>
      <c r="S204" s="40">
        <f t="shared" si="83"/>
        <v>87</v>
      </c>
      <c r="T204" s="8">
        <v>1</v>
      </c>
      <c r="U204" s="8">
        <v>12</v>
      </c>
      <c r="V204" s="10" t="str">
        <f t="shared" si="99"/>
        <v>0,00000</v>
      </c>
      <c r="W204" s="11">
        <f t="shared" si="100"/>
        <v>0</v>
      </c>
      <c r="X204" s="12">
        <v>5</v>
      </c>
      <c r="Y204" s="11">
        <f t="shared" si="84"/>
        <v>60</v>
      </c>
      <c r="Z204" s="12">
        <v>0.08</v>
      </c>
      <c r="AA204" s="11">
        <f t="shared" si="101"/>
        <v>74.88</v>
      </c>
      <c r="AB204" s="12">
        <v>21.13</v>
      </c>
      <c r="AC204" s="11">
        <f t="shared" si="102"/>
        <v>19777.68</v>
      </c>
      <c r="AD204" s="12">
        <v>0</v>
      </c>
      <c r="AE204" s="11">
        <f t="shared" si="85"/>
        <v>0</v>
      </c>
      <c r="AF204" s="13">
        <f t="shared" si="86"/>
        <v>1.39E-3</v>
      </c>
      <c r="AG204" s="11">
        <f t="shared" si="87"/>
        <v>0.12093</v>
      </c>
      <c r="AH204" s="13">
        <v>1.3299999999999999E-2</v>
      </c>
      <c r="AI204" s="11">
        <f t="shared" si="88"/>
        <v>1.1571</v>
      </c>
      <c r="AJ204" s="13">
        <v>0.2208</v>
      </c>
      <c r="AK204" s="11">
        <f t="shared" si="89"/>
        <v>7.7279999999999998</v>
      </c>
      <c r="AL204" s="13">
        <v>0.15490000000000001</v>
      </c>
      <c r="AM204" s="11">
        <f>AL204*Q204</f>
        <v>8.0548000000000002</v>
      </c>
      <c r="AN204" s="12"/>
      <c r="AO204" s="11"/>
      <c r="AP204" s="14">
        <f t="shared" si="96"/>
        <v>0</v>
      </c>
      <c r="AQ204" s="14">
        <f t="shared" si="97"/>
        <v>0</v>
      </c>
      <c r="AR204" s="14">
        <f t="shared" si="98"/>
        <v>0</v>
      </c>
      <c r="AS204" s="14">
        <f t="shared" si="90"/>
        <v>19929.62083</v>
      </c>
      <c r="AT204" s="14">
        <f t="shared" si="91"/>
        <v>4583.8127909000004</v>
      </c>
      <c r="AU204" s="14">
        <f t="shared" si="92"/>
        <v>24513.433620899999</v>
      </c>
      <c r="AV204" s="14">
        <f t="shared" si="93"/>
        <v>19929.62083</v>
      </c>
      <c r="AW204" s="14">
        <f t="shared" si="94"/>
        <v>4583.8127909000004</v>
      </c>
      <c r="AX204" s="14">
        <f t="shared" si="95"/>
        <v>24513.433620899999</v>
      </c>
      <c r="AY204" s="57"/>
      <c r="AZ204" s="57"/>
    </row>
    <row r="205" spans="1:52" s="1" customFormat="1" ht="12.75" customHeight="1" x14ac:dyDescent="0.2">
      <c r="A205" s="17">
        <f t="shared" si="77"/>
        <v>198</v>
      </c>
      <c r="B205" s="26">
        <v>38</v>
      </c>
      <c r="C205" s="18" t="s">
        <v>378</v>
      </c>
      <c r="D205" s="18" t="s">
        <v>41</v>
      </c>
      <c r="E205" s="18" t="s">
        <v>40</v>
      </c>
      <c r="F205" s="18" t="s">
        <v>137</v>
      </c>
      <c r="G205" s="18" t="s">
        <v>379</v>
      </c>
      <c r="H205" s="18"/>
      <c r="I205" s="18"/>
      <c r="J205" s="18"/>
      <c r="K205" s="18"/>
      <c r="L205" s="21" t="s">
        <v>736</v>
      </c>
      <c r="M205" s="25" t="s">
        <v>380</v>
      </c>
      <c r="N205" s="21" t="s">
        <v>847</v>
      </c>
      <c r="O205" s="21" t="s">
        <v>69</v>
      </c>
      <c r="P205" s="26">
        <v>1155345</v>
      </c>
      <c r="Q205" s="26">
        <v>0</v>
      </c>
      <c r="R205" s="26">
        <v>0</v>
      </c>
      <c r="S205" s="35">
        <f t="shared" si="83"/>
        <v>1155345</v>
      </c>
      <c r="T205" s="8">
        <v>1</v>
      </c>
      <c r="U205" s="8">
        <v>12</v>
      </c>
      <c r="V205" s="10" t="str">
        <f t="shared" si="99"/>
        <v>0,00000</v>
      </c>
      <c r="W205" s="11">
        <f t="shared" si="100"/>
        <v>0</v>
      </c>
      <c r="X205" s="12">
        <v>10</v>
      </c>
      <c r="Y205" s="11">
        <f t="shared" si="84"/>
        <v>120</v>
      </c>
      <c r="Z205" s="12">
        <v>0.19</v>
      </c>
      <c r="AA205" s="11">
        <f t="shared" si="101"/>
        <v>524.40000000000009</v>
      </c>
      <c r="AB205" s="12">
        <v>12.61</v>
      </c>
      <c r="AC205" s="11">
        <f t="shared" si="102"/>
        <v>34803.599999999999</v>
      </c>
      <c r="AD205" s="12">
        <v>0</v>
      </c>
      <c r="AE205" s="11">
        <f t="shared" si="85"/>
        <v>0</v>
      </c>
      <c r="AF205" s="13">
        <f t="shared" si="86"/>
        <v>1.39E-3</v>
      </c>
      <c r="AG205" s="11">
        <f t="shared" si="87"/>
        <v>1605.9295500000001</v>
      </c>
      <c r="AH205" s="13">
        <v>1.333E-2</v>
      </c>
      <c r="AI205" s="11">
        <f t="shared" si="88"/>
        <v>15400.74885</v>
      </c>
      <c r="AJ205" s="13">
        <v>6.6519999999999996E-2</v>
      </c>
      <c r="AK205" s="11">
        <f t="shared" si="89"/>
        <v>76853.549399999989</v>
      </c>
      <c r="AL205" s="12"/>
      <c r="AM205" s="11"/>
      <c r="AN205" s="12"/>
      <c r="AO205" s="11"/>
      <c r="AP205" s="14">
        <f t="shared" si="96"/>
        <v>0</v>
      </c>
      <c r="AQ205" s="14">
        <f t="shared" si="97"/>
        <v>0</v>
      </c>
      <c r="AR205" s="14">
        <f t="shared" si="98"/>
        <v>0</v>
      </c>
      <c r="AS205" s="14">
        <f t="shared" si="90"/>
        <v>129308.22779999999</v>
      </c>
      <c r="AT205" s="14">
        <f t="shared" si="91"/>
        <v>29740.892393999999</v>
      </c>
      <c r="AU205" s="14">
        <f t="shared" si="92"/>
        <v>159049.12019399999</v>
      </c>
      <c r="AV205" s="14">
        <f t="shared" si="93"/>
        <v>129308.22779999999</v>
      </c>
      <c r="AW205" s="14">
        <f t="shared" si="94"/>
        <v>29740.892393999999</v>
      </c>
      <c r="AX205" s="14">
        <f t="shared" si="95"/>
        <v>159049.12019399999</v>
      </c>
      <c r="AY205" s="62">
        <v>38</v>
      </c>
      <c r="AZ205" s="56">
        <f>SUM(AX205:AX215)</f>
        <v>1416768.9112097998</v>
      </c>
    </row>
    <row r="206" spans="1:52" s="1" customFormat="1" ht="12.75" customHeight="1" x14ac:dyDescent="0.2">
      <c r="A206" s="17">
        <f t="shared" si="77"/>
        <v>199</v>
      </c>
      <c r="B206" s="26">
        <v>38</v>
      </c>
      <c r="C206" s="18" t="s">
        <v>378</v>
      </c>
      <c r="D206" s="18" t="s">
        <v>41</v>
      </c>
      <c r="E206" s="18" t="s">
        <v>40</v>
      </c>
      <c r="F206" s="18" t="s">
        <v>137</v>
      </c>
      <c r="G206" s="18" t="s">
        <v>379</v>
      </c>
      <c r="H206" s="18"/>
      <c r="I206" s="18"/>
      <c r="J206" s="18"/>
      <c r="K206" s="18"/>
      <c r="L206" s="21" t="s">
        <v>737</v>
      </c>
      <c r="M206" s="25" t="s">
        <v>381</v>
      </c>
      <c r="N206" s="21" t="s">
        <v>815</v>
      </c>
      <c r="O206" s="21" t="s">
        <v>71</v>
      </c>
      <c r="P206" s="26">
        <v>237900</v>
      </c>
      <c r="Q206" s="26">
        <v>112861</v>
      </c>
      <c r="R206" s="26">
        <v>552918</v>
      </c>
      <c r="S206" s="35">
        <f t="shared" si="83"/>
        <v>903679</v>
      </c>
      <c r="T206" s="8">
        <v>1</v>
      </c>
      <c r="U206" s="8">
        <v>12</v>
      </c>
      <c r="V206" s="10" t="str">
        <f t="shared" si="99"/>
        <v>0,00000</v>
      </c>
      <c r="W206" s="11">
        <f t="shared" si="100"/>
        <v>0</v>
      </c>
      <c r="X206" s="12">
        <v>10</v>
      </c>
      <c r="Y206" s="11">
        <f t="shared" si="84"/>
        <v>120</v>
      </c>
      <c r="Z206" s="12">
        <v>0.19</v>
      </c>
      <c r="AA206" s="11">
        <f t="shared" si="101"/>
        <v>478.80000000000007</v>
      </c>
      <c r="AB206" s="12">
        <v>15.17</v>
      </c>
      <c r="AC206" s="11">
        <f t="shared" si="102"/>
        <v>38228.400000000001</v>
      </c>
      <c r="AD206" s="12">
        <v>0</v>
      </c>
      <c r="AE206" s="11">
        <f t="shared" si="85"/>
        <v>0</v>
      </c>
      <c r="AF206" s="13">
        <f t="shared" si="86"/>
        <v>1.39E-3</v>
      </c>
      <c r="AG206" s="11">
        <f t="shared" si="87"/>
        <v>1256.1138100000001</v>
      </c>
      <c r="AH206" s="13">
        <v>1.333E-2</v>
      </c>
      <c r="AI206" s="11">
        <f t="shared" si="88"/>
        <v>12046.041069999999</v>
      </c>
      <c r="AJ206" s="13">
        <v>5.466E-2</v>
      </c>
      <c r="AK206" s="11">
        <f t="shared" si="89"/>
        <v>13003.614</v>
      </c>
      <c r="AL206" s="13">
        <v>6.6909999999999997E-2</v>
      </c>
      <c r="AM206" s="11">
        <f t="shared" ref="AM206:AM214" si="103">AL206*Q206</f>
        <v>7551.5295099999994</v>
      </c>
      <c r="AN206" s="13">
        <v>2.4840000000000001E-2</v>
      </c>
      <c r="AO206" s="11">
        <f>AN206*R206</f>
        <v>13734.483120000001</v>
      </c>
      <c r="AP206" s="14">
        <f t="shared" si="96"/>
        <v>0</v>
      </c>
      <c r="AQ206" s="14">
        <f t="shared" si="97"/>
        <v>0</v>
      </c>
      <c r="AR206" s="14">
        <f t="shared" si="98"/>
        <v>0</v>
      </c>
      <c r="AS206" s="14">
        <f t="shared" si="90"/>
        <v>86418.981509999998</v>
      </c>
      <c r="AT206" s="14">
        <f t="shared" si="91"/>
        <v>19876.365747300002</v>
      </c>
      <c r="AU206" s="14">
        <f t="shared" si="92"/>
        <v>106295.3472573</v>
      </c>
      <c r="AV206" s="14">
        <f t="shared" si="93"/>
        <v>86418.981509999998</v>
      </c>
      <c r="AW206" s="14">
        <f t="shared" si="94"/>
        <v>19876.365747300002</v>
      </c>
      <c r="AX206" s="14">
        <f t="shared" si="95"/>
        <v>106295.3472573</v>
      </c>
      <c r="AY206" s="58"/>
      <c r="AZ206" s="58"/>
    </row>
    <row r="207" spans="1:52" s="1" customFormat="1" ht="12.75" customHeight="1" x14ac:dyDescent="0.2">
      <c r="A207" s="17">
        <f t="shared" si="77"/>
        <v>200</v>
      </c>
      <c r="B207" s="26">
        <v>38</v>
      </c>
      <c r="C207" s="18" t="s">
        <v>378</v>
      </c>
      <c r="D207" s="18" t="s">
        <v>41</v>
      </c>
      <c r="E207" s="18" t="s">
        <v>40</v>
      </c>
      <c r="F207" s="18" t="s">
        <v>137</v>
      </c>
      <c r="G207" s="18" t="s">
        <v>379</v>
      </c>
      <c r="H207" s="18"/>
      <c r="I207" s="18"/>
      <c r="J207" s="18"/>
      <c r="K207" s="18"/>
      <c r="L207" s="21" t="s">
        <v>738</v>
      </c>
      <c r="M207" s="25" t="s">
        <v>382</v>
      </c>
      <c r="N207" s="21" t="s">
        <v>821</v>
      </c>
      <c r="O207" s="21" t="s">
        <v>71</v>
      </c>
      <c r="P207" s="26">
        <v>193053</v>
      </c>
      <c r="Q207" s="26">
        <v>83967</v>
      </c>
      <c r="R207" s="26">
        <v>465975</v>
      </c>
      <c r="S207" s="35">
        <f t="shared" si="83"/>
        <v>742995</v>
      </c>
      <c r="T207" s="8">
        <v>1</v>
      </c>
      <c r="U207" s="8">
        <v>12</v>
      </c>
      <c r="V207" s="10" t="str">
        <f t="shared" si="99"/>
        <v>0,00000</v>
      </c>
      <c r="W207" s="11">
        <f t="shared" si="100"/>
        <v>0</v>
      </c>
      <c r="X207" s="12">
        <v>10</v>
      </c>
      <c r="Y207" s="11">
        <f t="shared" si="84"/>
        <v>120</v>
      </c>
      <c r="Z207" s="12">
        <v>0.19</v>
      </c>
      <c r="AA207" s="11">
        <f t="shared" si="101"/>
        <v>661.2</v>
      </c>
      <c r="AB207" s="12">
        <v>15.17</v>
      </c>
      <c r="AC207" s="11">
        <f t="shared" si="102"/>
        <v>52791.6</v>
      </c>
      <c r="AD207" s="12">
        <v>0</v>
      </c>
      <c r="AE207" s="11">
        <f t="shared" si="85"/>
        <v>0</v>
      </c>
      <c r="AF207" s="13">
        <f t="shared" si="86"/>
        <v>1.39E-3</v>
      </c>
      <c r="AG207" s="11">
        <f t="shared" si="87"/>
        <v>1032.76305</v>
      </c>
      <c r="AH207" s="13">
        <v>1.333E-2</v>
      </c>
      <c r="AI207" s="11">
        <f t="shared" si="88"/>
        <v>9904.1233499999998</v>
      </c>
      <c r="AJ207" s="13">
        <v>5.466E-2</v>
      </c>
      <c r="AK207" s="11">
        <f t="shared" si="89"/>
        <v>10552.276980000001</v>
      </c>
      <c r="AL207" s="13">
        <v>6.6909999999999997E-2</v>
      </c>
      <c r="AM207" s="11">
        <f t="shared" si="103"/>
        <v>5618.2319699999998</v>
      </c>
      <c r="AN207" s="13">
        <v>2.4840000000000001E-2</v>
      </c>
      <c r="AO207" s="11">
        <f>AN207*R207</f>
        <v>11574.819000000001</v>
      </c>
      <c r="AP207" s="14">
        <f t="shared" si="96"/>
        <v>0</v>
      </c>
      <c r="AQ207" s="14">
        <f t="shared" si="97"/>
        <v>0</v>
      </c>
      <c r="AR207" s="14">
        <f t="shared" si="98"/>
        <v>0</v>
      </c>
      <c r="AS207" s="14">
        <f t="shared" si="90"/>
        <v>92255.014349999998</v>
      </c>
      <c r="AT207" s="14">
        <f t="shared" si="91"/>
        <v>21218.653300500002</v>
      </c>
      <c r="AU207" s="14">
        <f t="shared" si="92"/>
        <v>113473.66765049999</v>
      </c>
      <c r="AV207" s="14">
        <f t="shared" si="93"/>
        <v>92255.014349999998</v>
      </c>
      <c r="AW207" s="14">
        <f t="shared" si="94"/>
        <v>21218.653300500002</v>
      </c>
      <c r="AX207" s="14">
        <f t="shared" si="95"/>
        <v>113473.66765049999</v>
      </c>
      <c r="AY207" s="58"/>
      <c r="AZ207" s="58"/>
    </row>
    <row r="208" spans="1:52" s="1" customFormat="1" ht="12.75" customHeight="1" x14ac:dyDescent="0.2">
      <c r="A208" s="17">
        <f t="shared" si="77"/>
        <v>201</v>
      </c>
      <c r="B208" s="26">
        <v>38</v>
      </c>
      <c r="C208" s="18" t="s">
        <v>378</v>
      </c>
      <c r="D208" s="18" t="s">
        <v>41</v>
      </c>
      <c r="E208" s="18" t="s">
        <v>40</v>
      </c>
      <c r="F208" s="18" t="s">
        <v>137</v>
      </c>
      <c r="G208" s="18" t="s">
        <v>379</v>
      </c>
      <c r="H208" s="18"/>
      <c r="I208" s="18"/>
      <c r="J208" s="18"/>
      <c r="K208" s="18"/>
      <c r="L208" s="52" t="s">
        <v>739</v>
      </c>
      <c r="M208" s="25" t="s">
        <v>383</v>
      </c>
      <c r="N208" s="21" t="s">
        <v>848</v>
      </c>
      <c r="O208" s="21" t="s">
        <v>71</v>
      </c>
      <c r="P208" s="26">
        <v>172090</v>
      </c>
      <c r="Q208" s="26">
        <v>87830</v>
      </c>
      <c r="R208" s="26">
        <v>414037</v>
      </c>
      <c r="S208" s="35">
        <f t="shared" si="83"/>
        <v>673957</v>
      </c>
      <c r="T208" s="8">
        <v>1</v>
      </c>
      <c r="U208" s="8">
        <v>12</v>
      </c>
      <c r="V208" s="10" t="str">
        <f t="shared" si="99"/>
        <v>0,00000</v>
      </c>
      <c r="W208" s="11">
        <f t="shared" si="100"/>
        <v>0</v>
      </c>
      <c r="X208" s="12">
        <v>10</v>
      </c>
      <c r="Y208" s="11">
        <f t="shared" si="84"/>
        <v>120</v>
      </c>
      <c r="Z208" s="12">
        <v>0.19</v>
      </c>
      <c r="AA208" s="11">
        <f t="shared" si="101"/>
        <v>798.00000000000011</v>
      </c>
      <c r="AB208" s="12">
        <v>15.17</v>
      </c>
      <c r="AC208" s="11">
        <f t="shared" si="102"/>
        <v>63714</v>
      </c>
      <c r="AD208" s="12">
        <v>0</v>
      </c>
      <c r="AE208" s="11">
        <f t="shared" si="85"/>
        <v>0</v>
      </c>
      <c r="AF208" s="13">
        <f t="shared" si="86"/>
        <v>1.39E-3</v>
      </c>
      <c r="AG208" s="11">
        <f t="shared" si="87"/>
        <v>936.80022999999994</v>
      </c>
      <c r="AH208" s="13">
        <v>1.333E-2</v>
      </c>
      <c r="AI208" s="11">
        <f t="shared" si="88"/>
        <v>8983.8468099999991</v>
      </c>
      <c r="AJ208" s="13">
        <v>5.466E-2</v>
      </c>
      <c r="AK208" s="11">
        <f t="shared" si="89"/>
        <v>9406.4393999999993</v>
      </c>
      <c r="AL208" s="13">
        <v>6.6909999999999997E-2</v>
      </c>
      <c r="AM208" s="11">
        <f t="shared" si="103"/>
        <v>5876.7052999999996</v>
      </c>
      <c r="AN208" s="13">
        <v>2.4840000000000001E-2</v>
      </c>
      <c r="AO208" s="11">
        <f>AN208*R208</f>
        <v>10284.67908</v>
      </c>
      <c r="AP208" s="14">
        <f t="shared" si="96"/>
        <v>0</v>
      </c>
      <c r="AQ208" s="14">
        <f t="shared" si="97"/>
        <v>0</v>
      </c>
      <c r="AR208" s="14">
        <f t="shared" si="98"/>
        <v>0</v>
      </c>
      <c r="AS208" s="14">
        <f t="shared" si="90"/>
        <v>100120.47081999999</v>
      </c>
      <c r="AT208" s="14">
        <f t="shared" si="91"/>
        <v>23027.708288599999</v>
      </c>
      <c r="AU208" s="14">
        <f t="shared" si="92"/>
        <v>123148.17910859999</v>
      </c>
      <c r="AV208" s="14">
        <f t="shared" si="93"/>
        <v>100120.47081999999</v>
      </c>
      <c r="AW208" s="14">
        <f t="shared" si="94"/>
        <v>23027.708288599999</v>
      </c>
      <c r="AX208" s="14">
        <f t="shared" si="95"/>
        <v>123148.17910859999</v>
      </c>
      <c r="AY208" s="58"/>
      <c r="AZ208" s="58"/>
    </row>
    <row r="209" spans="1:52" s="1" customFormat="1" ht="12.75" customHeight="1" x14ac:dyDescent="0.2">
      <c r="A209" s="17">
        <f t="shared" si="77"/>
        <v>202</v>
      </c>
      <c r="B209" s="26">
        <v>38</v>
      </c>
      <c r="C209" s="18" t="s">
        <v>378</v>
      </c>
      <c r="D209" s="18" t="s">
        <v>41</v>
      </c>
      <c r="E209" s="18" t="s">
        <v>40</v>
      </c>
      <c r="F209" s="18" t="s">
        <v>137</v>
      </c>
      <c r="G209" s="18" t="s">
        <v>379</v>
      </c>
      <c r="H209" s="18"/>
      <c r="I209" s="18"/>
      <c r="J209" s="18"/>
      <c r="K209" s="18"/>
      <c r="L209" s="21" t="s">
        <v>354</v>
      </c>
      <c r="M209" s="25" t="s">
        <v>384</v>
      </c>
      <c r="N209" s="21" t="s">
        <v>848</v>
      </c>
      <c r="O209" s="21" t="s">
        <v>71</v>
      </c>
      <c r="P209" s="26">
        <v>132832</v>
      </c>
      <c r="Q209" s="26">
        <v>94468</v>
      </c>
      <c r="R209" s="26">
        <v>388103</v>
      </c>
      <c r="S209" s="35">
        <f t="shared" si="83"/>
        <v>615403</v>
      </c>
      <c r="T209" s="8">
        <v>1</v>
      </c>
      <c r="U209" s="8">
        <v>12</v>
      </c>
      <c r="V209" s="10" t="str">
        <f t="shared" si="99"/>
        <v>0,00000</v>
      </c>
      <c r="W209" s="11">
        <f t="shared" si="100"/>
        <v>0</v>
      </c>
      <c r="X209" s="12">
        <v>10</v>
      </c>
      <c r="Y209" s="11">
        <f t="shared" si="84"/>
        <v>120</v>
      </c>
      <c r="Z209" s="12">
        <v>0.19</v>
      </c>
      <c r="AA209" s="11">
        <f t="shared" si="101"/>
        <v>798.00000000000011</v>
      </c>
      <c r="AB209" s="12">
        <v>15.17</v>
      </c>
      <c r="AC209" s="11">
        <f t="shared" si="102"/>
        <v>63714</v>
      </c>
      <c r="AD209" s="12">
        <v>0</v>
      </c>
      <c r="AE209" s="11">
        <f t="shared" si="85"/>
        <v>0</v>
      </c>
      <c r="AF209" s="13">
        <f t="shared" si="86"/>
        <v>1.39E-3</v>
      </c>
      <c r="AG209" s="11">
        <f t="shared" si="87"/>
        <v>855.41016999999999</v>
      </c>
      <c r="AH209" s="13">
        <v>1.333E-2</v>
      </c>
      <c r="AI209" s="11">
        <f t="shared" si="88"/>
        <v>8203.3219900000004</v>
      </c>
      <c r="AJ209" s="13">
        <v>5.466E-2</v>
      </c>
      <c r="AK209" s="11">
        <f t="shared" si="89"/>
        <v>7260.5971200000004</v>
      </c>
      <c r="AL209" s="13">
        <v>6.6909999999999997E-2</v>
      </c>
      <c r="AM209" s="11">
        <f t="shared" si="103"/>
        <v>6320.8538799999997</v>
      </c>
      <c r="AN209" s="13">
        <v>2.4840000000000001E-2</v>
      </c>
      <c r="AO209" s="11">
        <f>AN209*R209</f>
        <v>9640.4785200000006</v>
      </c>
      <c r="AP209" s="14">
        <f t="shared" si="96"/>
        <v>0</v>
      </c>
      <c r="AQ209" s="14">
        <f t="shared" si="97"/>
        <v>0</v>
      </c>
      <c r="AR209" s="14">
        <f t="shared" si="98"/>
        <v>0</v>
      </c>
      <c r="AS209" s="14">
        <f t="shared" si="90"/>
        <v>96912.66167999999</v>
      </c>
      <c r="AT209" s="14">
        <f t="shared" si="91"/>
        <v>22289.912186399997</v>
      </c>
      <c r="AU209" s="14">
        <f t="shared" si="92"/>
        <v>119202.57386639999</v>
      </c>
      <c r="AV209" s="14">
        <f t="shared" si="93"/>
        <v>96912.66167999999</v>
      </c>
      <c r="AW209" s="14">
        <f t="shared" si="94"/>
        <v>22289.912186399997</v>
      </c>
      <c r="AX209" s="14">
        <f t="shared" si="95"/>
        <v>119202.57386639999</v>
      </c>
      <c r="AY209" s="58"/>
      <c r="AZ209" s="58"/>
    </row>
    <row r="210" spans="1:52" s="1" customFormat="1" ht="12.75" customHeight="1" x14ac:dyDescent="0.2">
      <c r="A210" s="17">
        <f t="shared" si="77"/>
        <v>203</v>
      </c>
      <c r="B210" s="26">
        <v>38</v>
      </c>
      <c r="C210" s="18" t="s">
        <v>378</v>
      </c>
      <c r="D210" s="18" t="s">
        <v>41</v>
      </c>
      <c r="E210" s="18" t="s">
        <v>40</v>
      </c>
      <c r="F210" s="18" t="s">
        <v>137</v>
      </c>
      <c r="G210" s="18" t="s">
        <v>379</v>
      </c>
      <c r="H210" s="18"/>
      <c r="I210" s="18"/>
      <c r="J210" s="18"/>
      <c r="K210" s="18"/>
      <c r="L210" s="21" t="s">
        <v>743</v>
      </c>
      <c r="M210" s="25" t="s">
        <v>388</v>
      </c>
      <c r="N210" s="21" t="s">
        <v>849</v>
      </c>
      <c r="O210" s="21" t="s">
        <v>71</v>
      </c>
      <c r="P210" s="26">
        <v>681461</v>
      </c>
      <c r="Q210" s="26">
        <v>342337</v>
      </c>
      <c r="R210" s="26">
        <v>1847080</v>
      </c>
      <c r="S210" s="35">
        <f t="shared" si="83"/>
        <v>2870878</v>
      </c>
      <c r="T210" s="8">
        <v>1</v>
      </c>
      <c r="U210" s="8">
        <v>12</v>
      </c>
      <c r="V210" s="10" t="str">
        <f t="shared" si="99"/>
        <v>0,00000</v>
      </c>
      <c r="W210" s="11">
        <f t="shared" si="100"/>
        <v>0</v>
      </c>
      <c r="X210" s="12">
        <v>10</v>
      </c>
      <c r="Y210" s="11">
        <f t="shared" si="84"/>
        <v>120</v>
      </c>
      <c r="Z210" s="12">
        <v>0.19</v>
      </c>
      <c r="AA210" s="11">
        <f t="shared" si="101"/>
        <v>1140.0000000000002</v>
      </c>
      <c r="AB210" s="12">
        <v>15.17</v>
      </c>
      <c r="AC210" s="11">
        <f t="shared" si="102"/>
        <v>91020</v>
      </c>
      <c r="AD210" s="12">
        <v>0</v>
      </c>
      <c r="AE210" s="11">
        <f t="shared" si="85"/>
        <v>0</v>
      </c>
      <c r="AF210" s="13">
        <f t="shared" si="86"/>
        <v>1.39E-3</v>
      </c>
      <c r="AG210" s="11">
        <f t="shared" si="87"/>
        <v>3990.5204199999998</v>
      </c>
      <c r="AH210" s="13">
        <v>1.333E-2</v>
      </c>
      <c r="AI210" s="11">
        <f t="shared" si="88"/>
        <v>38268.803740000003</v>
      </c>
      <c r="AJ210" s="13">
        <v>5.466E-2</v>
      </c>
      <c r="AK210" s="11">
        <f t="shared" si="89"/>
        <v>37248.658260000004</v>
      </c>
      <c r="AL210" s="13">
        <v>6.6909999999999997E-2</v>
      </c>
      <c r="AM210" s="11">
        <f t="shared" si="103"/>
        <v>22905.768669999998</v>
      </c>
      <c r="AN210" s="13">
        <v>2.4840000000000001E-2</v>
      </c>
      <c r="AO210" s="11">
        <f>AN210*R210</f>
        <v>45881.467199999999</v>
      </c>
      <c r="AP210" s="14">
        <f t="shared" si="96"/>
        <v>0</v>
      </c>
      <c r="AQ210" s="14">
        <f t="shared" si="97"/>
        <v>0</v>
      </c>
      <c r="AR210" s="14">
        <f t="shared" si="98"/>
        <v>0</v>
      </c>
      <c r="AS210" s="14">
        <f t="shared" si="90"/>
        <v>240575.21828999999</v>
      </c>
      <c r="AT210" s="14">
        <f t="shared" si="91"/>
        <v>55332.300206699998</v>
      </c>
      <c r="AU210" s="14">
        <f t="shared" si="92"/>
        <v>295907.51849669998</v>
      </c>
      <c r="AV210" s="14">
        <f t="shared" si="93"/>
        <v>240575.21828999999</v>
      </c>
      <c r="AW210" s="14">
        <f t="shared" si="94"/>
        <v>55332.300206699998</v>
      </c>
      <c r="AX210" s="14">
        <f t="shared" si="95"/>
        <v>295907.51849669998</v>
      </c>
      <c r="AY210" s="58"/>
      <c r="AZ210" s="58"/>
    </row>
    <row r="211" spans="1:52" s="1" customFormat="1" ht="12.75" customHeight="1" x14ac:dyDescent="0.2">
      <c r="A211" s="17">
        <f t="shared" si="77"/>
        <v>204</v>
      </c>
      <c r="B211" s="26">
        <v>38</v>
      </c>
      <c r="C211" s="18" t="s">
        <v>378</v>
      </c>
      <c r="D211" s="18" t="s">
        <v>41</v>
      </c>
      <c r="E211" s="18" t="s">
        <v>40</v>
      </c>
      <c r="F211" s="18" t="s">
        <v>137</v>
      </c>
      <c r="G211" s="18" t="s">
        <v>379</v>
      </c>
      <c r="H211" s="18"/>
      <c r="I211" s="18"/>
      <c r="J211" s="18"/>
      <c r="K211" s="18"/>
      <c r="L211" s="21" t="s">
        <v>740</v>
      </c>
      <c r="M211" s="25" t="s">
        <v>385</v>
      </c>
      <c r="N211" s="39" t="s">
        <v>788</v>
      </c>
      <c r="O211" s="39" t="s">
        <v>51</v>
      </c>
      <c r="P211" s="43">
        <v>49308</v>
      </c>
      <c r="Q211" s="43">
        <v>73961</v>
      </c>
      <c r="R211" s="43">
        <v>0</v>
      </c>
      <c r="S211" s="40">
        <f t="shared" si="83"/>
        <v>123269</v>
      </c>
      <c r="T211" s="8">
        <v>1</v>
      </c>
      <c r="U211" s="8">
        <v>12</v>
      </c>
      <c r="V211" s="10" t="str">
        <f t="shared" si="99"/>
        <v>0,00000</v>
      </c>
      <c r="W211" s="11">
        <f t="shared" si="100"/>
        <v>0</v>
      </c>
      <c r="X211" s="12">
        <v>3.99</v>
      </c>
      <c r="Y211" s="11">
        <f t="shared" si="84"/>
        <v>47.88</v>
      </c>
      <c r="Z211" s="12">
        <v>0.08</v>
      </c>
      <c r="AA211" s="11">
        <f t="shared" si="101"/>
        <v>38.4</v>
      </c>
      <c r="AB211" s="12">
        <v>4.87</v>
      </c>
      <c r="AC211" s="11">
        <f t="shared" si="102"/>
        <v>2337.6</v>
      </c>
      <c r="AD211" s="12">
        <v>0</v>
      </c>
      <c r="AE211" s="11">
        <f t="shared" si="85"/>
        <v>0</v>
      </c>
      <c r="AF211" s="13">
        <f t="shared" si="86"/>
        <v>1.39E-3</v>
      </c>
      <c r="AG211" s="11">
        <f t="shared" si="87"/>
        <v>171.34390999999999</v>
      </c>
      <c r="AH211" s="13">
        <v>1.3299999999999999E-2</v>
      </c>
      <c r="AI211" s="11">
        <f t="shared" si="88"/>
        <v>1639.4776999999999</v>
      </c>
      <c r="AJ211" s="13">
        <v>0.3276</v>
      </c>
      <c r="AK211" s="11">
        <f t="shared" si="89"/>
        <v>16153.300800000001</v>
      </c>
      <c r="AL211" s="13">
        <v>0.10100000000000001</v>
      </c>
      <c r="AM211" s="11">
        <f t="shared" si="103"/>
        <v>7470.0610000000006</v>
      </c>
      <c r="AN211" s="12"/>
      <c r="AO211" s="11"/>
      <c r="AP211" s="14">
        <f t="shared" si="96"/>
        <v>0</v>
      </c>
      <c r="AQ211" s="14">
        <f t="shared" si="97"/>
        <v>0</v>
      </c>
      <c r="AR211" s="14">
        <f t="shared" si="98"/>
        <v>0</v>
      </c>
      <c r="AS211" s="14">
        <f t="shared" si="90"/>
        <v>27858.063410000002</v>
      </c>
      <c r="AT211" s="14">
        <f t="shared" si="91"/>
        <v>6407.3545843000011</v>
      </c>
      <c r="AU211" s="14">
        <f t="shared" si="92"/>
        <v>34265.417994300005</v>
      </c>
      <c r="AV211" s="14">
        <f t="shared" si="93"/>
        <v>27858.063410000002</v>
      </c>
      <c r="AW211" s="14">
        <f t="shared" si="94"/>
        <v>6407.3545843000011</v>
      </c>
      <c r="AX211" s="14">
        <f t="shared" si="95"/>
        <v>34265.417994300005</v>
      </c>
      <c r="AY211" s="58"/>
      <c r="AZ211" s="58"/>
    </row>
    <row r="212" spans="1:52" s="1" customFormat="1" ht="12.75" customHeight="1" x14ac:dyDescent="0.2">
      <c r="A212" s="17">
        <f t="shared" si="77"/>
        <v>205</v>
      </c>
      <c r="B212" s="26">
        <v>38</v>
      </c>
      <c r="C212" s="18" t="s">
        <v>378</v>
      </c>
      <c r="D212" s="18" t="s">
        <v>41</v>
      </c>
      <c r="E212" s="18" t="s">
        <v>40</v>
      </c>
      <c r="F212" s="18" t="s">
        <v>137</v>
      </c>
      <c r="G212" s="18" t="s">
        <v>379</v>
      </c>
      <c r="H212" s="18"/>
      <c r="I212" s="18"/>
      <c r="J212" s="18"/>
      <c r="K212" s="18"/>
      <c r="L212" s="21" t="s">
        <v>741</v>
      </c>
      <c r="M212" s="25" t="s">
        <v>386</v>
      </c>
      <c r="N212" s="39" t="s">
        <v>824</v>
      </c>
      <c r="O212" s="39" t="s">
        <v>51</v>
      </c>
      <c r="P212" s="43">
        <v>31650</v>
      </c>
      <c r="Q212" s="43">
        <v>47474</v>
      </c>
      <c r="R212" s="43">
        <v>0</v>
      </c>
      <c r="S212" s="40">
        <f t="shared" si="83"/>
        <v>79124</v>
      </c>
      <c r="T212" s="8">
        <v>1</v>
      </c>
      <c r="U212" s="8">
        <v>12</v>
      </c>
      <c r="V212" s="10" t="str">
        <f t="shared" si="99"/>
        <v>0,00000</v>
      </c>
      <c r="W212" s="11">
        <f t="shared" si="100"/>
        <v>0</v>
      </c>
      <c r="X212" s="12">
        <v>3.99</v>
      </c>
      <c r="Y212" s="11">
        <f t="shared" si="84"/>
        <v>47.88</v>
      </c>
      <c r="Z212" s="12">
        <v>0.08</v>
      </c>
      <c r="AA212" s="11">
        <f t="shared" si="101"/>
        <v>96</v>
      </c>
      <c r="AB212" s="12">
        <v>4.87</v>
      </c>
      <c r="AC212" s="11">
        <f t="shared" si="102"/>
        <v>5844</v>
      </c>
      <c r="AD212" s="12">
        <v>0</v>
      </c>
      <c r="AE212" s="11">
        <f t="shared" si="85"/>
        <v>0</v>
      </c>
      <c r="AF212" s="13">
        <f t="shared" si="86"/>
        <v>1.39E-3</v>
      </c>
      <c r="AG212" s="11">
        <f t="shared" si="87"/>
        <v>109.98236</v>
      </c>
      <c r="AH212" s="13">
        <v>1.3299999999999999E-2</v>
      </c>
      <c r="AI212" s="11">
        <f t="shared" si="88"/>
        <v>1052.3491999999999</v>
      </c>
      <c r="AJ212" s="13">
        <v>0.3276</v>
      </c>
      <c r="AK212" s="11">
        <f t="shared" si="89"/>
        <v>10368.540000000001</v>
      </c>
      <c r="AL212" s="13">
        <v>0.10100000000000001</v>
      </c>
      <c r="AM212" s="11">
        <f t="shared" si="103"/>
        <v>4794.8740000000007</v>
      </c>
      <c r="AN212" s="12"/>
      <c r="AO212" s="11"/>
      <c r="AP212" s="14">
        <f t="shared" si="96"/>
        <v>0</v>
      </c>
      <c r="AQ212" s="14">
        <f t="shared" si="97"/>
        <v>0</v>
      </c>
      <c r="AR212" s="14">
        <f t="shared" si="98"/>
        <v>0</v>
      </c>
      <c r="AS212" s="14">
        <f t="shared" si="90"/>
        <v>22313.625560000004</v>
      </c>
      <c r="AT212" s="14">
        <f t="shared" si="91"/>
        <v>5132.1338788000012</v>
      </c>
      <c r="AU212" s="14">
        <f t="shared" si="92"/>
        <v>27445.759438800007</v>
      </c>
      <c r="AV212" s="14">
        <f t="shared" si="93"/>
        <v>22313.625560000004</v>
      </c>
      <c r="AW212" s="14">
        <f t="shared" si="94"/>
        <v>5132.1338788000012</v>
      </c>
      <c r="AX212" s="14">
        <f t="shared" si="95"/>
        <v>27445.759438800007</v>
      </c>
      <c r="AY212" s="58"/>
      <c r="AZ212" s="58"/>
    </row>
    <row r="213" spans="1:52" s="1" customFormat="1" ht="12.75" customHeight="1" x14ac:dyDescent="0.2">
      <c r="A213" s="17">
        <f t="shared" si="77"/>
        <v>206</v>
      </c>
      <c r="B213" s="26">
        <v>38</v>
      </c>
      <c r="C213" s="18" t="s">
        <v>378</v>
      </c>
      <c r="D213" s="18" t="s">
        <v>41</v>
      </c>
      <c r="E213" s="18" t="s">
        <v>40</v>
      </c>
      <c r="F213" s="18" t="s">
        <v>137</v>
      </c>
      <c r="G213" s="18" t="s">
        <v>379</v>
      </c>
      <c r="H213" s="18"/>
      <c r="I213" s="18"/>
      <c r="J213" s="18"/>
      <c r="K213" s="18"/>
      <c r="L213" s="21" t="s">
        <v>744</v>
      </c>
      <c r="M213" s="25" t="s">
        <v>389</v>
      </c>
      <c r="N213" s="39">
        <v>12.5</v>
      </c>
      <c r="O213" s="39" t="s">
        <v>51</v>
      </c>
      <c r="P213" s="43">
        <v>337200</v>
      </c>
      <c r="Q213" s="43">
        <v>505800</v>
      </c>
      <c r="R213" s="43">
        <v>0</v>
      </c>
      <c r="S213" s="40">
        <f t="shared" si="83"/>
        <v>843000</v>
      </c>
      <c r="T213" s="8">
        <v>1</v>
      </c>
      <c r="U213" s="8">
        <v>12</v>
      </c>
      <c r="V213" s="10" t="str">
        <f t="shared" si="99"/>
        <v>0,00000</v>
      </c>
      <c r="W213" s="11">
        <f t="shared" si="100"/>
        <v>0</v>
      </c>
      <c r="X213" s="12">
        <v>3.99</v>
      </c>
      <c r="Y213" s="11">
        <f t="shared" si="84"/>
        <v>47.88</v>
      </c>
      <c r="Z213" s="12">
        <v>0.08</v>
      </c>
      <c r="AA213" s="11">
        <f t="shared" si="101"/>
        <v>12</v>
      </c>
      <c r="AB213" s="12">
        <v>4.87</v>
      </c>
      <c r="AC213" s="11">
        <f t="shared" si="102"/>
        <v>730.5</v>
      </c>
      <c r="AD213" s="12">
        <v>0</v>
      </c>
      <c r="AE213" s="11">
        <f t="shared" si="85"/>
        <v>0</v>
      </c>
      <c r="AF213" s="13">
        <f t="shared" si="86"/>
        <v>1.39E-3</v>
      </c>
      <c r="AG213" s="11">
        <f t="shared" si="87"/>
        <v>1171.77</v>
      </c>
      <c r="AH213" s="13">
        <v>1.3299999999999999E-2</v>
      </c>
      <c r="AI213" s="11">
        <f t="shared" si="88"/>
        <v>11211.9</v>
      </c>
      <c r="AJ213" s="13">
        <v>0.3276</v>
      </c>
      <c r="AK213" s="11">
        <f t="shared" si="89"/>
        <v>110466.72</v>
      </c>
      <c r="AL213" s="13">
        <v>0.10100000000000001</v>
      </c>
      <c r="AM213" s="11">
        <f t="shared" si="103"/>
        <v>51085.8</v>
      </c>
      <c r="AN213" s="12"/>
      <c r="AO213" s="11"/>
      <c r="AP213" s="14">
        <f t="shared" si="96"/>
        <v>0</v>
      </c>
      <c r="AQ213" s="14">
        <f t="shared" si="97"/>
        <v>0</v>
      </c>
      <c r="AR213" s="14">
        <f t="shared" si="98"/>
        <v>0</v>
      </c>
      <c r="AS213" s="14">
        <f t="shared" si="90"/>
        <v>174726.57</v>
      </c>
      <c r="AT213" s="14">
        <f t="shared" si="91"/>
        <v>40187.111100000002</v>
      </c>
      <c r="AU213" s="14">
        <f t="shared" si="92"/>
        <v>214913.68110000002</v>
      </c>
      <c r="AV213" s="14">
        <f t="shared" si="93"/>
        <v>174726.57</v>
      </c>
      <c r="AW213" s="14">
        <f t="shared" si="94"/>
        <v>40187.111100000002</v>
      </c>
      <c r="AX213" s="14">
        <f t="shared" si="95"/>
        <v>214913.68110000002</v>
      </c>
      <c r="AY213" s="58"/>
      <c r="AZ213" s="58"/>
    </row>
    <row r="214" spans="1:52" s="1" customFormat="1" ht="12.75" customHeight="1" x14ac:dyDescent="0.2">
      <c r="A214" s="17">
        <f t="shared" si="77"/>
        <v>207</v>
      </c>
      <c r="B214" s="26">
        <v>38</v>
      </c>
      <c r="C214" s="18" t="s">
        <v>378</v>
      </c>
      <c r="D214" s="18" t="s">
        <v>41</v>
      </c>
      <c r="E214" s="18" t="s">
        <v>40</v>
      </c>
      <c r="F214" s="18" t="s">
        <v>137</v>
      </c>
      <c r="G214" s="18" t="s">
        <v>379</v>
      </c>
      <c r="H214" s="18"/>
      <c r="I214" s="18"/>
      <c r="J214" s="18"/>
      <c r="K214" s="18"/>
      <c r="L214" s="21" t="s">
        <v>742</v>
      </c>
      <c r="M214" s="25" t="s">
        <v>387</v>
      </c>
      <c r="N214" s="39" t="s">
        <v>813</v>
      </c>
      <c r="O214" s="39" t="s">
        <v>72</v>
      </c>
      <c r="P214" s="43">
        <v>121103</v>
      </c>
      <c r="Q214" s="43">
        <v>59338</v>
      </c>
      <c r="R214" s="43">
        <v>322845</v>
      </c>
      <c r="S214" s="40">
        <f t="shared" si="83"/>
        <v>503286</v>
      </c>
      <c r="T214" s="8">
        <v>1</v>
      </c>
      <c r="U214" s="8">
        <v>12</v>
      </c>
      <c r="V214" s="10" t="str">
        <f t="shared" si="99"/>
        <v>0,00000</v>
      </c>
      <c r="W214" s="11">
        <f t="shared" si="100"/>
        <v>0</v>
      </c>
      <c r="X214" s="12">
        <v>5</v>
      </c>
      <c r="Y214" s="11">
        <f t="shared" si="84"/>
        <v>60</v>
      </c>
      <c r="Z214" s="12">
        <v>0.08</v>
      </c>
      <c r="AA214" s="11">
        <f t="shared" si="101"/>
        <v>211.2</v>
      </c>
      <c r="AB214" s="12">
        <v>21.13</v>
      </c>
      <c r="AC214" s="11">
        <f t="shared" si="102"/>
        <v>55783.199999999997</v>
      </c>
      <c r="AD214" s="12">
        <v>0</v>
      </c>
      <c r="AE214" s="11">
        <f t="shared" si="85"/>
        <v>0</v>
      </c>
      <c r="AF214" s="13">
        <f t="shared" si="86"/>
        <v>1.39E-3</v>
      </c>
      <c r="AG214" s="11">
        <f t="shared" si="87"/>
        <v>699.56754000000001</v>
      </c>
      <c r="AH214" s="13">
        <v>1.3299999999999999E-2</v>
      </c>
      <c r="AI214" s="11">
        <f t="shared" si="88"/>
        <v>6693.7037999999993</v>
      </c>
      <c r="AJ214" s="13">
        <v>0.20039999999999999</v>
      </c>
      <c r="AK214" s="11">
        <f t="shared" si="89"/>
        <v>24269.0412</v>
      </c>
      <c r="AL214" s="13">
        <v>0.28810000000000002</v>
      </c>
      <c r="AM214" s="11">
        <f t="shared" si="103"/>
        <v>17095.2778</v>
      </c>
      <c r="AN214" s="13">
        <v>7.3099999999999998E-2</v>
      </c>
      <c r="AO214" s="11">
        <f>AN214*R214</f>
        <v>23599.969499999999</v>
      </c>
      <c r="AP214" s="14">
        <f t="shared" si="96"/>
        <v>0</v>
      </c>
      <c r="AQ214" s="14">
        <f t="shared" si="97"/>
        <v>0</v>
      </c>
      <c r="AR214" s="14">
        <f t="shared" si="98"/>
        <v>0</v>
      </c>
      <c r="AS214" s="14">
        <f t="shared" si="90"/>
        <v>128411.95984</v>
      </c>
      <c r="AT214" s="14">
        <f t="shared" si="91"/>
        <v>29534.750763200002</v>
      </c>
      <c r="AU214" s="14">
        <f t="shared" si="92"/>
        <v>157946.71060319999</v>
      </c>
      <c r="AV214" s="14">
        <f t="shared" si="93"/>
        <v>128411.95984</v>
      </c>
      <c r="AW214" s="14">
        <f t="shared" si="94"/>
        <v>29534.750763200002</v>
      </c>
      <c r="AX214" s="14">
        <f t="shared" si="95"/>
        <v>157946.71060319999</v>
      </c>
      <c r="AY214" s="58"/>
      <c r="AZ214" s="58"/>
    </row>
    <row r="215" spans="1:52" s="1" customFormat="1" ht="12.75" customHeight="1" x14ac:dyDescent="0.2">
      <c r="A215" s="17">
        <f t="shared" si="77"/>
        <v>208</v>
      </c>
      <c r="B215" s="26">
        <v>38</v>
      </c>
      <c r="C215" s="18" t="s">
        <v>378</v>
      </c>
      <c r="D215" s="18" t="s">
        <v>41</v>
      </c>
      <c r="E215" s="18" t="s">
        <v>40</v>
      </c>
      <c r="F215" s="18" t="s">
        <v>137</v>
      </c>
      <c r="G215" s="18" t="s">
        <v>379</v>
      </c>
      <c r="H215" s="18"/>
      <c r="I215" s="18"/>
      <c r="J215" s="18"/>
      <c r="K215" s="18"/>
      <c r="L215" s="21" t="s">
        <v>745</v>
      </c>
      <c r="M215" s="25" t="s">
        <v>390</v>
      </c>
      <c r="N215" s="39" t="s">
        <v>807</v>
      </c>
      <c r="O215" s="39" t="s">
        <v>57</v>
      </c>
      <c r="P215" s="43">
        <v>209000</v>
      </c>
      <c r="Q215" s="43">
        <v>0</v>
      </c>
      <c r="R215" s="43">
        <v>0</v>
      </c>
      <c r="S215" s="40">
        <f t="shared" si="83"/>
        <v>209000</v>
      </c>
      <c r="T215" s="8">
        <v>1</v>
      </c>
      <c r="U215" s="8">
        <v>12</v>
      </c>
      <c r="V215" s="10" t="str">
        <f t="shared" si="99"/>
        <v>0,00000</v>
      </c>
      <c r="W215" s="11">
        <f t="shared" si="100"/>
        <v>0</v>
      </c>
      <c r="X215" s="12">
        <v>3.15</v>
      </c>
      <c r="Y215" s="11">
        <f t="shared" si="84"/>
        <v>37.799999999999997</v>
      </c>
      <c r="Z215" s="12">
        <v>0.33</v>
      </c>
      <c r="AA215" s="11">
        <f>Z215*U215</f>
        <v>3.96</v>
      </c>
      <c r="AB215" s="12">
        <v>7.49</v>
      </c>
      <c r="AC215" s="11">
        <f>AB215*U215</f>
        <v>89.88</v>
      </c>
      <c r="AD215" s="12">
        <v>0</v>
      </c>
      <c r="AE215" s="11">
        <f t="shared" si="85"/>
        <v>0</v>
      </c>
      <c r="AF215" s="13">
        <f t="shared" si="86"/>
        <v>1.39E-3</v>
      </c>
      <c r="AG215" s="11">
        <f t="shared" si="87"/>
        <v>290.51</v>
      </c>
      <c r="AH215" s="13">
        <v>1.3299999999999999E-2</v>
      </c>
      <c r="AI215" s="11">
        <f t="shared" si="88"/>
        <v>2779.7</v>
      </c>
      <c r="AJ215" s="13">
        <v>0.23799999999999999</v>
      </c>
      <c r="AK215" s="11">
        <f t="shared" si="89"/>
        <v>49742</v>
      </c>
      <c r="AL215" s="12"/>
      <c r="AM215" s="11"/>
      <c r="AN215" s="12"/>
      <c r="AO215" s="11"/>
      <c r="AP215" s="14">
        <f t="shared" si="96"/>
        <v>0</v>
      </c>
      <c r="AQ215" s="14">
        <f t="shared" si="97"/>
        <v>0</v>
      </c>
      <c r="AR215" s="14">
        <f t="shared" si="98"/>
        <v>0</v>
      </c>
      <c r="AS215" s="14">
        <f t="shared" si="90"/>
        <v>52943.85</v>
      </c>
      <c r="AT215" s="14">
        <f t="shared" si="91"/>
        <v>12177.085500000001</v>
      </c>
      <c r="AU215" s="14">
        <f t="shared" si="92"/>
        <v>65120.9355</v>
      </c>
      <c r="AV215" s="14">
        <f t="shared" si="93"/>
        <v>52943.85</v>
      </c>
      <c r="AW215" s="14">
        <f t="shared" si="94"/>
        <v>12177.085500000001</v>
      </c>
      <c r="AX215" s="14">
        <f t="shared" si="95"/>
        <v>65120.9355</v>
      </c>
      <c r="AY215" s="57"/>
      <c r="AZ215" s="57"/>
    </row>
    <row r="216" spans="1:52" s="1" customFormat="1" ht="12.75" customHeight="1" x14ac:dyDescent="0.2">
      <c r="A216" s="17">
        <f t="shared" si="77"/>
        <v>209</v>
      </c>
      <c r="B216" s="26">
        <v>39</v>
      </c>
      <c r="C216" s="18" t="s">
        <v>162</v>
      </c>
      <c r="D216" s="18" t="s">
        <v>30</v>
      </c>
      <c r="E216" s="18" t="s">
        <v>42</v>
      </c>
      <c r="F216" s="18" t="s">
        <v>138</v>
      </c>
      <c r="G216" s="18" t="s">
        <v>391</v>
      </c>
      <c r="H216" s="18"/>
      <c r="I216" s="18"/>
      <c r="J216" s="18"/>
      <c r="K216" s="18"/>
      <c r="L216" s="21" t="s">
        <v>746</v>
      </c>
      <c r="M216" s="25" t="s">
        <v>392</v>
      </c>
      <c r="N216" s="21" t="s">
        <v>850</v>
      </c>
      <c r="O216" s="21" t="s">
        <v>69</v>
      </c>
      <c r="P216" s="26">
        <v>175340</v>
      </c>
      <c r="Q216" s="26">
        <v>0</v>
      </c>
      <c r="R216" s="26">
        <v>0</v>
      </c>
      <c r="S216" s="35">
        <f t="shared" si="83"/>
        <v>175340</v>
      </c>
      <c r="T216" s="8">
        <v>1</v>
      </c>
      <c r="U216" s="8">
        <v>12</v>
      </c>
      <c r="V216" s="10" t="str">
        <f t="shared" si="99"/>
        <v>0,00000</v>
      </c>
      <c r="W216" s="11">
        <f t="shared" si="100"/>
        <v>0</v>
      </c>
      <c r="X216" s="12">
        <v>10</v>
      </c>
      <c r="Y216" s="11">
        <f t="shared" si="84"/>
        <v>120</v>
      </c>
      <c r="Z216" s="12">
        <v>0.19</v>
      </c>
      <c r="AA216" s="11">
        <f t="shared" ref="AA216:AA256" si="104">Z216*U216*N216</f>
        <v>296.40000000000003</v>
      </c>
      <c r="AB216" s="12">
        <v>12.61</v>
      </c>
      <c r="AC216" s="11">
        <f t="shared" ref="AC216:AC256" si="105">AB216*U216*T216*N216</f>
        <v>19671.599999999999</v>
      </c>
      <c r="AD216" s="12">
        <v>0</v>
      </c>
      <c r="AE216" s="11">
        <f t="shared" si="85"/>
        <v>0</v>
      </c>
      <c r="AF216" s="13">
        <f t="shared" si="86"/>
        <v>1.39E-3</v>
      </c>
      <c r="AG216" s="11">
        <f t="shared" si="87"/>
        <v>243.7226</v>
      </c>
      <c r="AH216" s="13">
        <v>1.333E-2</v>
      </c>
      <c r="AI216" s="11">
        <f t="shared" si="88"/>
        <v>2337.2822000000001</v>
      </c>
      <c r="AJ216" s="13">
        <v>6.6519999999999996E-2</v>
      </c>
      <c r="AK216" s="11">
        <f t="shared" si="89"/>
        <v>11663.6168</v>
      </c>
      <c r="AL216" s="12"/>
      <c r="AM216" s="11"/>
      <c r="AN216" s="12"/>
      <c r="AO216" s="11"/>
      <c r="AP216" s="14">
        <f t="shared" si="96"/>
        <v>0</v>
      </c>
      <c r="AQ216" s="14">
        <f t="shared" si="97"/>
        <v>0</v>
      </c>
      <c r="AR216" s="14">
        <f t="shared" si="98"/>
        <v>0</v>
      </c>
      <c r="AS216" s="14">
        <f t="shared" si="90"/>
        <v>34332.621599999999</v>
      </c>
      <c r="AT216" s="14">
        <f t="shared" si="91"/>
        <v>7896.5029679999998</v>
      </c>
      <c r="AU216" s="14">
        <f t="shared" si="92"/>
        <v>42229.124567999999</v>
      </c>
      <c r="AV216" s="14">
        <f t="shared" si="93"/>
        <v>34332.621599999999</v>
      </c>
      <c r="AW216" s="14">
        <f t="shared" si="94"/>
        <v>7896.5029679999998</v>
      </c>
      <c r="AX216" s="14">
        <f t="shared" si="95"/>
        <v>42229.124567999999</v>
      </c>
      <c r="AY216" s="62">
        <v>39</v>
      </c>
      <c r="AZ216" s="56">
        <f>SUM(AX216:AX218)</f>
        <v>355720.23330329999</v>
      </c>
    </row>
    <row r="217" spans="1:52" s="1" customFormat="1" ht="12.75" customHeight="1" x14ac:dyDescent="0.2">
      <c r="A217" s="17">
        <f t="shared" si="77"/>
        <v>210</v>
      </c>
      <c r="B217" s="26">
        <v>39</v>
      </c>
      <c r="C217" s="18" t="s">
        <v>162</v>
      </c>
      <c r="D217" s="18" t="s">
        <v>30</v>
      </c>
      <c r="E217" s="18" t="s">
        <v>42</v>
      </c>
      <c r="F217" s="18" t="s">
        <v>138</v>
      </c>
      <c r="G217" s="18" t="s">
        <v>391</v>
      </c>
      <c r="H217" s="18"/>
      <c r="I217" s="18"/>
      <c r="J217" s="18"/>
      <c r="K217" s="18"/>
      <c r="L217" s="21" t="s">
        <v>747</v>
      </c>
      <c r="M217" s="25" t="s">
        <v>393</v>
      </c>
      <c r="N217" s="21" t="s">
        <v>803</v>
      </c>
      <c r="O217" s="21" t="s">
        <v>71</v>
      </c>
      <c r="P217" s="26">
        <v>735437</v>
      </c>
      <c r="Q217" s="26">
        <v>195808</v>
      </c>
      <c r="R217" s="26">
        <v>1947175</v>
      </c>
      <c r="S217" s="35">
        <f t="shared" si="83"/>
        <v>2878420</v>
      </c>
      <c r="T217" s="8">
        <v>1</v>
      </c>
      <c r="U217" s="8">
        <v>12</v>
      </c>
      <c r="V217" s="10" t="str">
        <f t="shared" si="99"/>
        <v>0,00000</v>
      </c>
      <c r="W217" s="11">
        <f t="shared" si="100"/>
        <v>0</v>
      </c>
      <c r="X217" s="12">
        <v>10</v>
      </c>
      <c r="Y217" s="11">
        <f t="shared" si="84"/>
        <v>120</v>
      </c>
      <c r="Z217" s="12">
        <v>0.19</v>
      </c>
      <c r="AA217" s="11">
        <f t="shared" si="104"/>
        <v>1368.0000000000002</v>
      </c>
      <c r="AB217" s="12">
        <v>15.17</v>
      </c>
      <c r="AC217" s="11">
        <f t="shared" si="105"/>
        <v>109224</v>
      </c>
      <c r="AD217" s="12">
        <v>0</v>
      </c>
      <c r="AE217" s="11">
        <f t="shared" si="85"/>
        <v>0</v>
      </c>
      <c r="AF217" s="13">
        <f t="shared" si="86"/>
        <v>1.39E-3</v>
      </c>
      <c r="AG217" s="11">
        <f t="shared" si="87"/>
        <v>4001.0038</v>
      </c>
      <c r="AH217" s="13">
        <v>1.333E-2</v>
      </c>
      <c r="AI217" s="11">
        <f t="shared" si="88"/>
        <v>38369.338600000003</v>
      </c>
      <c r="AJ217" s="13">
        <v>5.466E-2</v>
      </c>
      <c r="AK217" s="11">
        <f t="shared" si="89"/>
        <v>40198.986420000001</v>
      </c>
      <c r="AL217" s="13">
        <v>6.6909999999999997E-2</v>
      </c>
      <c r="AM217" s="11">
        <f>AL217*Q217</f>
        <v>13101.513279999999</v>
      </c>
      <c r="AN217" s="13">
        <v>2.4840000000000001E-2</v>
      </c>
      <c r="AO217" s="11">
        <f>AN217*R217</f>
        <v>48367.827000000005</v>
      </c>
      <c r="AP217" s="14">
        <f t="shared" si="96"/>
        <v>0</v>
      </c>
      <c r="AQ217" s="14">
        <f t="shared" si="97"/>
        <v>0</v>
      </c>
      <c r="AR217" s="14">
        <f t="shared" si="98"/>
        <v>0</v>
      </c>
      <c r="AS217" s="14">
        <f t="shared" si="90"/>
        <v>254750.6691</v>
      </c>
      <c r="AT217" s="14">
        <f t="shared" si="91"/>
        <v>58592.653893000002</v>
      </c>
      <c r="AU217" s="14">
        <f t="shared" si="92"/>
        <v>313343.32299299998</v>
      </c>
      <c r="AV217" s="14">
        <f t="shared" si="93"/>
        <v>254750.6691</v>
      </c>
      <c r="AW217" s="14">
        <f t="shared" si="94"/>
        <v>58592.653893000002</v>
      </c>
      <c r="AX217" s="14">
        <f t="shared" si="95"/>
        <v>313343.32299299998</v>
      </c>
      <c r="AY217" s="58"/>
      <c r="AZ217" s="58"/>
    </row>
    <row r="218" spans="1:52" s="1" customFormat="1" ht="12.75" customHeight="1" x14ac:dyDescent="0.2">
      <c r="A218" s="17">
        <f t="shared" si="77"/>
        <v>211</v>
      </c>
      <c r="B218" s="26">
        <v>39</v>
      </c>
      <c r="C218" s="18" t="s">
        <v>162</v>
      </c>
      <c r="D218" s="18" t="s">
        <v>30</v>
      </c>
      <c r="E218" s="18" t="s">
        <v>42</v>
      </c>
      <c r="F218" s="18" t="s">
        <v>138</v>
      </c>
      <c r="G218" s="18" t="s">
        <v>391</v>
      </c>
      <c r="H218" s="18"/>
      <c r="I218" s="18"/>
      <c r="J218" s="18"/>
      <c r="K218" s="18"/>
      <c r="L218" s="21" t="s">
        <v>354</v>
      </c>
      <c r="M218" s="25" t="s">
        <v>394</v>
      </c>
      <c r="N218" s="21" t="s">
        <v>804</v>
      </c>
      <c r="O218" s="21" t="s">
        <v>71</v>
      </c>
      <c r="P218" s="26">
        <v>1</v>
      </c>
      <c r="Q218" s="26">
        <v>1</v>
      </c>
      <c r="R218" s="26">
        <v>0</v>
      </c>
      <c r="S218" s="35">
        <f t="shared" si="83"/>
        <v>2</v>
      </c>
      <c r="T218" s="8">
        <v>1</v>
      </c>
      <c r="U218" s="8">
        <v>12</v>
      </c>
      <c r="V218" s="10" t="str">
        <f t="shared" si="99"/>
        <v>0,00000</v>
      </c>
      <c r="W218" s="11">
        <f t="shared" si="100"/>
        <v>0</v>
      </c>
      <c r="X218" s="12">
        <v>10</v>
      </c>
      <c r="Y218" s="11">
        <f t="shared" si="84"/>
        <v>120</v>
      </c>
      <c r="Z218" s="12">
        <v>0.19</v>
      </c>
      <c r="AA218" s="11">
        <f t="shared" si="104"/>
        <v>0</v>
      </c>
      <c r="AB218" s="12">
        <v>15.17</v>
      </c>
      <c r="AC218" s="11">
        <f t="shared" si="105"/>
        <v>0</v>
      </c>
      <c r="AD218" s="12">
        <v>0</v>
      </c>
      <c r="AE218" s="11">
        <f t="shared" si="85"/>
        <v>0</v>
      </c>
      <c r="AF218" s="13">
        <f t="shared" si="86"/>
        <v>1.39E-3</v>
      </c>
      <c r="AG218" s="11">
        <f t="shared" si="87"/>
        <v>2.7799999999999999E-3</v>
      </c>
      <c r="AH218" s="13">
        <v>1.333E-2</v>
      </c>
      <c r="AI218" s="11">
        <f t="shared" si="88"/>
        <v>2.666E-2</v>
      </c>
      <c r="AJ218" s="13">
        <v>5.466E-2</v>
      </c>
      <c r="AK218" s="11">
        <f t="shared" si="89"/>
        <v>5.466E-2</v>
      </c>
      <c r="AL218" s="13">
        <v>6.6909999999999997E-2</v>
      </c>
      <c r="AM218" s="11">
        <f>AL218*Q218</f>
        <v>6.6909999999999997E-2</v>
      </c>
      <c r="AN218" s="13">
        <v>2.4840000000000001E-2</v>
      </c>
      <c r="AO218" s="11">
        <f>AN218*R218</f>
        <v>0</v>
      </c>
      <c r="AP218" s="14">
        <f t="shared" si="96"/>
        <v>0</v>
      </c>
      <c r="AQ218" s="14">
        <f t="shared" si="97"/>
        <v>0</v>
      </c>
      <c r="AR218" s="14">
        <f t="shared" si="98"/>
        <v>0</v>
      </c>
      <c r="AS218" s="14">
        <f t="shared" si="90"/>
        <v>120.15101</v>
      </c>
      <c r="AT218" s="14">
        <f t="shared" si="91"/>
        <v>27.6347323</v>
      </c>
      <c r="AU218" s="14">
        <f t="shared" si="92"/>
        <v>147.78574230000001</v>
      </c>
      <c r="AV218" s="14">
        <f t="shared" si="93"/>
        <v>120.15101</v>
      </c>
      <c r="AW218" s="14">
        <f t="shared" si="94"/>
        <v>27.6347323</v>
      </c>
      <c r="AX218" s="14">
        <f t="shared" si="95"/>
        <v>147.78574230000001</v>
      </c>
      <c r="AY218" s="57"/>
      <c r="AZ218" s="57"/>
    </row>
    <row r="219" spans="1:52" s="1" customFormat="1" ht="12.75" customHeight="1" x14ac:dyDescent="0.2">
      <c r="A219" s="17">
        <f t="shared" si="77"/>
        <v>212</v>
      </c>
      <c r="B219" s="26">
        <v>40</v>
      </c>
      <c r="C219" s="18" t="s">
        <v>82</v>
      </c>
      <c r="D219" s="18" t="s">
        <v>43</v>
      </c>
      <c r="E219" s="18" t="s">
        <v>40</v>
      </c>
      <c r="F219" s="18" t="s">
        <v>139</v>
      </c>
      <c r="G219" s="18" t="s">
        <v>140</v>
      </c>
      <c r="H219" s="18"/>
      <c r="I219" s="18"/>
      <c r="J219" s="18"/>
      <c r="K219" s="18"/>
      <c r="L219" s="21" t="s">
        <v>748</v>
      </c>
      <c r="M219" s="25" t="s">
        <v>395</v>
      </c>
      <c r="N219" s="21" t="s">
        <v>848</v>
      </c>
      <c r="O219" s="21" t="s">
        <v>69</v>
      </c>
      <c r="P219" s="26">
        <v>1605401</v>
      </c>
      <c r="Q219" s="26">
        <v>0</v>
      </c>
      <c r="R219" s="26">
        <v>0</v>
      </c>
      <c r="S219" s="35">
        <f t="shared" si="83"/>
        <v>1605401</v>
      </c>
      <c r="T219" s="8">
        <v>1</v>
      </c>
      <c r="U219" s="8">
        <v>12</v>
      </c>
      <c r="V219" s="10" t="str">
        <f t="shared" si="99"/>
        <v>0,00000</v>
      </c>
      <c r="W219" s="11">
        <f t="shared" si="100"/>
        <v>0</v>
      </c>
      <c r="X219" s="12">
        <v>10</v>
      </c>
      <c r="Y219" s="11">
        <f t="shared" si="84"/>
        <v>120</v>
      </c>
      <c r="Z219" s="12">
        <v>0.19</v>
      </c>
      <c r="AA219" s="11">
        <f t="shared" si="104"/>
        <v>798.00000000000011</v>
      </c>
      <c r="AB219" s="12">
        <v>12.61</v>
      </c>
      <c r="AC219" s="11">
        <f t="shared" si="105"/>
        <v>52962</v>
      </c>
      <c r="AD219" s="12">
        <v>0</v>
      </c>
      <c r="AE219" s="11">
        <f t="shared" si="85"/>
        <v>0</v>
      </c>
      <c r="AF219" s="13">
        <f t="shared" si="86"/>
        <v>1.39E-3</v>
      </c>
      <c r="AG219" s="11">
        <f t="shared" si="87"/>
        <v>2231.5073899999998</v>
      </c>
      <c r="AH219" s="13">
        <v>1.333E-2</v>
      </c>
      <c r="AI219" s="11">
        <f t="shared" si="88"/>
        <v>21399.995329999998</v>
      </c>
      <c r="AJ219" s="13">
        <v>6.6519999999999996E-2</v>
      </c>
      <c r="AK219" s="11">
        <f t="shared" si="89"/>
        <v>106791.27451999999</v>
      </c>
      <c r="AL219" s="13"/>
      <c r="AM219" s="11"/>
      <c r="AN219" s="12"/>
      <c r="AO219" s="11"/>
      <c r="AP219" s="14">
        <f t="shared" si="96"/>
        <v>0</v>
      </c>
      <c r="AQ219" s="14">
        <f t="shared" si="97"/>
        <v>0</v>
      </c>
      <c r="AR219" s="14">
        <f t="shared" si="98"/>
        <v>0</v>
      </c>
      <c r="AS219" s="14">
        <f t="shared" si="90"/>
        <v>184302.77723999997</v>
      </c>
      <c r="AT219" s="14">
        <f t="shared" si="91"/>
        <v>42389.638765199998</v>
      </c>
      <c r="AU219" s="14">
        <f t="shared" si="92"/>
        <v>226692.41600519995</v>
      </c>
      <c r="AV219" s="14">
        <f t="shared" si="93"/>
        <v>184302.77723999997</v>
      </c>
      <c r="AW219" s="14">
        <f t="shared" si="94"/>
        <v>42389.638765199998</v>
      </c>
      <c r="AX219" s="14">
        <f t="shared" si="95"/>
        <v>226692.41600519995</v>
      </c>
      <c r="AY219" s="8">
        <v>40</v>
      </c>
      <c r="AZ219" s="41">
        <f>AX219</f>
        <v>226692.41600519995</v>
      </c>
    </row>
    <row r="220" spans="1:52" s="1" customFormat="1" ht="12.75" customHeight="1" x14ac:dyDescent="0.2">
      <c r="A220" s="17">
        <f t="shared" si="77"/>
        <v>213</v>
      </c>
      <c r="B220" s="26">
        <v>41</v>
      </c>
      <c r="C220" s="18" t="s">
        <v>83</v>
      </c>
      <c r="D220" s="18" t="s">
        <v>44</v>
      </c>
      <c r="E220" s="18" t="s">
        <v>17</v>
      </c>
      <c r="F220" s="18" t="s">
        <v>141</v>
      </c>
      <c r="G220" s="18" t="s">
        <v>142</v>
      </c>
      <c r="H220" s="18"/>
      <c r="I220" s="18"/>
      <c r="J220" s="18"/>
      <c r="K220" s="18"/>
      <c r="L220" s="21" t="s">
        <v>508</v>
      </c>
      <c r="M220" s="25" t="s">
        <v>198</v>
      </c>
      <c r="N220" s="39">
        <v>4.5</v>
      </c>
      <c r="O220" s="39" t="s">
        <v>51</v>
      </c>
      <c r="P220" s="43">
        <v>382</v>
      </c>
      <c r="Q220" s="43">
        <v>573</v>
      </c>
      <c r="R220" s="43">
        <v>0</v>
      </c>
      <c r="S220" s="40">
        <f t="shared" si="83"/>
        <v>955</v>
      </c>
      <c r="T220" s="8">
        <v>1</v>
      </c>
      <c r="U220" s="8">
        <v>12</v>
      </c>
      <c r="V220" s="10" t="str">
        <f t="shared" si="99"/>
        <v>0,00000</v>
      </c>
      <c r="W220" s="11">
        <f t="shared" si="100"/>
        <v>0</v>
      </c>
      <c r="X220" s="12">
        <v>3.99</v>
      </c>
      <c r="Y220" s="11">
        <f t="shared" si="84"/>
        <v>47.88</v>
      </c>
      <c r="Z220" s="12">
        <v>0.08</v>
      </c>
      <c r="AA220" s="11">
        <f t="shared" si="104"/>
        <v>4.32</v>
      </c>
      <c r="AB220" s="12">
        <v>4.87</v>
      </c>
      <c r="AC220" s="11">
        <f t="shared" si="105"/>
        <v>262.98</v>
      </c>
      <c r="AD220" s="12">
        <v>0</v>
      </c>
      <c r="AE220" s="11">
        <f t="shared" si="85"/>
        <v>0</v>
      </c>
      <c r="AF220" s="13">
        <f t="shared" si="86"/>
        <v>1.39E-3</v>
      </c>
      <c r="AG220" s="11">
        <f t="shared" si="87"/>
        <v>1.32745</v>
      </c>
      <c r="AH220" s="13">
        <v>1.3299999999999999E-2</v>
      </c>
      <c r="AI220" s="11">
        <f t="shared" si="88"/>
        <v>12.701499999999999</v>
      </c>
      <c r="AJ220" s="13">
        <v>0.3276</v>
      </c>
      <c r="AK220" s="11">
        <f t="shared" si="89"/>
        <v>125.14320000000001</v>
      </c>
      <c r="AL220" s="13">
        <v>0.10100000000000001</v>
      </c>
      <c r="AM220" s="11">
        <f t="shared" ref="AM220:AM256" si="106">AL220*Q220</f>
        <v>57.873000000000005</v>
      </c>
      <c r="AN220" s="12"/>
      <c r="AO220" s="11"/>
      <c r="AP220" s="14">
        <f t="shared" si="96"/>
        <v>0</v>
      </c>
      <c r="AQ220" s="14">
        <f t="shared" si="97"/>
        <v>0</v>
      </c>
      <c r="AR220" s="14">
        <f t="shared" si="98"/>
        <v>0</v>
      </c>
      <c r="AS220" s="14">
        <f t="shared" si="90"/>
        <v>512.2251500000001</v>
      </c>
      <c r="AT220" s="14">
        <f t="shared" si="91"/>
        <v>117.81178450000003</v>
      </c>
      <c r="AU220" s="14">
        <f t="shared" si="92"/>
        <v>630.03693450000014</v>
      </c>
      <c r="AV220" s="14">
        <f t="shared" si="93"/>
        <v>512.2251500000001</v>
      </c>
      <c r="AW220" s="14">
        <f t="shared" si="94"/>
        <v>117.81178450000003</v>
      </c>
      <c r="AX220" s="14">
        <f t="shared" si="95"/>
        <v>630.03693450000014</v>
      </c>
      <c r="AY220" s="62">
        <v>41</v>
      </c>
      <c r="AZ220" s="56">
        <f>SUM(AX220:AX236)</f>
        <v>171374.7651774</v>
      </c>
    </row>
    <row r="221" spans="1:52" s="1" customFormat="1" ht="12.75" customHeight="1" x14ac:dyDescent="0.2">
      <c r="A221" s="17">
        <f t="shared" ref="A221:A261" si="107">A220+1</f>
        <v>214</v>
      </c>
      <c r="B221" s="26">
        <v>41</v>
      </c>
      <c r="C221" s="18" t="s">
        <v>83</v>
      </c>
      <c r="D221" s="18" t="s">
        <v>44</v>
      </c>
      <c r="E221" s="18" t="s">
        <v>17</v>
      </c>
      <c r="F221" s="18" t="s">
        <v>141</v>
      </c>
      <c r="G221" s="18" t="s">
        <v>142</v>
      </c>
      <c r="H221" s="18"/>
      <c r="I221" s="18"/>
      <c r="J221" s="18"/>
      <c r="K221" s="18"/>
      <c r="L221" s="21" t="s">
        <v>509</v>
      </c>
      <c r="M221" s="25" t="s">
        <v>199</v>
      </c>
      <c r="N221" s="39">
        <v>2.5</v>
      </c>
      <c r="O221" s="39" t="s">
        <v>51</v>
      </c>
      <c r="P221" s="43">
        <v>363</v>
      </c>
      <c r="Q221" s="43">
        <v>545</v>
      </c>
      <c r="R221" s="43">
        <v>0</v>
      </c>
      <c r="S221" s="40">
        <f t="shared" si="83"/>
        <v>908</v>
      </c>
      <c r="T221" s="8">
        <v>1</v>
      </c>
      <c r="U221" s="8">
        <v>12</v>
      </c>
      <c r="V221" s="10" t="str">
        <f t="shared" si="99"/>
        <v>0,00000</v>
      </c>
      <c r="W221" s="11">
        <f t="shared" si="100"/>
        <v>0</v>
      </c>
      <c r="X221" s="12">
        <v>3.99</v>
      </c>
      <c r="Y221" s="11">
        <f t="shared" si="84"/>
        <v>47.88</v>
      </c>
      <c r="Z221" s="12">
        <v>0.08</v>
      </c>
      <c r="AA221" s="11">
        <f t="shared" si="104"/>
        <v>2.4</v>
      </c>
      <c r="AB221" s="12">
        <v>4.87</v>
      </c>
      <c r="AC221" s="11">
        <f t="shared" si="105"/>
        <v>146.1</v>
      </c>
      <c r="AD221" s="12">
        <v>0</v>
      </c>
      <c r="AE221" s="11">
        <f t="shared" si="85"/>
        <v>0</v>
      </c>
      <c r="AF221" s="13">
        <f t="shared" si="86"/>
        <v>1.39E-3</v>
      </c>
      <c r="AG221" s="11">
        <f t="shared" si="87"/>
        <v>1.2621199999999999</v>
      </c>
      <c r="AH221" s="13">
        <v>1.3299999999999999E-2</v>
      </c>
      <c r="AI221" s="11">
        <f t="shared" si="88"/>
        <v>12.0764</v>
      </c>
      <c r="AJ221" s="13">
        <v>0.3276</v>
      </c>
      <c r="AK221" s="11">
        <f t="shared" si="89"/>
        <v>118.9188</v>
      </c>
      <c r="AL221" s="13">
        <v>0.10100000000000001</v>
      </c>
      <c r="AM221" s="11">
        <f t="shared" si="106"/>
        <v>55.045000000000002</v>
      </c>
      <c r="AN221" s="12"/>
      <c r="AO221" s="11"/>
      <c r="AP221" s="14">
        <f t="shared" si="96"/>
        <v>0</v>
      </c>
      <c r="AQ221" s="14">
        <f t="shared" si="97"/>
        <v>0</v>
      </c>
      <c r="AR221" s="14">
        <f t="shared" si="98"/>
        <v>0</v>
      </c>
      <c r="AS221" s="14">
        <f t="shared" si="90"/>
        <v>383.68232</v>
      </c>
      <c r="AT221" s="14">
        <f t="shared" si="91"/>
        <v>88.246933600000006</v>
      </c>
      <c r="AU221" s="14">
        <f t="shared" si="92"/>
        <v>471.92925360000004</v>
      </c>
      <c r="AV221" s="14">
        <f t="shared" si="93"/>
        <v>383.68232</v>
      </c>
      <c r="AW221" s="14">
        <f t="shared" si="94"/>
        <v>88.246933600000006</v>
      </c>
      <c r="AX221" s="14">
        <f t="shared" si="95"/>
        <v>471.92925360000004</v>
      </c>
      <c r="AY221" s="58"/>
      <c r="AZ221" s="58"/>
    </row>
    <row r="222" spans="1:52" s="1" customFormat="1" ht="12.75" customHeight="1" x14ac:dyDescent="0.2">
      <c r="A222" s="17">
        <f t="shared" si="107"/>
        <v>215</v>
      </c>
      <c r="B222" s="26">
        <v>41</v>
      </c>
      <c r="C222" s="18" t="s">
        <v>83</v>
      </c>
      <c r="D222" s="18" t="s">
        <v>44</v>
      </c>
      <c r="E222" s="18" t="s">
        <v>17</v>
      </c>
      <c r="F222" s="18" t="s">
        <v>141</v>
      </c>
      <c r="G222" s="18" t="s">
        <v>142</v>
      </c>
      <c r="H222" s="18"/>
      <c r="I222" s="18"/>
      <c r="J222" s="18"/>
      <c r="K222" s="18"/>
      <c r="L222" s="21" t="s">
        <v>510</v>
      </c>
      <c r="M222" s="25" t="s">
        <v>200</v>
      </c>
      <c r="N222" s="39">
        <v>4.5</v>
      </c>
      <c r="O222" s="39" t="s">
        <v>51</v>
      </c>
      <c r="P222" s="43">
        <v>718</v>
      </c>
      <c r="Q222" s="43">
        <v>1076</v>
      </c>
      <c r="R222" s="43">
        <v>0</v>
      </c>
      <c r="S222" s="40">
        <f t="shared" si="83"/>
        <v>1794</v>
      </c>
      <c r="T222" s="8">
        <v>1</v>
      </c>
      <c r="U222" s="8">
        <v>12</v>
      </c>
      <c r="V222" s="10" t="str">
        <f t="shared" si="99"/>
        <v>0,00000</v>
      </c>
      <c r="W222" s="11">
        <f t="shared" si="100"/>
        <v>0</v>
      </c>
      <c r="X222" s="12">
        <v>3.99</v>
      </c>
      <c r="Y222" s="11">
        <f t="shared" si="84"/>
        <v>47.88</v>
      </c>
      <c r="Z222" s="12">
        <v>0.08</v>
      </c>
      <c r="AA222" s="11">
        <f t="shared" si="104"/>
        <v>4.32</v>
      </c>
      <c r="AB222" s="12">
        <v>4.87</v>
      </c>
      <c r="AC222" s="11">
        <f t="shared" si="105"/>
        <v>262.98</v>
      </c>
      <c r="AD222" s="12">
        <v>0</v>
      </c>
      <c r="AE222" s="11">
        <f t="shared" si="85"/>
        <v>0</v>
      </c>
      <c r="AF222" s="13">
        <f t="shared" si="86"/>
        <v>1.39E-3</v>
      </c>
      <c r="AG222" s="11">
        <f t="shared" si="87"/>
        <v>2.4936599999999998</v>
      </c>
      <c r="AH222" s="13">
        <v>1.3299999999999999E-2</v>
      </c>
      <c r="AI222" s="11">
        <f t="shared" si="88"/>
        <v>23.860199999999999</v>
      </c>
      <c r="AJ222" s="13">
        <v>0.3276</v>
      </c>
      <c r="AK222" s="11">
        <f t="shared" si="89"/>
        <v>235.21680000000001</v>
      </c>
      <c r="AL222" s="13">
        <v>0.10100000000000001</v>
      </c>
      <c r="AM222" s="11">
        <f t="shared" si="106"/>
        <v>108.676</v>
      </c>
      <c r="AN222" s="12"/>
      <c r="AO222" s="11"/>
      <c r="AP222" s="14">
        <f t="shared" si="96"/>
        <v>0</v>
      </c>
      <c r="AQ222" s="14">
        <f t="shared" si="97"/>
        <v>0</v>
      </c>
      <c r="AR222" s="14">
        <f t="shared" si="98"/>
        <v>0</v>
      </c>
      <c r="AS222" s="14">
        <f t="shared" si="90"/>
        <v>685.42666000000008</v>
      </c>
      <c r="AT222" s="14">
        <f t="shared" si="91"/>
        <v>157.64813180000002</v>
      </c>
      <c r="AU222" s="14">
        <f t="shared" si="92"/>
        <v>843.07479180000007</v>
      </c>
      <c r="AV222" s="14">
        <f t="shared" si="93"/>
        <v>685.42666000000008</v>
      </c>
      <c r="AW222" s="14">
        <f t="shared" si="94"/>
        <v>157.64813180000002</v>
      </c>
      <c r="AX222" s="14">
        <f t="shared" si="95"/>
        <v>843.07479180000007</v>
      </c>
      <c r="AY222" s="58"/>
      <c r="AZ222" s="58"/>
    </row>
    <row r="223" spans="1:52" s="1" customFormat="1" ht="12.75" customHeight="1" x14ac:dyDescent="0.2">
      <c r="A223" s="17">
        <f t="shared" si="107"/>
        <v>216</v>
      </c>
      <c r="B223" s="26">
        <v>41</v>
      </c>
      <c r="C223" s="18" t="s">
        <v>83</v>
      </c>
      <c r="D223" s="18" t="s">
        <v>44</v>
      </c>
      <c r="E223" s="18" t="s">
        <v>17</v>
      </c>
      <c r="F223" s="18" t="s">
        <v>141</v>
      </c>
      <c r="G223" s="18" t="s">
        <v>142</v>
      </c>
      <c r="H223" s="18"/>
      <c r="I223" s="18"/>
      <c r="J223" s="18"/>
      <c r="K223" s="18"/>
      <c r="L223" s="21" t="s">
        <v>511</v>
      </c>
      <c r="M223" s="25" t="s">
        <v>201</v>
      </c>
      <c r="N223" s="39" t="s">
        <v>787</v>
      </c>
      <c r="O223" s="39" t="s">
        <v>51</v>
      </c>
      <c r="P223" s="43">
        <v>225</v>
      </c>
      <c r="Q223" s="43">
        <v>338</v>
      </c>
      <c r="R223" s="43">
        <v>0</v>
      </c>
      <c r="S223" s="40">
        <f t="shared" si="83"/>
        <v>563</v>
      </c>
      <c r="T223" s="8">
        <v>1</v>
      </c>
      <c r="U223" s="8">
        <v>12</v>
      </c>
      <c r="V223" s="10" t="str">
        <f t="shared" si="99"/>
        <v>0,00000</v>
      </c>
      <c r="W223" s="11">
        <f t="shared" si="100"/>
        <v>0</v>
      </c>
      <c r="X223" s="12">
        <v>3.99</v>
      </c>
      <c r="Y223" s="11">
        <f t="shared" si="84"/>
        <v>47.88</v>
      </c>
      <c r="Z223" s="12">
        <v>0.08</v>
      </c>
      <c r="AA223" s="11">
        <f t="shared" si="104"/>
        <v>5.76</v>
      </c>
      <c r="AB223" s="12">
        <v>4.87</v>
      </c>
      <c r="AC223" s="11">
        <f t="shared" si="105"/>
        <v>350.64</v>
      </c>
      <c r="AD223" s="12">
        <v>0</v>
      </c>
      <c r="AE223" s="11">
        <f t="shared" si="85"/>
        <v>0</v>
      </c>
      <c r="AF223" s="13">
        <f t="shared" si="86"/>
        <v>1.39E-3</v>
      </c>
      <c r="AG223" s="11">
        <f t="shared" si="87"/>
        <v>0.78256999999999999</v>
      </c>
      <c r="AH223" s="13">
        <v>1.3299999999999999E-2</v>
      </c>
      <c r="AI223" s="11">
        <f t="shared" si="88"/>
        <v>7.4878999999999998</v>
      </c>
      <c r="AJ223" s="13">
        <v>0.3276</v>
      </c>
      <c r="AK223" s="11">
        <f t="shared" si="89"/>
        <v>73.709999999999994</v>
      </c>
      <c r="AL223" s="13">
        <v>0.10100000000000001</v>
      </c>
      <c r="AM223" s="11">
        <f t="shared" si="106"/>
        <v>34.138000000000005</v>
      </c>
      <c r="AN223" s="12"/>
      <c r="AO223" s="11"/>
      <c r="AP223" s="14">
        <f t="shared" si="96"/>
        <v>0</v>
      </c>
      <c r="AQ223" s="14">
        <f t="shared" si="97"/>
        <v>0</v>
      </c>
      <c r="AR223" s="14">
        <f t="shared" si="98"/>
        <v>0</v>
      </c>
      <c r="AS223" s="14">
        <f t="shared" si="90"/>
        <v>520.39846999999997</v>
      </c>
      <c r="AT223" s="14">
        <f t="shared" si="91"/>
        <v>119.69164809999999</v>
      </c>
      <c r="AU223" s="14">
        <f t="shared" si="92"/>
        <v>640.09011809999993</v>
      </c>
      <c r="AV223" s="14">
        <f t="shared" si="93"/>
        <v>520.39846999999997</v>
      </c>
      <c r="AW223" s="14">
        <f t="shared" si="94"/>
        <v>119.69164809999999</v>
      </c>
      <c r="AX223" s="14">
        <f t="shared" si="95"/>
        <v>640.09011809999993</v>
      </c>
      <c r="AY223" s="58"/>
      <c r="AZ223" s="58"/>
    </row>
    <row r="224" spans="1:52" s="1" customFormat="1" ht="12.75" customHeight="1" x14ac:dyDescent="0.2">
      <c r="A224" s="17">
        <f t="shared" si="107"/>
        <v>217</v>
      </c>
      <c r="B224" s="26">
        <v>41</v>
      </c>
      <c r="C224" s="18" t="s">
        <v>83</v>
      </c>
      <c r="D224" s="18" t="s">
        <v>44</v>
      </c>
      <c r="E224" s="18" t="s">
        <v>17</v>
      </c>
      <c r="F224" s="18" t="s">
        <v>141</v>
      </c>
      <c r="G224" s="18" t="s">
        <v>142</v>
      </c>
      <c r="H224" s="18"/>
      <c r="I224" s="18"/>
      <c r="J224" s="18"/>
      <c r="K224" s="18"/>
      <c r="L224" s="21" t="s">
        <v>512</v>
      </c>
      <c r="M224" s="25" t="s">
        <v>202</v>
      </c>
      <c r="N224" s="39" t="s">
        <v>786</v>
      </c>
      <c r="O224" s="39" t="s">
        <v>51</v>
      </c>
      <c r="P224" s="43">
        <v>59</v>
      </c>
      <c r="Q224" s="43">
        <v>89</v>
      </c>
      <c r="R224" s="43">
        <v>0</v>
      </c>
      <c r="S224" s="40">
        <f t="shared" si="83"/>
        <v>148</v>
      </c>
      <c r="T224" s="8">
        <v>1</v>
      </c>
      <c r="U224" s="8">
        <v>12</v>
      </c>
      <c r="V224" s="10" t="str">
        <f t="shared" si="99"/>
        <v>0,00000</v>
      </c>
      <c r="W224" s="11">
        <f t="shared" si="100"/>
        <v>0</v>
      </c>
      <c r="X224" s="12">
        <v>3.99</v>
      </c>
      <c r="Y224" s="11">
        <f t="shared" si="84"/>
        <v>47.88</v>
      </c>
      <c r="Z224" s="12">
        <v>0.08</v>
      </c>
      <c r="AA224" s="11">
        <f t="shared" si="104"/>
        <v>10.559999999999999</v>
      </c>
      <c r="AB224" s="12">
        <v>4.87</v>
      </c>
      <c r="AC224" s="11">
        <f t="shared" si="105"/>
        <v>642.83999999999992</v>
      </c>
      <c r="AD224" s="12">
        <v>0</v>
      </c>
      <c r="AE224" s="11">
        <f t="shared" si="85"/>
        <v>0</v>
      </c>
      <c r="AF224" s="13">
        <f t="shared" si="86"/>
        <v>1.39E-3</v>
      </c>
      <c r="AG224" s="11">
        <f t="shared" si="87"/>
        <v>0.20571999999999999</v>
      </c>
      <c r="AH224" s="13">
        <v>1.3299999999999999E-2</v>
      </c>
      <c r="AI224" s="11">
        <f t="shared" si="88"/>
        <v>1.9683999999999999</v>
      </c>
      <c r="AJ224" s="13">
        <v>0.3276</v>
      </c>
      <c r="AK224" s="11">
        <f t="shared" si="89"/>
        <v>19.328399999999998</v>
      </c>
      <c r="AL224" s="13">
        <v>0.10100000000000001</v>
      </c>
      <c r="AM224" s="11">
        <f t="shared" si="106"/>
        <v>8.9890000000000008</v>
      </c>
      <c r="AN224" s="12"/>
      <c r="AO224" s="11"/>
      <c r="AP224" s="14">
        <f t="shared" si="96"/>
        <v>0</v>
      </c>
      <c r="AQ224" s="14">
        <f t="shared" si="97"/>
        <v>0</v>
      </c>
      <c r="AR224" s="14">
        <f t="shared" si="98"/>
        <v>0</v>
      </c>
      <c r="AS224" s="14">
        <f t="shared" si="90"/>
        <v>731.7715199999999</v>
      </c>
      <c r="AT224" s="14">
        <f t="shared" si="91"/>
        <v>168.30744959999998</v>
      </c>
      <c r="AU224" s="14">
        <f t="shared" si="92"/>
        <v>900.07896959999994</v>
      </c>
      <c r="AV224" s="14">
        <f t="shared" si="93"/>
        <v>731.7715199999999</v>
      </c>
      <c r="AW224" s="14">
        <f t="shared" si="94"/>
        <v>168.30744959999998</v>
      </c>
      <c r="AX224" s="14">
        <f t="shared" si="95"/>
        <v>900.07896959999994</v>
      </c>
      <c r="AY224" s="58"/>
      <c r="AZ224" s="58"/>
    </row>
    <row r="225" spans="1:52" s="1" customFormat="1" ht="12.75" customHeight="1" x14ac:dyDescent="0.2">
      <c r="A225" s="17">
        <f t="shared" si="107"/>
        <v>218</v>
      </c>
      <c r="B225" s="26">
        <v>41</v>
      </c>
      <c r="C225" s="18" t="s">
        <v>83</v>
      </c>
      <c r="D225" s="18" t="s">
        <v>44</v>
      </c>
      <c r="E225" s="18" t="s">
        <v>17</v>
      </c>
      <c r="F225" s="18" t="s">
        <v>141</v>
      </c>
      <c r="G225" s="18" t="s">
        <v>142</v>
      </c>
      <c r="H225" s="18"/>
      <c r="I225" s="18"/>
      <c r="J225" s="18"/>
      <c r="K225" s="18"/>
      <c r="L225" s="21" t="s">
        <v>513</v>
      </c>
      <c r="M225" s="25" t="s">
        <v>194</v>
      </c>
      <c r="N225" s="39" t="s">
        <v>809</v>
      </c>
      <c r="O225" s="39" t="s">
        <v>51</v>
      </c>
      <c r="P225" s="43">
        <v>937</v>
      </c>
      <c r="Q225" s="43">
        <v>2187</v>
      </c>
      <c r="R225" s="43">
        <v>0</v>
      </c>
      <c r="S225" s="40">
        <f t="shared" si="83"/>
        <v>3124</v>
      </c>
      <c r="T225" s="8">
        <v>1</v>
      </c>
      <c r="U225" s="8">
        <v>12</v>
      </c>
      <c r="V225" s="10" t="str">
        <f t="shared" si="99"/>
        <v>0,00000</v>
      </c>
      <c r="W225" s="11">
        <f t="shared" si="100"/>
        <v>0</v>
      </c>
      <c r="X225" s="12">
        <v>3.99</v>
      </c>
      <c r="Y225" s="11">
        <f t="shared" si="84"/>
        <v>47.88</v>
      </c>
      <c r="Z225" s="12">
        <v>0.08</v>
      </c>
      <c r="AA225" s="11">
        <f t="shared" si="104"/>
        <v>15.36</v>
      </c>
      <c r="AB225" s="12">
        <v>4.87</v>
      </c>
      <c r="AC225" s="11">
        <f t="shared" si="105"/>
        <v>935.04</v>
      </c>
      <c r="AD225" s="12">
        <v>0</v>
      </c>
      <c r="AE225" s="11">
        <f t="shared" si="85"/>
        <v>0</v>
      </c>
      <c r="AF225" s="13">
        <f t="shared" si="86"/>
        <v>1.39E-3</v>
      </c>
      <c r="AG225" s="11">
        <f t="shared" si="87"/>
        <v>4.3423600000000002</v>
      </c>
      <c r="AH225" s="13">
        <v>1.3299999999999999E-2</v>
      </c>
      <c r="AI225" s="11">
        <f t="shared" si="88"/>
        <v>41.549199999999999</v>
      </c>
      <c r="AJ225" s="13">
        <v>0.3276</v>
      </c>
      <c r="AK225" s="11">
        <f t="shared" si="89"/>
        <v>306.96120000000002</v>
      </c>
      <c r="AL225" s="13">
        <v>0.10100000000000001</v>
      </c>
      <c r="AM225" s="11">
        <f t="shared" si="106"/>
        <v>220.887</v>
      </c>
      <c r="AN225" s="12"/>
      <c r="AO225" s="11"/>
      <c r="AP225" s="14">
        <f t="shared" si="96"/>
        <v>0</v>
      </c>
      <c r="AQ225" s="14">
        <f t="shared" si="97"/>
        <v>0</v>
      </c>
      <c r="AR225" s="14">
        <f t="shared" si="98"/>
        <v>0</v>
      </c>
      <c r="AS225" s="14">
        <f t="shared" si="90"/>
        <v>1572.0197599999999</v>
      </c>
      <c r="AT225" s="14">
        <f t="shared" si="91"/>
        <v>361.56454480000002</v>
      </c>
      <c r="AU225" s="14">
        <f t="shared" si="92"/>
        <v>1933.5843047999999</v>
      </c>
      <c r="AV225" s="14">
        <f t="shared" si="93"/>
        <v>1572.0197599999999</v>
      </c>
      <c r="AW225" s="14">
        <f t="shared" si="94"/>
        <v>361.56454480000002</v>
      </c>
      <c r="AX225" s="14">
        <f t="shared" si="95"/>
        <v>1933.5843047999999</v>
      </c>
      <c r="AY225" s="58"/>
      <c r="AZ225" s="58"/>
    </row>
    <row r="226" spans="1:52" s="1" customFormat="1" ht="12.75" customHeight="1" x14ac:dyDescent="0.2">
      <c r="A226" s="17">
        <f t="shared" si="107"/>
        <v>219</v>
      </c>
      <c r="B226" s="26">
        <v>41</v>
      </c>
      <c r="C226" s="18" t="s">
        <v>83</v>
      </c>
      <c r="D226" s="18" t="s">
        <v>44</v>
      </c>
      <c r="E226" s="18" t="s">
        <v>17</v>
      </c>
      <c r="F226" s="18" t="s">
        <v>141</v>
      </c>
      <c r="G226" s="18" t="s">
        <v>142</v>
      </c>
      <c r="H226" s="18"/>
      <c r="I226" s="18"/>
      <c r="J226" s="18"/>
      <c r="K226" s="18"/>
      <c r="L226" s="21" t="s">
        <v>514</v>
      </c>
      <c r="M226" s="25" t="s">
        <v>195</v>
      </c>
      <c r="N226" s="39" t="s">
        <v>809</v>
      </c>
      <c r="O226" s="39" t="s">
        <v>51</v>
      </c>
      <c r="P226" s="43">
        <v>1588</v>
      </c>
      <c r="Q226" s="43">
        <v>3706</v>
      </c>
      <c r="R226" s="43">
        <v>0</v>
      </c>
      <c r="S226" s="40">
        <f t="shared" si="83"/>
        <v>5294</v>
      </c>
      <c r="T226" s="8">
        <v>1</v>
      </c>
      <c r="U226" s="8">
        <v>12</v>
      </c>
      <c r="V226" s="10" t="str">
        <f t="shared" si="99"/>
        <v>0,00000</v>
      </c>
      <c r="W226" s="11">
        <f t="shared" si="100"/>
        <v>0</v>
      </c>
      <c r="X226" s="12">
        <v>3.99</v>
      </c>
      <c r="Y226" s="11">
        <f t="shared" si="84"/>
        <v>47.88</v>
      </c>
      <c r="Z226" s="12">
        <v>0.08</v>
      </c>
      <c r="AA226" s="11">
        <f t="shared" si="104"/>
        <v>15.36</v>
      </c>
      <c r="AB226" s="12">
        <v>4.87</v>
      </c>
      <c r="AC226" s="11">
        <f t="shared" si="105"/>
        <v>935.04</v>
      </c>
      <c r="AD226" s="12">
        <v>0</v>
      </c>
      <c r="AE226" s="11">
        <f t="shared" si="85"/>
        <v>0</v>
      </c>
      <c r="AF226" s="13">
        <f t="shared" si="86"/>
        <v>1.39E-3</v>
      </c>
      <c r="AG226" s="11">
        <f t="shared" si="87"/>
        <v>7.3586599999999995</v>
      </c>
      <c r="AH226" s="13">
        <v>1.3299999999999999E-2</v>
      </c>
      <c r="AI226" s="11">
        <f t="shared" si="88"/>
        <v>70.410200000000003</v>
      </c>
      <c r="AJ226" s="13">
        <v>0.3276</v>
      </c>
      <c r="AK226" s="11">
        <f t="shared" si="89"/>
        <v>520.22879999999998</v>
      </c>
      <c r="AL226" s="13">
        <v>0.10100000000000001</v>
      </c>
      <c r="AM226" s="11">
        <f t="shared" si="106"/>
        <v>374.30600000000004</v>
      </c>
      <c r="AN226" s="12"/>
      <c r="AO226" s="11"/>
      <c r="AP226" s="14">
        <f t="shared" si="96"/>
        <v>0</v>
      </c>
      <c r="AQ226" s="14">
        <f t="shared" si="97"/>
        <v>0</v>
      </c>
      <c r="AR226" s="14">
        <f t="shared" si="98"/>
        <v>0</v>
      </c>
      <c r="AS226" s="14">
        <f t="shared" si="90"/>
        <v>1970.58366</v>
      </c>
      <c r="AT226" s="14">
        <f t="shared" si="91"/>
        <v>453.23424180000001</v>
      </c>
      <c r="AU226" s="14">
        <f t="shared" si="92"/>
        <v>2423.8179018000001</v>
      </c>
      <c r="AV226" s="14">
        <f t="shared" si="93"/>
        <v>1970.58366</v>
      </c>
      <c r="AW226" s="14">
        <f t="shared" si="94"/>
        <v>453.23424180000001</v>
      </c>
      <c r="AX226" s="14">
        <f t="shared" si="95"/>
        <v>2423.8179018000001</v>
      </c>
      <c r="AY226" s="58"/>
      <c r="AZ226" s="58"/>
    </row>
    <row r="227" spans="1:52" s="1" customFormat="1" ht="12.75" customHeight="1" x14ac:dyDescent="0.2">
      <c r="A227" s="17">
        <f t="shared" si="107"/>
        <v>220</v>
      </c>
      <c r="B227" s="26">
        <v>41</v>
      </c>
      <c r="C227" s="18" t="s">
        <v>83</v>
      </c>
      <c r="D227" s="18" t="s">
        <v>44</v>
      </c>
      <c r="E227" s="18" t="s">
        <v>17</v>
      </c>
      <c r="F227" s="18" t="s">
        <v>141</v>
      </c>
      <c r="G227" s="18" t="s">
        <v>142</v>
      </c>
      <c r="H227" s="18"/>
      <c r="I227" s="18"/>
      <c r="J227" s="18"/>
      <c r="K227" s="18"/>
      <c r="L227" s="21" t="s">
        <v>515</v>
      </c>
      <c r="M227" s="25" t="s">
        <v>197</v>
      </c>
      <c r="N227" s="39">
        <v>12.5</v>
      </c>
      <c r="O227" s="39" t="s">
        <v>51</v>
      </c>
      <c r="P227" s="43">
        <v>4549</v>
      </c>
      <c r="Q227" s="43">
        <v>12951</v>
      </c>
      <c r="R227" s="43">
        <v>0</v>
      </c>
      <c r="S227" s="40">
        <f t="shared" si="83"/>
        <v>17500</v>
      </c>
      <c r="T227" s="8">
        <v>1</v>
      </c>
      <c r="U227" s="8">
        <v>12</v>
      </c>
      <c r="V227" s="10" t="str">
        <f t="shared" si="99"/>
        <v>0,00000</v>
      </c>
      <c r="W227" s="11">
        <f t="shared" si="100"/>
        <v>0</v>
      </c>
      <c r="X227" s="12">
        <v>3.99</v>
      </c>
      <c r="Y227" s="11">
        <f t="shared" si="84"/>
        <v>47.88</v>
      </c>
      <c r="Z227" s="12">
        <v>0.08</v>
      </c>
      <c r="AA227" s="11">
        <f t="shared" si="104"/>
        <v>12</v>
      </c>
      <c r="AB227" s="12">
        <v>4.87</v>
      </c>
      <c r="AC227" s="11">
        <f t="shared" si="105"/>
        <v>730.5</v>
      </c>
      <c r="AD227" s="12">
        <v>0</v>
      </c>
      <c r="AE227" s="11">
        <f t="shared" si="85"/>
        <v>0</v>
      </c>
      <c r="AF227" s="13">
        <f t="shared" si="86"/>
        <v>1.39E-3</v>
      </c>
      <c r="AG227" s="11">
        <f t="shared" si="87"/>
        <v>24.324999999999999</v>
      </c>
      <c r="AH227" s="13">
        <v>1.3299999999999999E-2</v>
      </c>
      <c r="AI227" s="11">
        <f t="shared" si="88"/>
        <v>232.75</v>
      </c>
      <c r="AJ227" s="13">
        <v>0.3276</v>
      </c>
      <c r="AK227" s="11">
        <f t="shared" si="89"/>
        <v>1490.2524000000001</v>
      </c>
      <c r="AL227" s="13">
        <v>0.10100000000000001</v>
      </c>
      <c r="AM227" s="11">
        <f t="shared" si="106"/>
        <v>1308.0510000000002</v>
      </c>
      <c r="AN227" s="12"/>
      <c r="AO227" s="11"/>
      <c r="AP227" s="14">
        <f t="shared" si="96"/>
        <v>0</v>
      </c>
      <c r="AQ227" s="14">
        <f t="shared" si="97"/>
        <v>0</v>
      </c>
      <c r="AR227" s="14">
        <f t="shared" si="98"/>
        <v>0</v>
      </c>
      <c r="AS227" s="14">
        <f t="shared" si="90"/>
        <v>3845.7584000000002</v>
      </c>
      <c r="AT227" s="14">
        <f t="shared" si="91"/>
        <v>884.52443200000005</v>
      </c>
      <c r="AU227" s="14">
        <f t="shared" si="92"/>
        <v>4730.2828319999999</v>
      </c>
      <c r="AV227" s="14">
        <f t="shared" si="93"/>
        <v>3845.7584000000002</v>
      </c>
      <c r="AW227" s="14">
        <f t="shared" si="94"/>
        <v>884.52443200000005</v>
      </c>
      <c r="AX227" s="14">
        <f t="shared" si="95"/>
        <v>4730.2828319999999</v>
      </c>
      <c r="AY227" s="58"/>
      <c r="AZ227" s="58"/>
    </row>
    <row r="228" spans="1:52" s="1" customFormat="1" ht="12.75" customHeight="1" x14ac:dyDescent="0.2">
      <c r="A228" s="17">
        <f t="shared" si="107"/>
        <v>221</v>
      </c>
      <c r="B228" s="26">
        <v>41</v>
      </c>
      <c r="C228" s="18" t="s">
        <v>83</v>
      </c>
      <c r="D228" s="18" t="s">
        <v>44</v>
      </c>
      <c r="E228" s="18" t="s">
        <v>17</v>
      </c>
      <c r="F228" s="18" t="s">
        <v>141</v>
      </c>
      <c r="G228" s="18" t="s">
        <v>142</v>
      </c>
      <c r="H228" s="18"/>
      <c r="I228" s="18"/>
      <c r="J228" s="18"/>
      <c r="K228" s="18"/>
      <c r="L228" s="21" t="s">
        <v>516</v>
      </c>
      <c r="M228" s="25" t="s">
        <v>204</v>
      </c>
      <c r="N228" s="39" t="s">
        <v>851</v>
      </c>
      <c r="O228" s="39" t="s">
        <v>51</v>
      </c>
      <c r="P228" s="43">
        <v>4563</v>
      </c>
      <c r="Q228" s="43">
        <v>14254</v>
      </c>
      <c r="R228" s="43">
        <v>0</v>
      </c>
      <c r="S228" s="40">
        <f t="shared" si="83"/>
        <v>18817</v>
      </c>
      <c r="T228" s="8">
        <v>1</v>
      </c>
      <c r="U228" s="8">
        <v>12</v>
      </c>
      <c r="V228" s="10" t="str">
        <f t="shared" si="99"/>
        <v>0,00000</v>
      </c>
      <c r="W228" s="11">
        <f t="shared" si="100"/>
        <v>0</v>
      </c>
      <c r="X228" s="12">
        <v>3.99</v>
      </c>
      <c r="Y228" s="11">
        <f t="shared" si="84"/>
        <v>47.88</v>
      </c>
      <c r="Z228" s="12">
        <v>0.08</v>
      </c>
      <c r="AA228" s="11">
        <f t="shared" si="104"/>
        <v>20.16</v>
      </c>
      <c r="AB228" s="12">
        <v>4.87</v>
      </c>
      <c r="AC228" s="11">
        <f t="shared" si="105"/>
        <v>1227.24</v>
      </c>
      <c r="AD228" s="12">
        <v>0</v>
      </c>
      <c r="AE228" s="11">
        <f t="shared" si="85"/>
        <v>0</v>
      </c>
      <c r="AF228" s="13">
        <f t="shared" si="86"/>
        <v>1.39E-3</v>
      </c>
      <c r="AG228" s="11">
        <f t="shared" si="87"/>
        <v>26.155629999999999</v>
      </c>
      <c r="AH228" s="13">
        <v>1.3299999999999999E-2</v>
      </c>
      <c r="AI228" s="11">
        <f t="shared" si="88"/>
        <v>250.26609999999999</v>
      </c>
      <c r="AJ228" s="13">
        <v>0.3276</v>
      </c>
      <c r="AK228" s="11">
        <f t="shared" si="89"/>
        <v>1494.8388</v>
      </c>
      <c r="AL228" s="13">
        <v>0.10100000000000001</v>
      </c>
      <c r="AM228" s="11">
        <f t="shared" si="106"/>
        <v>1439.654</v>
      </c>
      <c r="AN228" s="12"/>
      <c r="AO228" s="11"/>
      <c r="AP228" s="14">
        <f t="shared" si="96"/>
        <v>0</v>
      </c>
      <c r="AQ228" s="14">
        <f t="shared" si="97"/>
        <v>0</v>
      </c>
      <c r="AR228" s="14">
        <f t="shared" si="98"/>
        <v>0</v>
      </c>
      <c r="AS228" s="14">
        <f t="shared" si="90"/>
        <v>4506.1945299999998</v>
      </c>
      <c r="AT228" s="14">
        <f t="shared" si="91"/>
        <v>1036.4247419000001</v>
      </c>
      <c r="AU228" s="14">
        <f t="shared" si="92"/>
        <v>5542.6192719000001</v>
      </c>
      <c r="AV228" s="14">
        <f t="shared" si="93"/>
        <v>4506.1945299999998</v>
      </c>
      <c r="AW228" s="14">
        <f t="shared" si="94"/>
        <v>1036.4247419000001</v>
      </c>
      <c r="AX228" s="14">
        <f t="shared" si="95"/>
        <v>5542.6192719000001</v>
      </c>
      <c r="AY228" s="58"/>
      <c r="AZ228" s="58"/>
    </row>
    <row r="229" spans="1:52" s="1" customFormat="1" ht="12.75" customHeight="1" x14ac:dyDescent="0.2">
      <c r="A229" s="17">
        <f t="shared" si="107"/>
        <v>222</v>
      </c>
      <c r="B229" s="26">
        <v>41</v>
      </c>
      <c r="C229" s="18" t="s">
        <v>83</v>
      </c>
      <c r="D229" s="18" t="s">
        <v>44</v>
      </c>
      <c r="E229" s="18" t="s">
        <v>17</v>
      </c>
      <c r="F229" s="18" t="s">
        <v>141</v>
      </c>
      <c r="G229" s="18" t="s">
        <v>142</v>
      </c>
      <c r="H229" s="18"/>
      <c r="I229" s="18"/>
      <c r="J229" s="18"/>
      <c r="K229" s="18"/>
      <c r="L229" s="21" t="s">
        <v>517</v>
      </c>
      <c r="M229" s="25" t="s">
        <v>205</v>
      </c>
      <c r="N229" s="39" t="s">
        <v>823</v>
      </c>
      <c r="O229" s="39" t="s">
        <v>51</v>
      </c>
      <c r="P229" s="43">
        <v>3260</v>
      </c>
      <c r="Q229" s="43">
        <v>7586</v>
      </c>
      <c r="R229" s="43">
        <v>0</v>
      </c>
      <c r="S229" s="40">
        <f t="shared" si="83"/>
        <v>10846</v>
      </c>
      <c r="T229" s="8">
        <v>1</v>
      </c>
      <c r="U229" s="8">
        <v>12</v>
      </c>
      <c r="V229" s="10" t="str">
        <f t="shared" si="99"/>
        <v>0,00000</v>
      </c>
      <c r="W229" s="11">
        <f t="shared" si="100"/>
        <v>0</v>
      </c>
      <c r="X229" s="12">
        <v>3.99</v>
      </c>
      <c r="Y229" s="11">
        <f t="shared" si="84"/>
        <v>47.88</v>
      </c>
      <c r="Z229" s="12">
        <v>0.08</v>
      </c>
      <c r="AA229" s="11">
        <f t="shared" si="104"/>
        <v>30.72</v>
      </c>
      <c r="AB229" s="12">
        <v>4.87</v>
      </c>
      <c r="AC229" s="11">
        <f t="shared" si="105"/>
        <v>1870.08</v>
      </c>
      <c r="AD229" s="12">
        <v>0</v>
      </c>
      <c r="AE229" s="11">
        <f t="shared" si="85"/>
        <v>0</v>
      </c>
      <c r="AF229" s="13">
        <f t="shared" si="86"/>
        <v>1.39E-3</v>
      </c>
      <c r="AG229" s="11">
        <f t="shared" si="87"/>
        <v>15.075939999999999</v>
      </c>
      <c r="AH229" s="13">
        <v>1.3299999999999999E-2</v>
      </c>
      <c r="AI229" s="11">
        <f t="shared" si="88"/>
        <v>144.2518</v>
      </c>
      <c r="AJ229" s="13">
        <v>0.3276</v>
      </c>
      <c r="AK229" s="11">
        <f t="shared" si="89"/>
        <v>1067.9760000000001</v>
      </c>
      <c r="AL229" s="13">
        <v>0.10100000000000001</v>
      </c>
      <c r="AM229" s="11">
        <f t="shared" si="106"/>
        <v>766.18600000000004</v>
      </c>
      <c r="AN229" s="12"/>
      <c r="AO229" s="11"/>
      <c r="AP229" s="14">
        <f t="shared" si="96"/>
        <v>0</v>
      </c>
      <c r="AQ229" s="14">
        <f t="shared" si="97"/>
        <v>0</v>
      </c>
      <c r="AR229" s="14">
        <f t="shared" si="98"/>
        <v>0</v>
      </c>
      <c r="AS229" s="14">
        <f t="shared" si="90"/>
        <v>3942.1697399999998</v>
      </c>
      <c r="AT229" s="14">
        <f t="shared" si="91"/>
        <v>906.69904020000001</v>
      </c>
      <c r="AU229" s="14">
        <f t="shared" si="92"/>
        <v>4848.8687801999995</v>
      </c>
      <c r="AV229" s="14">
        <f t="shared" si="93"/>
        <v>3942.1697399999998</v>
      </c>
      <c r="AW229" s="14">
        <f t="shared" si="94"/>
        <v>906.69904020000001</v>
      </c>
      <c r="AX229" s="14">
        <f t="shared" si="95"/>
        <v>4848.8687801999995</v>
      </c>
      <c r="AY229" s="58"/>
      <c r="AZ229" s="58"/>
    </row>
    <row r="230" spans="1:52" s="1" customFormat="1" ht="12.75" customHeight="1" x14ac:dyDescent="0.2">
      <c r="A230" s="17">
        <f t="shared" si="107"/>
        <v>223</v>
      </c>
      <c r="B230" s="26">
        <v>41</v>
      </c>
      <c r="C230" s="18" t="s">
        <v>83</v>
      </c>
      <c r="D230" s="18" t="s">
        <v>44</v>
      </c>
      <c r="E230" s="18" t="s">
        <v>17</v>
      </c>
      <c r="F230" s="18" t="s">
        <v>141</v>
      </c>
      <c r="G230" s="18" t="s">
        <v>142</v>
      </c>
      <c r="H230" s="18"/>
      <c r="I230" s="18"/>
      <c r="J230" s="18"/>
      <c r="K230" s="18"/>
      <c r="L230" s="21" t="s">
        <v>518</v>
      </c>
      <c r="M230" s="25" t="s">
        <v>206</v>
      </c>
      <c r="N230" s="39" t="s">
        <v>786</v>
      </c>
      <c r="O230" s="39" t="s">
        <v>51</v>
      </c>
      <c r="P230" s="43">
        <v>4675</v>
      </c>
      <c r="Q230" s="43">
        <v>14035</v>
      </c>
      <c r="R230" s="43">
        <v>0</v>
      </c>
      <c r="S230" s="40">
        <f t="shared" si="83"/>
        <v>18710</v>
      </c>
      <c r="T230" s="8">
        <v>1</v>
      </c>
      <c r="U230" s="8">
        <v>12</v>
      </c>
      <c r="V230" s="10" t="str">
        <f t="shared" si="99"/>
        <v>0,00000</v>
      </c>
      <c r="W230" s="11">
        <f t="shared" si="100"/>
        <v>0</v>
      </c>
      <c r="X230" s="12">
        <v>3.99</v>
      </c>
      <c r="Y230" s="11">
        <f t="shared" si="84"/>
        <v>47.88</v>
      </c>
      <c r="Z230" s="12">
        <v>0.08</v>
      </c>
      <c r="AA230" s="11">
        <f t="shared" si="104"/>
        <v>10.559999999999999</v>
      </c>
      <c r="AB230" s="12">
        <v>4.87</v>
      </c>
      <c r="AC230" s="11">
        <f t="shared" si="105"/>
        <v>642.83999999999992</v>
      </c>
      <c r="AD230" s="12">
        <v>0</v>
      </c>
      <c r="AE230" s="11">
        <f t="shared" si="85"/>
        <v>0</v>
      </c>
      <c r="AF230" s="13">
        <f t="shared" si="86"/>
        <v>1.39E-3</v>
      </c>
      <c r="AG230" s="11">
        <f t="shared" si="87"/>
        <v>26.006899999999998</v>
      </c>
      <c r="AH230" s="13">
        <v>1.3299999999999999E-2</v>
      </c>
      <c r="AI230" s="11">
        <f t="shared" si="88"/>
        <v>248.84299999999999</v>
      </c>
      <c r="AJ230" s="13">
        <v>0.3276</v>
      </c>
      <c r="AK230" s="11">
        <f t="shared" si="89"/>
        <v>1531.53</v>
      </c>
      <c r="AL230" s="13">
        <v>0.10100000000000001</v>
      </c>
      <c r="AM230" s="11">
        <f t="shared" si="106"/>
        <v>1417.5350000000001</v>
      </c>
      <c r="AN230" s="12"/>
      <c r="AO230" s="11"/>
      <c r="AP230" s="14">
        <f t="shared" si="96"/>
        <v>0</v>
      </c>
      <c r="AQ230" s="14">
        <f t="shared" si="97"/>
        <v>0</v>
      </c>
      <c r="AR230" s="14">
        <f t="shared" si="98"/>
        <v>0</v>
      </c>
      <c r="AS230" s="14">
        <f t="shared" si="90"/>
        <v>3925.1949</v>
      </c>
      <c r="AT230" s="14">
        <f t="shared" si="91"/>
        <v>902.79482700000005</v>
      </c>
      <c r="AU230" s="14">
        <f t="shared" si="92"/>
        <v>4827.9897270000001</v>
      </c>
      <c r="AV230" s="14">
        <f t="shared" si="93"/>
        <v>3925.1949</v>
      </c>
      <c r="AW230" s="14">
        <f t="shared" si="94"/>
        <v>902.79482700000005</v>
      </c>
      <c r="AX230" s="14">
        <f t="shared" si="95"/>
        <v>4827.9897270000001</v>
      </c>
      <c r="AY230" s="58"/>
      <c r="AZ230" s="58"/>
    </row>
    <row r="231" spans="1:52" s="1" customFormat="1" ht="12.75" customHeight="1" x14ac:dyDescent="0.2">
      <c r="A231" s="17">
        <f t="shared" si="107"/>
        <v>224</v>
      </c>
      <c r="B231" s="26">
        <v>41</v>
      </c>
      <c r="C231" s="18" t="s">
        <v>83</v>
      </c>
      <c r="D231" s="18" t="s">
        <v>44</v>
      </c>
      <c r="E231" s="18" t="s">
        <v>17</v>
      </c>
      <c r="F231" s="18" t="s">
        <v>141</v>
      </c>
      <c r="G231" s="18" t="s">
        <v>142</v>
      </c>
      <c r="H231" s="18"/>
      <c r="I231" s="18"/>
      <c r="J231" s="18"/>
      <c r="K231" s="18"/>
      <c r="L231" s="21" t="s">
        <v>519</v>
      </c>
      <c r="M231" s="25" t="s">
        <v>207</v>
      </c>
      <c r="N231" s="39" t="s">
        <v>851</v>
      </c>
      <c r="O231" s="39" t="s">
        <v>51</v>
      </c>
      <c r="P231" s="43">
        <v>655</v>
      </c>
      <c r="Q231" s="43">
        <v>1371</v>
      </c>
      <c r="R231" s="43">
        <v>0</v>
      </c>
      <c r="S231" s="40">
        <f t="shared" si="83"/>
        <v>2026</v>
      </c>
      <c r="T231" s="8">
        <v>1</v>
      </c>
      <c r="U231" s="8">
        <v>12</v>
      </c>
      <c r="V231" s="10" t="str">
        <f t="shared" si="99"/>
        <v>0,00000</v>
      </c>
      <c r="W231" s="11">
        <f t="shared" si="100"/>
        <v>0</v>
      </c>
      <c r="X231" s="12">
        <v>3.99</v>
      </c>
      <c r="Y231" s="11">
        <f t="shared" si="84"/>
        <v>47.88</v>
      </c>
      <c r="Z231" s="12">
        <v>0.08</v>
      </c>
      <c r="AA231" s="11">
        <f t="shared" si="104"/>
        <v>20.16</v>
      </c>
      <c r="AB231" s="12">
        <v>4.87</v>
      </c>
      <c r="AC231" s="11">
        <f t="shared" si="105"/>
        <v>1227.24</v>
      </c>
      <c r="AD231" s="12">
        <v>0</v>
      </c>
      <c r="AE231" s="11">
        <f t="shared" si="85"/>
        <v>0</v>
      </c>
      <c r="AF231" s="13">
        <f t="shared" si="86"/>
        <v>1.39E-3</v>
      </c>
      <c r="AG231" s="11">
        <f t="shared" si="87"/>
        <v>2.8161399999999999</v>
      </c>
      <c r="AH231" s="13">
        <v>1.3299999999999999E-2</v>
      </c>
      <c r="AI231" s="11">
        <f t="shared" si="88"/>
        <v>26.945799999999998</v>
      </c>
      <c r="AJ231" s="13">
        <v>0.3276</v>
      </c>
      <c r="AK231" s="11">
        <f t="shared" si="89"/>
        <v>214.578</v>
      </c>
      <c r="AL231" s="13">
        <v>0.10100000000000001</v>
      </c>
      <c r="AM231" s="11">
        <f t="shared" si="106"/>
        <v>138.471</v>
      </c>
      <c r="AN231" s="12"/>
      <c r="AO231" s="11"/>
      <c r="AP231" s="14">
        <f t="shared" si="96"/>
        <v>0</v>
      </c>
      <c r="AQ231" s="14">
        <f t="shared" si="97"/>
        <v>0</v>
      </c>
      <c r="AR231" s="14">
        <f t="shared" si="98"/>
        <v>0</v>
      </c>
      <c r="AS231" s="14">
        <f t="shared" si="90"/>
        <v>1678.0909400000003</v>
      </c>
      <c r="AT231" s="14">
        <f t="shared" si="91"/>
        <v>385.9609162000001</v>
      </c>
      <c r="AU231" s="14">
        <f t="shared" si="92"/>
        <v>2064.0518562000002</v>
      </c>
      <c r="AV231" s="14">
        <f t="shared" si="93"/>
        <v>1678.0909400000003</v>
      </c>
      <c r="AW231" s="14">
        <f t="shared" si="94"/>
        <v>385.9609162000001</v>
      </c>
      <c r="AX231" s="14">
        <f t="shared" si="95"/>
        <v>2064.0518562000002</v>
      </c>
      <c r="AY231" s="58"/>
      <c r="AZ231" s="58"/>
    </row>
    <row r="232" spans="1:52" s="1" customFormat="1" ht="12.75" customHeight="1" x14ac:dyDescent="0.2">
      <c r="A232" s="17">
        <f t="shared" si="107"/>
        <v>225</v>
      </c>
      <c r="B232" s="26">
        <v>41</v>
      </c>
      <c r="C232" s="18" t="s">
        <v>83</v>
      </c>
      <c r="D232" s="18" t="s">
        <v>44</v>
      </c>
      <c r="E232" s="18" t="s">
        <v>17</v>
      </c>
      <c r="F232" s="18" t="s">
        <v>141</v>
      </c>
      <c r="G232" s="18" t="s">
        <v>142</v>
      </c>
      <c r="H232" s="18"/>
      <c r="I232" s="18"/>
      <c r="J232" s="18"/>
      <c r="K232" s="18"/>
      <c r="L232" s="21" t="s">
        <v>524</v>
      </c>
      <c r="M232" s="25" t="s">
        <v>525</v>
      </c>
      <c r="N232" s="39">
        <v>25.5</v>
      </c>
      <c r="O232" s="39" t="s">
        <v>51</v>
      </c>
      <c r="P232" s="43">
        <v>7555</v>
      </c>
      <c r="Q232" s="43">
        <v>25835</v>
      </c>
      <c r="R232" s="43">
        <v>0</v>
      </c>
      <c r="S232" s="40">
        <f t="shared" si="83"/>
        <v>33390</v>
      </c>
      <c r="T232" s="8">
        <v>1</v>
      </c>
      <c r="U232" s="8">
        <v>12</v>
      </c>
      <c r="V232" s="10" t="str">
        <f t="shared" si="99"/>
        <v>0,00000</v>
      </c>
      <c r="W232" s="11">
        <f t="shared" si="100"/>
        <v>0</v>
      </c>
      <c r="X232" s="12">
        <v>3.99</v>
      </c>
      <c r="Y232" s="11">
        <f t="shared" si="84"/>
        <v>47.88</v>
      </c>
      <c r="Z232" s="12">
        <v>0.08</v>
      </c>
      <c r="AA232" s="11">
        <f t="shared" si="104"/>
        <v>24.48</v>
      </c>
      <c r="AB232" s="12">
        <v>4.87</v>
      </c>
      <c r="AC232" s="11">
        <f t="shared" si="105"/>
        <v>1490.22</v>
      </c>
      <c r="AD232" s="12">
        <v>0</v>
      </c>
      <c r="AE232" s="11">
        <f t="shared" si="85"/>
        <v>0</v>
      </c>
      <c r="AF232" s="13">
        <f t="shared" si="86"/>
        <v>1.39E-3</v>
      </c>
      <c r="AG232" s="11">
        <f t="shared" si="87"/>
        <v>46.412099999999995</v>
      </c>
      <c r="AH232" s="13">
        <v>1.3299999999999999E-2</v>
      </c>
      <c r="AI232" s="11">
        <f t="shared" si="88"/>
        <v>444.08699999999999</v>
      </c>
      <c r="AJ232" s="13">
        <v>0.3276</v>
      </c>
      <c r="AK232" s="11">
        <f t="shared" si="89"/>
        <v>2475.018</v>
      </c>
      <c r="AL232" s="13">
        <v>0.10100000000000001</v>
      </c>
      <c r="AM232" s="11">
        <f t="shared" si="106"/>
        <v>2609.335</v>
      </c>
      <c r="AN232" s="12"/>
      <c r="AO232" s="11"/>
      <c r="AP232" s="14">
        <f t="shared" si="96"/>
        <v>0</v>
      </c>
      <c r="AQ232" s="14">
        <f t="shared" si="97"/>
        <v>0</v>
      </c>
      <c r="AR232" s="14">
        <f t="shared" si="98"/>
        <v>0</v>
      </c>
      <c r="AS232" s="14">
        <f t="shared" si="90"/>
        <v>7137.4321</v>
      </c>
      <c r="AT232" s="14">
        <f t="shared" si="91"/>
        <v>1641.609383</v>
      </c>
      <c r="AU232" s="14">
        <f t="shared" si="92"/>
        <v>8779.0414830000009</v>
      </c>
      <c r="AV232" s="14">
        <f t="shared" si="93"/>
        <v>7137.4321</v>
      </c>
      <c r="AW232" s="14">
        <f t="shared" si="94"/>
        <v>1641.609383</v>
      </c>
      <c r="AX232" s="14">
        <f t="shared" si="95"/>
        <v>8779.0414830000009</v>
      </c>
      <c r="AY232" s="58"/>
      <c r="AZ232" s="58"/>
    </row>
    <row r="233" spans="1:52" s="1" customFormat="1" ht="12.75" customHeight="1" x14ac:dyDescent="0.2">
      <c r="A233" s="17">
        <f t="shared" si="107"/>
        <v>226</v>
      </c>
      <c r="B233" s="26">
        <v>41</v>
      </c>
      <c r="C233" s="18" t="s">
        <v>83</v>
      </c>
      <c r="D233" s="18" t="s">
        <v>44</v>
      </c>
      <c r="E233" s="18" t="s">
        <v>17</v>
      </c>
      <c r="F233" s="18" t="s">
        <v>141</v>
      </c>
      <c r="G233" s="18" t="s">
        <v>142</v>
      </c>
      <c r="H233" s="18"/>
      <c r="I233" s="18"/>
      <c r="J233" s="18"/>
      <c r="K233" s="18"/>
      <c r="L233" s="21" t="s">
        <v>520</v>
      </c>
      <c r="M233" s="25" t="s">
        <v>203</v>
      </c>
      <c r="N233" s="39" t="s">
        <v>785</v>
      </c>
      <c r="O233" s="39" t="s">
        <v>51</v>
      </c>
      <c r="P233" s="43">
        <v>1</v>
      </c>
      <c r="Q233" s="43">
        <v>1</v>
      </c>
      <c r="R233" s="43">
        <v>0</v>
      </c>
      <c r="S233" s="40">
        <f t="shared" si="83"/>
        <v>2</v>
      </c>
      <c r="T233" s="8">
        <v>1</v>
      </c>
      <c r="U233" s="8">
        <v>12</v>
      </c>
      <c r="V233" s="10" t="str">
        <f t="shared" si="99"/>
        <v>0,00000</v>
      </c>
      <c r="W233" s="11">
        <f t="shared" si="100"/>
        <v>0</v>
      </c>
      <c r="X233" s="12">
        <v>3.99</v>
      </c>
      <c r="Y233" s="11">
        <f t="shared" si="84"/>
        <v>47.88</v>
      </c>
      <c r="Z233" s="12">
        <v>0.08</v>
      </c>
      <c r="AA233" s="11">
        <f t="shared" si="104"/>
        <v>24</v>
      </c>
      <c r="AB233" s="12">
        <v>4.87</v>
      </c>
      <c r="AC233" s="11">
        <f t="shared" si="105"/>
        <v>1461</v>
      </c>
      <c r="AD233" s="12">
        <v>0</v>
      </c>
      <c r="AE233" s="11">
        <f t="shared" si="85"/>
        <v>0</v>
      </c>
      <c r="AF233" s="13">
        <f t="shared" si="86"/>
        <v>1.39E-3</v>
      </c>
      <c r="AG233" s="11">
        <f t="shared" si="87"/>
        <v>2.7799999999999999E-3</v>
      </c>
      <c r="AH233" s="13">
        <v>1.3299999999999999E-2</v>
      </c>
      <c r="AI233" s="11">
        <f t="shared" si="88"/>
        <v>2.6599999999999999E-2</v>
      </c>
      <c r="AJ233" s="13">
        <v>0.3276</v>
      </c>
      <c r="AK233" s="11">
        <f t="shared" si="89"/>
        <v>0.3276</v>
      </c>
      <c r="AL233" s="13">
        <v>0.10100000000000001</v>
      </c>
      <c r="AM233" s="11">
        <f t="shared" si="106"/>
        <v>0.10100000000000001</v>
      </c>
      <c r="AN233" s="12"/>
      <c r="AO233" s="11"/>
      <c r="AP233" s="14">
        <f t="shared" si="96"/>
        <v>0</v>
      </c>
      <c r="AQ233" s="14">
        <f t="shared" si="97"/>
        <v>0</v>
      </c>
      <c r="AR233" s="14">
        <f t="shared" si="98"/>
        <v>0</v>
      </c>
      <c r="AS233" s="14">
        <f t="shared" si="90"/>
        <v>1533.33798</v>
      </c>
      <c r="AT233" s="14">
        <f t="shared" si="91"/>
        <v>352.66773540000003</v>
      </c>
      <c r="AU233" s="14">
        <f t="shared" si="92"/>
        <v>1886.0057154000001</v>
      </c>
      <c r="AV233" s="14">
        <f t="shared" si="93"/>
        <v>1533.33798</v>
      </c>
      <c r="AW233" s="14">
        <f t="shared" si="94"/>
        <v>352.66773540000003</v>
      </c>
      <c r="AX233" s="14">
        <f t="shared" si="95"/>
        <v>1886.0057154000001</v>
      </c>
      <c r="AY233" s="58"/>
      <c r="AZ233" s="58"/>
    </row>
    <row r="234" spans="1:52" s="1" customFormat="1" ht="12.75" customHeight="1" x14ac:dyDescent="0.2">
      <c r="A234" s="17">
        <f t="shared" si="107"/>
        <v>227</v>
      </c>
      <c r="B234" s="26">
        <v>41</v>
      </c>
      <c r="C234" s="18" t="s">
        <v>83</v>
      </c>
      <c r="D234" s="18" t="s">
        <v>44</v>
      </c>
      <c r="E234" s="18" t="s">
        <v>17</v>
      </c>
      <c r="F234" s="18" t="s">
        <v>141</v>
      </c>
      <c r="G234" s="18" t="s">
        <v>142</v>
      </c>
      <c r="H234" s="18"/>
      <c r="I234" s="18"/>
      <c r="J234" s="18"/>
      <c r="K234" s="18"/>
      <c r="L234" s="21" t="s">
        <v>521</v>
      </c>
      <c r="M234" s="25" t="s">
        <v>193</v>
      </c>
      <c r="N234" s="39" t="s">
        <v>780</v>
      </c>
      <c r="O234" s="39" t="s">
        <v>55</v>
      </c>
      <c r="P234" s="43">
        <v>62176</v>
      </c>
      <c r="Q234" s="43">
        <v>93264</v>
      </c>
      <c r="R234" s="43">
        <v>0</v>
      </c>
      <c r="S234" s="40">
        <f t="shared" si="83"/>
        <v>155440</v>
      </c>
      <c r="T234" s="8">
        <v>1</v>
      </c>
      <c r="U234" s="8">
        <v>12</v>
      </c>
      <c r="V234" s="10" t="str">
        <f t="shared" si="99"/>
        <v>0,00000</v>
      </c>
      <c r="W234" s="11">
        <f t="shared" si="100"/>
        <v>0</v>
      </c>
      <c r="X234" s="12">
        <v>5</v>
      </c>
      <c r="Y234" s="11">
        <f t="shared" si="84"/>
        <v>60</v>
      </c>
      <c r="Z234" s="12">
        <v>0.08</v>
      </c>
      <c r="AA234" s="11">
        <f t="shared" si="104"/>
        <v>52.8</v>
      </c>
      <c r="AB234" s="12">
        <v>21.13</v>
      </c>
      <c r="AC234" s="11">
        <f t="shared" si="105"/>
        <v>13945.8</v>
      </c>
      <c r="AD234" s="12">
        <v>0</v>
      </c>
      <c r="AE234" s="11">
        <f t="shared" si="85"/>
        <v>0</v>
      </c>
      <c r="AF234" s="13">
        <f t="shared" si="86"/>
        <v>1.39E-3</v>
      </c>
      <c r="AG234" s="11">
        <f t="shared" si="87"/>
        <v>216.0616</v>
      </c>
      <c r="AH234" s="13">
        <v>1.3299999999999999E-2</v>
      </c>
      <c r="AI234" s="11">
        <f t="shared" si="88"/>
        <v>2067.3519999999999</v>
      </c>
      <c r="AJ234" s="13">
        <v>0.2208</v>
      </c>
      <c r="AK234" s="11">
        <f t="shared" si="89"/>
        <v>13728.460799999999</v>
      </c>
      <c r="AL234" s="13">
        <v>0.15490000000000001</v>
      </c>
      <c r="AM234" s="11">
        <f t="shared" si="106"/>
        <v>14446.5936</v>
      </c>
      <c r="AN234" s="12"/>
      <c r="AO234" s="11"/>
      <c r="AP234" s="14">
        <f t="shared" si="96"/>
        <v>0</v>
      </c>
      <c r="AQ234" s="14">
        <f t="shared" si="97"/>
        <v>0</v>
      </c>
      <c r="AR234" s="14">
        <f t="shared" si="98"/>
        <v>0</v>
      </c>
      <c r="AS234" s="14">
        <f t="shared" si="90"/>
        <v>44517.067999999999</v>
      </c>
      <c r="AT234" s="14">
        <f t="shared" si="91"/>
        <v>10238.925639999999</v>
      </c>
      <c r="AU234" s="14">
        <f t="shared" si="92"/>
        <v>54755.993640000001</v>
      </c>
      <c r="AV234" s="14">
        <f t="shared" si="93"/>
        <v>44517.067999999999</v>
      </c>
      <c r="AW234" s="14">
        <f t="shared" si="94"/>
        <v>10238.925639999999</v>
      </c>
      <c r="AX234" s="14">
        <f t="shared" si="95"/>
        <v>54755.993640000001</v>
      </c>
      <c r="AY234" s="58"/>
      <c r="AZ234" s="58"/>
    </row>
    <row r="235" spans="1:52" s="1" customFormat="1" ht="12.75" customHeight="1" x14ac:dyDescent="0.2">
      <c r="A235" s="17">
        <f t="shared" si="107"/>
        <v>228</v>
      </c>
      <c r="B235" s="26">
        <v>41</v>
      </c>
      <c r="C235" s="18" t="s">
        <v>83</v>
      </c>
      <c r="D235" s="18" t="s">
        <v>44</v>
      </c>
      <c r="E235" s="18" t="s">
        <v>17</v>
      </c>
      <c r="F235" s="18" t="s">
        <v>141</v>
      </c>
      <c r="G235" s="18" t="s">
        <v>142</v>
      </c>
      <c r="H235" s="18"/>
      <c r="I235" s="18"/>
      <c r="J235" s="18"/>
      <c r="K235" s="18"/>
      <c r="L235" s="21" t="s">
        <v>522</v>
      </c>
      <c r="M235" s="25" t="s">
        <v>196</v>
      </c>
      <c r="N235" s="39" t="s">
        <v>852</v>
      </c>
      <c r="O235" s="39" t="s">
        <v>55</v>
      </c>
      <c r="P235" s="43">
        <v>35781</v>
      </c>
      <c r="Q235" s="43">
        <v>53671</v>
      </c>
      <c r="R235" s="43">
        <v>0</v>
      </c>
      <c r="S235" s="40">
        <f t="shared" si="83"/>
        <v>89452</v>
      </c>
      <c r="T235" s="8">
        <v>1</v>
      </c>
      <c r="U235" s="8">
        <v>12</v>
      </c>
      <c r="V235" s="10" t="str">
        <f t="shared" si="99"/>
        <v>0,00000</v>
      </c>
      <c r="W235" s="11">
        <f t="shared" si="100"/>
        <v>0</v>
      </c>
      <c r="X235" s="12">
        <v>5</v>
      </c>
      <c r="Y235" s="11">
        <f t="shared" si="84"/>
        <v>60</v>
      </c>
      <c r="Z235" s="12">
        <v>0.08</v>
      </c>
      <c r="AA235" s="11">
        <f t="shared" si="104"/>
        <v>57.599999999999994</v>
      </c>
      <c r="AB235" s="12">
        <v>21.13</v>
      </c>
      <c r="AC235" s="11">
        <f t="shared" si="105"/>
        <v>15213.6</v>
      </c>
      <c r="AD235" s="12">
        <v>0</v>
      </c>
      <c r="AE235" s="11">
        <f t="shared" si="85"/>
        <v>0</v>
      </c>
      <c r="AF235" s="13">
        <f t="shared" si="86"/>
        <v>1.39E-3</v>
      </c>
      <c r="AG235" s="11">
        <f t="shared" si="87"/>
        <v>124.33828</v>
      </c>
      <c r="AH235" s="13">
        <v>1.3299999999999999E-2</v>
      </c>
      <c r="AI235" s="11">
        <f t="shared" si="88"/>
        <v>1189.7115999999999</v>
      </c>
      <c r="AJ235" s="13">
        <v>0.2208</v>
      </c>
      <c r="AK235" s="11">
        <f t="shared" si="89"/>
        <v>7900.4448000000002</v>
      </c>
      <c r="AL235" s="13">
        <v>0.15490000000000001</v>
      </c>
      <c r="AM235" s="11">
        <f t="shared" si="106"/>
        <v>8313.6378999999997</v>
      </c>
      <c r="AN235" s="12"/>
      <c r="AO235" s="11"/>
      <c r="AP235" s="14">
        <f t="shared" si="96"/>
        <v>0</v>
      </c>
      <c r="AQ235" s="14">
        <f t="shared" si="97"/>
        <v>0</v>
      </c>
      <c r="AR235" s="14">
        <f t="shared" si="98"/>
        <v>0</v>
      </c>
      <c r="AS235" s="14">
        <f t="shared" si="90"/>
        <v>32859.332579999995</v>
      </c>
      <c r="AT235" s="14">
        <f t="shared" si="91"/>
        <v>7557.6464933999987</v>
      </c>
      <c r="AU235" s="14">
        <f t="shared" si="92"/>
        <v>40416.979073399991</v>
      </c>
      <c r="AV235" s="14">
        <f t="shared" si="93"/>
        <v>32859.332579999995</v>
      </c>
      <c r="AW235" s="14">
        <f t="shared" si="94"/>
        <v>7557.6464933999987</v>
      </c>
      <c r="AX235" s="14">
        <f t="shared" si="95"/>
        <v>40416.979073399991</v>
      </c>
      <c r="AY235" s="58"/>
      <c r="AZ235" s="58"/>
    </row>
    <row r="236" spans="1:52" s="1" customFormat="1" ht="12.75" customHeight="1" x14ac:dyDescent="0.2">
      <c r="A236" s="17">
        <f t="shared" si="107"/>
        <v>229</v>
      </c>
      <c r="B236" s="26">
        <v>41</v>
      </c>
      <c r="C236" s="18" t="s">
        <v>83</v>
      </c>
      <c r="D236" s="18" t="s">
        <v>44</v>
      </c>
      <c r="E236" s="18" t="s">
        <v>17</v>
      </c>
      <c r="F236" s="18" t="s">
        <v>141</v>
      </c>
      <c r="G236" s="18" t="s">
        <v>142</v>
      </c>
      <c r="H236" s="18"/>
      <c r="I236" s="18"/>
      <c r="J236" s="18"/>
      <c r="K236" s="18"/>
      <c r="L236" s="21" t="s">
        <v>523</v>
      </c>
      <c r="M236" s="25" t="s">
        <v>192</v>
      </c>
      <c r="N236" s="39" t="s">
        <v>835</v>
      </c>
      <c r="O236" s="39" t="s">
        <v>55</v>
      </c>
      <c r="P236" s="43">
        <v>35713</v>
      </c>
      <c r="Q236" s="43">
        <v>53570</v>
      </c>
      <c r="R236" s="43">
        <v>0</v>
      </c>
      <c r="S236" s="40">
        <f t="shared" si="83"/>
        <v>89283</v>
      </c>
      <c r="T236" s="8">
        <v>1</v>
      </c>
      <c r="U236" s="8">
        <v>12</v>
      </c>
      <c r="V236" s="10" t="str">
        <f t="shared" si="99"/>
        <v>0,00000</v>
      </c>
      <c r="W236" s="11">
        <f t="shared" si="100"/>
        <v>0</v>
      </c>
      <c r="X236" s="12">
        <v>5</v>
      </c>
      <c r="Y236" s="11">
        <f t="shared" si="84"/>
        <v>60</v>
      </c>
      <c r="Z236" s="12">
        <v>0.08</v>
      </c>
      <c r="AA236" s="11">
        <f t="shared" si="104"/>
        <v>43.199999999999996</v>
      </c>
      <c r="AB236" s="12">
        <v>21.13</v>
      </c>
      <c r="AC236" s="11">
        <f t="shared" si="105"/>
        <v>11410.2</v>
      </c>
      <c r="AD236" s="12">
        <v>0</v>
      </c>
      <c r="AE236" s="11">
        <f t="shared" si="85"/>
        <v>0</v>
      </c>
      <c r="AF236" s="13">
        <f t="shared" si="86"/>
        <v>1.39E-3</v>
      </c>
      <c r="AG236" s="11">
        <f t="shared" si="87"/>
        <v>124.10337</v>
      </c>
      <c r="AH236" s="13">
        <v>1.3299999999999999E-2</v>
      </c>
      <c r="AI236" s="11">
        <f t="shared" si="88"/>
        <v>1187.4639</v>
      </c>
      <c r="AJ236" s="13">
        <v>0.2208</v>
      </c>
      <c r="AK236" s="11">
        <f t="shared" si="89"/>
        <v>7885.4304000000002</v>
      </c>
      <c r="AL236" s="13">
        <v>0.15490000000000001</v>
      </c>
      <c r="AM236" s="11">
        <f t="shared" si="106"/>
        <v>8297.9930000000004</v>
      </c>
      <c r="AN236" s="12"/>
      <c r="AO236" s="11"/>
      <c r="AP236" s="14">
        <f t="shared" si="96"/>
        <v>0</v>
      </c>
      <c r="AQ236" s="14">
        <f t="shared" si="97"/>
        <v>0</v>
      </c>
      <c r="AR236" s="14">
        <f t="shared" si="98"/>
        <v>0</v>
      </c>
      <c r="AS236" s="14">
        <f t="shared" si="90"/>
        <v>29008.390670000001</v>
      </c>
      <c r="AT236" s="14">
        <f t="shared" si="91"/>
        <v>6671.9298541000007</v>
      </c>
      <c r="AU236" s="14">
        <f t="shared" si="92"/>
        <v>35680.320524100003</v>
      </c>
      <c r="AV236" s="14">
        <f t="shared" si="93"/>
        <v>29008.390670000001</v>
      </c>
      <c r="AW236" s="14">
        <f t="shared" si="94"/>
        <v>6671.9298541000007</v>
      </c>
      <c r="AX236" s="14">
        <f t="shared" si="95"/>
        <v>35680.320524100003</v>
      </c>
      <c r="AY236" s="57"/>
      <c r="AZ236" s="57"/>
    </row>
    <row r="237" spans="1:52" s="1" customFormat="1" ht="12.75" customHeight="1" x14ac:dyDescent="0.2">
      <c r="A237" s="17">
        <f t="shared" si="107"/>
        <v>230</v>
      </c>
      <c r="B237" s="26">
        <v>42</v>
      </c>
      <c r="C237" s="18" t="s">
        <v>143</v>
      </c>
      <c r="D237" s="18" t="s">
        <v>158</v>
      </c>
      <c r="E237" s="18" t="s">
        <v>17</v>
      </c>
      <c r="F237" s="18" t="s">
        <v>144</v>
      </c>
      <c r="G237" s="18" t="s">
        <v>145</v>
      </c>
      <c r="H237" s="18"/>
      <c r="I237" s="18"/>
      <c r="J237" s="18"/>
      <c r="K237" s="18"/>
      <c r="L237" s="21" t="s">
        <v>526</v>
      </c>
      <c r="M237" s="25" t="s">
        <v>396</v>
      </c>
      <c r="N237" s="39" t="s">
        <v>818</v>
      </c>
      <c r="O237" s="39" t="s">
        <v>51</v>
      </c>
      <c r="P237" s="43">
        <v>27888</v>
      </c>
      <c r="Q237" s="43">
        <v>41831</v>
      </c>
      <c r="R237" s="43">
        <v>0</v>
      </c>
      <c r="S237" s="40">
        <f t="shared" si="83"/>
        <v>69719</v>
      </c>
      <c r="T237" s="8">
        <v>1</v>
      </c>
      <c r="U237" s="8">
        <v>12</v>
      </c>
      <c r="V237" s="10" t="str">
        <f t="shared" si="99"/>
        <v>0,00000</v>
      </c>
      <c r="W237" s="11">
        <f t="shared" si="100"/>
        <v>0</v>
      </c>
      <c r="X237" s="12">
        <v>3.99</v>
      </c>
      <c r="Y237" s="11">
        <f t="shared" si="84"/>
        <v>47.88</v>
      </c>
      <c r="Z237" s="12">
        <v>0.08</v>
      </c>
      <c r="AA237" s="11">
        <f t="shared" si="104"/>
        <v>14.399999999999999</v>
      </c>
      <c r="AB237" s="12">
        <v>4.87</v>
      </c>
      <c r="AC237" s="11">
        <f t="shared" si="105"/>
        <v>876.59999999999991</v>
      </c>
      <c r="AD237" s="12">
        <v>0</v>
      </c>
      <c r="AE237" s="11">
        <f t="shared" si="85"/>
        <v>0</v>
      </c>
      <c r="AF237" s="13">
        <f t="shared" si="86"/>
        <v>1.39E-3</v>
      </c>
      <c r="AG237" s="11">
        <f t="shared" si="87"/>
        <v>96.909409999999994</v>
      </c>
      <c r="AH237" s="13">
        <v>1.3299999999999999E-2</v>
      </c>
      <c r="AI237" s="11">
        <f t="shared" si="88"/>
        <v>927.2627</v>
      </c>
      <c r="AJ237" s="13">
        <v>0.3276</v>
      </c>
      <c r="AK237" s="11">
        <f t="shared" si="89"/>
        <v>9136.1088</v>
      </c>
      <c r="AL237" s="13">
        <v>0.10100000000000001</v>
      </c>
      <c r="AM237" s="11">
        <f t="shared" si="106"/>
        <v>4224.9310000000005</v>
      </c>
      <c r="AN237" s="12"/>
      <c r="AO237" s="11"/>
      <c r="AP237" s="14">
        <f t="shared" si="96"/>
        <v>0</v>
      </c>
      <c r="AQ237" s="14">
        <f t="shared" si="97"/>
        <v>0</v>
      </c>
      <c r="AR237" s="14">
        <f t="shared" si="98"/>
        <v>0</v>
      </c>
      <c r="AS237" s="14">
        <f t="shared" si="90"/>
        <v>15324.091909999999</v>
      </c>
      <c r="AT237" s="14">
        <f t="shared" si="91"/>
        <v>3524.5411392999999</v>
      </c>
      <c r="AU237" s="14">
        <f t="shared" si="92"/>
        <v>18848.633049299999</v>
      </c>
      <c r="AV237" s="14">
        <f t="shared" si="93"/>
        <v>15324.091909999999</v>
      </c>
      <c r="AW237" s="14">
        <f t="shared" si="94"/>
        <v>3524.5411392999999</v>
      </c>
      <c r="AX237" s="14">
        <f t="shared" si="95"/>
        <v>18848.633049299999</v>
      </c>
      <c r="AY237" s="62">
        <v>42</v>
      </c>
      <c r="AZ237" s="56">
        <f>SUM(AX237:AX238)</f>
        <v>22396.655809799999</v>
      </c>
    </row>
    <row r="238" spans="1:52" s="1" customFormat="1" ht="12.75" customHeight="1" x14ac:dyDescent="0.2">
      <c r="A238" s="17">
        <f t="shared" si="107"/>
        <v>231</v>
      </c>
      <c r="B238" s="26">
        <v>42</v>
      </c>
      <c r="C238" s="18" t="s">
        <v>143</v>
      </c>
      <c r="D238" s="18" t="s">
        <v>158</v>
      </c>
      <c r="E238" s="18" t="s">
        <v>17</v>
      </c>
      <c r="F238" s="18" t="s">
        <v>144</v>
      </c>
      <c r="G238" s="18" t="s">
        <v>145</v>
      </c>
      <c r="H238" s="18"/>
      <c r="I238" s="18"/>
      <c r="J238" s="18"/>
      <c r="K238" s="18"/>
      <c r="L238" s="21" t="s">
        <v>527</v>
      </c>
      <c r="M238" s="25" t="s">
        <v>397</v>
      </c>
      <c r="N238" s="39" t="s">
        <v>784</v>
      </c>
      <c r="O238" s="39" t="s">
        <v>51</v>
      </c>
      <c r="P238" s="43">
        <v>5897</v>
      </c>
      <c r="Q238" s="43">
        <v>1938</v>
      </c>
      <c r="R238" s="43">
        <v>0</v>
      </c>
      <c r="S238" s="40">
        <f t="shared" si="83"/>
        <v>7835</v>
      </c>
      <c r="T238" s="8">
        <v>1</v>
      </c>
      <c r="U238" s="8">
        <v>12</v>
      </c>
      <c r="V238" s="10" t="str">
        <f t="shared" si="99"/>
        <v>0,00000</v>
      </c>
      <c r="W238" s="11">
        <f t="shared" si="100"/>
        <v>0</v>
      </c>
      <c r="X238" s="12">
        <v>3.99</v>
      </c>
      <c r="Y238" s="11">
        <f t="shared" si="84"/>
        <v>47.88</v>
      </c>
      <c r="Z238" s="12">
        <v>0.08</v>
      </c>
      <c r="AA238" s="11">
        <f t="shared" si="104"/>
        <v>9.6</v>
      </c>
      <c r="AB238" s="12">
        <v>4.87</v>
      </c>
      <c r="AC238" s="11">
        <f t="shared" si="105"/>
        <v>584.4</v>
      </c>
      <c r="AD238" s="12">
        <v>0</v>
      </c>
      <c r="AE238" s="11">
        <f t="shared" si="85"/>
        <v>0</v>
      </c>
      <c r="AF238" s="13">
        <f t="shared" si="86"/>
        <v>1.39E-3</v>
      </c>
      <c r="AG238" s="11">
        <f t="shared" si="87"/>
        <v>10.890649999999999</v>
      </c>
      <c r="AH238" s="13">
        <v>1.3299999999999999E-2</v>
      </c>
      <c r="AI238" s="11">
        <f t="shared" si="88"/>
        <v>104.2055</v>
      </c>
      <c r="AJ238" s="13">
        <v>0.3276</v>
      </c>
      <c r="AK238" s="11">
        <f t="shared" si="89"/>
        <v>1931.8571999999999</v>
      </c>
      <c r="AL238" s="13">
        <v>0.10100000000000001</v>
      </c>
      <c r="AM238" s="11">
        <f t="shared" si="106"/>
        <v>195.738</v>
      </c>
      <c r="AN238" s="13"/>
      <c r="AO238" s="11"/>
      <c r="AP238" s="14">
        <f t="shared" si="96"/>
        <v>0</v>
      </c>
      <c r="AQ238" s="14">
        <f t="shared" si="97"/>
        <v>0</v>
      </c>
      <c r="AR238" s="14">
        <f t="shared" si="98"/>
        <v>0</v>
      </c>
      <c r="AS238" s="14">
        <f t="shared" si="90"/>
        <v>2884.5713499999997</v>
      </c>
      <c r="AT238" s="14">
        <f t="shared" si="91"/>
        <v>663.45141049999995</v>
      </c>
      <c r="AU238" s="14">
        <f t="shared" si="92"/>
        <v>3548.0227604999995</v>
      </c>
      <c r="AV238" s="14">
        <f t="shared" si="93"/>
        <v>2884.5713499999997</v>
      </c>
      <c r="AW238" s="14">
        <f t="shared" si="94"/>
        <v>663.45141049999995</v>
      </c>
      <c r="AX238" s="14">
        <f t="shared" si="95"/>
        <v>3548.0227604999995</v>
      </c>
      <c r="AY238" s="57"/>
      <c r="AZ238" s="57"/>
    </row>
    <row r="239" spans="1:52" s="1" customFormat="1" ht="12.75" customHeight="1" x14ac:dyDescent="0.2">
      <c r="A239" s="17">
        <f t="shared" si="107"/>
        <v>232</v>
      </c>
      <c r="B239" s="26">
        <v>43</v>
      </c>
      <c r="C239" s="18" t="s">
        <v>146</v>
      </c>
      <c r="D239" s="18" t="s">
        <v>45</v>
      </c>
      <c r="E239" s="18" t="s">
        <v>17</v>
      </c>
      <c r="F239" s="18" t="s">
        <v>147</v>
      </c>
      <c r="G239" s="18" t="s">
        <v>148</v>
      </c>
      <c r="H239" s="18"/>
      <c r="I239" s="18"/>
      <c r="J239" s="18"/>
      <c r="K239" s="18"/>
      <c r="L239" s="21" t="s">
        <v>528</v>
      </c>
      <c r="M239" s="25" t="s">
        <v>329</v>
      </c>
      <c r="N239" s="39" t="s">
        <v>853</v>
      </c>
      <c r="O239" s="39" t="s">
        <v>51</v>
      </c>
      <c r="P239" s="43">
        <v>6853</v>
      </c>
      <c r="Q239" s="43">
        <v>10279</v>
      </c>
      <c r="R239" s="43">
        <v>0</v>
      </c>
      <c r="S239" s="40">
        <f t="shared" si="83"/>
        <v>17132</v>
      </c>
      <c r="T239" s="8">
        <v>1</v>
      </c>
      <c r="U239" s="8">
        <v>12</v>
      </c>
      <c r="V239" s="10" t="str">
        <f t="shared" si="99"/>
        <v>0,00000</v>
      </c>
      <c r="W239" s="11">
        <f t="shared" si="100"/>
        <v>0</v>
      </c>
      <c r="X239" s="12">
        <v>3.99</v>
      </c>
      <c r="Y239" s="11">
        <f t="shared" si="84"/>
        <v>47.88</v>
      </c>
      <c r="Z239" s="12">
        <v>0.08</v>
      </c>
      <c r="AA239" s="11">
        <f t="shared" si="104"/>
        <v>26.88</v>
      </c>
      <c r="AB239" s="12">
        <v>4.87</v>
      </c>
      <c r="AC239" s="11">
        <f t="shared" si="105"/>
        <v>1636.32</v>
      </c>
      <c r="AD239" s="12">
        <v>0</v>
      </c>
      <c r="AE239" s="11">
        <f t="shared" si="85"/>
        <v>0</v>
      </c>
      <c r="AF239" s="13">
        <f t="shared" si="86"/>
        <v>1.39E-3</v>
      </c>
      <c r="AG239" s="11">
        <f t="shared" si="87"/>
        <v>23.813479999999998</v>
      </c>
      <c r="AH239" s="13">
        <v>1.3299999999999999E-2</v>
      </c>
      <c r="AI239" s="11">
        <f t="shared" si="88"/>
        <v>227.85559999999998</v>
      </c>
      <c r="AJ239" s="13">
        <v>0.3276</v>
      </c>
      <c r="AK239" s="11">
        <f t="shared" si="89"/>
        <v>2245.0428000000002</v>
      </c>
      <c r="AL239" s="13">
        <v>0.10100000000000001</v>
      </c>
      <c r="AM239" s="11">
        <f t="shared" si="106"/>
        <v>1038.1790000000001</v>
      </c>
      <c r="AN239" s="13"/>
      <c r="AO239" s="11"/>
      <c r="AP239" s="14">
        <f t="shared" si="96"/>
        <v>0</v>
      </c>
      <c r="AQ239" s="14">
        <f t="shared" si="97"/>
        <v>0</v>
      </c>
      <c r="AR239" s="14">
        <f t="shared" si="98"/>
        <v>0</v>
      </c>
      <c r="AS239" s="14">
        <f t="shared" si="90"/>
        <v>5245.9708799999999</v>
      </c>
      <c r="AT239" s="14">
        <f t="shared" si="91"/>
        <v>1206.5733024000001</v>
      </c>
      <c r="AU239" s="14">
        <f t="shared" si="92"/>
        <v>6452.5441824</v>
      </c>
      <c r="AV239" s="14">
        <f t="shared" si="93"/>
        <v>5245.9708799999999</v>
      </c>
      <c r="AW239" s="14">
        <f t="shared" si="94"/>
        <v>1206.5733024000001</v>
      </c>
      <c r="AX239" s="14">
        <f t="shared" si="95"/>
        <v>6452.5441824</v>
      </c>
      <c r="AY239" s="62">
        <v>43</v>
      </c>
      <c r="AZ239" s="56">
        <f>SUM(AX239:AX241)</f>
        <v>20977.5019326</v>
      </c>
    </row>
    <row r="240" spans="1:52" s="1" customFormat="1" ht="12.75" customHeight="1" x14ac:dyDescent="0.2">
      <c r="A240" s="17">
        <f t="shared" si="107"/>
        <v>233</v>
      </c>
      <c r="B240" s="26">
        <v>43</v>
      </c>
      <c r="C240" s="18" t="s">
        <v>146</v>
      </c>
      <c r="D240" s="18" t="s">
        <v>45</v>
      </c>
      <c r="E240" s="18" t="s">
        <v>17</v>
      </c>
      <c r="F240" s="18" t="s">
        <v>147</v>
      </c>
      <c r="G240" s="18" t="s">
        <v>148</v>
      </c>
      <c r="H240" s="18"/>
      <c r="I240" s="18"/>
      <c r="J240" s="18"/>
      <c r="K240" s="18"/>
      <c r="L240" s="21" t="s">
        <v>530</v>
      </c>
      <c r="M240" s="25" t="s">
        <v>531</v>
      </c>
      <c r="N240" s="39" t="s">
        <v>823</v>
      </c>
      <c r="O240" s="39" t="s">
        <v>51</v>
      </c>
      <c r="P240" s="43">
        <v>716</v>
      </c>
      <c r="Q240" s="43">
        <v>1075</v>
      </c>
      <c r="R240" s="43">
        <v>0</v>
      </c>
      <c r="S240" s="40">
        <f t="shared" si="83"/>
        <v>1791</v>
      </c>
      <c r="T240" s="8">
        <v>1</v>
      </c>
      <c r="U240" s="8">
        <v>12</v>
      </c>
      <c r="V240" s="10" t="str">
        <f t="shared" si="99"/>
        <v>0,00000</v>
      </c>
      <c r="W240" s="11">
        <f t="shared" si="100"/>
        <v>0</v>
      </c>
      <c r="X240" s="12">
        <v>3.99</v>
      </c>
      <c r="Y240" s="11">
        <f t="shared" si="84"/>
        <v>47.88</v>
      </c>
      <c r="Z240" s="12">
        <v>0.08</v>
      </c>
      <c r="AA240" s="11">
        <f t="shared" si="104"/>
        <v>30.72</v>
      </c>
      <c r="AB240" s="12">
        <v>4.87</v>
      </c>
      <c r="AC240" s="11">
        <f t="shared" si="105"/>
        <v>1870.08</v>
      </c>
      <c r="AD240" s="12">
        <v>0</v>
      </c>
      <c r="AE240" s="11">
        <f t="shared" si="85"/>
        <v>0</v>
      </c>
      <c r="AF240" s="13">
        <f t="shared" si="86"/>
        <v>1.39E-3</v>
      </c>
      <c r="AG240" s="11">
        <f t="shared" si="87"/>
        <v>2.48949</v>
      </c>
      <c r="AH240" s="13">
        <v>1.3299999999999999E-2</v>
      </c>
      <c r="AI240" s="11">
        <f t="shared" si="88"/>
        <v>23.8203</v>
      </c>
      <c r="AJ240" s="13">
        <v>0.3276</v>
      </c>
      <c r="AK240" s="11">
        <f t="shared" si="89"/>
        <v>234.5616</v>
      </c>
      <c r="AL240" s="13">
        <v>0.10100000000000001</v>
      </c>
      <c r="AM240" s="11">
        <f t="shared" si="106"/>
        <v>108.575</v>
      </c>
      <c r="AN240" s="13"/>
      <c r="AO240" s="11"/>
      <c r="AP240" s="14">
        <f t="shared" si="96"/>
        <v>0</v>
      </c>
      <c r="AQ240" s="14">
        <f t="shared" si="97"/>
        <v>0</v>
      </c>
      <c r="AR240" s="14">
        <f t="shared" si="98"/>
        <v>0</v>
      </c>
      <c r="AS240" s="14">
        <f t="shared" si="90"/>
        <v>2318.1263899999999</v>
      </c>
      <c r="AT240" s="14">
        <f t="shared" si="91"/>
        <v>533.16906970000002</v>
      </c>
      <c r="AU240" s="14">
        <f t="shared" si="92"/>
        <v>2851.2954596999998</v>
      </c>
      <c r="AV240" s="14">
        <f t="shared" si="93"/>
        <v>2318.1263899999999</v>
      </c>
      <c r="AW240" s="14">
        <f t="shared" si="94"/>
        <v>533.16906970000002</v>
      </c>
      <c r="AX240" s="14">
        <f t="shared" si="95"/>
        <v>2851.2954596999998</v>
      </c>
      <c r="AY240" s="58"/>
      <c r="AZ240" s="58"/>
    </row>
    <row r="241" spans="1:52" s="1" customFormat="1" ht="12.75" customHeight="1" x14ac:dyDescent="0.2">
      <c r="A241" s="17">
        <f t="shared" si="107"/>
        <v>234</v>
      </c>
      <c r="B241" s="26">
        <v>43</v>
      </c>
      <c r="C241" s="18" t="s">
        <v>146</v>
      </c>
      <c r="D241" s="18" t="s">
        <v>45</v>
      </c>
      <c r="E241" s="18" t="s">
        <v>17</v>
      </c>
      <c r="F241" s="18" t="s">
        <v>147</v>
      </c>
      <c r="G241" s="18" t="s">
        <v>148</v>
      </c>
      <c r="H241" s="18"/>
      <c r="I241" s="18"/>
      <c r="J241" s="18"/>
      <c r="K241" s="18"/>
      <c r="L241" s="21" t="s">
        <v>529</v>
      </c>
      <c r="M241" s="25" t="s">
        <v>330</v>
      </c>
      <c r="N241" s="39" t="s">
        <v>789</v>
      </c>
      <c r="O241" s="39" t="s">
        <v>51</v>
      </c>
      <c r="P241" s="43">
        <v>13378</v>
      </c>
      <c r="Q241" s="43">
        <v>22017</v>
      </c>
      <c r="R241" s="43">
        <v>0</v>
      </c>
      <c r="S241" s="40">
        <f t="shared" si="83"/>
        <v>35395</v>
      </c>
      <c r="T241" s="8">
        <v>1</v>
      </c>
      <c r="U241" s="8">
        <v>12</v>
      </c>
      <c r="V241" s="10" t="str">
        <f t="shared" si="99"/>
        <v>0,00000</v>
      </c>
      <c r="W241" s="11">
        <f t="shared" si="100"/>
        <v>0</v>
      </c>
      <c r="X241" s="12">
        <v>3.99</v>
      </c>
      <c r="Y241" s="11">
        <f t="shared" si="84"/>
        <v>47.88</v>
      </c>
      <c r="Z241" s="12">
        <v>0.08</v>
      </c>
      <c r="AA241" s="11">
        <f t="shared" si="104"/>
        <v>37.44</v>
      </c>
      <c r="AB241" s="12">
        <v>4.87</v>
      </c>
      <c r="AC241" s="11">
        <f t="shared" si="105"/>
        <v>2279.16</v>
      </c>
      <c r="AD241" s="12">
        <v>0</v>
      </c>
      <c r="AE241" s="11">
        <f t="shared" si="85"/>
        <v>0</v>
      </c>
      <c r="AF241" s="13">
        <f t="shared" si="86"/>
        <v>1.39E-3</v>
      </c>
      <c r="AG241" s="11">
        <f t="shared" si="87"/>
        <v>49.19905</v>
      </c>
      <c r="AH241" s="13">
        <v>1.3299999999999999E-2</v>
      </c>
      <c r="AI241" s="11">
        <f t="shared" si="88"/>
        <v>470.75349999999997</v>
      </c>
      <c r="AJ241" s="13">
        <v>0.3276</v>
      </c>
      <c r="AK241" s="11">
        <f t="shared" si="89"/>
        <v>4382.6328000000003</v>
      </c>
      <c r="AL241" s="13">
        <v>0.10100000000000001</v>
      </c>
      <c r="AM241" s="11">
        <f t="shared" si="106"/>
        <v>2223.7170000000001</v>
      </c>
      <c r="AN241" s="12"/>
      <c r="AO241" s="11"/>
      <c r="AP241" s="14">
        <f t="shared" si="96"/>
        <v>0</v>
      </c>
      <c r="AQ241" s="14">
        <f t="shared" si="97"/>
        <v>0</v>
      </c>
      <c r="AR241" s="14">
        <f t="shared" si="98"/>
        <v>0</v>
      </c>
      <c r="AS241" s="14">
        <f t="shared" si="90"/>
        <v>9490.7823499999995</v>
      </c>
      <c r="AT241" s="14">
        <f t="shared" si="91"/>
        <v>2182.8799405</v>
      </c>
      <c r="AU241" s="14">
        <f t="shared" si="92"/>
        <v>11673.6622905</v>
      </c>
      <c r="AV241" s="14">
        <f t="shared" si="93"/>
        <v>9490.7823499999995</v>
      </c>
      <c r="AW241" s="14">
        <f t="shared" si="94"/>
        <v>2182.8799405</v>
      </c>
      <c r="AX241" s="14">
        <f t="shared" si="95"/>
        <v>11673.6622905</v>
      </c>
      <c r="AY241" s="57"/>
      <c r="AZ241" s="57"/>
    </row>
    <row r="242" spans="1:52" s="1" customFormat="1" ht="15" customHeight="1" x14ac:dyDescent="0.2">
      <c r="A242" s="17">
        <f t="shared" si="107"/>
        <v>235</v>
      </c>
      <c r="B242" s="26">
        <v>44</v>
      </c>
      <c r="C242" s="18" t="s">
        <v>149</v>
      </c>
      <c r="D242" s="18" t="s">
        <v>150</v>
      </c>
      <c r="E242" s="18" t="s">
        <v>17</v>
      </c>
      <c r="F242" s="18" t="s">
        <v>151</v>
      </c>
      <c r="G242" s="18" t="s">
        <v>152</v>
      </c>
      <c r="H242" s="18"/>
      <c r="I242" s="18"/>
      <c r="J242" s="18"/>
      <c r="K242" s="18"/>
      <c r="L242" s="21" t="s">
        <v>532</v>
      </c>
      <c r="M242" s="25" t="s">
        <v>533</v>
      </c>
      <c r="N242" s="39" t="s">
        <v>785</v>
      </c>
      <c r="O242" s="39" t="s">
        <v>55</v>
      </c>
      <c r="P242" s="43">
        <v>16757</v>
      </c>
      <c r="Q242" s="43">
        <v>25136</v>
      </c>
      <c r="R242" s="43">
        <v>0</v>
      </c>
      <c r="S242" s="40">
        <f t="shared" si="83"/>
        <v>41893</v>
      </c>
      <c r="T242" s="8">
        <v>1</v>
      </c>
      <c r="U242" s="8">
        <v>12</v>
      </c>
      <c r="V242" s="10" t="str">
        <f t="shared" si="99"/>
        <v>0,00000</v>
      </c>
      <c r="W242" s="11">
        <f t="shared" si="100"/>
        <v>0</v>
      </c>
      <c r="X242" s="12">
        <v>5</v>
      </c>
      <c r="Y242" s="11">
        <f t="shared" si="84"/>
        <v>60</v>
      </c>
      <c r="Z242" s="12">
        <v>0.08</v>
      </c>
      <c r="AA242" s="11">
        <f t="shared" si="104"/>
        <v>24</v>
      </c>
      <c r="AB242" s="12">
        <v>21.13</v>
      </c>
      <c r="AC242" s="11">
        <f t="shared" si="105"/>
        <v>6339</v>
      </c>
      <c r="AD242" s="12">
        <v>0</v>
      </c>
      <c r="AE242" s="11">
        <f t="shared" si="85"/>
        <v>0</v>
      </c>
      <c r="AF242" s="13">
        <f t="shared" si="86"/>
        <v>1.39E-3</v>
      </c>
      <c r="AG242" s="11">
        <f t="shared" si="87"/>
        <v>58.231269999999995</v>
      </c>
      <c r="AH242" s="13">
        <v>1.3299999999999999E-2</v>
      </c>
      <c r="AI242" s="11">
        <f t="shared" si="88"/>
        <v>557.17689999999993</v>
      </c>
      <c r="AJ242" s="13">
        <v>0.2208</v>
      </c>
      <c r="AK242" s="11">
        <f t="shared" si="89"/>
        <v>3699.9456</v>
      </c>
      <c r="AL242" s="13">
        <v>0.15490000000000001</v>
      </c>
      <c r="AM242" s="11">
        <f t="shared" si="106"/>
        <v>3893.5664000000002</v>
      </c>
      <c r="AN242" s="12"/>
      <c r="AO242" s="11"/>
      <c r="AP242" s="14">
        <f t="shared" si="96"/>
        <v>0</v>
      </c>
      <c r="AQ242" s="14">
        <f t="shared" si="97"/>
        <v>0</v>
      </c>
      <c r="AR242" s="14">
        <f t="shared" si="98"/>
        <v>0</v>
      </c>
      <c r="AS242" s="14">
        <f t="shared" si="90"/>
        <v>14631.920170000001</v>
      </c>
      <c r="AT242" s="14">
        <f t="shared" si="91"/>
        <v>3365.3416391000005</v>
      </c>
      <c r="AU242" s="14">
        <f t="shared" si="92"/>
        <v>17997.2618091</v>
      </c>
      <c r="AV242" s="14">
        <f t="shared" si="93"/>
        <v>14631.920170000001</v>
      </c>
      <c r="AW242" s="14">
        <f t="shared" si="94"/>
        <v>3365.3416391000005</v>
      </c>
      <c r="AX242" s="14">
        <f t="shared" si="95"/>
        <v>17997.2618091</v>
      </c>
      <c r="AY242" s="62">
        <v>44</v>
      </c>
      <c r="AZ242" s="56">
        <f>SUM(AX242:AX244)</f>
        <v>140681.4200598</v>
      </c>
    </row>
    <row r="243" spans="1:52" s="1" customFormat="1" ht="14.25" customHeight="1" x14ac:dyDescent="0.2">
      <c r="A243" s="17">
        <f t="shared" si="107"/>
        <v>236</v>
      </c>
      <c r="B243" s="26">
        <v>44</v>
      </c>
      <c r="C243" s="18" t="s">
        <v>149</v>
      </c>
      <c r="D243" s="18" t="s">
        <v>150</v>
      </c>
      <c r="E243" s="18" t="s">
        <v>17</v>
      </c>
      <c r="F243" s="18" t="s">
        <v>151</v>
      </c>
      <c r="G243" s="18" t="s">
        <v>152</v>
      </c>
      <c r="H243" s="18"/>
      <c r="I243" s="18"/>
      <c r="J243" s="18"/>
      <c r="K243" s="18"/>
      <c r="L243" s="21" t="s">
        <v>534</v>
      </c>
      <c r="M243" s="25" t="s">
        <v>398</v>
      </c>
      <c r="N243" s="39" t="s">
        <v>824</v>
      </c>
      <c r="O243" s="39" t="s">
        <v>55</v>
      </c>
      <c r="P243" s="43">
        <v>67737</v>
      </c>
      <c r="Q243" s="43">
        <v>101606</v>
      </c>
      <c r="R243" s="43">
        <v>0</v>
      </c>
      <c r="S243" s="40">
        <f t="shared" si="83"/>
        <v>169343</v>
      </c>
      <c r="T243" s="8">
        <v>1</v>
      </c>
      <c r="U243" s="8">
        <v>12</v>
      </c>
      <c r="V243" s="10" t="str">
        <f t="shared" si="99"/>
        <v>0,00000</v>
      </c>
      <c r="W243" s="11">
        <f t="shared" si="100"/>
        <v>0</v>
      </c>
      <c r="X243" s="12">
        <v>5</v>
      </c>
      <c r="Y243" s="11">
        <f t="shared" si="84"/>
        <v>60</v>
      </c>
      <c r="Z243" s="12">
        <v>0.08</v>
      </c>
      <c r="AA243" s="11">
        <f t="shared" si="104"/>
        <v>96</v>
      </c>
      <c r="AB243" s="12">
        <v>21.13</v>
      </c>
      <c r="AC243" s="11">
        <f t="shared" si="105"/>
        <v>25356</v>
      </c>
      <c r="AD243" s="12">
        <v>0</v>
      </c>
      <c r="AE243" s="11">
        <f t="shared" si="85"/>
        <v>0</v>
      </c>
      <c r="AF243" s="13">
        <f t="shared" si="86"/>
        <v>1.39E-3</v>
      </c>
      <c r="AG243" s="11">
        <f t="shared" si="87"/>
        <v>235.38676999999998</v>
      </c>
      <c r="AH243" s="13">
        <v>1.3299999999999999E-2</v>
      </c>
      <c r="AI243" s="11">
        <f t="shared" si="88"/>
        <v>2252.2619</v>
      </c>
      <c r="AJ243" s="13">
        <v>0.2208</v>
      </c>
      <c r="AK243" s="11">
        <f t="shared" si="89"/>
        <v>14956.329599999999</v>
      </c>
      <c r="AL243" s="13">
        <v>0.15490000000000001</v>
      </c>
      <c r="AM243" s="11">
        <f t="shared" si="106"/>
        <v>15738.769400000001</v>
      </c>
      <c r="AN243" s="12"/>
      <c r="AO243" s="11"/>
      <c r="AP243" s="14">
        <f t="shared" si="96"/>
        <v>0</v>
      </c>
      <c r="AQ243" s="14">
        <f t="shared" si="97"/>
        <v>0</v>
      </c>
      <c r="AR243" s="14">
        <f t="shared" si="98"/>
        <v>0</v>
      </c>
      <c r="AS243" s="14">
        <f t="shared" si="90"/>
        <v>58694.747669999997</v>
      </c>
      <c r="AT243" s="14">
        <f t="shared" si="91"/>
        <v>13499.791964100001</v>
      </c>
      <c r="AU243" s="14">
        <f t="shared" si="92"/>
        <v>72194.539634100001</v>
      </c>
      <c r="AV243" s="14">
        <f t="shared" si="93"/>
        <v>58694.747669999997</v>
      </c>
      <c r="AW243" s="14">
        <f t="shared" si="94"/>
        <v>13499.791964100001</v>
      </c>
      <c r="AX243" s="14">
        <f t="shared" si="95"/>
        <v>72194.539634100001</v>
      </c>
      <c r="AY243" s="58"/>
      <c r="AZ243" s="58"/>
    </row>
    <row r="244" spans="1:52" s="1" customFormat="1" ht="11.25" customHeight="1" x14ac:dyDescent="0.2">
      <c r="A244" s="17">
        <f t="shared" si="107"/>
        <v>237</v>
      </c>
      <c r="B244" s="26">
        <v>44</v>
      </c>
      <c r="C244" s="18" t="s">
        <v>149</v>
      </c>
      <c r="D244" s="18" t="s">
        <v>150</v>
      </c>
      <c r="E244" s="18" t="s">
        <v>17</v>
      </c>
      <c r="F244" s="18" t="s">
        <v>151</v>
      </c>
      <c r="G244" s="18" t="s">
        <v>152</v>
      </c>
      <c r="H244" s="18"/>
      <c r="I244" s="18"/>
      <c r="J244" s="18"/>
      <c r="K244" s="18"/>
      <c r="L244" s="21" t="s">
        <v>535</v>
      </c>
      <c r="M244" s="25" t="s">
        <v>258</v>
      </c>
      <c r="N244" s="39" t="s">
        <v>824</v>
      </c>
      <c r="O244" s="39" t="s">
        <v>55</v>
      </c>
      <c r="P244" s="43">
        <v>31715</v>
      </c>
      <c r="Q244" s="43">
        <v>47573</v>
      </c>
      <c r="R244" s="43">
        <v>0</v>
      </c>
      <c r="S244" s="40">
        <f t="shared" si="83"/>
        <v>79288</v>
      </c>
      <c r="T244" s="8">
        <v>1</v>
      </c>
      <c r="U244" s="8">
        <v>12</v>
      </c>
      <c r="V244" s="10" t="str">
        <f t="shared" si="99"/>
        <v>0,00000</v>
      </c>
      <c r="W244" s="11">
        <f t="shared" si="100"/>
        <v>0</v>
      </c>
      <c r="X244" s="12">
        <v>5</v>
      </c>
      <c r="Y244" s="11">
        <f t="shared" si="84"/>
        <v>60</v>
      </c>
      <c r="Z244" s="12">
        <v>0.08</v>
      </c>
      <c r="AA244" s="11">
        <f t="shared" si="104"/>
        <v>96</v>
      </c>
      <c r="AB244" s="12">
        <v>21.13</v>
      </c>
      <c r="AC244" s="11">
        <f t="shared" si="105"/>
        <v>25356</v>
      </c>
      <c r="AD244" s="12">
        <v>0</v>
      </c>
      <c r="AE244" s="11">
        <f t="shared" si="85"/>
        <v>0</v>
      </c>
      <c r="AF244" s="13">
        <f t="shared" si="86"/>
        <v>1.39E-3</v>
      </c>
      <c r="AG244" s="11">
        <f t="shared" si="87"/>
        <v>110.21032</v>
      </c>
      <c r="AH244" s="13">
        <v>1.3299999999999999E-2</v>
      </c>
      <c r="AI244" s="11">
        <f t="shared" si="88"/>
        <v>1054.5303999999999</v>
      </c>
      <c r="AJ244" s="13">
        <v>0.2208</v>
      </c>
      <c r="AK244" s="11">
        <f t="shared" si="89"/>
        <v>7002.6719999999996</v>
      </c>
      <c r="AL244" s="13">
        <v>0.15490000000000001</v>
      </c>
      <c r="AM244" s="11">
        <f t="shared" si="106"/>
        <v>7369.0577000000003</v>
      </c>
      <c r="AN244" s="12"/>
      <c r="AO244" s="11"/>
      <c r="AP244" s="14">
        <f t="shared" si="96"/>
        <v>0</v>
      </c>
      <c r="AQ244" s="14">
        <f t="shared" si="97"/>
        <v>0</v>
      </c>
      <c r="AR244" s="14">
        <f t="shared" si="98"/>
        <v>0</v>
      </c>
      <c r="AS244" s="14">
        <f t="shared" si="90"/>
        <v>41048.470419999998</v>
      </c>
      <c r="AT244" s="14">
        <f t="shared" si="91"/>
        <v>9441.1481965999992</v>
      </c>
      <c r="AU244" s="14">
        <f t="shared" si="92"/>
        <v>50489.618616599997</v>
      </c>
      <c r="AV244" s="14">
        <f t="shared" si="93"/>
        <v>41048.470419999998</v>
      </c>
      <c r="AW244" s="14">
        <f t="shared" si="94"/>
        <v>9441.1481965999992</v>
      </c>
      <c r="AX244" s="14">
        <f t="shared" si="95"/>
        <v>50489.618616599997</v>
      </c>
      <c r="AY244" s="57"/>
      <c r="AZ244" s="57"/>
    </row>
    <row r="245" spans="1:52" s="1" customFormat="1" ht="25.5" customHeight="1" x14ac:dyDescent="0.2">
      <c r="A245" s="17">
        <f t="shared" si="107"/>
        <v>238</v>
      </c>
      <c r="B245" s="26">
        <v>45</v>
      </c>
      <c r="C245" s="18" t="s">
        <v>536</v>
      </c>
      <c r="D245" s="18" t="s">
        <v>159</v>
      </c>
      <c r="E245" s="18" t="s">
        <v>17</v>
      </c>
      <c r="F245" s="18" t="s">
        <v>160</v>
      </c>
      <c r="G245" s="18" t="s">
        <v>163</v>
      </c>
      <c r="H245" s="18" t="s">
        <v>537</v>
      </c>
      <c r="I245" s="18" t="s">
        <v>46</v>
      </c>
      <c r="J245" s="18" t="s">
        <v>17</v>
      </c>
      <c r="K245" s="18" t="s">
        <v>153</v>
      </c>
      <c r="L245" s="21" t="s">
        <v>84</v>
      </c>
      <c r="M245" s="25" t="s">
        <v>538</v>
      </c>
      <c r="N245" s="39" t="s">
        <v>854</v>
      </c>
      <c r="O245" s="39" t="s">
        <v>55</v>
      </c>
      <c r="P245" s="43">
        <v>17998</v>
      </c>
      <c r="Q245" s="43">
        <v>44432</v>
      </c>
      <c r="R245" s="43">
        <v>0</v>
      </c>
      <c r="S245" s="40">
        <f t="shared" si="83"/>
        <v>62430</v>
      </c>
      <c r="T245" s="8">
        <v>1</v>
      </c>
      <c r="U245" s="8">
        <v>12</v>
      </c>
      <c r="V245" s="10" t="str">
        <f t="shared" si="99"/>
        <v>0,00000</v>
      </c>
      <c r="W245" s="11">
        <f t="shared" si="100"/>
        <v>0</v>
      </c>
      <c r="X245" s="12">
        <v>5</v>
      </c>
      <c r="Y245" s="11">
        <f t="shared" si="84"/>
        <v>60</v>
      </c>
      <c r="Z245" s="12">
        <v>0.08</v>
      </c>
      <c r="AA245" s="11">
        <f t="shared" si="104"/>
        <v>61.44</v>
      </c>
      <c r="AB245" s="12">
        <v>21.13</v>
      </c>
      <c r="AC245" s="11">
        <f t="shared" si="105"/>
        <v>16227.84</v>
      </c>
      <c r="AD245" s="12">
        <v>0</v>
      </c>
      <c r="AE245" s="11">
        <f t="shared" si="85"/>
        <v>0</v>
      </c>
      <c r="AF245" s="13">
        <f t="shared" si="86"/>
        <v>1.39E-3</v>
      </c>
      <c r="AG245" s="11">
        <f t="shared" si="87"/>
        <v>86.777699999999996</v>
      </c>
      <c r="AH245" s="13">
        <v>1.3299999999999999E-2</v>
      </c>
      <c r="AI245" s="11">
        <f t="shared" si="88"/>
        <v>830.31899999999996</v>
      </c>
      <c r="AJ245" s="13">
        <v>0.2208</v>
      </c>
      <c r="AK245" s="11">
        <f t="shared" si="89"/>
        <v>3973.9584</v>
      </c>
      <c r="AL245" s="13">
        <v>0.15490000000000001</v>
      </c>
      <c r="AM245" s="11">
        <f t="shared" si="106"/>
        <v>6882.5168000000003</v>
      </c>
      <c r="AN245" s="12"/>
      <c r="AO245" s="11"/>
      <c r="AP245" s="14">
        <f t="shared" si="96"/>
        <v>0</v>
      </c>
      <c r="AQ245" s="14">
        <f t="shared" si="97"/>
        <v>0</v>
      </c>
      <c r="AR245" s="14">
        <f t="shared" si="98"/>
        <v>0</v>
      </c>
      <c r="AS245" s="14">
        <f t="shared" si="90"/>
        <v>28122.851899999998</v>
      </c>
      <c r="AT245" s="14">
        <f t="shared" si="91"/>
        <v>6468.2559369999999</v>
      </c>
      <c r="AU245" s="14">
        <f t="shared" si="92"/>
        <v>34591.107836999996</v>
      </c>
      <c r="AV245" s="14">
        <f t="shared" si="93"/>
        <v>28122.851899999998</v>
      </c>
      <c r="AW245" s="14">
        <f t="shared" si="94"/>
        <v>6468.2559369999999</v>
      </c>
      <c r="AX245" s="14">
        <f t="shared" si="95"/>
        <v>34591.107836999996</v>
      </c>
      <c r="AY245" s="8">
        <v>45</v>
      </c>
      <c r="AZ245" s="41">
        <f>AX245</f>
        <v>34591.107836999996</v>
      </c>
    </row>
    <row r="246" spans="1:52" s="1" customFormat="1" ht="12.75" customHeight="1" x14ac:dyDescent="0.2">
      <c r="A246" s="17">
        <f t="shared" si="107"/>
        <v>239</v>
      </c>
      <c r="B246" s="26">
        <v>46</v>
      </c>
      <c r="C246" s="18" t="s">
        <v>7</v>
      </c>
      <c r="D246" s="18" t="s">
        <v>47</v>
      </c>
      <c r="E246" s="18" t="s">
        <v>17</v>
      </c>
      <c r="F246" s="18" t="s">
        <v>154</v>
      </c>
      <c r="G246" s="18" t="s">
        <v>14</v>
      </c>
      <c r="H246" s="18"/>
      <c r="I246" s="18"/>
      <c r="J246" s="18"/>
      <c r="K246" s="18"/>
      <c r="L246" s="21" t="s">
        <v>12</v>
      </c>
      <c r="M246" s="25" t="s">
        <v>11</v>
      </c>
      <c r="N246" s="21" t="s">
        <v>855</v>
      </c>
      <c r="O246" s="21" t="s">
        <v>71</v>
      </c>
      <c r="P246" s="26">
        <v>1007630</v>
      </c>
      <c r="Q246" s="26">
        <v>575064</v>
      </c>
      <c r="R246" s="26">
        <v>3327220</v>
      </c>
      <c r="S246" s="35">
        <f t="shared" si="83"/>
        <v>4909914</v>
      </c>
      <c r="T246" s="8">
        <v>1</v>
      </c>
      <c r="U246" s="8">
        <v>12</v>
      </c>
      <c r="V246" s="10" t="str">
        <f t="shared" si="99"/>
        <v>0,00000</v>
      </c>
      <c r="W246" s="11">
        <f t="shared" si="100"/>
        <v>0</v>
      </c>
      <c r="X246" s="12">
        <v>10</v>
      </c>
      <c r="Y246" s="11">
        <f t="shared" si="84"/>
        <v>120</v>
      </c>
      <c r="Z246" s="12">
        <v>0.19</v>
      </c>
      <c r="AA246" s="11">
        <f t="shared" si="104"/>
        <v>1824.0000000000002</v>
      </c>
      <c r="AB246" s="12">
        <v>15.17</v>
      </c>
      <c r="AC246" s="11">
        <f t="shared" si="105"/>
        <v>145632</v>
      </c>
      <c r="AD246" s="12">
        <v>0</v>
      </c>
      <c r="AE246" s="11">
        <f t="shared" si="85"/>
        <v>0</v>
      </c>
      <c r="AF246" s="13">
        <f t="shared" si="86"/>
        <v>1.39E-3</v>
      </c>
      <c r="AG246" s="11">
        <f t="shared" si="87"/>
        <v>6824.7804599999999</v>
      </c>
      <c r="AH246" s="13">
        <v>1.333E-2</v>
      </c>
      <c r="AI246" s="11">
        <f t="shared" si="88"/>
        <v>65449.153619999997</v>
      </c>
      <c r="AJ246" s="13">
        <v>5.466E-2</v>
      </c>
      <c r="AK246" s="11">
        <f t="shared" si="89"/>
        <v>55077.055800000002</v>
      </c>
      <c r="AL246" s="13">
        <v>6.6909999999999997E-2</v>
      </c>
      <c r="AM246" s="11">
        <f t="shared" si="106"/>
        <v>38477.53224</v>
      </c>
      <c r="AN246" s="13">
        <v>2.4840000000000001E-2</v>
      </c>
      <c r="AO246" s="11">
        <f>AN246*R246</f>
        <v>82648.144800000009</v>
      </c>
      <c r="AP246" s="14">
        <f t="shared" si="96"/>
        <v>0</v>
      </c>
      <c r="AQ246" s="14">
        <f t="shared" si="97"/>
        <v>0</v>
      </c>
      <c r="AR246" s="14">
        <f t="shared" si="98"/>
        <v>0</v>
      </c>
      <c r="AS246" s="14">
        <f t="shared" si="90"/>
        <v>396052.66691999999</v>
      </c>
      <c r="AT246" s="14">
        <f t="shared" si="91"/>
        <v>91092.113391599996</v>
      </c>
      <c r="AU246" s="14">
        <f t="shared" si="92"/>
        <v>487144.78031159996</v>
      </c>
      <c r="AV246" s="14">
        <f t="shared" si="93"/>
        <v>396052.66691999999</v>
      </c>
      <c r="AW246" s="14">
        <f t="shared" si="94"/>
        <v>91092.113391599996</v>
      </c>
      <c r="AX246" s="14">
        <f t="shared" si="95"/>
        <v>487144.78031159996</v>
      </c>
      <c r="AY246" s="62">
        <v>46</v>
      </c>
      <c r="AZ246" s="56">
        <f>SUM(AX246:AX257)</f>
        <v>1288233.3354222002</v>
      </c>
    </row>
    <row r="247" spans="1:52" s="1" customFormat="1" ht="12.75" customHeight="1" x14ac:dyDescent="0.2">
      <c r="A247" s="17">
        <f t="shared" si="107"/>
        <v>240</v>
      </c>
      <c r="B247" s="26">
        <v>46</v>
      </c>
      <c r="C247" s="18" t="s">
        <v>7</v>
      </c>
      <c r="D247" s="18" t="s">
        <v>47</v>
      </c>
      <c r="E247" s="18" t="s">
        <v>17</v>
      </c>
      <c r="F247" s="18" t="s">
        <v>154</v>
      </c>
      <c r="G247" s="18" t="s">
        <v>14</v>
      </c>
      <c r="H247" s="18"/>
      <c r="I247" s="18"/>
      <c r="J247" s="18"/>
      <c r="K247" s="18"/>
      <c r="L247" s="21" t="s">
        <v>291</v>
      </c>
      <c r="M247" s="25" t="s">
        <v>173</v>
      </c>
      <c r="N247" s="21" t="s">
        <v>856</v>
      </c>
      <c r="O247" s="21" t="s">
        <v>71</v>
      </c>
      <c r="P247" s="26">
        <v>348952</v>
      </c>
      <c r="Q247" s="26">
        <v>207308</v>
      </c>
      <c r="R247" s="26">
        <v>1004890</v>
      </c>
      <c r="S247" s="35">
        <f t="shared" si="83"/>
        <v>1561150</v>
      </c>
      <c r="T247" s="8">
        <v>1</v>
      </c>
      <c r="U247" s="8">
        <v>12</v>
      </c>
      <c r="V247" s="10" t="str">
        <f t="shared" si="99"/>
        <v>0,00000</v>
      </c>
      <c r="W247" s="11">
        <f t="shared" si="100"/>
        <v>0</v>
      </c>
      <c r="X247" s="12">
        <v>10</v>
      </c>
      <c r="Y247" s="11">
        <f t="shared" si="84"/>
        <v>120</v>
      </c>
      <c r="Z247" s="12">
        <v>0.19</v>
      </c>
      <c r="AA247" s="11">
        <f t="shared" si="104"/>
        <v>1322.4</v>
      </c>
      <c r="AB247" s="12">
        <v>15.17</v>
      </c>
      <c r="AC247" s="11">
        <f t="shared" si="105"/>
        <v>105583.2</v>
      </c>
      <c r="AD247" s="12">
        <v>0</v>
      </c>
      <c r="AE247" s="11">
        <f t="shared" si="85"/>
        <v>0</v>
      </c>
      <c r="AF247" s="13">
        <f t="shared" si="86"/>
        <v>1.39E-3</v>
      </c>
      <c r="AG247" s="11">
        <f t="shared" si="87"/>
        <v>2169.9985000000001</v>
      </c>
      <c r="AH247" s="13">
        <v>1.333E-2</v>
      </c>
      <c r="AI247" s="11">
        <f t="shared" si="88"/>
        <v>20810.129499999999</v>
      </c>
      <c r="AJ247" s="13">
        <v>5.466E-2</v>
      </c>
      <c r="AK247" s="11">
        <f t="shared" si="89"/>
        <v>19073.71632</v>
      </c>
      <c r="AL247" s="13">
        <v>6.6909999999999997E-2</v>
      </c>
      <c r="AM247" s="11">
        <f t="shared" si="106"/>
        <v>13870.978279999999</v>
      </c>
      <c r="AN247" s="13">
        <v>2.4840000000000001E-2</v>
      </c>
      <c r="AO247" s="11">
        <f>AN247*R247</f>
        <v>24961.4676</v>
      </c>
      <c r="AP247" s="14">
        <f t="shared" si="96"/>
        <v>0</v>
      </c>
      <c r="AQ247" s="14">
        <f t="shared" si="97"/>
        <v>0</v>
      </c>
      <c r="AR247" s="14">
        <f t="shared" si="98"/>
        <v>0</v>
      </c>
      <c r="AS247" s="14">
        <f t="shared" si="90"/>
        <v>187911.89019999999</v>
      </c>
      <c r="AT247" s="14">
        <f t="shared" si="91"/>
        <v>43219.734746000002</v>
      </c>
      <c r="AU247" s="14">
        <f t="shared" si="92"/>
        <v>231131.624946</v>
      </c>
      <c r="AV247" s="14">
        <f t="shared" si="93"/>
        <v>187911.89019999999</v>
      </c>
      <c r="AW247" s="14">
        <f t="shared" si="94"/>
        <v>43219.734746000002</v>
      </c>
      <c r="AX247" s="14">
        <f t="shared" si="95"/>
        <v>231131.624946</v>
      </c>
      <c r="AY247" s="58"/>
      <c r="AZ247" s="58"/>
    </row>
    <row r="248" spans="1:52" s="1" customFormat="1" ht="12.75" customHeight="1" x14ac:dyDescent="0.2">
      <c r="A248" s="17">
        <f t="shared" si="107"/>
        <v>241</v>
      </c>
      <c r="B248" s="26">
        <v>46</v>
      </c>
      <c r="C248" s="18" t="s">
        <v>7</v>
      </c>
      <c r="D248" s="18" t="s">
        <v>47</v>
      </c>
      <c r="E248" s="18" t="s">
        <v>17</v>
      </c>
      <c r="F248" s="18" t="s">
        <v>154</v>
      </c>
      <c r="G248" s="18" t="s">
        <v>14</v>
      </c>
      <c r="H248" s="18"/>
      <c r="I248" s="18"/>
      <c r="J248" s="18"/>
      <c r="K248" s="18"/>
      <c r="L248" s="21" t="s">
        <v>291</v>
      </c>
      <c r="M248" s="25" t="s">
        <v>174</v>
      </c>
      <c r="N248" s="21" t="s">
        <v>804</v>
      </c>
      <c r="O248" s="21" t="s">
        <v>71</v>
      </c>
      <c r="P248" s="26">
        <v>308131</v>
      </c>
      <c r="Q248" s="26">
        <v>144330</v>
      </c>
      <c r="R248" s="26">
        <v>888447</v>
      </c>
      <c r="S248" s="35">
        <f t="shared" si="83"/>
        <v>1340908</v>
      </c>
      <c r="T248" s="8">
        <v>1</v>
      </c>
      <c r="U248" s="8">
        <v>12</v>
      </c>
      <c r="V248" s="10" t="str">
        <f t="shared" si="99"/>
        <v>0,00000</v>
      </c>
      <c r="W248" s="11">
        <f t="shared" si="100"/>
        <v>0</v>
      </c>
      <c r="X248" s="12">
        <v>10</v>
      </c>
      <c r="Y248" s="11">
        <f t="shared" si="84"/>
        <v>120</v>
      </c>
      <c r="Z248" s="12">
        <v>0.19</v>
      </c>
      <c r="AA248" s="11">
        <f t="shared" si="104"/>
        <v>0</v>
      </c>
      <c r="AB248" s="12">
        <v>15.17</v>
      </c>
      <c r="AC248" s="11">
        <f t="shared" si="105"/>
        <v>0</v>
      </c>
      <c r="AD248" s="12">
        <v>0</v>
      </c>
      <c r="AE248" s="11">
        <f t="shared" si="85"/>
        <v>0</v>
      </c>
      <c r="AF248" s="13">
        <f t="shared" si="86"/>
        <v>1.39E-3</v>
      </c>
      <c r="AG248" s="11">
        <f t="shared" si="87"/>
        <v>1863.86212</v>
      </c>
      <c r="AH248" s="13">
        <v>1.333E-2</v>
      </c>
      <c r="AI248" s="11">
        <f t="shared" si="88"/>
        <v>17874.303639999998</v>
      </c>
      <c r="AJ248" s="13">
        <v>5.466E-2</v>
      </c>
      <c r="AK248" s="11">
        <f t="shared" si="89"/>
        <v>16842.440460000002</v>
      </c>
      <c r="AL248" s="13">
        <v>6.6909999999999997E-2</v>
      </c>
      <c r="AM248" s="11">
        <f t="shared" si="106"/>
        <v>9657.1203000000005</v>
      </c>
      <c r="AN248" s="13">
        <v>2.4840000000000001E-2</v>
      </c>
      <c r="AO248" s="11">
        <f>AN248*R248</f>
        <v>22069.02348</v>
      </c>
      <c r="AP248" s="14">
        <f t="shared" si="96"/>
        <v>0</v>
      </c>
      <c r="AQ248" s="14">
        <f t="shared" si="97"/>
        <v>0</v>
      </c>
      <c r="AR248" s="14">
        <f t="shared" si="98"/>
        <v>0</v>
      </c>
      <c r="AS248" s="14">
        <f t="shared" si="90"/>
        <v>68426.75</v>
      </c>
      <c r="AT248" s="14">
        <f t="shared" si="91"/>
        <v>15738.1525</v>
      </c>
      <c r="AU248" s="14">
        <f t="shared" si="92"/>
        <v>84164.902499999997</v>
      </c>
      <c r="AV248" s="14">
        <f t="shared" si="93"/>
        <v>68426.75</v>
      </c>
      <c r="AW248" s="14">
        <f t="shared" si="94"/>
        <v>15738.1525</v>
      </c>
      <c r="AX248" s="14">
        <f t="shared" si="95"/>
        <v>84164.902499999997</v>
      </c>
      <c r="AY248" s="58"/>
      <c r="AZ248" s="58"/>
    </row>
    <row r="249" spans="1:52" s="1" customFormat="1" ht="12.75" customHeight="1" x14ac:dyDescent="0.2">
      <c r="A249" s="17">
        <f t="shared" si="107"/>
        <v>242</v>
      </c>
      <c r="B249" s="26">
        <v>46</v>
      </c>
      <c r="C249" s="18" t="s">
        <v>7</v>
      </c>
      <c r="D249" s="18" t="s">
        <v>47</v>
      </c>
      <c r="E249" s="18" t="s">
        <v>17</v>
      </c>
      <c r="F249" s="18" t="s">
        <v>154</v>
      </c>
      <c r="G249" s="18" t="s">
        <v>14</v>
      </c>
      <c r="H249" s="18"/>
      <c r="I249" s="18"/>
      <c r="J249" s="18"/>
      <c r="K249" s="18"/>
      <c r="L249" s="21" t="s">
        <v>293</v>
      </c>
      <c r="M249" s="25" t="s">
        <v>175</v>
      </c>
      <c r="N249" s="39" t="s">
        <v>857</v>
      </c>
      <c r="O249" s="39" t="s">
        <v>51</v>
      </c>
      <c r="P249" s="43">
        <v>10222</v>
      </c>
      <c r="Q249" s="43">
        <v>23698</v>
      </c>
      <c r="R249" s="43">
        <v>0</v>
      </c>
      <c r="S249" s="40">
        <f t="shared" si="83"/>
        <v>33920</v>
      </c>
      <c r="T249" s="8">
        <v>1</v>
      </c>
      <c r="U249" s="8">
        <v>12</v>
      </c>
      <c r="V249" s="10" t="str">
        <f t="shared" si="99"/>
        <v>0,00000</v>
      </c>
      <c r="W249" s="11">
        <f t="shared" si="100"/>
        <v>0</v>
      </c>
      <c r="X249" s="12">
        <v>3.99</v>
      </c>
      <c r="Y249" s="11">
        <f t="shared" si="84"/>
        <v>47.88</v>
      </c>
      <c r="Z249" s="12">
        <v>0.08</v>
      </c>
      <c r="AA249" s="11">
        <f t="shared" si="104"/>
        <v>36.479999999999997</v>
      </c>
      <c r="AB249" s="12">
        <v>4.87</v>
      </c>
      <c r="AC249" s="11">
        <f t="shared" si="105"/>
        <v>2220.7199999999998</v>
      </c>
      <c r="AD249" s="12">
        <v>0</v>
      </c>
      <c r="AE249" s="11">
        <f t="shared" si="85"/>
        <v>0</v>
      </c>
      <c r="AF249" s="13">
        <f t="shared" si="86"/>
        <v>1.39E-3</v>
      </c>
      <c r="AG249" s="11">
        <f t="shared" si="87"/>
        <v>47.148800000000001</v>
      </c>
      <c r="AH249" s="13">
        <v>1.3299999999999999E-2</v>
      </c>
      <c r="AI249" s="11">
        <f t="shared" si="88"/>
        <v>451.13599999999997</v>
      </c>
      <c r="AJ249" s="13">
        <v>0.3276</v>
      </c>
      <c r="AK249" s="11">
        <f t="shared" si="89"/>
        <v>3348.7271999999998</v>
      </c>
      <c r="AL249" s="13">
        <v>0.10100000000000001</v>
      </c>
      <c r="AM249" s="11">
        <f t="shared" si="106"/>
        <v>2393.498</v>
      </c>
      <c r="AN249" s="12"/>
      <c r="AO249" s="11"/>
      <c r="AP249" s="14">
        <f t="shared" si="96"/>
        <v>0</v>
      </c>
      <c r="AQ249" s="14">
        <f t="shared" si="97"/>
        <v>0</v>
      </c>
      <c r="AR249" s="14">
        <f t="shared" si="98"/>
        <v>0</v>
      </c>
      <c r="AS249" s="14">
        <f t="shared" si="90"/>
        <v>8545.5899999999983</v>
      </c>
      <c r="AT249" s="14">
        <f t="shared" si="91"/>
        <v>1965.4856999999997</v>
      </c>
      <c r="AU249" s="14">
        <f t="shared" si="92"/>
        <v>10511.075699999998</v>
      </c>
      <c r="AV249" s="14">
        <f t="shared" si="93"/>
        <v>8545.5899999999983</v>
      </c>
      <c r="AW249" s="14">
        <f t="shared" si="94"/>
        <v>1965.4856999999997</v>
      </c>
      <c r="AX249" s="14">
        <f t="shared" si="95"/>
        <v>10511.075699999998</v>
      </c>
      <c r="AY249" s="58"/>
      <c r="AZ249" s="58"/>
    </row>
    <row r="250" spans="1:52" s="1" customFormat="1" ht="12.75" customHeight="1" x14ac:dyDescent="0.2">
      <c r="A250" s="17">
        <f t="shared" si="107"/>
        <v>243</v>
      </c>
      <c r="B250" s="26">
        <v>46</v>
      </c>
      <c r="C250" s="18" t="s">
        <v>7</v>
      </c>
      <c r="D250" s="18" t="s">
        <v>47</v>
      </c>
      <c r="E250" s="18" t="s">
        <v>17</v>
      </c>
      <c r="F250" s="18" t="s">
        <v>154</v>
      </c>
      <c r="G250" s="18" t="s">
        <v>14</v>
      </c>
      <c r="H250" s="18"/>
      <c r="I250" s="18"/>
      <c r="J250" s="18"/>
      <c r="K250" s="18"/>
      <c r="L250" s="21" t="s">
        <v>294</v>
      </c>
      <c r="M250" s="25" t="s">
        <v>399</v>
      </c>
      <c r="N250" s="39" t="s">
        <v>785</v>
      </c>
      <c r="O250" s="39" t="s">
        <v>51</v>
      </c>
      <c r="P250" s="43">
        <v>15724</v>
      </c>
      <c r="Q250" s="43">
        <v>43810</v>
      </c>
      <c r="R250" s="43">
        <v>0</v>
      </c>
      <c r="S250" s="40">
        <f t="shared" si="83"/>
        <v>59534</v>
      </c>
      <c r="T250" s="8">
        <v>1</v>
      </c>
      <c r="U250" s="8">
        <v>12</v>
      </c>
      <c r="V250" s="10" t="str">
        <f t="shared" si="99"/>
        <v>0,00000</v>
      </c>
      <c r="W250" s="11">
        <f t="shared" si="100"/>
        <v>0</v>
      </c>
      <c r="X250" s="12">
        <v>3.99</v>
      </c>
      <c r="Y250" s="11">
        <f t="shared" si="84"/>
        <v>47.88</v>
      </c>
      <c r="Z250" s="12">
        <v>0.08</v>
      </c>
      <c r="AA250" s="11">
        <f t="shared" si="104"/>
        <v>24</v>
      </c>
      <c r="AB250" s="12">
        <v>4.87</v>
      </c>
      <c r="AC250" s="11">
        <f t="shared" si="105"/>
        <v>1461</v>
      </c>
      <c r="AD250" s="12">
        <v>0</v>
      </c>
      <c r="AE250" s="11">
        <f t="shared" si="85"/>
        <v>0</v>
      </c>
      <c r="AF250" s="13">
        <f t="shared" si="86"/>
        <v>1.39E-3</v>
      </c>
      <c r="AG250" s="11">
        <f t="shared" si="87"/>
        <v>82.752259999999993</v>
      </c>
      <c r="AH250" s="13">
        <v>1.3299999999999999E-2</v>
      </c>
      <c r="AI250" s="11">
        <f t="shared" si="88"/>
        <v>791.80219999999997</v>
      </c>
      <c r="AJ250" s="13">
        <v>0.3276</v>
      </c>
      <c r="AK250" s="11">
        <f t="shared" si="89"/>
        <v>5151.1823999999997</v>
      </c>
      <c r="AL250" s="13">
        <v>0.10100000000000001</v>
      </c>
      <c r="AM250" s="11">
        <f t="shared" si="106"/>
        <v>4424.8100000000004</v>
      </c>
      <c r="AN250" s="12"/>
      <c r="AO250" s="11"/>
      <c r="AP250" s="14">
        <f t="shared" si="96"/>
        <v>0</v>
      </c>
      <c r="AQ250" s="14">
        <f t="shared" si="97"/>
        <v>0</v>
      </c>
      <c r="AR250" s="14">
        <f t="shared" si="98"/>
        <v>0</v>
      </c>
      <c r="AS250" s="14">
        <f t="shared" si="90"/>
        <v>11983.426859999998</v>
      </c>
      <c r="AT250" s="14">
        <f t="shared" si="91"/>
        <v>2756.1881777999997</v>
      </c>
      <c r="AU250" s="14">
        <f t="shared" si="92"/>
        <v>14739.615037799998</v>
      </c>
      <c r="AV250" s="14">
        <f t="shared" si="93"/>
        <v>11983.426859999998</v>
      </c>
      <c r="AW250" s="14">
        <f t="shared" si="94"/>
        <v>2756.1881777999997</v>
      </c>
      <c r="AX250" s="14">
        <f t="shared" si="95"/>
        <v>14739.615037799998</v>
      </c>
      <c r="AY250" s="58"/>
      <c r="AZ250" s="58"/>
    </row>
    <row r="251" spans="1:52" ht="12.75" customHeight="1" x14ac:dyDescent="0.2">
      <c r="A251" s="17">
        <f t="shared" si="107"/>
        <v>244</v>
      </c>
      <c r="B251" s="26">
        <v>46</v>
      </c>
      <c r="C251" s="18" t="s">
        <v>7</v>
      </c>
      <c r="D251" s="18" t="s">
        <v>47</v>
      </c>
      <c r="E251" s="18" t="s">
        <v>17</v>
      </c>
      <c r="F251" s="18" t="s">
        <v>154</v>
      </c>
      <c r="G251" s="18" t="s">
        <v>14</v>
      </c>
      <c r="H251" s="18"/>
      <c r="I251" s="18"/>
      <c r="J251" s="18"/>
      <c r="K251" s="18"/>
      <c r="L251" s="21" t="s">
        <v>4</v>
      </c>
      <c r="M251" s="25" t="s">
        <v>171</v>
      </c>
      <c r="N251" s="39" t="s">
        <v>858</v>
      </c>
      <c r="O251" s="39" t="s">
        <v>55</v>
      </c>
      <c r="P251" s="43">
        <v>224159</v>
      </c>
      <c r="Q251" s="43">
        <v>336239</v>
      </c>
      <c r="R251" s="43">
        <v>0</v>
      </c>
      <c r="S251" s="40">
        <f t="shared" si="83"/>
        <v>560398</v>
      </c>
      <c r="T251" s="8">
        <v>1</v>
      </c>
      <c r="U251" s="8">
        <v>12</v>
      </c>
      <c r="V251" s="10" t="str">
        <f t="shared" si="99"/>
        <v>0,00000</v>
      </c>
      <c r="W251" s="11">
        <f t="shared" si="100"/>
        <v>0</v>
      </c>
      <c r="X251" s="12">
        <v>5</v>
      </c>
      <c r="Y251" s="11">
        <f t="shared" si="84"/>
        <v>60</v>
      </c>
      <c r="Z251" s="12">
        <v>0.08</v>
      </c>
      <c r="AA251" s="11">
        <f t="shared" si="104"/>
        <v>192</v>
      </c>
      <c r="AB251" s="12">
        <v>21.13</v>
      </c>
      <c r="AC251" s="11">
        <f t="shared" si="105"/>
        <v>50712</v>
      </c>
      <c r="AD251" s="12">
        <v>0</v>
      </c>
      <c r="AE251" s="11">
        <f t="shared" si="85"/>
        <v>0</v>
      </c>
      <c r="AF251" s="13">
        <f t="shared" si="86"/>
        <v>1.39E-3</v>
      </c>
      <c r="AG251" s="11">
        <f t="shared" si="87"/>
        <v>778.95321999999999</v>
      </c>
      <c r="AH251" s="13">
        <v>1.3299999999999999E-2</v>
      </c>
      <c r="AI251" s="11">
        <f t="shared" si="88"/>
        <v>7453.2933999999996</v>
      </c>
      <c r="AJ251" s="13">
        <v>0.2208</v>
      </c>
      <c r="AK251" s="11">
        <f t="shared" si="89"/>
        <v>49494.307199999996</v>
      </c>
      <c r="AL251" s="13">
        <v>0.15490000000000001</v>
      </c>
      <c r="AM251" s="11">
        <f t="shared" si="106"/>
        <v>52083.421100000007</v>
      </c>
      <c r="AN251" s="12"/>
      <c r="AO251" s="11"/>
      <c r="AP251" s="14">
        <f t="shared" si="96"/>
        <v>0</v>
      </c>
      <c r="AQ251" s="14">
        <f t="shared" si="97"/>
        <v>0</v>
      </c>
      <c r="AR251" s="14">
        <f t="shared" si="98"/>
        <v>0</v>
      </c>
      <c r="AS251" s="14">
        <f t="shared" si="90"/>
        <v>160773.97492000001</v>
      </c>
      <c r="AT251" s="14">
        <f t="shared" si="91"/>
        <v>36978.014231600006</v>
      </c>
      <c r="AU251" s="14">
        <f t="shared" si="92"/>
        <v>197751.98915160002</v>
      </c>
      <c r="AV251" s="14">
        <f t="shared" si="93"/>
        <v>160773.97492000001</v>
      </c>
      <c r="AW251" s="14">
        <f t="shared" si="94"/>
        <v>36978.014231600006</v>
      </c>
      <c r="AX251" s="14">
        <f t="shared" si="95"/>
        <v>197751.98915160002</v>
      </c>
      <c r="AY251" s="58"/>
      <c r="AZ251" s="58"/>
    </row>
    <row r="252" spans="1:52" ht="12.75" customHeight="1" x14ac:dyDescent="0.2">
      <c r="A252" s="17">
        <f t="shared" si="107"/>
        <v>245</v>
      </c>
      <c r="B252" s="26">
        <v>46</v>
      </c>
      <c r="C252" s="18" t="s">
        <v>7</v>
      </c>
      <c r="D252" s="18" t="s">
        <v>47</v>
      </c>
      <c r="E252" s="18" t="s">
        <v>17</v>
      </c>
      <c r="F252" s="18" t="s">
        <v>154</v>
      </c>
      <c r="G252" s="18" t="s">
        <v>14</v>
      </c>
      <c r="H252" s="18"/>
      <c r="I252" s="18"/>
      <c r="J252" s="18"/>
      <c r="K252" s="18"/>
      <c r="L252" s="21" t="s">
        <v>5</v>
      </c>
      <c r="M252" s="25" t="s">
        <v>172</v>
      </c>
      <c r="N252" s="39" t="s">
        <v>859</v>
      </c>
      <c r="O252" s="39" t="s">
        <v>55</v>
      </c>
      <c r="P252" s="43">
        <v>1</v>
      </c>
      <c r="Q252" s="43">
        <v>1</v>
      </c>
      <c r="R252" s="43">
        <v>0</v>
      </c>
      <c r="S252" s="40">
        <f t="shared" si="83"/>
        <v>2</v>
      </c>
      <c r="T252" s="8">
        <v>1</v>
      </c>
      <c r="U252" s="8">
        <v>12</v>
      </c>
      <c r="V252" s="10" t="str">
        <f t="shared" si="99"/>
        <v>0,00000</v>
      </c>
      <c r="W252" s="11">
        <f t="shared" si="100"/>
        <v>0</v>
      </c>
      <c r="X252" s="12">
        <v>5</v>
      </c>
      <c r="Y252" s="11">
        <f t="shared" si="84"/>
        <v>60</v>
      </c>
      <c r="Z252" s="12">
        <v>0.08</v>
      </c>
      <c r="AA252" s="11">
        <f t="shared" si="104"/>
        <v>47.04</v>
      </c>
      <c r="AB252" s="12">
        <v>21.13</v>
      </c>
      <c r="AC252" s="11">
        <f t="shared" si="105"/>
        <v>12424.44</v>
      </c>
      <c r="AD252" s="12">
        <v>0</v>
      </c>
      <c r="AE252" s="11">
        <f t="shared" si="85"/>
        <v>0</v>
      </c>
      <c r="AF252" s="13">
        <f t="shared" si="86"/>
        <v>1.39E-3</v>
      </c>
      <c r="AG252" s="11">
        <f t="shared" si="87"/>
        <v>2.7799999999999999E-3</v>
      </c>
      <c r="AH252" s="13">
        <v>1.3299999999999999E-2</v>
      </c>
      <c r="AI252" s="11">
        <f t="shared" si="88"/>
        <v>2.6599999999999999E-2</v>
      </c>
      <c r="AJ252" s="13">
        <v>0.2208</v>
      </c>
      <c r="AK252" s="11">
        <f t="shared" si="89"/>
        <v>0.2208</v>
      </c>
      <c r="AL252" s="13">
        <v>0.15490000000000001</v>
      </c>
      <c r="AM252" s="11">
        <f t="shared" si="106"/>
        <v>0.15490000000000001</v>
      </c>
      <c r="AN252" s="12"/>
      <c r="AO252" s="11"/>
      <c r="AP252" s="14">
        <f t="shared" si="96"/>
        <v>0</v>
      </c>
      <c r="AQ252" s="14">
        <f t="shared" si="97"/>
        <v>0</v>
      </c>
      <c r="AR252" s="14">
        <f t="shared" si="98"/>
        <v>0</v>
      </c>
      <c r="AS252" s="14">
        <f t="shared" si="90"/>
        <v>12531.885080000002</v>
      </c>
      <c r="AT252" s="14">
        <f t="shared" si="91"/>
        <v>2882.3335684000003</v>
      </c>
      <c r="AU252" s="14">
        <f t="shared" si="92"/>
        <v>15414.218648400001</v>
      </c>
      <c r="AV252" s="14">
        <f t="shared" si="93"/>
        <v>12531.885080000002</v>
      </c>
      <c r="AW252" s="14">
        <f t="shared" si="94"/>
        <v>2882.3335684000003</v>
      </c>
      <c r="AX252" s="14">
        <f t="shared" si="95"/>
        <v>15414.218648400001</v>
      </c>
      <c r="AY252" s="58"/>
      <c r="AZ252" s="58"/>
    </row>
    <row r="253" spans="1:52" ht="12.75" customHeight="1" x14ac:dyDescent="0.2">
      <c r="A253" s="17">
        <f t="shared" si="107"/>
        <v>246</v>
      </c>
      <c r="B253" s="26">
        <v>46</v>
      </c>
      <c r="C253" s="18" t="s">
        <v>7</v>
      </c>
      <c r="D253" s="18" t="s">
        <v>47</v>
      </c>
      <c r="E253" s="18" t="s">
        <v>17</v>
      </c>
      <c r="F253" s="18" t="s">
        <v>154</v>
      </c>
      <c r="G253" s="18" t="s">
        <v>14</v>
      </c>
      <c r="H253" s="18"/>
      <c r="I253" s="18"/>
      <c r="J253" s="18"/>
      <c r="K253" s="18"/>
      <c r="L253" s="21" t="s">
        <v>295</v>
      </c>
      <c r="M253" s="25" t="s">
        <v>400</v>
      </c>
      <c r="N253" s="39" t="s">
        <v>782</v>
      </c>
      <c r="O253" s="39" t="s">
        <v>55</v>
      </c>
      <c r="P253" s="43">
        <v>40010</v>
      </c>
      <c r="Q253" s="43">
        <v>60015</v>
      </c>
      <c r="R253" s="43">
        <v>0</v>
      </c>
      <c r="S253" s="40">
        <f t="shared" si="83"/>
        <v>100025</v>
      </c>
      <c r="T253" s="8">
        <v>1</v>
      </c>
      <c r="U253" s="8">
        <v>12</v>
      </c>
      <c r="V253" s="10" t="str">
        <f t="shared" si="99"/>
        <v>0,00000</v>
      </c>
      <c r="W253" s="11">
        <f t="shared" si="100"/>
        <v>0</v>
      </c>
      <c r="X253" s="12">
        <v>5</v>
      </c>
      <c r="Y253" s="11">
        <f t="shared" si="84"/>
        <v>60</v>
      </c>
      <c r="Z253" s="12">
        <v>0.08</v>
      </c>
      <c r="AA253" s="11">
        <f t="shared" si="104"/>
        <v>48</v>
      </c>
      <c r="AB253" s="12">
        <v>21.13</v>
      </c>
      <c r="AC253" s="11">
        <f t="shared" si="105"/>
        <v>12678</v>
      </c>
      <c r="AD253" s="12">
        <v>0</v>
      </c>
      <c r="AE253" s="11">
        <f t="shared" si="85"/>
        <v>0</v>
      </c>
      <c r="AF253" s="13">
        <f t="shared" si="86"/>
        <v>1.39E-3</v>
      </c>
      <c r="AG253" s="11">
        <f t="shared" si="87"/>
        <v>139.03475</v>
      </c>
      <c r="AH253" s="13">
        <v>1.3299999999999999E-2</v>
      </c>
      <c r="AI253" s="11">
        <f t="shared" si="88"/>
        <v>1330.3325</v>
      </c>
      <c r="AJ253" s="13">
        <v>0.2208</v>
      </c>
      <c r="AK253" s="11">
        <f t="shared" si="89"/>
        <v>8834.2080000000005</v>
      </c>
      <c r="AL253" s="13">
        <v>0.15490000000000001</v>
      </c>
      <c r="AM253" s="11">
        <f t="shared" si="106"/>
        <v>9296.3235000000004</v>
      </c>
      <c r="AN253" s="12"/>
      <c r="AO253" s="11"/>
      <c r="AP253" s="14">
        <f t="shared" si="96"/>
        <v>0</v>
      </c>
      <c r="AQ253" s="14">
        <f t="shared" si="97"/>
        <v>0</v>
      </c>
      <c r="AR253" s="14">
        <f t="shared" si="98"/>
        <v>0</v>
      </c>
      <c r="AS253" s="14">
        <f t="shared" si="90"/>
        <v>32385.89875</v>
      </c>
      <c r="AT253" s="14">
        <f t="shared" si="91"/>
        <v>7448.7567125000005</v>
      </c>
      <c r="AU253" s="14">
        <f t="shared" si="92"/>
        <v>39834.655462499999</v>
      </c>
      <c r="AV253" s="14">
        <f t="shared" si="93"/>
        <v>32385.89875</v>
      </c>
      <c r="AW253" s="14">
        <f t="shared" si="94"/>
        <v>7448.7567125000005</v>
      </c>
      <c r="AX253" s="14">
        <f t="shared" si="95"/>
        <v>39834.655462499999</v>
      </c>
      <c r="AY253" s="58"/>
      <c r="AZ253" s="58"/>
    </row>
    <row r="254" spans="1:52" ht="12.75" customHeight="1" x14ac:dyDescent="0.2">
      <c r="A254" s="17">
        <f t="shared" si="107"/>
        <v>247</v>
      </c>
      <c r="B254" s="26">
        <v>46</v>
      </c>
      <c r="C254" s="18" t="s">
        <v>7</v>
      </c>
      <c r="D254" s="18" t="s">
        <v>47</v>
      </c>
      <c r="E254" s="18" t="s">
        <v>17</v>
      </c>
      <c r="F254" s="18" t="s">
        <v>154</v>
      </c>
      <c r="G254" s="18" t="s">
        <v>14</v>
      </c>
      <c r="H254" s="18"/>
      <c r="I254" s="18"/>
      <c r="J254" s="18"/>
      <c r="K254" s="18"/>
      <c r="L254" s="21" t="s">
        <v>296</v>
      </c>
      <c r="M254" s="25" t="s">
        <v>400</v>
      </c>
      <c r="N254" s="39" t="s">
        <v>860</v>
      </c>
      <c r="O254" s="39" t="s">
        <v>55</v>
      </c>
      <c r="P254" s="43">
        <v>110067</v>
      </c>
      <c r="Q254" s="43">
        <v>165100</v>
      </c>
      <c r="R254" s="43">
        <v>0</v>
      </c>
      <c r="S254" s="40">
        <f t="shared" si="83"/>
        <v>275167</v>
      </c>
      <c r="T254" s="8">
        <v>1</v>
      </c>
      <c r="U254" s="8">
        <v>12</v>
      </c>
      <c r="V254" s="10" t="str">
        <f t="shared" si="99"/>
        <v>0,00000</v>
      </c>
      <c r="W254" s="11">
        <f t="shared" si="100"/>
        <v>0</v>
      </c>
      <c r="X254" s="12">
        <v>5</v>
      </c>
      <c r="Y254" s="11">
        <f t="shared" si="84"/>
        <v>60</v>
      </c>
      <c r="Z254" s="12">
        <v>0.08</v>
      </c>
      <c r="AA254" s="11">
        <f t="shared" si="104"/>
        <v>115.19999999999999</v>
      </c>
      <c r="AB254" s="12">
        <v>21.13</v>
      </c>
      <c r="AC254" s="11">
        <f t="shared" si="105"/>
        <v>30427.200000000001</v>
      </c>
      <c r="AD254" s="12">
        <v>0</v>
      </c>
      <c r="AE254" s="11">
        <f t="shared" si="85"/>
        <v>0</v>
      </c>
      <c r="AF254" s="13">
        <f t="shared" si="86"/>
        <v>1.39E-3</v>
      </c>
      <c r="AG254" s="11">
        <f t="shared" si="87"/>
        <v>382.48212999999998</v>
      </c>
      <c r="AH254" s="13">
        <v>1.3299999999999999E-2</v>
      </c>
      <c r="AI254" s="11">
        <f t="shared" si="88"/>
        <v>3659.7210999999998</v>
      </c>
      <c r="AJ254" s="13">
        <v>0.2208</v>
      </c>
      <c r="AK254" s="11">
        <f t="shared" si="89"/>
        <v>24302.793600000001</v>
      </c>
      <c r="AL254" s="13">
        <v>0.15490000000000001</v>
      </c>
      <c r="AM254" s="11">
        <f t="shared" si="106"/>
        <v>25573.99</v>
      </c>
      <c r="AN254" s="12"/>
      <c r="AO254" s="11"/>
      <c r="AP254" s="14">
        <f t="shared" si="96"/>
        <v>0</v>
      </c>
      <c r="AQ254" s="14">
        <f t="shared" si="97"/>
        <v>0</v>
      </c>
      <c r="AR254" s="14">
        <f t="shared" si="98"/>
        <v>0</v>
      </c>
      <c r="AS254" s="14">
        <f t="shared" si="90"/>
        <v>84521.386830000003</v>
      </c>
      <c r="AT254" s="14">
        <f t="shared" si="91"/>
        <v>19439.918970900002</v>
      </c>
      <c r="AU254" s="14">
        <f t="shared" si="92"/>
        <v>103961.30580090001</v>
      </c>
      <c r="AV254" s="14">
        <f t="shared" si="93"/>
        <v>84521.386830000003</v>
      </c>
      <c r="AW254" s="14">
        <f t="shared" si="94"/>
        <v>19439.918970900002</v>
      </c>
      <c r="AX254" s="14">
        <f t="shared" si="95"/>
        <v>103961.30580090001</v>
      </c>
      <c r="AY254" s="58"/>
      <c r="AZ254" s="58"/>
    </row>
    <row r="255" spans="1:52" ht="12.75" customHeight="1" x14ac:dyDescent="0.2">
      <c r="A255" s="17">
        <f t="shared" si="107"/>
        <v>248</v>
      </c>
      <c r="B255" s="26">
        <v>46</v>
      </c>
      <c r="C255" s="18" t="s">
        <v>7</v>
      </c>
      <c r="D255" s="18" t="s">
        <v>47</v>
      </c>
      <c r="E255" s="18" t="s">
        <v>17</v>
      </c>
      <c r="F255" s="18" t="s">
        <v>154</v>
      </c>
      <c r="G255" s="18" t="s">
        <v>14</v>
      </c>
      <c r="H255" s="18"/>
      <c r="I255" s="18"/>
      <c r="J255" s="18"/>
      <c r="K255" s="18"/>
      <c r="L255" s="21" t="s">
        <v>297</v>
      </c>
      <c r="M255" s="25" t="s">
        <v>400</v>
      </c>
      <c r="N255" s="39" t="s">
        <v>824</v>
      </c>
      <c r="O255" s="39" t="s">
        <v>55</v>
      </c>
      <c r="P255" s="43">
        <v>68692</v>
      </c>
      <c r="Q255" s="43">
        <v>103039</v>
      </c>
      <c r="R255" s="43">
        <v>0</v>
      </c>
      <c r="S255" s="40">
        <f t="shared" si="83"/>
        <v>171731</v>
      </c>
      <c r="T255" s="8">
        <v>1</v>
      </c>
      <c r="U255" s="8">
        <v>12</v>
      </c>
      <c r="V255" s="10" t="str">
        <f t="shared" si="99"/>
        <v>0,00000</v>
      </c>
      <c r="W255" s="11">
        <f t="shared" si="100"/>
        <v>0</v>
      </c>
      <c r="X255" s="12">
        <v>5</v>
      </c>
      <c r="Y255" s="11">
        <f t="shared" si="84"/>
        <v>60</v>
      </c>
      <c r="Z255" s="12">
        <v>0.08</v>
      </c>
      <c r="AA255" s="11">
        <f t="shared" si="104"/>
        <v>96</v>
      </c>
      <c r="AB255" s="12">
        <v>21.13</v>
      </c>
      <c r="AC255" s="11">
        <f t="shared" si="105"/>
        <v>25356</v>
      </c>
      <c r="AD255" s="12">
        <v>0</v>
      </c>
      <c r="AE255" s="11">
        <f t="shared" si="85"/>
        <v>0</v>
      </c>
      <c r="AF255" s="13">
        <f t="shared" si="86"/>
        <v>1.39E-3</v>
      </c>
      <c r="AG255" s="11">
        <f t="shared" si="87"/>
        <v>238.70608999999999</v>
      </c>
      <c r="AH255" s="13">
        <v>1.3299999999999999E-2</v>
      </c>
      <c r="AI255" s="11">
        <f t="shared" si="88"/>
        <v>2284.0223000000001</v>
      </c>
      <c r="AJ255" s="13">
        <v>0.2208</v>
      </c>
      <c r="AK255" s="11">
        <f t="shared" si="89"/>
        <v>15167.193600000001</v>
      </c>
      <c r="AL255" s="13">
        <v>0.15490000000000001</v>
      </c>
      <c r="AM255" s="11">
        <f t="shared" si="106"/>
        <v>15960.741100000001</v>
      </c>
      <c r="AN255" s="12"/>
      <c r="AO255" s="11"/>
      <c r="AP255" s="14">
        <f t="shared" si="96"/>
        <v>0</v>
      </c>
      <c r="AQ255" s="14">
        <f t="shared" si="97"/>
        <v>0</v>
      </c>
      <c r="AR255" s="14">
        <f t="shared" si="98"/>
        <v>0</v>
      </c>
      <c r="AS255" s="14">
        <f t="shared" si="90"/>
        <v>59162.663090000002</v>
      </c>
      <c r="AT255" s="14">
        <f t="shared" si="91"/>
        <v>13607.412510700002</v>
      </c>
      <c r="AU255" s="14">
        <f t="shared" si="92"/>
        <v>72770.075600700002</v>
      </c>
      <c r="AV255" s="14">
        <f t="shared" si="93"/>
        <v>59162.663090000002</v>
      </c>
      <c r="AW255" s="14">
        <f t="shared" si="94"/>
        <v>13607.412510700002</v>
      </c>
      <c r="AX255" s="14">
        <f t="shared" si="95"/>
        <v>72770.075600700002</v>
      </c>
      <c r="AY255" s="58"/>
      <c r="AZ255" s="58"/>
    </row>
    <row r="256" spans="1:52" ht="12.75" customHeight="1" x14ac:dyDescent="0.2">
      <c r="A256" s="17">
        <f t="shared" si="107"/>
        <v>249</v>
      </c>
      <c r="B256" s="26">
        <v>46</v>
      </c>
      <c r="C256" s="18" t="s">
        <v>7</v>
      </c>
      <c r="D256" s="18" t="s">
        <v>47</v>
      </c>
      <c r="E256" s="18" t="s">
        <v>17</v>
      </c>
      <c r="F256" s="18" t="s">
        <v>154</v>
      </c>
      <c r="G256" s="18" t="s">
        <v>14</v>
      </c>
      <c r="H256" s="18"/>
      <c r="I256" s="18"/>
      <c r="J256" s="18"/>
      <c r="K256" s="18"/>
      <c r="L256" s="21" t="s">
        <v>750</v>
      </c>
      <c r="M256" s="25" t="s">
        <v>751</v>
      </c>
      <c r="N256" s="39" t="s">
        <v>818</v>
      </c>
      <c r="O256" s="39" t="s">
        <v>55</v>
      </c>
      <c r="P256" s="43">
        <v>11584</v>
      </c>
      <c r="Q256" s="43">
        <v>17377</v>
      </c>
      <c r="R256" s="43">
        <v>0</v>
      </c>
      <c r="S256" s="40">
        <f t="shared" si="83"/>
        <v>28961</v>
      </c>
      <c r="T256" s="8">
        <v>1</v>
      </c>
      <c r="U256" s="8">
        <v>12</v>
      </c>
      <c r="V256" s="10" t="str">
        <f t="shared" si="99"/>
        <v>0,00000</v>
      </c>
      <c r="W256" s="11">
        <f t="shared" si="100"/>
        <v>0</v>
      </c>
      <c r="X256" s="12">
        <v>5</v>
      </c>
      <c r="Y256" s="11">
        <f t="shared" si="84"/>
        <v>60</v>
      </c>
      <c r="Z256" s="12">
        <v>0.08</v>
      </c>
      <c r="AA256" s="11">
        <f t="shared" si="104"/>
        <v>14.399999999999999</v>
      </c>
      <c r="AB256" s="12">
        <v>21.13</v>
      </c>
      <c r="AC256" s="11">
        <f t="shared" si="105"/>
        <v>3803.4</v>
      </c>
      <c r="AD256" s="12">
        <v>0</v>
      </c>
      <c r="AE256" s="11">
        <f t="shared" si="85"/>
        <v>0</v>
      </c>
      <c r="AF256" s="13">
        <f t="shared" si="86"/>
        <v>1.39E-3</v>
      </c>
      <c r="AG256" s="11">
        <f t="shared" si="87"/>
        <v>40.255789999999998</v>
      </c>
      <c r="AH256" s="13">
        <v>1.3299999999999999E-2</v>
      </c>
      <c r="AI256" s="11">
        <f t="shared" si="88"/>
        <v>385.18129999999996</v>
      </c>
      <c r="AJ256" s="13">
        <v>0.2208</v>
      </c>
      <c r="AK256" s="11">
        <f t="shared" si="89"/>
        <v>2557.7471999999998</v>
      </c>
      <c r="AL256" s="13">
        <v>0.15490000000000001</v>
      </c>
      <c r="AM256" s="11">
        <f t="shared" si="106"/>
        <v>2691.6973000000003</v>
      </c>
      <c r="AN256" s="12"/>
      <c r="AO256" s="11"/>
      <c r="AP256" s="14">
        <f t="shared" si="96"/>
        <v>0</v>
      </c>
      <c r="AQ256" s="14">
        <f t="shared" si="97"/>
        <v>0</v>
      </c>
      <c r="AR256" s="14">
        <f t="shared" si="98"/>
        <v>0</v>
      </c>
      <c r="AS256" s="14">
        <f t="shared" si="90"/>
        <v>9552.6815900000001</v>
      </c>
      <c r="AT256" s="14">
        <f t="shared" si="91"/>
        <v>2197.1167657000001</v>
      </c>
      <c r="AU256" s="14">
        <f t="shared" si="92"/>
        <v>11749.798355700001</v>
      </c>
      <c r="AV256" s="14">
        <f t="shared" si="93"/>
        <v>9552.6815900000001</v>
      </c>
      <c r="AW256" s="14">
        <f t="shared" si="94"/>
        <v>2197.1167657000001</v>
      </c>
      <c r="AX256" s="14">
        <f t="shared" si="95"/>
        <v>11749.798355700001</v>
      </c>
      <c r="AY256" s="58"/>
      <c r="AZ256" s="58"/>
    </row>
    <row r="257" spans="1:52" ht="12.75" customHeight="1" x14ac:dyDescent="0.2">
      <c r="A257" s="17">
        <f t="shared" si="107"/>
        <v>250</v>
      </c>
      <c r="B257" s="26">
        <v>46</v>
      </c>
      <c r="C257" s="18" t="s">
        <v>7</v>
      </c>
      <c r="D257" s="18" t="s">
        <v>47</v>
      </c>
      <c r="E257" s="18" t="s">
        <v>17</v>
      </c>
      <c r="F257" s="18" t="s">
        <v>154</v>
      </c>
      <c r="G257" s="18" t="s">
        <v>14</v>
      </c>
      <c r="H257" s="18"/>
      <c r="I257" s="18"/>
      <c r="J257" s="18"/>
      <c r="K257" s="18"/>
      <c r="L257" s="21" t="s">
        <v>292</v>
      </c>
      <c r="M257" s="25" t="s">
        <v>290</v>
      </c>
      <c r="N257" s="39" t="s">
        <v>861</v>
      </c>
      <c r="O257" s="39" t="s">
        <v>57</v>
      </c>
      <c r="P257" s="43">
        <v>55924</v>
      </c>
      <c r="Q257" s="43">
        <v>83886</v>
      </c>
      <c r="R257" s="43">
        <v>0</v>
      </c>
      <c r="S257" s="40">
        <f t="shared" si="83"/>
        <v>139810</v>
      </c>
      <c r="T257" s="8">
        <v>1</v>
      </c>
      <c r="U257" s="8">
        <v>12</v>
      </c>
      <c r="V257" s="10" t="str">
        <f t="shared" si="99"/>
        <v>0,00000</v>
      </c>
      <c r="W257" s="11">
        <f t="shared" si="100"/>
        <v>0</v>
      </c>
      <c r="X257" s="12">
        <v>3.15</v>
      </c>
      <c r="Y257" s="11">
        <f t="shared" si="84"/>
        <v>37.799999999999997</v>
      </c>
      <c r="Z257" s="12">
        <v>0.33</v>
      </c>
      <c r="AA257" s="11">
        <f>Z257*U257</f>
        <v>3.96</v>
      </c>
      <c r="AB257" s="12">
        <v>7.49</v>
      </c>
      <c r="AC257" s="11">
        <f>AB257*U257</f>
        <v>89.88</v>
      </c>
      <c r="AD257" s="12">
        <v>0</v>
      </c>
      <c r="AE257" s="11">
        <f t="shared" si="85"/>
        <v>0</v>
      </c>
      <c r="AF257" s="13">
        <f t="shared" si="86"/>
        <v>1.39E-3</v>
      </c>
      <c r="AG257" s="11">
        <f t="shared" si="87"/>
        <v>194.33589999999998</v>
      </c>
      <c r="AH257" s="13">
        <v>1.3299999999999999E-2</v>
      </c>
      <c r="AI257" s="11">
        <f t="shared" si="88"/>
        <v>1859.473</v>
      </c>
      <c r="AJ257" s="13">
        <v>0.23799999999999999</v>
      </c>
      <c r="AK257" s="11">
        <f t="shared" si="89"/>
        <v>13309.912</v>
      </c>
      <c r="AL257" s="13"/>
      <c r="AM257" s="11"/>
      <c r="AN257" s="12"/>
      <c r="AO257" s="11"/>
      <c r="AP257" s="14">
        <f t="shared" si="96"/>
        <v>0</v>
      </c>
      <c r="AQ257" s="14">
        <f t="shared" si="97"/>
        <v>0</v>
      </c>
      <c r="AR257" s="14">
        <f t="shared" si="98"/>
        <v>0</v>
      </c>
      <c r="AS257" s="14">
        <f t="shared" si="90"/>
        <v>15495.360899999998</v>
      </c>
      <c r="AT257" s="14">
        <f t="shared" si="91"/>
        <v>3563.9330069999996</v>
      </c>
      <c r="AU257" s="14">
        <f t="shared" si="92"/>
        <v>19059.293906999999</v>
      </c>
      <c r="AV257" s="14">
        <f t="shared" si="93"/>
        <v>15495.360899999998</v>
      </c>
      <c r="AW257" s="14">
        <f t="shared" si="94"/>
        <v>3563.9330069999996</v>
      </c>
      <c r="AX257" s="14">
        <f t="shared" si="95"/>
        <v>19059.293906999999</v>
      </c>
      <c r="AY257" s="57"/>
      <c r="AZ257" s="57"/>
    </row>
    <row r="258" spans="1:52" ht="12.75" customHeight="1" x14ac:dyDescent="0.2">
      <c r="A258" s="17">
        <f t="shared" si="107"/>
        <v>251</v>
      </c>
      <c r="B258" s="26">
        <v>47</v>
      </c>
      <c r="C258" s="18" t="s">
        <v>539</v>
      </c>
      <c r="D258" s="18" t="s">
        <v>159</v>
      </c>
      <c r="E258" s="18" t="s">
        <v>17</v>
      </c>
      <c r="F258" s="18" t="s">
        <v>160</v>
      </c>
      <c r="G258" s="18" t="s">
        <v>163</v>
      </c>
      <c r="H258" s="18" t="s">
        <v>427</v>
      </c>
      <c r="I258" s="18" t="s">
        <v>16</v>
      </c>
      <c r="J258" s="18" t="s">
        <v>15</v>
      </c>
      <c r="K258" s="18" t="s">
        <v>155</v>
      </c>
      <c r="L258" s="21" t="s">
        <v>0</v>
      </c>
      <c r="M258" s="25" t="s">
        <v>401</v>
      </c>
      <c r="N258" s="39">
        <v>3.79</v>
      </c>
      <c r="O258" s="39" t="s">
        <v>51</v>
      </c>
      <c r="P258" s="43">
        <v>7714</v>
      </c>
      <c r="Q258" s="43">
        <v>18626</v>
      </c>
      <c r="R258" s="43">
        <v>0</v>
      </c>
      <c r="S258" s="40">
        <f t="shared" si="83"/>
        <v>26340</v>
      </c>
      <c r="T258" s="8">
        <v>1</v>
      </c>
      <c r="U258" s="8">
        <v>12</v>
      </c>
      <c r="V258" s="10" t="str">
        <f t="shared" si="99"/>
        <v>0,00000</v>
      </c>
      <c r="W258" s="11">
        <f t="shared" si="100"/>
        <v>0</v>
      </c>
      <c r="X258" s="12">
        <v>3.99</v>
      </c>
      <c r="Y258" s="11">
        <f t="shared" si="84"/>
        <v>47.88</v>
      </c>
      <c r="Z258" s="12">
        <v>0.08</v>
      </c>
      <c r="AA258" s="11">
        <f t="shared" ref="AA258:AA270" si="108">Z258*U258*N258</f>
        <v>3.6383999999999999</v>
      </c>
      <c r="AB258" s="12">
        <v>4.87</v>
      </c>
      <c r="AC258" s="11">
        <f t="shared" ref="AC258:AC270" si="109">AB258*U258*T258*N258</f>
        <v>221.48759999999999</v>
      </c>
      <c r="AD258" s="12">
        <v>0</v>
      </c>
      <c r="AE258" s="11">
        <f t="shared" si="85"/>
        <v>0</v>
      </c>
      <c r="AF258" s="13">
        <f t="shared" si="86"/>
        <v>1.39E-3</v>
      </c>
      <c r="AG258" s="11">
        <f t="shared" si="87"/>
        <v>36.6126</v>
      </c>
      <c r="AH258" s="13">
        <v>1.3299999999999999E-2</v>
      </c>
      <c r="AI258" s="11">
        <f t="shared" si="88"/>
        <v>350.322</v>
      </c>
      <c r="AJ258" s="13">
        <v>0.3276</v>
      </c>
      <c r="AK258" s="11">
        <f t="shared" si="89"/>
        <v>2527.1064000000001</v>
      </c>
      <c r="AL258" s="13">
        <v>0.10100000000000001</v>
      </c>
      <c r="AM258" s="11">
        <f t="shared" ref="AM258:AM270" si="110">AL258*Q258</f>
        <v>1881.2260000000001</v>
      </c>
      <c r="AN258" s="12"/>
      <c r="AO258" s="11"/>
      <c r="AP258" s="14">
        <f t="shared" si="96"/>
        <v>0</v>
      </c>
      <c r="AQ258" s="14">
        <f t="shared" si="97"/>
        <v>0</v>
      </c>
      <c r="AR258" s="14">
        <f t="shared" si="98"/>
        <v>0</v>
      </c>
      <c r="AS258" s="14">
        <f t="shared" si="90"/>
        <v>5068.273000000001</v>
      </c>
      <c r="AT258" s="14">
        <f t="shared" si="91"/>
        <v>1165.7027900000003</v>
      </c>
      <c r="AU258" s="14">
        <f t="shared" si="92"/>
        <v>6233.9757900000013</v>
      </c>
      <c r="AV258" s="14">
        <f t="shared" si="93"/>
        <v>5068.273000000001</v>
      </c>
      <c r="AW258" s="14">
        <f t="shared" si="94"/>
        <v>1165.7027900000003</v>
      </c>
      <c r="AX258" s="14">
        <f t="shared" si="95"/>
        <v>6233.9757900000013</v>
      </c>
      <c r="AY258" s="8">
        <v>47</v>
      </c>
      <c r="AZ258" s="41">
        <f>AX258</f>
        <v>6233.9757900000013</v>
      </c>
    </row>
    <row r="259" spans="1:52" ht="12.75" customHeight="1" x14ac:dyDescent="0.2">
      <c r="A259" s="17">
        <f t="shared" si="107"/>
        <v>252</v>
      </c>
      <c r="B259" s="26">
        <v>48</v>
      </c>
      <c r="C259" s="20" t="s">
        <v>402</v>
      </c>
      <c r="D259" s="18" t="s">
        <v>159</v>
      </c>
      <c r="E259" s="18" t="s">
        <v>17</v>
      </c>
      <c r="F259" s="18" t="s">
        <v>160</v>
      </c>
      <c r="G259" s="18" t="s">
        <v>163</v>
      </c>
      <c r="H259" s="18"/>
      <c r="I259" s="18"/>
      <c r="J259" s="18"/>
      <c r="K259" s="18"/>
      <c r="L259" s="21" t="s">
        <v>540</v>
      </c>
      <c r="M259" s="25" t="s">
        <v>410</v>
      </c>
      <c r="N259" s="39" t="s">
        <v>797</v>
      </c>
      <c r="O259" s="39" t="s">
        <v>51</v>
      </c>
      <c r="P259" s="43">
        <v>60</v>
      </c>
      <c r="Q259" s="43">
        <v>90</v>
      </c>
      <c r="R259" s="43">
        <v>0</v>
      </c>
      <c r="S259" s="40">
        <f t="shared" si="83"/>
        <v>150</v>
      </c>
      <c r="T259" s="8">
        <v>1</v>
      </c>
      <c r="U259" s="8">
        <v>12</v>
      </c>
      <c r="V259" s="10" t="str">
        <f t="shared" si="99"/>
        <v>0,00000</v>
      </c>
      <c r="W259" s="11">
        <f t="shared" si="100"/>
        <v>0</v>
      </c>
      <c r="X259" s="12">
        <v>3.99</v>
      </c>
      <c r="Y259" s="11">
        <f t="shared" si="84"/>
        <v>47.88</v>
      </c>
      <c r="Z259" s="12">
        <v>0.08</v>
      </c>
      <c r="AA259" s="11">
        <f t="shared" si="108"/>
        <v>28.799999999999997</v>
      </c>
      <c r="AB259" s="12">
        <v>4.87</v>
      </c>
      <c r="AC259" s="11">
        <f t="shared" si="109"/>
        <v>1753.1999999999998</v>
      </c>
      <c r="AD259" s="12">
        <v>0</v>
      </c>
      <c r="AE259" s="11">
        <f t="shared" si="85"/>
        <v>0</v>
      </c>
      <c r="AF259" s="13">
        <f t="shared" si="86"/>
        <v>1.39E-3</v>
      </c>
      <c r="AG259" s="11">
        <f t="shared" si="87"/>
        <v>0.20849999999999999</v>
      </c>
      <c r="AH259" s="13">
        <v>1.3299999999999999E-2</v>
      </c>
      <c r="AI259" s="11">
        <f t="shared" si="88"/>
        <v>1.9949999999999999</v>
      </c>
      <c r="AJ259" s="13">
        <v>0.3276</v>
      </c>
      <c r="AK259" s="11">
        <f t="shared" si="89"/>
        <v>19.655999999999999</v>
      </c>
      <c r="AL259" s="13">
        <v>0.10100000000000001</v>
      </c>
      <c r="AM259" s="11">
        <f t="shared" si="110"/>
        <v>9.09</v>
      </c>
      <c r="AN259" s="12"/>
      <c r="AO259" s="11"/>
      <c r="AP259" s="14">
        <f t="shared" si="96"/>
        <v>0</v>
      </c>
      <c r="AQ259" s="14">
        <f t="shared" si="97"/>
        <v>0</v>
      </c>
      <c r="AR259" s="14">
        <f t="shared" si="98"/>
        <v>0</v>
      </c>
      <c r="AS259" s="14">
        <f t="shared" si="90"/>
        <v>1860.8294999999998</v>
      </c>
      <c r="AT259" s="14">
        <f t="shared" si="91"/>
        <v>427.99078499999996</v>
      </c>
      <c r="AU259" s="14">
        <f t="shared" si="92"/>
        <v>2288.8202849999998</v>
      </c>
      <c r="AV259" s="14">
        <f t="shared" si="93"/>
        <v>1860.8294999999998</v>
      </c>
      <c r="AW259" s="14">
        <f t="shared" si="94"/>
        <v>427.99078499999996</v>
      </c>
      <c r="AX259" s="14">
        <f t="shared" si="95"/>
        <v>2288.8202849999998</v>
      </c>
      <c r="AY259" s="62">
        <v>48</v>
      </c>
      <c r="AZ259" s="56">
        <f>SUM(AX259:AX272)</f>
        <v>52431.746144699995</v>
      </c>
    </row>
    <row r="260" spans="1:52" ht="12.75" customHeight="1" x14ac:dyDescent="0.2">
      <c r="A260" s="17">
        <f t="shared" si="107"/>
        <v>253</v>
      </c>
      <c r="B260" s="26">
        <v>48</v>
      </c>
      <c r="C260" s="20" t="s">
        <v>402</v>
      </c>
      <c r="D260" s="18" t="s">
        <v>159</v>
      </c>
      <c r="E260" s="18" t="s">
        <v>17</v>
      </c>
      <c r="F260" s="18" t="s">
        <v>160</v>
      </c>
      <c r="G260" s="18" t="s">
        <v>163</v>
      </c>
      <c r="H260" s="18"/>
      <c r="I260" s="18"/>
      <c r="J260" s="18"/>
      <c r="K260" s="18"/>
      <c r="L260" s="21" t="s">
        <v>88</v>
      </c>
      <c r="M260" s="25" t="s">
        <v>541</v>
      </c>
      <c r="N260" s="39" t="s">
        <v>806</v>
      </c>
      <c r="O260" s="39" t="s">
        <v>51</v>
      </c>
      <c r="P260" s="43">
        <v>110</v>
      </c>
      <c r="Q260" s="43">
        <v>165</v>
      </c>
      <c r="R260" s="43">
        <v>0</v>
      </c>
      <c r="S260" s="40">
        <f t="shared" si="83"/>
        <v>275</v>
      </c>
      <c r="T260" s="8">
        <v>1</v>
      </c>
      <c r="U260" s="8">
        <v>12</v>
      </c>
      <c r="V260" s="10" t="str">
        <f t="shared" si="99"/>
        <v>0,00000</v>
      </c>
      <c r="W260" s="11">
        <f t="shared" si="100"/>
        <v>0</v>
      </c>
      <c r="X260" s="12">
        <v>3.99</v>
      </c>
      <c r="Y260" s="11">
        <f t="shared" si="84"/>
        <v>47.88</v>
      </c>
      <c r="Z260" s="12">
        <v>0.08</v>
      </c>
      <c r="AA260" s="11">
        <f t="shared" si="108"/>
        <v>6.72</v>
      </c>
      <c r="AB260" s="12">
        <v>4.87</v>
      </c>
      <c r="AC260" s="11">
        <f t="shared" si="109"/>
        <v>409.08</v>
      </c>
      <c r="AD260" s="12">
        <v>0</v>
      </c>
      <c r="AE260" s="11">
        <f t="shared" si="85"/>
        <v>0</v>
      </c>
      <c r="AF260" s="13">
        <f t="shared" si="86"/>
        <v>1.39E-3</v>
      </c>
      <c r="AG260" s="11">
        <f t="shared" si="87"/>
        <v>0.38224999999999998</v>
      </c>
      <c r="AH260" s="13">
        <v>1.3299999999999999E-2</v>
      </c>
      <c r="AI260" s="11">
        <f t="shared" si="88"/>
        <v>3.6574999999999998</v>
      </c>
      <c r="AJ260" s="13">
        <v>0.3276</v>
      </c>
      <c r="AK260" s="11">
        <f t="shared" si="89"/>
        <v>36.036000000000001</v>
      </c>
      <c r="AL260" s="13">
        <v>0.10100000000000001</v>
      </c>
      <c r="AM260" s="11">
        <f t="shared" si="110"/>
        <v>16.665000000000003</v>
      </c>
      <c r="AN260" s="12"/>
      <c r="AO260" s="11"/>
      <c r="AP260" s="14">
        <f t="shared" si="96"/>
        <v>0</v>
      </c>
      <c r="AQ260" s="14">
        <f t="shared" si="97"/>
        <v>0</v>
      </c>
      <c r="AR260" s="14">
        <f t="shared" si="98"/>
        <v>0</v>
      </c>
      <c r="AS260" s="14">
        <f t="shared" si="90"/>
        <v>520.42075</v>
      </c>
      <c r="AT260" s="14">
        <f t="shared" si="91"/>
        <v>119.69677250000001</v>
      </c>
      <c r="AU260" s="14">
        <f t="shared" si="92"/>
        <v>640.11752249999995</v>
      </c>
      <c r="AV260" s="14">
        <f t="shared" si="93"/>
        <v>520.42075</v>
      </c>
      <c r="AW260" s="14">
        <f t="shared" si="94"/>
        <v>119.69677250000001</v>
      </c>
      <c r="AX260" s="14">
        <f t="shared" si="95"/>
        <v>640.11752249999995</v>
      </c>
      <c r="AY260" s="58"/>
      <c r="AZ260" s="58"/>
    </row>
    <row r="261" spans="1:52" ht="12.75" customHeight="1" x14ac:dyDescent="0.2">
      <c r="A261" s="17">
        <f t="shared" si="107"/>
        <v>254</v>
      </c>
      <c r="B261" s="26">
        <v>48</v>
      </c>
      <c r="C261" s="20" t="s">
        <v>402</v>
      </c>
      <c r="D261" s="18" t="s">
        <v>159</v>
      </c>
      <c r="E261" s="18" t="s">
        <v>17</v>
      </c>
      <c r="F261" s="18" t="s">
        <v>160</v>
      </c>
      <c r="G261" s="18" t="s">
        <v>163</v>
      </c>
      <c r="H261" s="18"/>
      <c r="I261" s="18"/>
      <c r="J261" s="18"/>
      <c r="K261" s="18"/>
      <c r="L261" s="21" t="s">
        <v>89</v>
      </c>
      <c r="M261" s="25" t="s">
        <v>542</v>
      </c>
      <c r="N261" s="39" t="s">
        <v>784</v>
      </c>
      <c r="O261" s="39" t="s">
        <v>51</v>
      </c>
      <c r="P261" s="43">
        <v>10</v>
      </c>
      <c r="Q261" s="43">
        <v>20</v>
      </c>
      <c r="R261" s="43">
        <v>0</v>
      </c>
      <c r="S261" s="40">
        <f t="shared" si="83"/>
        <v>30</v>
      </c>
      <c r="T261" s="8">
        <v>1</v>
      </c>
      <c r="U261" s="8">
        <v>12</v>
      </c>
      <c r="V261" s="10" t="str">
        <f t="shared" si="99"/>
        <v>0,00000</v>
      </c>
      <c r="W261" s="11">
        <f t="shared" si="100"/>
        <v>0</v>
      </c>
      <c r="X261" s="12">
        <v>3.99</v>
      </c>
      <c r="Y261" s="11">
        <f t="shared" si="84"/>
        <v>47.88</v>
      </c>
      <c r="Z261" s="12">
        <v>0.08</v>
      </c>
      <c r="AA261" s="11">
        <f t="shared" si="108"/>
        <v>9.6</v>
      </c>
      <c r="AB261" s="12">
        <v>4.87</v>
      </c>
      <c r="AC261" s="11">
        <f t="shared" si="109"/>
        <v>584.4</v>
      </c>
      <c r="AD261" s="12">
        <v>0</v>
      </c>
      <c r="AE261" s="11">
        <f t="shared" si="85"/>
        <v>0</v>
      </c>
      <c r="AF261" s="13">
        <f t="shared" si="86"/>
        <v>1.39E-3</v>
      </c>
      <c r="AG261" s="11">
        <f t="shared" si="87"/>
        <v>4.1700000000000001E-2</v>
      </c>
      <c r="AH261" s="13">
        <v>1.3299999999999999E-2</v>
      </c>
      <c r="AI261" s="11">
        <f t="shared" si="88"/>
        <v>0.39899999999999997</v>
      </c>
      <c r="AJ261" s="13">
        <v>0.3276</v>
      </c>
      <c r="AK261" s="11">
        <f t="shared" si="89"/>
        <v>3.2759999999999998</v>
      </c>
      <c r="AL261" s="13">
        <v>0.10100000000000001</v>
      </c>
      <c r="AM261" s="11">
        <f t="shared" si="110"/>
        <v>2.02</v>
      </c>
      <c r="AN261" s="12"/>
      <c r="AO261" s="11"/>
      <c r="AP261" s="14">
        <f t="shared" si="96"/>
        <v>0</v>
      </c>
      <c r="AQ261" s="14">
        <f t="shared" si="97"/>
        <v>0</v>
      </c>
      <c r="AR261" s="14">
        <f t="shared" si="98"/>
        <v>0</v>
      </c>
      <c r="AS261" s="14">
        <f t="shared" si="90"/>
        <v>647.61670000000004</v>
      </c>
      <c r="AT261" s="14">
        <f t="shared" si="91"/>
        <v>148.951841</v>
      </c>
      <c r="AU261" s="14">
        <f t="shared" si="92"/>
        <v>796.5685410000001</v>
      </c>
      <c r="AV261" s="14">
        <f t="shared" si="93"/>
        <v>647.61670000000004</v>
      </c>
      <c r="AW261" s="14">
        <f t="shared" si="94"/>
        <v>148.951841</v>
      </c>
      <c r="AX261" s="14">
        <f t="shared" si="95"/>
        <v>796.5685410000001</v>
      </c>
      <c r="AY261" s="58"/>
      <c r="AZ261" s="58"/>
    </row>
    <row r="262" spans="1:52" ht="12.75" customHeight="1" x14ac:dyDescent="0.2">
      <c r="A262" s="17">
        <v>255</v>
      </c>
      <c r="B262" s="26">
        <v>48</v>
      </c>
      <c r="C262" s="20" t="s">
        <v>402</v>
      </c>
      <c r="D262" s="18" t="s">
        <v>159</v>
      </c>
      <c r="E262" s="18" t="s">
        <v>17</v>
      </c>
      <c r="F262" s="18" t="s">
        <v>160</v>
      </c>
      <c r="G262" s="18" t="s">
        <v>163</v>
      </c>
      <c r="H262" s="18"/>
      <c r="I262" s="18"/>
      <c r="J262" s="18"/>
      <c r="K262" s="18"/>
      <c r="L262" s="21" t="s">
        <v>9</v>
      </c>
      <c r="M262" s="25" t="s">
        <v>8</v>
      </c>
      <c r="N262" s="39" t="s">
        <v>797</v>
      </c>
      <c r="O262" s="39" t="s">
        <v>51</v>
      </c>
      <c r="P262" s="43">
        <v>4440</v>
      </c>
      <c r="Q262" s="43">
        <v>10977</v>
      </c>
      <c r="R262" s="43">
        <v>0</v>
      </c>
      <c r="S262" s="40">
        <f t="shared" si="83"/>
        <v>15417</v>
      </c>
      <c r="T262" s="8">
        <v>1</v>
      </c>
      <c r="U262" s="8">
        <v>12</v>
      </c>
      <c r="V262" s="10" t="str">
        <f t="shared" si="99"/>
        <v>0,00000</v>
      </c>
      <c r="W262" s="11">
        <f t="shared" si="100"/>
        <v>0</v>
      </c>
      <c r="X262" s="12">
        <v>3.99</v>
      </c>
      <c r="Y262" s="11">
        <f t="shared" si="84"/>
        <v>47.88</v>
      </c>
      <c r="Z262" s="12">
        <v>0.08</v>
      </c>
      <c r="AA262" s="11">
        <f t="shared" si="108"/>
        <v>28.799999999999997</v>
      </c>
      <c r="AB262" s="12">
        <v>4.87</v>
      </c>
      <c r="AC262" s="11">
        <f t="shared" si="109"/>
        <v>1753.1999999999998</v>
      </c>
      <c r="AD262" s="12">
        <v>0</v>
      </c>
      <c r="AE262" s="11">
        <f t="shared" si="85"/>
        <v>0</v>
      </c>
      <c r="AF262" s="13">
        <f t="shared" si="86"/>
        <v>1.39E-3</v>
      </c>
      <c r="AG262" s="11">
        <f t="shared" si="87"/>
        <v>21.42963</v>
      </c>
      <c r="AH262" s="13">
        <v>1.3299999999999999E-2</v>
      </c>
      <c r="AI262" s="11">
        <f t="shared" si="88"/>
        <v>205.0461</v>
      </c>
      <c r="AJ262" s="13">
        <v>0.3276</v>
      </c>
      <c r="AK262" s="11">
        <f t="shared" si="89"/>
        <v>1454.5440000000001</v>
      </c>
      <c r="AL262" s="13">
        <v>0.10100000000000001</v>
      </c>
      <c r="AM262" s="11">
        <f t="shared" si="110"/>
        <v>1108.6770000000001</v>
      </c>
      <c r="AN262" s="12"/>
      <c r="AO262" s="11"/>
      <c r="AP262" s="14">
        <f t="shared" si="96"/>
        <v>0</v>
      </c>
      <c r="AQ262" s="14">
        <f t="shared" si="97"/>
        <v>0</v>
      </c>
      <c r="AR262" s="14">
        <f t="shared" si="98"/>
        <v>0</v>
      </c>
      <c r="AS262" s="14">
        <f t="shared" si="90"/>
        <v>4619.5767300000007</v>
      </c>
      <c r="AT262" s="14">
        <f t="shared" si="91"/>
        <v>1062.5026479000003</v>
      </c>
      <c r="AU262" s="14">
        <f t="shared" si="92"/>
        <v>5682.0793779000014</v>
      </c>
      <c r="AV262" s="14">
        <f t="shared" si="93"/>
        <v>4619.5767300000007</v>
      </c>
      <c r="AW262" s="14">
        <f t="shared" si="94"/>
        <v>1062.5026479000003</v>
      </c>
      <c r="AX262" s="14">
        <f t="shared" si="95"/>
        <v>5682.0793779000014</v>
      </c>
      <c r="AY262" s="58"/>
      <c r="AZ262" s="58"/>
    </row>
    <row r="263" spans="1:52" ht="12.75" customHeight="1" x14ac:dyDescent="0.2">
      <c r="A263" s="17">
        <f t="shared" ref="A263:A286" si="111">A262+1</f>
        <v>256</v>
      </c>
      <c r="B263" s="26">
        <v>48</v>
      </c>
      <c r="C263" s="20" t="s">
        <v>402</v>
      </c>
      <c r="D263" s="18" t="s">
        <v>159</v>
      </c>
      <c r="E263" s="18" t="s">
        <v>17</v>
      </c>
      <c r="F263" s="18" t="s">
        <v>160</v>
      </c>
      <c r="G263" s="18" t="s">
        <v>163</v>
      </c>
      <c r="H263" s="18"/>
      <c r="I263" s="18"/>
      <c r="J263" s="18"/>
      <c r="K263" s="18"/>
      <c r="L263" s="21" t="s">
        <v>73</v>
      </c>
      <c r="M263" s="25" t="s">
        <v>157</v>
      </c>
      <c r="N263" s="39" t="s">
        <v>778</v>
      </c>
      <c r="O263" s="39" t="s">
        <v>51</v>
      </c>
      <c r="P263" s="43">
        <v>10</v>
      </c>
      <c r="Q263" s="43">
        <v>20</v>
      </c>
      <c r="R263" s="43">
        <v>0</v>
      </c>
      <c r="S263" s="40">
        <f t="shared" si="83"/>
        <v>30</v>
      </c>
      <c r="T263" s="8">
        <v>1</v>
      </c>
      <c r="U263" s="8">
        <v>12</v>
      </c>
      <c r="V263" s="10" t="str">
        <f t="shared" si="99"/>
        <v>0,00000</v>
      </c>
      <c r="W263" s="11">
        <f t="shared" si="100"/>
        <v>0</v>
      </c>
      <c r="X263" s="12">
        <v>3.99</v>
      </c>
      <c r="Y263" s="11">
        <f t="shared" si="84"/>
        <v>47.88</v>
      </c>
      <c r="Z263" s="12">
        <v>0.08</v>
      </c>
      <c r="AA263" s="11">
        <f t="shared" si="108"/>
        <v>19.2</v>
      </c>
      <c r="AB263" s="12">
        <v>4.87</v>
      </c>
      <c r="AC263" s="11">
        <f t="shared" si="109"/>
        <v>1168.8</v>
      </c>
      <c r="AD263" s="12">
        <v>0</v>
      </c>
      <c r="AE263" s="11">
        <f t="shared" si="85"/>
        <v>0</v>
      </c>
      <c r="AF263" s="13">
        <f t="shared" si="86"/>
        <v>1.39E-3</v>
      </c>
      <c r="AG263" s="11">
        <f t="shared" si="87"/>
        <v>4.1700000000000001E-2</v>
      </c>
      <c r="AH263" s="13">
        <v>1.3299999999999999E-2</v>
      </c>
      <c r="AI263" s="11">
        <f t="shared" si="88"/>
        <v>0.39899999999999997</v>
      </c>
      <c r="AJ263" s="13">
        <v>0.3276</v>
      </c>
      <c r="AK263" s="11">
        <f t="shared" si="89"/>
        <v>3.2759999999999998</v>
      </c>
      <c r="AL263" s="13">
        <v>0.10100000000000001</v>
      </c>
      <c r="AM263" s="11">
        <f t="shared" si="110"/>
        <v>2.02</v>
      </c>
      <c r="AN263" s="12"/>
      <c r="AO263" s="11"/>
      <c r="AP263" s="14">
        <f t="shared" si="96"/>
        <v>0</v>
      </c>
      <c r="AQ263" s="14">
        <f t="shared" si="97"/>
        <v>0</v>
      </c>
      <c r="AR263" s="14">
        <f t="shared" si="98"/>
        <v>0</v>
      </c>
      <c r="AS263" s="14">
        <f t="shared" si="90"/>
        <v>1241.6167</v>
      </c>
      <c r="AT263" s="14">
        <f t="shared" si="91"/>
        <v>285.57184100000001</v>
      </c>
      <c r="AU263" s="14">
        <f t="shared" si="92"/>
        <v>1527.188541</v>
      </c>
      <c r="AV263" s="14">
        <f t="shared" si="93"/>
        <v>1241.6167</v>
      </c>
      <c r="AW263" s="14">
        <f t="shared" si="94"/>
        <v>285.57184100000001</v>
      </c>
      <c r="AX263" s="14">
        <f t="shared" si="95"/>
        <v>1527.188541</v>
      </c>
      <c r="AY263" s="58"/>
      <c r="AZ263" s="58"/>
    </row>
    <row r="264" spans="1:52" ht="12.75" customHeight="1" x14ac:dyDescent="0.2">
      <c r="A264" s="17">
        <f t="shared" si="111"/>
        <v>257</v>
      </c>
      <c r="B264" s="26">
        <v>48</v>
      </c>
      <c r="C264" s="20" t="s">
        <v>402</v>
      </c>
      <c r="D264" s="18" t="s">
        <v>159</v>
      </c>
      <c r="E264" s="18" t="s">
        <v>17</v>
      </c>
      <c r="F264" s="18" t="s">
        <v>160</v>
      </c>
      <c r="G264" s="18" t="s">
        <v>163</v>
      </c>
      <c r="H264" s="18"/>
      <c r="I264" s="18"/>
      <c r="J264" s="18"/>
      <c r="K264" s="18"/>
      <c r="L264" s="21" t="s">
        <v>331</v>
      </c>
      <c r="M264" s="25" t="s">
        <v>404</v>
      </c>
      <c r="N264" s="39">
        <v>12.5</v>
      </c>
      <c r="O264" s="39" t="s">
        <v>51</v>
      </c>
      <c r="P264" s="43">
        <v>4497</v>
      </c>
      <c r="Q264" s="43">
        <v>13518</v>
      </c>
      <c r="R264" s="43">
        <v>0</v>
      </c>
      <c r="S264" s="40">
        <f t="shared" ref="S264:S286" si="112">SUM(P264:R264)</f>
        <v>18015</v>
      </c>
      <c r="T264" s="8">
        <v>1</v>
      </c>
      <c r="U264" s="8">
        <v>12</v>
      </c>
      <c r="V264" s="10" t="str">
        <f t="shared" si="99"/>
        <v>0,00000</v>
      </c>
      <c r="W264" s="11">
        <f t="shared" si="100"/>
        <v>0</v>
      </c>
      <c r="X264" s="12">
        <v>3.99</v>
      </c>
      <c r="Y264" s="11">
        <f t="shared" ref="Y264:Y286" si="113">X264*U264*T264</f>
        <v>47.88</v>
      </c>
      <c r="Z264" s="12">
        <v>0.08</v>
      </c>
      <c r="AA264" s="11">
        <f t="shared" si="108"/>
        <v>12</v>
      </c>
      <c r="AB264" s="12">
        <v>4.87</v>
      </c>
      <c r="AC264" s="11">
        <f t="shared" si="109"/>
        <v>730.5</v>
      </c>
      <c r="AD264" s="12">
        <v>0</v>
      </c>
      <c r="AE264" s="11">
        <f t="shared" ref="AE264:AE286" si="114">AD264*S264</f>
        <v>0</v>
      </c>
      <c r="AF264" s="13">
        <f t="shared" ref="AF264:AF286" si="115">1.39/1000</f>
        <v>1.39E-3</v>
      </c>
      <c r="AG264" s="11">
        <f t="shared" ref="AG264:AG286" si="116">AF264*S264</f>
        <v>25.040849999999999</v>
      </c>
      <c r="AH264" s="13">
        <v>1.3299999999999999E-2</v>
      </c>
      <c r="AI264" s="11">
        <f t="shared" ref="AI264:AI286" si="117">AH264*S264</f>
        <v>239.59949999999998</v>
      </c>
      <c r="AJ264" s="13">
        <v>0.3276</v>
      </c>
      <c r="AK264" s="11">
        <f t="shared" ref="AK264:AK286" si="118">AJ264*P264</f>
        <v>1473.2172</v>
      </c>
      <c r="AL264" s="13">
        <v>0.10100000000000001</v>
      </c>
      <c r="AM264" s="11">
        <f t="shared" si="110"/>
        <v>1365.318</v>
      </c>
      <c r="AN264" s="12"/>
      <c r="AO264" s="11"/>
      <c r="AP264" s="14">
        <f t="shared" si="96"/>
        <v>0</v>
      </c>
      <c r="AQ264" s="14">
        <f t="shared" si="97"/>
        <v>0</v>
      </c>
      <c r="AR264" s="14">
        <f t="shared" si="98"/>
        <v>0</v>
      </c>
      <c r="AS264" s="14">
        <f t="shared" ref="AS264:AS274" si="119">AO264+AM264+AK264+AI264+AG264+AE264+AC264+AA264+Y264</f>
        <v>3893.55555</v>
      </c>
      <c r="AT264" s="14">
        <f t="shared" ref="AT264:AT274" si="120">AS264*0.23</f>
        <v>895.51777650000008</v>
      </c>
      <c r="AU264" s="14">
        <f t="shared" ref="AU264:AU274" si="121">AT264+AS264</f>
        <v>4789.0733264999999</v>
      </c>
      <c r="AV264" s="14">
        <f t="shared" ref="AV264:AV274" si="122">AP264+AS264</f>
        <v>3893.55555</v>
      </c>
      <c r="AW264" s="14">
        <f t="shared" ref="AW264:AW274" si="123">AQ264+AT264</f>
        <v>895.51777650000008</v>
      </c>
      <c r="AX264" s="14">
        <f t="shared" ref="AX264:AX274" si="124">AR264+AU264</f>
        <v>4789.0733264999999</v>
      </c>
      <c r="AY264" s="58"/>
      <c r="AZ264" s="58"/>
    </row>
    <row r="265" spans="1:52" ht="12.75" customHeight="1" x14ac:dyDescent="0.2">
      <c r="A265" s="17">
        <f t="shared" si="111"/>
        <v>258</v>
      </c>
      <c r="B265" s="26">
        <v>48</v>
      </c>
      <c r="C265" s="20" t="s">
        <v>402</v>
      </c>
      <c r="D265" s="18" t="s">
        <v>159</v>
      </c>
      <c r="E265" s="18" t="s">
        <v>17</v>
      </c>
      <c r="F265" s="18" t="s">
        <v>160</v>
      </c>
      <c r="G265" s="18" t="s">
        <v>163</v>
      </c>
      <c r="H265" s="18"/>
      <c r="I265" s="18"/>
      <c r="J265" s="18"/>
      <c r="K265" s="18"/>
      <c r="L265" s="21" t="s">
        <v>332</v>
      </c>
      <c r="M265" s="25" t="s">
        <v>405</v>
      </c>
      <c r="N265" s="39">
        <v>12.5</v>
      </c>
      <c r="O265" s="39" t="s">
        <v>51</v>
      </c>
      <c r="P265" s="43">
        <v>3042</v>
      </c>
      <c r="Q265" s="43">
        <v>11360</v>
      </c>
      <c r="R265" s="43">
        <v>0</v>
      </c>
      <c r="S265" s="40">
        <f t="shared" si="112"/>
        <v>14402</v>
      </c>
      <c r="T265" s="8">
        <v>1</v>
      </c>
      <c r="U265" s="8">
        <v>12</v>
      </c>
      <c r="V265" s="10" t="str">
        <f t="shared" si="99"/>
        <v>0,00000</v>
      </c>
      <c r="W265" s="11">
        <f t="shared" si="100"/>
        <v>0</v>
      </c>
      <c r="X265" s="12">
        <v>3.99</v>
      </c>
      <c r="Y265" s="11">
        <f t="shared" si="113"/>
        <v>47.88</v>
      </c>
      <c r="Z265" s="12">
        <v>0.08</v>
      </c>
      <c r="AA265" s="11">
        <f t="shared" si="108"/>
        <v>12</v>
      </c>
      <c r="AB265" s="12">
        <v>4.87</v>
      </c>
      <c r="AC265" s="11">
        <f t="shared" si="109"/>
        <v>730.5</v>
      </c>
      <c r="AD265" s="12">
        <v>0</v>
      </c>
      <c r="AE265" s="11">
        <f t="shared" si="114"/>
        <v>0</v>
      </c>
      <c r="AF265" s="13">
        <f t="shared" si="115"/>
        <v>1.39E-3</v>
      </c>
      <c r="AG265" s="11">
        <f t="shared" si="116"/>
        <v>20.01878</v>
      </c>
      <c r="AH265" s="13">
        <v>1.3299999999999999E-2</v>
      </c>
      <c r="AI265" s="11">
        <f t="shared" si="117"/>
        <v>191.54659999999998</v>
      </c>
      <c r="AJ265" s="13">
        <v>0.3276</v>
      </c>
      <c r="AK265" s="11">
        <f t="shared" si="118"/>
        <v>996.55920000000003</v>
      </c>
      <c r="AL265" s="13">
        <v>0.10100000000000001</v>
      </c>
      <c r="AM265" s="11">
        <f t="shared" si="110"/>
        <v>1147.3600000000001</v>
      </c>
      <c r="AN265" s="12"/>
      <c r="AO265" s="11"/>
      <c r="AP265" s="14">
        <f t="shared" ref="AP265:AP286" si="125">W265</f>
        <v>0</v>
      </c>
      <c r="AQ265" s="14">
        <f t="shared" ref="AQ265:AQ286" si="126">AP265*0.23</f>
        <v>0</v>
      </c>
      <c r="AR265" s="14">
        <f t="shared" ref="AR265:AR286" si="127">AP265+AQ265</f>
        <v>0</v>
      </c>
      <c r="AS265" s="14">
        <f t="shared" si="119"/>
        <v>3145.8645800000004</v>
      </c>
      <c r="AT265" s="14">
        <f t="shared" si="120"/>
        <v>723.5488534000001</v>
      </c>
      <c r="AU265" s="14">
        <f t="shared" si="121"/>
        <v>3869.4134334000005</v>
      </c>
      <c r="AV265" s="14">
        <f t="shared" si="122"/>
        <v>3145.8645800000004</v>
      </c>
      <c r="AW265" s="14">
        <f t="shared" si="123"/>
        <v>723.5488534000001</v>
      </c>
      <c r="AX265" s="14">
        <f t="shared" si="124"/>
        <v>3869.4134334000005</v>
      </c>
      <c r="AY265" s="58"/>
      <c r="AZ265" s="58"/>
    </row>
    <row r="266" spans="1:52" ht="12.75" customHeight="1" x14ac:dyDescent="0.2">
      <c r="A266" s="17">
        <f t="shared" si="111"/>
        <v>259</v>
      </c>
      <c r="B266" s="26">
        <v>48</v>
      </c>
      <c r="C266" s="20" t="s">
        <v>402</v>
      </c>
      <c r="D266" s="18" t="s">
        <v>159</v>
      </c>
      <c r="E266" s="18" t="s">
        <v>17</v>
      </c>
      <c r="F266" s="18" t="s">
        <v>160</v>
      </c>
      <c r="G266" s="18" t="s">
        <v>163</v>
      </c>
      <c r="H266" s="18"/>
      <c r="I266" s="18"/>
      <c r="J266" s="18"/>
      <c r="K266" s="18"/>
      <c r="L266" s="21" t="s">
        <v>260</v>
      </c>
      <c r="M266" s="25" t="s">
        <v>406</v>
      </c>
      <c r="N266" s="39">
        <v>10.5</v>
      </c>
      <c r="O266" s="39" t="s">
        <v>51</v>
      </c>
      <c r="P266" s="43">
        <v>800</v>
      </c>
      <c r="Q266" s="43">
        <v>3246</v>
      </c>
      <c r="R266" s="43">
        <v>0</v>
      </c>
      <c r="S266" s="40">
        <f t="shared" si="112"/>
        <v>4046</v>
      </c>
      <c r="T266" s="8">
        <v>1</v>
      </c>
      <c r="U266" s="8">
        <v>12</v>
      </c>
      <c r="V266" s="10" t="str">
        <f t="shared" ref="V266:V286" si="128">V265</f>
        <v>0,00000</v>
      </c>
      <c r="W266" s="11">
        <f t="shared" ref="W266:W286" si="129">S266*V266</f>
        <v>0</v>
      </c>
      <c r="X266" s="12">
        <v>3.99</v>
      </c>
      <c r="Y266" s="11">
        <f t="shared" si="113"/>
        <v>47.88</v>
      </c>
      <c r="Z266" s="12">
        <v>0.08</v>
      </c>
      <c r="AA266" s="11">
        <f t="shared" si="108"/>
        <v>10.08</v>
      </c>
      <c r="AB266" s="12">
        <v>4.87</v>
      </c>
      <c r="AC266" s="11">
        <f t="shared" si="109"/>
        <v>613.62</v>
      </c>
      <c r="AD266" s="12">
        <v>0</v>
      </c>
      <c r="AE266" s="11">
        <f t="shared" si="114"/>
        <v>0</v>
      </c>
      <c r="AF266" s="13">
        <f t="shared" si="115"/>
        <v>1.39E-3</v>
      </c>
      <c r="AG266" s="11">
        <f t="shared" si="116"/>
        <v>5.6239400000000002</v>
      </c>
      <c r="AH266" s="13">
        <v>1.3299999999999999E-2</v>
      </c>
      <c r="AI266" s="11">
        <f t="shared" si="117"/>
        <v>53.811799999999998</v>
      </c>
      <c r="AJ266" s="13">
        <v>0.3276</v>
      </c>
      <c r="AK266" s="11">
        <f t="shared" si="118"/>
        <v>262.08</v>
      </c>
      <c r="AL266" s="13">
        <v>0.10100000000000001</v>
      </c>
      <c r="AM266" s="11">
        <f t="shared" si="110"/>
        <v>327.846</v>
      </c>
      <c r="AN266" s="12"/>
      <c r="AO266" s="11"/>
      <c r="AP266" s="14">
        <f t="shared" si="125"/>
        <v>0</v>
      </c>
      <c r="AQ266" s="14">
        <f t="shared" si="126"/>
        <v>0</v>
      </c>
      <c r="AR266" s="14">
        <f t="shared" si="127"/>
        <v>0</v>
      </c>
      <c r="AS266" s="14">
        <f t="shared" si="119"/>
        <v>1320.9417399999998</v>
      </c>
      <c r="AT266" s="14">
        <f t="shared" si="120"/>
        <v>303.81660019999998</v>
      </c>
      <c r="AU266" s="14">
        <f t="shared" si="121"/>
        <v>1624.7583401999998</v>
      </c>
      <c r="AV266" s="14">
        <f t="shared" si="122"/>
        <v>1320.9417399999998</v>
      </c>
      <c r="AW266" s="14">
        <f t="shared" si="123"/>
        <v>303.81660019999998</v>
      </c>
      <c r="AX266" s="14">
        <f t="shared" si="124"/>
        <v>1624.7583401999998</v>
      </c>
      <c r="AY266" s="58"/>
      <c r="AZ266" s="58"/>
    </row>
    <row r="267" spans="1:52" ht="12.75" customHeight="1" x14ac:dyDescent="0.2">
      <c r="A267" s="17">
        <f t="shared" si="111"/>
        <v>260</v>
      </c>
      <c r="B267" s="26">
        <v>48</v>
      </c>
      <c r="C267" s="20" t="s">
        <v>402</v>
      </c>
      <c r="D267" s="18" t="s">
        <v>159</v>
      </c>
      <c r="E267" s="18" t="s">
        <v>17</v>
      </c>
      <c r="F267" s="18" t="s">
        <v>160</v>
      </c>
      <c r="G267" s="18" t="s">
        <v>163</v>
      </c>
      <c r="H267" s="18"/>
      <c r="I267" s="18"/>
      <c r="J267" s="18"/>
      <c r="K267" s="18"/>
      <c r="L267" s="21" t="s">
        <v>303</v>
      </c>
      <c r="M267" s="25" t="s">
        <v>409</v>
      </c>
      <c r="N267" s="39" t="s">
        <v>797</v>
      </c>
      <c r="O267" s="39" t="s">
        <v>51</v>
      </c>
      <c r="P267" s="43">
        <v>1899</v>
      </c>
      <c r="Q267" s="43">
        <v>5196</v>
      </c>
      <c r="R267" s="43">
        <v>0</v>
      </c>
      <c r="S267" s="40">
        <f t="shared" si="112"/>
        <v>7095</v>
      </c>
      <c r="T267" s="8">
        <v>1</v>
      </c>
      <c r="U267" s="8">
        <v>12</v>
      </c>
      <c r="V267" s="10" t="str">
        <f t="shared" si="128"/>
        <v>0,00000</v>
      </c>
      <c r="W267" s="11">
        <f t="shared" si="129"/>
        <v>0</v>
      </c>
      <c r="X267" s="12">
        <v>3.99</v>
      </c>
      <c r="Y267" s="11">
        <f t="shared" si="113"/>
        <v>47.88</v>
      </c>
      <c r="Z267" s="12">
        <v>0.08</v>
      </c>
      <c r="AA267" s="11">
        <f t="shared" si="108"/>
        <v>28.799999999999997</v>
      </c>
      <c r="AB267" s="12">
        <v>4.87</v>
      </c>
      <c r="AC267" s="11">
        <f t="shared" si="109"/>
        <v>1753.1999999999998</v>
      </c>
      <c r="AD267" s="12">
        <v>0</v>
      </c>
      <c r="AE267" s="11">
        <f t="shared" si="114"/>
        <v>0</v>
      </c>
      <c r="AF267" s="13">
        <f t="shared" si="115"/>
        <v>1.39E-3</v>
      </c>
      <c r="AG267" s="11">
        <f t="shared" si="116"/>
        <v>9.86205</v>
      </c>
      <c r="AH267" s="13">
        <v>1.3299999999999999E-2</v>
      </c>
      <c r="AI267" s="11">
        <f t="shared" si="117"/>
        <v>94.363500000000002</v>
      </c>
      <c r="AJ267" s="13">
        <v>0.3276</v>
      </c>
      <c r="AK267" s="11">
        <f t="shared" si="118"/>
        <v>622.11239999999998</v>
      </c>
      <c r="AL267" s="13">
        <v>0.10100000000000001</v>
      </c>
      <c r="AM267" s="11">
        <f t="shared" si="110"/>
        <v>524.79600000000005</v>
      </c>
      <c r="AN267" s="12"/>
      <c r="AO267" s="11"/>
      <c r="AP267" s="14">
        <f t="shared" si="125"/>
        <v>0</v>
      </c>
      <c r="AQ267" s="14">
        <f t="shared" si="126"/>
        <v>0</v>
      </c>
      <c r="AR267" s="14">
        <f t="shared" si="127"/>
        <v>0</v>
      </c>
      <c r="AS267" s="14">
        <f t="shared" si="119"/>
        <v>3081.01395</v>
      </c>
      <c r="AT267" s="14">
        <f t="shared" si="120"/>
        <v>708.63320850000002</v>
      </c>
      <c r="AU267" s="14">
        <f t="shared" si="121"/>
        <v>3789.6471584999999</v>
      </c>
      <c r="AV267" s="14">
        <f t="shared" si="122"/>
        <v>3081.01395</v>
      </c>
      <c r="AW267" s="14">
        <f t="shared" si="123"/>
        <v>708.63320850000002</v>
      </c>
      <c r="AX267" s="14">
        <f t="shared" si="124"/>
        <v>3789.6471584999999</v>
      </c>
      <c r="AY267" s="58"/>
      <c r="AZ267" s="58"/>
    </row>
    <row r="268" spans="1:52" ht="12.75" customHeight="1" x14ac:dyDescent="0.2">
      <c r="A268" s="17">
        <f t="shared" si="111"/>
        <v>261</v>
      </c>
      <c r="B268" s="26">
        <v>48</v>
      </c>
      <c r="C268" s="20" t="s">
        <v>402</v>
      </c>
      <c r="D268" s="18" t="s">
        <v>159</v>
      </c>
      <c r="E268" s="18" t="s">
        <v>17</v>
      </c>
      <c r="F268" s="18" t="s">
        <v>160</v>
      </c>
      <c r="G268" s="18" t="s">
        <v>163</v>
      </c>
      <c r="H268" s="18"/>
      <c r="I268" s="18"/>
      <c r="J268" s="18"/>
      <c r="K268" s="18"/>
      <c r="L268" s="21" t="s">
        <v>87</v>
      </c>
      <c r="M268" s="25" t="s">
        <v>543</v>
      </c>
      <c r="N268" s="39" t="s">
        <v>786</v>
      </c>
      <c r="O268" s="39" t="s">
        <v>749</v>
      </c>
      <c r="P268" s="43">
        <v>10</v>
      </c>
      <c r="Q268" s="43">
        <v>20</v>
      </c>
      <c r="R268" s="43">
        <v>0</v>
      </c>
      <c r="S268" s="40">
        <f t="shared" si="112"/>
        <v>30</v>
      </c>
      <c r="T268" s="8">
        <v>1</v>
      </c>
      <c r="U268" s="8">
        <v>12</v>
      </c>
      <c r="V268" s="10" t="str">
        <f t="shared" si="128"/>
        <v>0,00000</v>
      </c>
      <c r="W268" s="11">
        <f t="shared" si="129"/>
        <v>0</v>
      </c>
      <c r="X268" s="12">
        <v>3.99</v>
      </c>
      <c r="Y268" s="11">
        <f t="shared" si="113"/>
        <v>47.88</v>
      </c>
      <c r="Z268" s="12">
        <v>0.08</v>
      </c>
      <c r="AA268" s="11">
        <f t="shared" si="108"/>
        <v>10.559999999999999</v>
      </c>
      <c r="AB268" s="12">
        <v>4.87</v>
      </c>
      <c r="AC268" s="11">
        <f t="shared" si="109"/>
        <v>642.83999999999992</v>
      </c>
      <c r="AD268" s="12">
        <v>0</v>
      </c>
      <c r="AE268" s="11">
        <f t="shared" si="114"/>
        <v>0</v>
      </c>
      <c r="AF268" s="13">
        <f t="shared" si="115"/>
        <v>1.39E-3</v>
      </c>
      <c r="AG268" s="11">
        <f t="shared" si="116"/>
        <v>4.1700000000000001E-2</v>
      </c>
      <c r="AH268" s="13">
        <v>1.3299999999999999E-2</v>
      </c>
      <c r="AI268" s="11">
        <f t="shared" si="117"/>
        <v>0.39899999999999997</v>
      </c>
      <c r="AJ268" s="13">
        <v>0.3276</v>
      </c>
      <c r="AK268" s="11">
        <f t="shared" si="118"/>
        <v>3.2759999999999998</v>
      </c>
      <c r="AL268" s="13">
        <v>0.10100000000000001</v>
      </c>
      <c r="AM268" s="11">
        <f t="shared" si="110"/>
        <v>2.02</v>
      </c>
      <c r="AN268" s="12"/>
      <c r="AO268" s="11"/>
      <c r="AP268" s="14">
        <f t="shared" si="125"/>
        <v>0</v>
      </c>
      <c r="AQ268" s="14">
        <f t="shared" si="126"/>
        <v>0</v>
      </c>
      <c r="AR268" s="14">
        <f t="shared" si="127"/>
        <v>0</v>
      </c>
      <c r="AS268" s="14">
        <f t="shared" si="119"/>
        <v>707.0166999999999</v>
      </c>
      <c r="AT268" s="14">
        <f t="shared" si="120"/>
        <v>162.61384099999998</v>
      </c>
      <c r="AU268" s="14">
        <f t="shared" si="121"/>
        <v>869.63054099999988</v>
      </c>
      <c r="AV268" s="14">
        <f t="shared" si="122"/>
        <v>707.0166999999999</v>
      </c>
      <c r="AW268" s="14">
        <f t="shared" si="123"/>
        <v>162.61384099999998</v>
      </c>
      <c r="AX268" s="14">
        <f t="shared" si="124"/>
        <v>869.63054099999988</v>
      </c>
      <c r="AY268" s="58"/>
      <c r="AZ268" s="58"/>
    </row>
    <row r="269" spans="1:52" ht="12.75" customHeight="1" x14ac:dyDescent="0.2">
      <c r="A269" s="17">
        <f t="shared" si="111"/>
        <v>262</v>
      </c>
      <c r="B269" s="26">
        <v>48</v>
      </c>
      <c r="C269" s="20" t="s">
        <v>402</v>
      </c>
      <c r="D269" s="18" t="s">
        <v>159</v>
      </c>
      <c r="E269" s="18" t="s">
        <v>17</v>
      </c>
      <c r="F269" s="18" t="s">
        <v>160</v>
      </c>
      <c r="G269" s="18" t="s">
        <v>163</v>
      </c>
      <c r="H269" s="18"/>
      <c r="I269" s="18"/>
      <c r="J269" s="18"/>
      <c r="K269" s="18"/>
      <c r="L269" s="21" t="s">
        <v>259</v>
      </c>
      <c r="M269" s="25" t="s">
        <v>407</v>
      </c>
      <c r="N269" s="39" t="s">
        <v>778</v>
      </c>
      <c r="O269" s="39" t="s">
        <v>55</v>
      </c>
      <c r="P269" s="43">
        <v>116</v>
      </c>
      <c r="Q269" s="43">
        <v>174</v>
      </c>
      <c r="R269" s="43">
        <v>0</v>
      </c>
      <c r="S269" s="40">
        <f t="shared" si="112"/>
        <v>290</v>
      </c>
      <c r="T269" s="8">
        <v>1</v>
      </c>
      <c r="U269" s="8">
        <v>12</v>
      </c>
      <c r="V269" s="10" t="str">
        <f t="shared" si="128"/>
        <v>0,00000</v>
      </c>
      <c r="W269" s="11">
        <f t="shared" si="129"/>
        <v>0</v>
      </c>
      <c r="X269" s="12">
        <v>5</v>
      </c>
      <c r="Y269" s="11">
        <f t="shared" si="113"/>
        <v>60</v>
      </c>
      <c r="Z269" s="12">
        <v>0.08</v>
      </c>
      <c r="AA269" s="11">
        <f t="shared" si="108"/>
        <v>19.2</v>
      </c>
      <c r="AB269" s="12">
        <v>21.13</v>
      </c>
      <c r="AC269" s="11">
        <f t="shared" si="109"/>
        <v>5071.2</v>
      </c>
      <c r="AD269" s="12">
        <v>0</v>
      </c>
      <c r="AE269" s="11">
        <f t="shared" si="114"/>
        <v>0</v>
      </c>
      <c r="AF269" s="13">
        <f t="shared" si="115"/>
        <v>1.39E-3</v>
      </c>
      <c r="AG269" s="11">
        <f t="shared" si="116"/>
        <v>0.40310000000000001</v>
      </c>
      <c r="AH269" s="13">
        <v>1.3299999999999999E-2</v>
      </c>
      <c r="AI269" s="11">
        <f t="shared" si="117"/>
        <v>3.8569999999999998</v>
      </c>
      <c r="AJ269" s="13">
        <v>0.2208</v>
      </c>
      <c r="AK269" s="11">
        <f t="shared" si="118"/>
        <v>25.6128</v>
      </c>
      <c r="AL269" s="13">
        <v>0.15490000000000001</v>
      </c>
      <c r="AM269" s="11">
        <f t="shared" si="110"/>
        <v>26.9526</v>
      </c>
      <c r="AN269" s="12"/>
      <c r="AO269" s="11"/>
      <c r="AP269" s="14">
        <f t="shared" si="125"/>
        <v>0</v>
      </c>
      <c r="AQ269" s="14">
        <f t="shared" si="126"/>
        <v>0</v>
      </c>
      <c r="AR269" s="14">
        <f t="shared" si="127"/>
        <v>0</v>
      </c>
      <c r="AS269" s="14">
        <f t="shared" si="119"/>
        <v>5207.2254999999996</v>
      </c>
      <c r="AT269" s="14">
        <f t="shared" si="120"/>
        <v>1197.661865</v>
      </c>
      <c r="AU269" s="14">
        <f t="shared" si="121"/>
        <v>6404.8873649999996</v>
      </c>
      <c r="AV269" s="14">
        <f t="shared" si="122"/>
        <v>5207.2254999999996</v>
      </c>
      <c r="AW269" s="14">
        <f t="shared" si="123"/>
        <v>1197.661865</v>
      </c>
      <c r="AX269" s="14">
        <f t="shared" si="124"/>
        <v>6404.8873649999996</v>
      </c>
      <c r="AY269" s="58"/>
      <c r="AZ269" s="58"/>
    </row>
    <row r="270" spans="1:52" ht="12.75" customHeight="1" x14ac:dyDescent="0.2">
      <c r="A270" s="17">
        <f t="shared" si="111"/>
        <v>263</v>
      </c>
      <c r="B270" s="26">
        <v>48</v>
      </c>
      <c r="C270" s="20" t="s">
        <v>402</v>
      </c>
      <c r="D270" s="18" t="s">
        <v>159</v>
      </c>
      <c r="E270" s="18" t="s">
        <v>17</v>
      </c>
      <c r="F270" s="18" t="s">
        <v>160</v>
      </c>
      <c r="G270" s="18" t="s">
        <v>163</v>
      </c>
      <c r="H270" s="18"/>
      <c r="I270" s="18"/>
      <c r="J270" s="18"/>
      <c r="K270" s="18"/>
      <c r="L270" s="21" t="s">
        <v>1</v>
      </c>
      <c r="M270" s="25" t="s">
        <v>408</v>
      </c>
      <c r="N270" s="39" t="s">
        <v>835</v>
      </c>
      <c r="O270" s="39" t="s">
        <v>74</v>
      </c>
      <c r="P270" s="43">
        <v>17222</v>
      </c>
      <c r="Q270" s="43">
        <v>10861</v>
      </c>
      <c r="R270" s="43">
        <v>0</v>
      </c>
      <c r="S270" s="40">
        <f t="shared" si="112"/>
        <v>28083</v>
      </c>
      <c r="T270" s="8">
        <v>1</v>
      </c>
      <c r="U270" s="8">
        <v>12</v>
      </c>
      <c r="V270" s="10" t="str">
        <f t="shared" si="128"/>
        <v>0,00000</v>
      </c>
      <c r="W270" s="11">
        <f t="shared" si="129"/>
        <v>0</v>
      </c>
      <c r="X270" s="12">
        <v>5</v>
      </c>
      <c r="Y270" s="11">
        <f t="shared" si="113"/>
        <v>60</v>
      </c>
      <c r="Z270" s="12">
        <v>0.08</v>
      </c>
      <c r="AA270" s="11">
        <f t="shared" si="108"/>
        <v>43.199999999999996</v>
      </c>
      <c r="AB270" s="12">
        <v>21.13</v>
      </c>
      <c r="AC270" s="11">
        <f t="shared" si="109"/>
        <v>11410.2</v>
      </c>
      <c r="AD270" s="12">
        <v>0</v>
      </c>
      <c r="AE270" s="11">
        <f t="shared" si="114"/>
        <v>0</v>
      </c>
      <c r="AF270" s="13">
        <f t="shared" si="115"/>
        <v>1.39E-3</v>
      </c>
      <c r="AG270" s="11">
        <f t="shared" si="116"/>
        <v>39.03537</v>
      </c>
      <c r="AH270" s="13">
        <v>1.3299999999999999E-2</v>
      </c>
      <c r="AI270" s="11">
        <f t="shared" si="117"/>
        <v>373.50389999999999</v>
      </c>
      <c r="AJ270" s="13">
        <v>0.18870000000000001</v>
      </c>
      <c r="AK270" s="11">
        <f t="shared" si="118"/>
        <v>3249.7914000000001</v>
      </c>
      <c r="AL270" s="13">
        <v>8.7300000000000003E-2</v>
      </c>
      <c r="AM270" s="11">
        <f t="shared" si="110"/>
        <v>948.1653</v>
      </c>
      <c r="AN270" s="12"/>
      <c r="AO270" s="11"/>
      <c r="AP270" s="14">
        <f t="shared" si="125"/>
        <v>0</v>
      </c>
      <c r="AQ270" s="14">
        <f t="shared" si="126"/>
        <v>0</v>
      </c>
      <c r="AR270" s="14">
        <f t="shared" si="127"/>
        <v>0</v>
      </c>
      <c r="AS270" s="14">
        <f t="shared" si="119"/>
        <v>16123.895970000001</v>
      </c>
      <c r="AT270" s="14">
        <f t="shared" si="120"/>
        <v>3708.4960731000006</v>
      </c>
      <c r="AU270" s="14">
        <f t="shared" si="121"/>
        <v>19832.392043100001</v>
      </c>
      <c r="AV270" s="14">
        <f t="shared" si="122"/>
        <v>16123.895970000001</v>
      </c>
      <c r="AW270" s="14">
        <f t="shared" si="123"/>
        <v>3708.4960731000006</v>
      </c>
      <c r="AX270" s="14">
        <f t="shared" si="124"/>
        <v>19832.392043100001</v>
      </c>
      <c r="AY270" s="58"/>
      <c r="AZ270" s="58"/>
    </row>
    <row r="271" spans="1:52" ht="12.75" customHeight="1" x14ac:dyDescent="0.2">
      <c r="A271" s="17">
        <f t="shared" si="111"/>
        <v>264</v>
      </c>
      <c r="B271" s="26">
        <v>48</v>
      </c>
      <c r="C271" s="20" t="s">
        <v>402</v>
      </c>
      <c r="D271" s="18" t="s">
        <v>159</v>
      </c>
      <c r="E271" s="18" t="s">
        <v>17</v>
      </c>
      <c r="F271" s="18" t="s">
        <v>160</v>
      </c>
      <c r="G271" s="18" t="s">
        <v>163</v>
      </c>
      <c r="H271" s="18"/>
      <c r="I271" s="18"/>
      <c r="J271" s="18"/>
      <c r="K271" s="18"/>
      <c r="L271" s="21" t="s">
        <v>86</v>
      </c>
      <c r="M271" s="25" t="s">
        <v>544</v>
      </c>
      <c r="N271" s="39">
        <v>2.5</v>
      </c>
      <c r="O271" s="39" t="s">
        <v>57</v>
      </c>
      <c r="P271" s="43">
        <v>5</v>
      </c>
      <c r="Q271" s="43">
        <v>0</v>
      </c>
      <c r="R271" s="43">
        <v>0</v>
      </c>
      <c r="S271" s="40">
        <f t="shared" si="112"/>
        <v>5</v>
      </c>
      <c r="T271" s="8">
        <v>1</v>
      </c>
      <c r="U271" s="8">
        <v>12</v>
      </c>
      <c r="V271" s="10" t="str">
        <f t="shared" si="128"/>
        <v>0,00000</v>
      </c>
      <c r="W271" s="11">
        <f t="shared" si="129"/>
        <v>0</v>
      </c>
      <c r="X271" s="12">
        <v>3.15</v>
      </c>
      <c r="Y271" s="11">
        <f t="shared" si="113"/>
        <v>37.799999999999997</v>
      </c>
      <c r="Z271" s="12">
        <v>0.02</v>
      </c>
      <c r="AA271" s="11">
        <f>Z271*U271</f>
        <v>0.24</v>
      </c>
      <c r="AB271" s="12">
        <v>7.49</v>
      </c>
      <c r="AC271" s="11">
        <f>AB271*U271</f>
        <v>89.88</v>
      </c>
      <c r="AD271" s="12">
        <v>0</v>
      </c>
      <c r="AE271" s="11">
        <f t="shared" si="114"/>
        <v>0</v>
      </c>
      <c r="AF271" s="13">
        <f t="shared" si="115"/>
        <v>1.39E-3</v>
      </c>
      <c r="AG271" s="11">
        <f t="shared" si="116"/>
        <v>6.9499999999999996E-3</v>
      </c>
      <c r="AH271" s="13">
        <v>1.3299999999999999E-2</v>
      </c>
      <c r="AI271" s="11">
        <f t="shared" si="117"/>
        <v>6.6500000000000004E-2</v>
      </c>
      <c r="AJ271" s="13">
        <v>0.23799999999999999</v>
      </c>
      <c r="AK271" s="11">
        <f t="shared" si="118"/>
        <v>1.19</v>
      </c>
      <c r="AL271" s="12"/>
      <c r="AM271" s="11"/>
      <c r="AN271" s="12"/>
      <c r="AO271" s="11"/>
      <c r="AP271" s="14">
        <f t="shared" si="125"/>
        <v>0</v>
      </c>
      <c r="AQ271" s="14">
        <f t="shared" si="126"/>
        <v>0</v>
      </c>
      <c r="AR271" s="14">
        <f t="shared" si="127"/>
        <v>0</v>
      </c>
      <c r="AS271" s="14">
        <f t="shared" si="119"/>
        <v>129.18344999999999</v>
      </c>
      <c r="AT271" s="14">
        <f t="shared" si="120"/>
        <v>29.712193500000001</v>
      </c>
      <c r="AU271" s="14">
        <f t="shared" si="121"/>
        <v>158.89564350000001</v>
      </c>
      <c r="AV271" s="14">
        <f t="shared" si="122"/>
        <v>129.18344999999999</v>
      </c>
      <c r="AW271" s="14">
        <f t="shared" si="123"/>
        <v>29.712193500000001</v>
      </c>
      <c r="AX271" s="14">
        <f t="shared" si="124"/>
        <v>158.89564350000001</v>
      </c>
      <c r="AY271" s="58"/>
      <c r="AZ271" s="58"/>
    </row>
    <row r="272" spans="1:52" ht="12.75" customHeight="1" x14ac:dyDescent="0.2">
      <c r="A272" s="17">
        <f t="shared" si="111"/>
        <v>265</v>
      </c>
      <c r="B272" s="26">
        <v>48</v>
      </c>
      <c r="C272" s="20" t="s">
        <v>402</v>
      </c>
      <c r="D272" s="18" t="s">
        <v>159</v>
      </c>
      <c r="E272" s="18" t="s">
        <v>17</v>
      </c>
      <c r="F272" s="18" t="s">
        <v>160</v>
      </c>
      <c r="G272" s="18" t="s">
        <v>163</v>
      </c>
      <c r="H272" s="18"/>
      <c r="I272" s="18"/>
      <c r="J272" s="18"/>
      <c r="K272" s="18"/>
      <c r="L272" s="21" t="s">
        <v>85</v>
      </c>
      <c r="M272" s="25" t="s">
        <v>545</v>
      </c>
      <c r="N272" s="39" t="s">
        <v>794</v>
      </c>
      <c r="O272" s="39" t="s">
        <v>57</v>
      </c>
      <c r="P272" s="43">
        <v>3</v>
      </c>
      <c r="Q272" s="43">
        <v>0</v>
      </c>
      <c r="R272" s="43">
        <v>0</v>
      </c>
      <c r="S272" s="40">
        <f t="shared" si="112"/>
        <v>3</v>
      </c>
      <c r="T272" s="8">
        <v>1</v>
      </c>
      <c r="U272" s="8">
        <v>12</v>
      </c>
      <c r="V272" s="10" t="str">
        <f t="shared" si="128"/>
        <v>0,00000</v>
      </c>
      <c r="W272" s="11">
        <f t="shared" si="129"/>
        <v>0</v>
      </c>
      <c r="X272" s="12">
        <v>3.15</v>
      </c>
      <c r="Y272" s="11">
        <f t="shared" si="113"/>
        <v>37.799999999999997</v>
      </c>
      <c r="Z272" s="12">
        <v>0.02</v>
      </c>
      <c r="AA272" s="11">
        <f>Z272*U272</f>
        <v>0.24</v>
      </c>
      <c r="AB272" s="12">
        <v>7.49</v>
      </c>
      <c r="AC272" s="11">
        <f>AB272*U272</f>
        <v>89.88</v>
      </c>
      <c r="AD272" s="12">
        <v>0</v>
      </c>
      <c r="AE272" s="11">
        <f t="shared" si="114"/>
        <v>0</v>
      </c>
      <c r="AF272" s="13">
        <f t="shared" si="115"/>
        <v>1.39E-3</v>
      </c>
      <c r="AG272" s="11">
        <f t="shared" si="116"/>
        <v>4.1700000000000001E-3</v>
      </c>
      <c r="AH272" s="13">
        <v>1.3299999999999999E-2</v>
      </c>
      <c r="AI272" s="11">
        <f t="shared" si="117"/>
        <v>3.9899999999999998E-2</v>
      </c>
      <c r="AJ272" s="13">
        <v>0.23799999999999999</v>
      </c>
      <c r="AK272" s="11">
        <f t="shared" si="118"/>
        <v>0.71399999999999997</v>
      </c>
      <c r="AL272" s="12"/>
      <c r="AM272" s="11"/>
      <c r="AN272" s="12"/>
      <c r="AO272" s="11"/>
      <c r="AP272" s="14">
        <f t="shared" si="125"/>
        <v>0</v>
      </c>
      <c r="AQ272" s="14">
        <f t="shared" si="126"/>
        <v>0</v>
      </c>
      <c r="AR272" s="14">
        <f t="shared" si="127"/>
        <v>0</v>
      </c>
      <c r="AS272" s="14">
        <f t="shared" si="119"/>
        <v>128.67806999999999</v>
      </c>
      <c r="AT272" s="14">
        <f t="shared" si="120"/>
        <v>29.595956099999999</v>
      </c>
      <c r="AU272" s="14">
        <f t="shared" si="121"/>
        <v>158.27402609999999</v>
      </c>
      <c r="AV272" s="14">
        <f t="shared" si="122"/>
        <v>128.67806999999999</v>
      </c>
      <c r="AW272" s="14">
        <f t="shared" si="123"/>
        <v>29.595956099999999</v>
      </c>
      <c r="AX272" s="14">
        <f t="shared" si="124"/>
        <v>158.27402609999999</v>
      </c>
      <c r="AY272" s="57"/>
      <c r="AZ272" s="57"/>
    </row>
    <row r="273" spans="1:52" ht="12.75" customHeight="1" x14ac:dyDescent="0.2">
      <c r="A273" s="17">
        <f t="shared" si="111"/>
        <v>266</v>
      </c>
      <c r="B273" s="36">
        <v>49</v>
      </c>
      <c r="C273" s="20" t="s">
        <v>411</v>
      </c>
      <c r="D273" s="18" t="s">
        <v>159</v>
      </c>
      <c r="E273" s="18" t="s">
        <v>17</v>
      </c>
      <c r="F273" s="18" t="s">
        <v>160</v>
      </c>
      <c r="G273" s="18" t="s">
        <v>163</v>
      </c>
      <c r="H273" s="18"/>
      <c r="I273" s="18"/>
      <c r="J273" s="18"/>
      <c r="K273" s="18"/>
      <c r="L273" s="21" t="s">
        <v>156</v>
      </c>
      <c r="M273" s="25" t="s">
        <v>403</v>
      </c>
      <c r="N273" s="39" t="s">
        <v>778</v>
      </c>
      <c r="O273" s="39" t="s">
        <v>51</v>
      </c>
      <c r="P273" s="43">
        <v>5033</v>
      </c>
      <c r="Q273" s="43">
        <v>7549</v>
      </c>
      <c r="R273" s="43">
        <v>0</v>
      </c>
      <c r="S273" s="40">
        <f t="shared" si="112"/>
        <v>12582</v>
      </c>
      <c r="T273" s="8">
        <v>1</v>
      </c>
      <c r="U273" s="8">
        <v>12</v>
      </c>
      <c r="V273" s="10" t="str">
        <f t="shared" si="128"/>
        <v>0,00000</v>
      </c>
      <c r="W273" s="11">
        <f t="shared" si="129"/>
        <v>0</v>
      </c>
      <c r="X273" s="12">
        <v>3.99</v>
      </c>
      <c r="Y273" s="11">
        <f t="shared" si="113"/>
        <v>47.88</v>
      </c>
      <c r="Z273" s="12">
        <v>0.08</v>
      </c>
      <c r="AA273" s="11">
        <f t="shared" ref="AA273:AA280" si="130">Z273*U273*N273</f>
        <v>19.2</v>
      </c>
      <c r="AB273" s="12">
        <v>4.87</v>
      </c>
      <c r="AC273" s="11">
        <f t="shared" ref="AC273:AC280" si="131">AB273*U273*T273*N273</f>
        <v>1168.8</v>
      </c>
      <c r="AD273" s="12">
        <v>0</v>
      </c>
      <c r="AE273" s="11">
        <f t="shared" si="114"/>
        <v>0</v>
      </c>
      <c r="AF273" s="13">
        <f t="shared" si="115"/>
        <v>1.39E-3</v>
      </c>
      <c r="AG273" s="11">
        <f t="shared" si="116"/>
        <v>17.488979999999998</v>
      </c>
      <c r="AH273" s="13">
        <v>1.3299999999999999E-2</v>
      </c>
      <c r="AI273" s="11">
        <f t="shared" si="117"/>
        <v>167.34059999999999</v>
      </c>
      <c r="AJ273" s="13">
        <v>0.3276</v>
      </c>
      <c r="AK273" s="11">
        <f t="shared" si="118"/>
        <v>1648.8108</v>
      </c>
      <c r="AL273" s="13">
        <v>0.10100000000000001</v>
      </c>
      <c r="AM273" s="11">
        <f>AL273*Q273</f>
        <v>762.44900000000007</v>
      </c>
      <c r="AN273" s="12"/>
      <c r="AO273" s="11"/>
      <c r="AP273" s="14">
        <f t="shared" si="125"/>
        <v>0</v>
      </c>
      <c r="AQ273" s="14">
        <f t="shared" si="126"/>
        <v>0</v>
      </c>
      <c r="AR273" s="14">
        <f t="shared" si="127"/>
        <v>0</v>
      </c>
      <c r="AS273" s="14">
        <f t="shared" si="119"/>
        <v>3831.9693799999995</v>
      </c>
      <c r="AT273" s="14">
        <f t="shared" si="120"/>
        <v>881.35295739999992</v>
      </c>
      <c r="AU273" s="14">
        <f t="shared" si="121"/>
        <v>4713.322337399999</v>
      </c>
      <c r="AV273" s="14">
        <f t="shared" si="122"/>
        <v>3831.9693799999995</v>
      </c>
      <c r="AW273" s="14">
        <f t="shared" si="123"/>
        <v>881.35295739999992</v>
      </c>
      <c r="AX273" s="14">
        <f t="shared" si="124"/>
        <v>4713.322337399999</v>
      </c>
      <c r="AY273" s="61">
        <v>49</v>
      </c>
      <c r="AZ273" s="53">
        <f>SUM(AX273:AX276)</f>
        <v>473744.90559089999</v>
      </c>
    </row>
    <row r="274" spans="1:52" ht="12.75" customHeight="1" x14ac:dyDescent="0.2">
      <c r="A274" s="17">
        <f t="shared" si="111"/>
        <v>267</v>
      </c>
      <c r="B274" s="36">
        <v>49</v>
      </c>
      <c r="C274" s="20" t="s">
        <v>411</v>
      </c>
      <c r="D274" s="18" t="s">
        <v>159</v>
      </c>
      <c r="E274" s="18" t="s">
        <v>17</v>
      </c>
      <c r="F274" s="18" t="s">
        <v>160</v>
      </c>
      <c r="G274" s="18" t="s">
        <v>163</v>
      </c>
      <c r="H274" s="18"/>
      <c r="I274" s="18"/>
      <c r="J274" s="18"/>
      <c r="K274" s="18"/>
      <c r="L274" s="21" t="s">
        <v>2</v>
      </c>
      <c r="M274" s="25" t="s">
        <v>412</v>
      </c>
      <c r="N274" s="39" t="s">
        <v>862</v>
      </c>
      <c r="O274" s="39" t="s">
        <v>55</v>
      </c>
      <c r="P274" s="43">
        <v>96118</v>
      </c>
      <c r="Q274" s="43">
        <v>144177</v>
      </c>
      <c r="R274" s="43">
        <v>0</v>
      </c>
      <c r="S274" s="40">
        <f t="shared" si="112"/>
        <v>240295</v>
      </c>
      <c r="T274" s="8">
        <v>1</v>
      </c>
      <c r="U274" s="8">
        <v>12</v>
      </c>
      <c r="V274" s="10" t="str">
        <f t="shared" si="128"/>
        <v>0,00000</v>
      </c>
      <c r="W274" s="11">
        <f t="shared" si="129"/>
        <v>0</v>
      </c>
      <c r="X274" s="12">
        <v>5</v>
      </c>
      <c r="Y274" s="11">
        <f t="shared" si="113"/>
        <v>60</v>
      </c>
      <c r="Z274" s="12">
        <v>0.08</v>
      </c>
      <c r="AA274" s="11">
        <f t="shared" si="130"/>
        <v>190.07999999999998</v>
      </c>
      <c r="AB274" s="12">
        <v>21.13</v>
      </c>
      <c r="AC274" s="11">
        <f t="shared" si="131"/>
        <v>50204.88</v>
      </c>
      <c r="AD274" s="12">
        <v>0</v>
      </c>
      <c r="AE274" s="11">
        <f t="shared" si="114"/>
        <v>0</v>
      </c>
      <c r="AF274" s="13">
        <f t="shared" si="115"/>
        <v>1.39E-3</v>
      </c>
      <c r="AG274" s="11">
        <f t="shared" si="116"/>
        <v>334.01004999999998</v>
      </c>
      <c r="AH274" s="13">
        <v>1.3299999999999999E-2</v>
      </c>
      <c r="AI274" s="11">
        <f t="shared" si="117"/>
        <v>3195.9234999999999</v>
      </c>
      <c r="AJ274" s="13">
        <v>0.2208</v>
      </c>
      <c r="AK274" s="11">
        <f t="shared" si="118"/>
        <v>21222.8544</v>
      </c>
      <c r="AL274" s="13">
        <v>0.15490000000000001</v>
      </c>
      <c r="AM274" s="11">
        <f>AL274*Q274</f>
        <v>22333.017300000003</v>
      </c>
      <c r="AN274" s="12"/>
      <c r="AO274" s="11"/>
      <c r="AP274" s="14">
        <f t="shared" si="125"/>
        <v>0</v>
      </c>
      <c r="AQ274" s="14">
        <f t="shared" si="126"/>
        <v>0</v>
      </c>
      <c r="AR274" s="14">
        <f t="shared" si="127"/>
        <v>0</v>
      </c>
      <c r="AS274" s="14">
        <f t="shared" si="119"/>
        <v>97540.765249999997</v>
      </c>
      <c r="AT274" s="14">
        <f t="shared" si="120"/>
        <v>22434.376007499999</v>
      </c>
      <c r="AU274" s="14">
        <f t="shared" si="121"/>
        <v>119975.1412575</v>
      </c>
      <c r="AV274" s="14">
        <f t="shared" si="122"/>
        <v>97540.765249999997</v>
      </c>
      <c r="AW274" s="14">
        <f t="shared" si="123"/>
        <v>22434.376007499999</v>
      </c>
      <c r="AX274" s="14">
        <f t="shared" si="124"/>
        <v>119975.1412575</v>
      </c>
      <c r="AY274" s="54"/>
      <c r="AZ274" s="54"/>
    </row>
    <row r="275" spans="1:52" ht="12.75" customHeight="1" x14ac:dyDescent="0.2">
      <c r="A275" s="17">
        <f t="shared" si="111"/>
        <v>268</v>
      </c>
      <c r="B275" s="36">
        <v>49</v>
      </c>
      <c r="C275" s="20" t="s">
        <v>411</v>
      </c>
      <c r="D275" s="18" t="s">
        <v>159</v>
      </c>
      <c r="E275" s="18" t="s">
        <v>17</v>
      </c>
      <c r="F275" s="18" t="s">
        <v>160</v>
      </c>
      <c r="G275" s="18" t="s">
        <v>163</v>
      </c>
      <c r="H275" s="18"/>
      <c r="I275" s="18"/>
      <c r="J275" s="18"/>
      <c r="K275" s="18"/>
      <c r="L275" s="21" t="s">
        <v>3</v>
      </c>
      <c r="M275" s="25" t="s">
        <v>413</v>
      </c>
      <c r="N275" s="39" t="s">
        <v>863</v>
      </c>
      <c r="O275" s="39" t="s">
        <v>55</v>
      </c>
      <c r="P275" s="43">
        <v>181806</v>
      </c>
      <c r="Q275" s="43">
        <v>272710</v>
      </c>
      <c r="R275" s="43">
        <v>0</v>
      </c>
      <c r="S275" s="40">
        <f t="shared" si="112"/>
        <v>454516</v>
      </c>
      <c r="T275" s="8">
        <v>1</v>
      </c>
      <c r="U275" s="8">
        <v>12</v>
      </c>
      <c r="V275" s="10" t="str">
        <f t="shared" si="128"/>
        <v>0,00000</v>
      </c>
      <c r="W275" s="11">
        <f t="shared" si="129"/>
        <v>0</v>
      </c>
      <c r="X275" s="12">
        <v>5</v>
      </c>
      <c r="Y275" s="11">
        <f t="shared" si="113"/>
        <v>60</v>
      </c>
      <c r="Z275" s="12">
        <v>0.08</v>
      </c>
      <c r="AA275" s="11">
        <f t="shared" si="130"/>
        <v>326.39999999999998</v>
      </c>
      <c r="AB275" s="12">
        <v>21.13</v>
      </c>
      <c r="AC275" s="11">
        <f t="shared" si="131"/>
        <v>86210.4</v>
      </c>
      <c r="AD275" s="12">
        <v>0</v>
      </c>
      <c r="AE275" s="11">
        <f t="shared" si="114"/>
        <v>0</v>
      </c>
      <c r="AF275" s="13">
        <f t="shared" si="115"/>
        <v>1.39E-3</v>
      </c>
      <c r="AG275" s="11">
        <f t="shared" si="116"/>
        <v>631.77724000000001</v>
      </c>
      <c r="AH275" s="13">
        <v>1.3299999999999999E-2</v>
      </c>
      <c r="AI275" s="11">
        <f t="shared" si="117"/>
        <v>6045.0627999999997</v>
      </c>
      <c r="AJ275" s="13">
        <v>0.2208</v>
      </c>
      <c r="AK275" s="11">
        <f t="shared" si="118"/>
        <v>40142.764799999997</v>
      </c>
      <c r="AL275" s="13">
        <v>0.15490000000000001</v>
      </c>
      <c r="AM275" s="11">
        <f>AL275*Q275</f>
        <v>42242.779000000002</v>
      </c>
      <c r="AN275" s="37"/>
      <c r="AO275" s="38"/>
      <c r="AP275" s="14">
        <f t="shared" si="125"/>
        <v>0</v>
      </c>
      <c r="AQ275" s="14">
        <f t="shared" si="126"/>
        <v>0</v>
      </c>
      <c r="AR275" s="14">
        <f t="shared" si="127"/>
        <v>0</v>
      </c>
      <c r="AS275" s="14">
        <f t="shared" ref="AS275:AS276" si="132">AO275+AM275+AK275+AI275+AG275+AE275+AC275+AA275+Y275</f>
        <v>175659.18383999998</v>
      </c>
      <c r="AT275" s="14">
        <f t="shared" ref="AT275:AT276" si="133">AS275*0.23</f>
        <v>40401.612283199996</v>
      </c>
      <c r="AU275" s="14">
        <f t="shared" ref="AU275:AU276" si="134">AT275+AS275</f>
        <v>216060.79612319998</v>
      </c>
      <c r="AV275" s="14">
        <f t="shared" ref="AV275:AV276" si="135">AP275+AS275</f>
        <v>175659.18383999998</v>
      </c>
      <c r="AW275" s="14">
        <f t="shared" ref="AW275:AW276" si="136">AQ275+AT275</f>
        <v>40401.612283199996</v>
      </c>
      <c r="AX275" s="14">
        <f t="shared" ref="AX275:AX276" si="137">AR275+AU275</f>
        <v>216060.79612319998</v>
      </c>
      <c r="AY275" s="54"/>
      <c r="AZ275" s="54"/>
    </row>
    <row r="276" spans="1:52" ht="12.75" customHeight="1" x14ac:dyDescent="0.2">
      <c r="A276" s="17">
        <f t="shared" si="111"/>
        <v>269</v>
      </c>
      <c r="B276" s="36">
        <v>49</v>
      </c>
      <c r="C276" s="20" t="s">
        <v>411</v>
      </c>
      <c r="D276" s="18" t="s">
        <v>159</v>
      </c>
      <c r="E276" s="18" t="s">
        <v>17</v>
      </c>
      <c r="F276" s="18" t="s">
        <v>160</v>
      </c>
      <c r="G276" s="18" t="s">
        <v>163</v>
      </c>
      <c r="H276" s="18"/>
      <c r="I276" s="18"/>
      <c r="J276" s="18"/>
      <c r="K276" s="18"/>
      <c r="L276" s="21" t="s">
        <v>546</v>
      </c>
      <c r="M276" s="25" t="s">
        <v>547</v>
      </c>
      <c r="N276" s="39" t="s">
        <v>858</v>
      </c>
      <c r="O276" s="39" t="s">
        <v>55</v>
      </c>
      <c r="P276" s="43">
        <v>80804</v>
      </c>
      <c r="Q276" s="43">
        <v>224860</v>
      </c>
      <c r="R276" s="43">
        <v>0</v>
      </c>
      <c r="S276" s="40">
        <f t="shared" si="112"/>
        <v>305664</v>
      </c>
      <c r="T276" s="8">
        <v>1</v>
      </c>
      <c r="U276" s="8">
        <v>12</v>
      </c>
      <c r="V276" s="10" t="str">
        <f t="shared" si="128"/>
        <v>0,00000</v>
      </c>
      <c r="W276" s="11">
        <f t="shared" si="129"/>
        <v>0</v>
      </c>
      <c r="X276" s="12">
        <v>5</v>
      </c>
      <c r="Y276" s="11">
        <f t="shared" si="113"/>
        <v>60</v>
      </c>
      <c r="Z276" s="12">
        <v>0.08</v>
      </c>
      <c r="AA276" s="11">
        <f t="shared" si="130"/>
        <v>192</v>
      </c>
      <c r="AB276" s="12">
        <v>21.13</v>
      </c>
      <c r="AC276" s="11">
        <f t="shared" si="131"/>
        <v>50712</v>
      </c>
      <c r="AD276" s="12">
        <v>0</v>
      </c>
      <c r="AE276" s="11">
        <f t="shared" si="114"/>
        <v>0</v>
      </c>
      <c r="AF276" s="13">
        <f t="shared" si="115"/>
        <v>1.39E-3</v>
      </c>
      <c r="AG276" s="11">
        <f t="shared" si="116"/>
        <v>424.87295999999998</v>
      </c>
      <c r="AH276" s="13">
        <v>1.3299999999999999E-2</v>
      </c>
      <c r="AI276" s="11">
        <f t="shared" si="117"/>
        <v>4065.3311999999996</v>
      </c>
      <c r="AJ276" s="13">
        <v>0.2208</v>
      </c>
      <c r="AK276" s="11">
        <f t="shared" si="118"/>
        <v>17841.5232</v>
      </c>
      <c r="AL276" s="13">
        <v>0.15490000000000001</v>
      </c>
      <c r="AM276" s="11">
        <f>AL276*Q276</f>
        <v>34830.814000000006</v>
      </c>
      <c r="AN276" s="37"/>
      <c r="AO276" s="38"/>
      <c r="AP276" s="14">
        <f t="shared" si="125"/>
        <v>0</v>
      </c>
      <c r="AQ276" s="14">
        <f t="shared" si="126"/>
        <v>0</v>
      </c>
      <c r="AR276" s="14">
        <f t="shared" si="127"/>
        <v>0</v>
      </c>
      <c r="AS276" s="14">
        <f t="shared" si="132"/>
        <v>108126.54136</v>
      </c>
      <c r="AT276" s="14">
        <f t="shared" si="133"/>
        <v>24869.104512800001</v>
      </c>
      <c r="AU276" s="14">
        <f t="shared" si="134"/>
        <v>132995.6458728</v>
      </c>
      <c r="AV276" s="14">
        <f t="shared" si="135"/>
        <v>108126.54136</v>
      </c>
      <c r="AW276" s="14">
        <f t="shared" si="136"/>
        <v>24869.104512800001</v>
      </c>
      <c r="AX276" s="14">
        <f t="shared" si="137"/>
        <v>132995.6458728</v>
      </c>
      <c r="AY276" s="55"/>
      <c r="AZ276" s="55"/>
    </row>
    <row r="277" spans="1:52" ht="12.75" customHeight="1" x14ac:dyDescent="0.2">
      <c r="A277" s="17">
        <f t="shared" si="111"/>
        <v>270</v>
      </c>
      <c r="B277" s="26">
        <v>50</v>
      </c>
      <c r="C277" s="18" t="s">
        <v>277</v>
      </c>
      <c r="D277" s="18" t="s">
        <v>278</v>
      </c>
      <c r="E277" s="18" t="s">
        <v>17</v>
      </c>
      <c r="F277" s="18" t="s">
        <v>275</v>
      </c>
      <c r="G277" s="18" t="s">
        <v>279</v>
      </c>
      <c r="H277" s="18"/>
      <c r="I277" s="18"/>
      <c r="J277" s="18"/>
      <c r="K277" s="18"/>
      <c r="L277" s="21" t="s">
        <v>280</v>
      </c>
      <c r="M277" s="25" t="s">
        <v>414</v>
      </c>
      <c r="N277" s="21" t="s">
        <v>803</v>
      </c>
      <c r="O277" s="21" t="s">
        <v>69</v>
      </c>
      <c r="P277" s="26">
        <v>822000</v>
      </c>
      <c r="Q277" s="26">
        <v>0</v>
      </c>
      <c r="R277" s="26">
        <v>0</v>
      </c>
      <c r="S277" s="35">
        <f t="shared" si="112"/>
        <v>822000</v>
      </c>
      <c r="T277" s="46">
        <v>1</v>
      </c>
      <c r="U277" s="8">
        <v>12</v>
      </c>
      <c r="V277" s="10" t="str">
        <f t="shared" si="128"/>
        <v>0,00000</v>
      </c>
      <c r="W277" s="11">
        <f t="shared" si="129"/>
        <v>0</v>
      </c>
      <c r="X277" s="12">
        <v>10</v>
      </c>
      <c r="Y277" s="11">
        <f t="shared" si="113"/>
        <v>120</v>
      </c>
      <c r="Z277" s="12">
        <v>0.19</v>
      </c>
      <c r="AA277" s="11">
        <f t="shared" si="130"/>
        <v>1368.0000000000002</v>
      </c>
      <c r="AB277" s="12">
        <v>12.61</v>
      </c>
      <c r="AC277" s="11">
        <f t="shared" si="131"/>
        <v>90792</v>
      </c>
      <c r="AD277" s="12">
        <v>0</v>
      </c>
      <c r="AE277" s="11">
        <f t="shared" si="114"/>
        <v>0</v>
      </c>
      <c r="AF277" s="13">
        <f t="shared" si="115"/>
        <v>1.39E-3</v>
      </c>
      <c r="AG277" s="11">
        <f t="shared" si="116"/>
        <v>1142.58</v>
      </c>
      <c r="AH277" s="13">
        <v>1.333E-2</v>
      </c>
      <c r="AI277" s="11">
        <f t="shared" si="117"/>
        <v>10957.26</v>
      </c>
      <c r="AJ277" s="13">
        <v>6.6519999999999996E-2</v>
      </c>
      <c r="AK277" s="11">
        <f t="shared" si="118"/>
        <v>54679.439999999995</v>
      </c>
      <c r="AL277" s="37"/>
      <c r="AM277" s="38"/>
      <c r="AN277" s="37"/>
      <c r="AO277" s="38"/>
      <c r="AP277" s="14">
        <f t="shared" si="125"/>
        <v>0</v>
      </c>
      <c r="AQ277" s="14">
        <f t="shared" si="126"/>
        <v>0</v>
      </c>
      <c r="AR277" s="14">
        <f t="shared" si="127"/>
        <v>0</v>
      </c>
      <c r="AS277" s="14">
        <f t="shared" ref="AS277:AS286" si="138">AO277+AM277+AK277+AI277+AG277+AE277+AC277+AA277+Y277</f>
        <v>159059.28</v>
      </c>
      <c r="AT277" s="14">
        <f t="shared" ref="AT277:AT286" si="139">AS277*0.23</f>
        <v>36583.634400000003</v>
      </c>
      <c r="AU277" s="14">
        <f t="shared" ref="AU277:AU286" si="140">AT277+AS277</f>
        <v>195642.91440000001</v>
      </c>
      <c r="AV277" s="14">
        <f t="shared" ref="AV277:AV286" si="141">AP277+AS277</f>
        <v>159059.28</v>
      </c>
      <c r="AW277" s="14">
        <f t="shared" ref="AW277:AW286" si="142">AQ277+AT277</f>
        <v>36583.634400000003</v>
      </c>
      <c r="AX277" s="14">
        <f t="shared" ref="AX277:AX286" si="143">AR277+AU277</f>
        <v>195642.91440000001</v>
      </c>
      <c r="AY277" s="62">
        <v>50</v>
      </c>
      <c r="AZ277" s="56">
        <f>SUM(AX277:AX278)</f>
        <v>425360.32200000004</v>
      </c>
    </row>
    <row r="278" spans="1:52" ht="12.75" customHeight="1" x14ac:dyDescent="0.2">
      <c r="A278" s="17">
        <f t="shared" si="111"/>
        <v>271</v>
      </c>
      <c r="B278" s="26">
        <v>50</v>
      </c>
      <c r="C278" s="18" t="s">
        <v>277</v>
      </c>
      <c r="D278" s="18" t="s">
        <v>278</v>
      </c>
      <c r="E278" s="18" t="s">
        <v>17</v>
      </c>
      <c r="F278" s="18" t="s">
        <v>275</v>
      </c>
      <c r="G278" s="18" t="s">
        <v>279</v>
      </c>
      <c r="H278" s="18"/>
      <c r="I278" s="18"/>
      <c r="J278" s="18"/>
      <c r="K278" s="18"/>
      <c r="L278" s="21" t="s">
        <v>281</v>
      </c>
      <c r="M278" s="25" t="s">
        <v>415</v>
      </c>
      <c r="N278" s="21" t="s">
        <v>803</v>
      </c>
      <c r="O278" s="21" t="s">
        <v>69</v>
      </c>
      <c r="P278" s="26">
        <v>1163000</v>
      </c>
      <c r="Q278" s="26">
        <v>0</v>
      </c>
      <c r="R278" s="26">
        <v>0</v>
      </c>
      <c r="S278" s="35">
        <f t="shared" si="112"/>
        <v>1163000</v>
      </c>
      <c r="T278" s="46">
        <v>1</v>
      </c>
      <c r="U278" s="8">
        <v>12</v>
      </c>
      <c r="V278" s="10" t="str">
        <f t="shared" si="128"/>
        <v>0,00000</v>
      </c>
      <c r="W278" s="11">
        <f t="shared" si="129"/>
        <v>0</v>
      </c>
      <c r="X278" s="12">
        <v>10</v>
      </c>
      <c r="Y278" s="11">
        <f t="shared" si="113"/>
        <v>120</v>
      </c>
      <c r="Z278" s="12">
        <v>0.19</v>
      </c>
      <c r="AA278" s="11">
        <f t="shared" si="130"/>
        <v>1368.0000000000002</v>
      </c>
      <c r="AB278" s="12">
        <v>12.61</v>
      </c>
      <c r="AC278" s="11">
        <f t="shared" si="131"/>
        <v>90792</v>
      </c>
      <c r="AD278" s="12">
        <v>0</v>
      </c>
      <c r="AE278" s="11">
        <f t="shared" si="114"/>
        <v>0</v>
      </c>
      <c r="AF278" s="13">
        <f t="shared" si="115"/>
        <v>1.39E-3</v>
      </c>
      <c r="AG278" s="11">
        <f t="shared" si="116"/>
        <v>1616.57</v>
      </c>
      <c r="AH278" s="13">
        <v>1.333E-2</v>
      </c>
      <c r="AI278" s="11">
        <f t="shared" si="117"/>
        <v>15502.789999999999</v>
      </c>
      <c r="AJ278" s="13">
        <v>6.6519999999999996E-2</v>
      </c>
      <c r="AK278" s="11">
        <f t="shared" si="118"/>
        <v>77362.759999999995</v>
      </c>
      <c r="AL278" s="37"/>
      <c r="AM278" s="38"/>
      <c r="AN278" s="37"/>
      <c r="AO278" s="38"/>
      <c r="AP278" s="14">
        <f t="shared" si="125"/>
        <v>0</v>
      </c>
      <c r="AQ278" s="14">
        <f t="shared" si="126"/>
        <v>0</v>
      </c>
      <c r="AR278" s="14">
        <f t="shared" si="127"/>
        <v>0</v>
      </c>
      <c r="AS278" s="14">
        <f t="shared" si="138"/>
        <v>186762.12</v>
      </c>
      <c r="AT278" s="14">
        <f t="shared" si="139"/>
        <v>42955.287600000003</v>
      </c>
      <c r="AU278" s="14">
        <f t="shared" si="140"/>
        <v>229717.40760000001</v>
      </c>
      <c r="AV278" s="14">
        <f t="shared" si="141"/>
        <v>186762.12</v>
      </c>
      <c r="AW278" s="14">
        <f t="shared" si="142"/>
        <v>42955.287600000003</v>
      </c>
      <c r="AX278" s="14">
        <f t="shared" si="143"/>
        <v>229717.40760000001</v>
      </c>
      <c r="AY278" s="57"/>
      <c r="AZ278" s="57"/>
    </row>
    <row r="279" spans="1:52" ht="12.75" customHeight="1" x14ac:dyDescent="0.2">
      <c r="A279" s="17">
        <f t="shared" si="111"/>
        <v>272</v>
      </c>
      <c r="B279" s="26">
        <v>51</v>
      </c>
      <c r="C279" s="18" t="s">
        <v>754</v>
      </c>
      <c r="D279" s="18" t="s">
        <v>159</v>
      </c>
      <c r="E279" s="18" t="s">
        <v>17</v>
      </c>
      <c r="F279" s="18" t="s">
        <v>160</v>
      </c>
      <c r="G279" s="18" t="s">
        <v>163</v>
      </c>
      <c r="H279" s="18" t="s">
        <v>755</v>
      </c>
      <c r="I279" s="18" t="s">
        <v>756</v>
      </c>
      <c r="J279" s="18" t="s">
        <v>40</v>
      </c>
      <c r="K279" s="18" t="s">
        <v>757</v>
      </c>
      <c r="L279" s="21" t="s">
        <v>758</v>
      </c>
      <c r="M279" s="25" t="s">
        <v>759</v>
      </c>
      <c r="N279" s="39" t="s">
        <v>851</v>
      </c>
      <c r="O279" s="39" t="s">
        <v>51</v>
      </c>
      <c r="P279" s="43">
        <v>347</v>
      </c>
      <c r="Q279" s="43">
        <v>520</v>
      </c>
      <c r="R279" s="43">
        <v>0</v>
      </c>
      <c r="S279" s="40">
        <f t="shared" si="112"/>
        <v>867</v>
      </c>
      <c r="T279" s="8">
        <v>1</v>
      </c>
      <c r="U279" s="8">
        <v>12</v>
      </c>
      <c r="V279" s="10" t="str">
        <f t="shared" si="128"/>
        <v>0,00000</v>
      </c>
      <c r="W279" s="11">
        <f t="shared" si="129"/>
        <v>0</v>
      </c>
      <c r="X279" s="12">
        <v>3.99</v>
      </c>
      <c r="Y279" s="11">
        <f t="shared" si="113"/>
        <v>47.88</v>
      </c>
      <c r="Z279" s="12">
        <v>0.08</v>
      </c>
      <c r="AA279" s="11">
        <f t="shared" si="130"/>
        <v>20.16</v>
      </c>
      <c r="AB279" s="12">
        <v>4.87</v>
      </c>
      <c r="AC279" s="11">
        <f t="shared" si="131"/>
        <v>1227.24</v>
      </c>
      <c r="AD279" s="12">
        <v>0</v>
      </c>
      <c r="AE279" s="11">
        <f t="shared" si="114"/>
        <v>0</v>
      </c>
      <c r="AF279" s="13">
        <f t="shared" si="115"/>
        <v>1.39E-3</v>
      </c>
      <c r="AG279" s="11">
        <f t="shared" si="116"/>
        <v>1.20513</v>
      </c>
      <c r="AH279" s="13">
        <v>1.3299999999999999E-2</v>
      </c>
      <c r="AI279" s="11">
        <f t="shared" si="117"/>
        <v>11.531099999999999</v>
      </c>
      <c r="AJ279" s="13">
        <v>0.3276</v>
      </c>
      <c r="AK279" s="11">
        <f t="shared" si="118"/>
        <v>113.6772</v>
      </c>
      <c r="AL279" s="13">
        <v>0.10100000000000001</v>
      </c>
      <c r="AM279" s="11">
        <f>AL279*Q279</f>
        <v>52.52</v>
      </c>
      <c r="AN279" s="12"/>
      <c r="AO279" s="11"/>
      <c r="AP279" s="14">
        <f t="shared" si="125"/>
        <v>0</v>
      </c>
      <c r="AQ279" s="14">
        <f t="shared" si="126"/>
        <v>0</v>
      </c>
      <c r="AR279" s="14">
        <f t="shared" si="127"/>
        <v>0</v>
      </c>
      <c r="AS279" s="14">
        <f t="shared" si="138"/>
        <v>1474.2134300000002</v>
      </c>
      <c r="AT279" s="14">
        <f t="shared" si="139"/>
        <v>339.06908890000005</v>
      </c>
      <c r="AU279" s="14">
        <f t="shared" si="140"/>
        <v>1813.2825189000002</v>
      </c>
      <c r="AV279" s="14">
        <f t="shared" si="141"/>
        <v>1474.2134300000002</v>
      </c>
      <c r="AW279" s="14">
        <f t="shared" si="142"/>
        <v>339.06908890000005</v>
      </c>
      <c r="AX279" s="14">
        <f t="shared" si="143"/>
        <v>1813.2825189000002</v>
      </c>
      <c r="AY279" s="62">
        <v>51</v>
      </c>
      <c r="AZ279" s="56">
        <f>SUM(AX279:AX280)</f>
        <v>8924.0897127000007</v>
      </c>
    </row>
    <row r="280" spans="1:52" ht="12.75" customHeight="1" x14ac:dyDescent="0.2">
      <c r="A280" s="17">
        <f t="shared" si="111"/>
        <v>273</v>
      </c>
      <c r="B280" s="26">
        <v>51</v>
      </c>
      <c r="C280" s="18" t="s">
        <v>754</v>
      </c>
      <c r="D280" s="18" t="s">
        <v>159</v>
      </c>
      <c r="E280" s="18" t="s">
        <v>17</v>
      </c>
      <c r="F280" s="18" t="s">
        <v>160</v>
      </c>
      <c r="G280" s="18" t="s">
        <v>163</v>
      </c>
      <c r="H280" s="18" t="s">
        <v>755</v>
      </c>
      <c r="I280" s="18" t="s">
        <v>756</v>
      </c>
      <c r="J280" s="18" t="s">
        <v>40</v>
      </c>
      <c r="K280" s="18" t="s">
        <v>757</v>
      </c>
      <c r="L280" s="21" t="s">
        <v>760</v>
      </c>
      <c r="M280" s="25" t="s">
        <v>759</v>
      </c>
      <c r="N280" s="39" t="s">
        <v>823</v>
      </c>
      <c r="O280" s="39" t="s">
        <v>51</v>
      </c>
      <c r="P280" s="43">
        <v>7430</v>
      </c>
      <c r="Q280" s="43">
        <v>11144</v>
      </c>
      <c r="R280" s="43">
        <v>0</v>
      </c>
      <c r="S280" s="40">
        <f t="shared" si="112"/>
        <v>18574</v>
      </c>
      <c r="T280" s="8">
        <v>1</v>
      </c>
      <c r="U280" s="8">
        <v>12</v>
      </c>
      <c r="V280" s="10" t="str">
        <f t="shared" si="128"/>
        <v>0,00000</v>
      </c>
      <c r="W280" s="11">
        <f t="shared" si="129"/>
        <v>0</v>
      </c>
      <c r="X280" s="12">
        <v>3.99</v>
      </c>
      <c r="Y280" s="11">
        <f t="shared" si="113"/>
        <v>47.88</v>
      </c>
      <c r="Z280" s="12">
        <v>0.08</v>
      </c>
      <c r="AA280" s="11">
        <f t="shared" si="130"/>
        <v>30.72</v>
      </c>
      <c r="AB280" s="12">
        <v>4.87</v>
      </c>
      <c r="AC280" s="11">
        <f t="shared" si="131"/>
        <v>1870.08</v>
      </c>
      <c r="AD280" s="12">
        <v>0</v>
      </c>
      <c r="AE280" s="11">
        <f t="shared" si="114"/>
        <v>0</v>
      </c>
      <c r="AF280" s="13">
        <f t="shared" si="115"/>
        <v>1.39E-3</v>
      </c>
      <c r="AG280" s="11">
        <f t="shared" si="116"/>
        <v>25.81786</v>
      </c>
      <c r="AH280" s="13">
        <v>1.3299999999999999E-2</v>
      </c>
      <c r="AI280" s="11">
        <f t="shared" si="117"/>
        <v>247.0342</v>
      </c>
      <c r="AJ280" s="13">
        <v>0.3276</v>
      </c>
      <c r="AK280" s="11">
        <f t="shared" si="118"/>
        <v>2434.0680000000002</v>
      </c>
      <c r="AL280" s="13">
        <v>0.10100000000000001</v>
      </c>
      <c r="AM280" s="11">
        <f>AL280*Q280</f>
        <v>1125.5440000000001</v>
      </c>
      <c r="AN280" s="12"/>
      <c r="AO280" s="11"/>
      <c r="AP280" s="14">
        <f t="shared" si="125"/>
        <v>0</v>
      </c>
      <c r="AQ280" s="14">
        <f t="shared" si="126"/>
        <v>0</v>
      </c>
      <c r="AR280" s="14">
        <f t="shared" si="127"/>
        <v>0</v>
      </c>
      <c r="AS280" s="14">
        <f t="shared" si="138"/>
        <v>5781.1440600000005</v>
      </c>
      <c r="AT280" s="14">
        <f t="shared" si="139"/>
        <v>1329.6631338000002</v>
      </c>
      <c r="AU280" s="14">
        <f t="shared" si="140"/>
        <v>7110.8071938000012</v>
      </c>
      <c r="AV280" s="14">
        <f t="shared" si="141"/>
        <v>5781.1440600000005</v>
      </c>
      <c r="AW280" s="14">
        <f t="shared" si="142"/>
        <v>1329.6631338000002</v>
      </c>
      <c r="AX280" s="14">
        <f t="shared" si="143"/>
        <v>7110.8071938000012</v>
      </c>
      <c r="AY280" s="57"/>
      <c r="AZ280" s="57"/>
    </row>
    <row r="281" spans="1:52" ht="12.75" customHeight="1" x14ac:dyDescent="0.2">
      <c r="A281" s="17">
        <f t="shared" si="111"/>
        <v>274</v>
      </c>
      <c r="B281" s="26">
        <v>52</v>
      </c>
      <c r="C281" s="20" t="s">
        <v>761</v>
      </c>
      <c r="D281" s="18" t="s">
        <v>159</v>
      </c>
      <c r="E281" s="18" t="s">
        <v>17</v>
      </c>
      <c r="F281" s="18" t="s">
        <v>160</v>
      </c>
      <c r="G281" s="18" t="s">
        <v>163</v>
      </c>
      <c r="H281" s="18"/>
      <c r="I281" s="18"/>
      <c r="J281" s="18"/>
      <c r="K281" s="18"/>
      <c r="L281" s="21" t="s">
        <v>762</v>
      </c>
      <c r="M281" s="25" t="s">
        <v>763</v>
      </c>
      <c r="N281" s="39" t="s">
        <v>807</v>
      </c>
      <c r="O281" s="39" t="s">
        <v>57</v>
      </c>
      <c r="P281" s="43">
        <v>2500</v>
      </c>
      <c r="Q281" s="43">
        <v>0</v>
      </c>
      <c r="R281" s="43">
        <v>0</v>
      </c>
      <c r="S281" s="40">
        <f t="shared" si="112"/>
        <v>2500</v>
      </c>
      <c r="T281" s="8">
        <v>1</v>
      </c>
      <c r="U281" s="8">
        <v>12</v>
      </c>
      <c r="V281" s="10" t="str">
        <f t="shared" si="128"/>
        <v>0,00000</v>
      </c>
      <c r="W281" s="11">
        <f t="shared" si="129"/>
        <v>0</v>
      </c>
      <c r="X281" s="12">
        <v>3.15</v>
      </c>
      <c r="Y281" s="11">
        <f t="shared" si="113"/>
        <v>37.799999999999997</v>
      </c>
      <c r="Z281" s="12">
        <v>0.33</v>
      </c>
      <c r="AA281" s="11">
        <f>Z281*U281</f>
        <v>3.96</v>
      </c>
      <c r="AB281" s="12">
        <v>7.49</v>
      </c>
      <c r="AC281" s="11">
        <f>AB281*U281</f>
        <v>89.88</v>
      </c>
      <c r="AD281" s="12">
        <v>0</v>
      </c>
      <c r="AE281" s="11">
        <f t="shared" si="114"/>
        <v>0</v>
      </c>
      <c r="AF281" s="13">
        <f t="shared" si="115"/>
        <v>1.39E-3</v>
      </c>
      <c r="AG281" s="11">
        <f t="shared" si="116"/>
        <v>3.4750000000000001</v>
      </c>
      <c r="AH281" s="13">
        <v>1.3299999999999999E-2</v>
      </c>
      <c r="AI281" s="11">
        <f t="shared" si="117"/>
        <v>33.25</v>
      </c>
      <c r="AJ281" s="13">
        <v>0.23799999999999999</v>
      </c>
      <c r="AK281" s="11">
        <f t="shared" si="118"/>
        <v>595</v>
      </c>
      <c r="AL281" s="37"/>
      <c r="AM281" s="38"/>
      <c r="AN281" s="37"/>
      <c r="AO281" s="38"/>
      <c r="AP281" s="14">
        <f t="shared" si="125"/>
        <v>0</v>
      </c>
      <c r="AQ281" s="14">
        <f t="shared" si="126"/>
        <v>0</v>
      </c>
      <c r="AR281" s="14">
        <f t="shared" si="127"/>
        <v>0</v>
      </c>
      <c r="AS281" s="14">
        <f t="shared" si="138"/>
        <v>763.36500000000001</v>
      </c>
      <c r="AT281" s="14">
        <f t="shared" si="139"/>
        <v>175.57395</v>
      </c>
      <c r="AU281" s="14">
        <f t="shared" si="140"/>
        <v>938.93894999999998</v>
      </c>
      <c r="AV281" s="14">
        <f t="shared" si="141"/>
        <v>763.36500000000001</v>
      </c>
      <c r="AW281" s="14">
        <f t="shared" si="142"/>
        <v>175.57395</v>
      </c>
      <c r="AX281" s="14">
        <f t="shared" si="143"/>
        <v>938.93894999999998</v>
      </c>
      <c r="AY281" s="62">
        <v>52</v>
      </c>
      <c r="AZ281" s="56">
        <f>SUM(AX281:AX284)</f>
        <v>3755.7557999999999</v>
      </c>
    </row>
    <row r="282" spans="1:52" ht="12.75" customHeight="1" x14ac:dyDescent="0.2">
      <c r="A282" s="17">
        <f t="shared" si="111"/>
        <v>275</v>
      </c>
      <c r="B282" s="26">
        <v>52</v>
      </c>
      <c r="C282" s="20" t="s">
        <v>761</v>
      </c>
      <c r="D282" s="18" t="s">
        <v>159</v>
      </c>
      <c r="E282" s="18" t="s">
        <v>17</v>
      </c>
      <c r="F282" s="18" t="s">
        <v>160</v>
      </c>
      <c r="G282" s="18" t="s">
        <v>163</v>
      </c>
      <c r="H282" s="18"/>
      <c r="I282" s="18"/>
      <c r="J282" s="18"/>
      <c r="K282" s="18"/>
      <c r="L282" s="21" t="s">
        <v>864</v>
      </c>
      <c r="M282" s="25" t="s">
        <v>865</v>
      </c>
      <c r="N282" s="39" t="s">
        <v>783</v>
      </c>
      <c r="O282" s="39" t="s">
        <v>57</v>
      </c>
      <c r="P282" s="43">
        <v>2500</v>
      </c>
      <c r="Q282" s="43">
        <v>0</v>
      </c>
      <c r="R282" s="43">
        <v>0</v>
      </c>
      <c r="S282" s="40">
        <f t="shared" si="112"/>
        <v>2500</v>
      </c>
      <c r="T282" s="8">
        <v>1</v>
      </c>
      <c r="U282" s="8">
        <v>12</v>
      </c>
      <c r="V282" s="10" t="str">
        <f t="shared" si="128"/>
        <v>0,00000</v>
      </c>
      <c r="W282" s="11">
        <f t="shared" si="129"/>
        <v>0</v>
      </c>
      <c r="X282" s="12">
        <v>3.15</v>
      </c>
      <c r="Y282" s="11">
        <f t="shared" si="113"/>
        <v>37.799999999999997</v>
      </c>
      <c r="Z282" s="12">
        <v>0.33</v>
      </c>
      <c r="AA282" s="11">
        <f>Z282*U282</f>
        <v>3.96</v>
      </c>
      <c r="AB282" s="12">
        <v>7.49</v>
      </c>
      <c r="AC282" s="11">
        <f>AB282*U282</f>
        <v>89.88</v>
      </c>
      <c r="AD282" s="12">
        <v>0</v>
      </c>
      <c r="AE282" s="11">
        <f t="shared" si="114"/>
        <v>0</v>
      </c>
      <c r="AF282" s="13">
        <f t="shared" si="115"/>
        <v>1.39E-3</v>
      </c>
      <c r="AG282" s="11">
        <f t="shared" si="116"/>
        <v>3.4750000000000001</v>
      </c>
      <c r="AH282" s="13">
        <v>1.3299999999999999E-2</v>
      </c>
      <c r="AI282" s="11">
        <f t="shared" si="117"/>
        <v>33.25</v>
      </c>
      <c r="AJ282" s="13">
        <v>0.23799999999999999</v>
      </c>
      <c r="AK282" s="11">
        <f t="shared" si="118"/>
        <v>595</v>
      </c>
      <c r="AL282" s="37"/>
      <c r="AM282" s="38"/>
      <c r="AN282" s="37"/>
      <c r="AO282" s="38"/>
      <c r="AP282" s="14">
        <f t="shared" si="125"/>
        <v>0</v>
      </c>
      <c r="AQ282" s="14">
        <f t="shared" si="126"/>
        <v>0</v>
      </c>
      <c r="AR282" s="14">
        <f t="shared" si="127"/>
        <v>0</v>
      </c>
      <c r="AS282" s="14">
        <f t="shared" si="138"/>
        <v>763.36500000000001</v>
      </c>
      <c r="AT282" s="14">
        <f t="shared" si="139"/>
        <v>175.57395</v>
      </c>
      <c r="AU282" s="14">
        <f t="shared" si="140"/>
        <v>938.93894999999998</v>
      </c>
      <c r="AV282" s="14">
        <f t="shared" si="141"/>
        <v>763.36500000000001</v>
      </c>
      <c r="AW282" s="14">
        <f t="shared" si="142"/>
        <v>175.57395</v>
      </c>
      <c r="AX282" s="14">
        <f t="shared" si="143"/>
        <v>938.93894999999998</v>
      </c>
      <c r="AY282" s="58"/>
      <c r="AZ282" s="58"/>
    </row>
    <row r="283" spans="1:52" ht="12.75" customHeight="1" x14ac:dyDescent="0.2">
      <c r="A283" s="17">
        <f t="shared" si="111"/>
        <v>276</v>
      </c>
      <c r="B283" s="26">
        <v>52</v>
      </c>
      <c r="C283" s="20" t="s">
        <v>761</v>
      </c>
      <c r="D283" s="18" t="s">
        <v>159</v>
      </c>
      <c r="E283" s="18" t="s">
        <v>17</v>
      </c>
      <c r="F283" s="18" t="s">
        <v>160</v>
      </c>
      <c r="G283" s="18" t="s">
        <v>163</v>
      </c>
      <c r="H283" s="18"/>
      <c r="I283" s="18"/>
      <c r="J283" s="18"/>
      <c r="K283" s="18"/>
      <c r="L283" s="21" t="s">
        <v>866</v>
      </c>
      <c r="M283" s="25" t="s">
        <v>867</v>
      </c>
      <c r="N283" s="39" t="s">
        <v>828</v>
      </c>
      <c r="O283" s="39" t="s">
        <v>57</v>
      </c>
      <c r="P283" s="43">
        <v>2500</v>
      </c>
      <c r="Q283" s="43">
        <v>0</v>
      </c>
      <c r="R283" s="43">
        <v>0</v>
      </c>
      <c r="S283" s="40">
        <f t="shared" si="112"/>
        <v>2500</v>
      </c>
      <c r="T283" s="8">
        <v>1</v>
      </c>
      <c r="U283" s="8">
        <v>12</v>
      </c>
      <c r="V283" s="10" t="str">
        <f t="shared" si="128"/>
        <v>0,00000</v>
      </c>
      <c r="W283" s="11">
        <f t="shared" si="129"/>
        <v>0</v>
      </c>
      <c r="X283" s="12">
        <v>3.15</v>
      </c>
      <c r="Y283" s="11">
        <f t="shared" si="113"/>
        <v>37.799999999999997</v>
      </c>
      <c r="Z283" s="12">
        <v>0.33</v>
      </c>
      <c r="AA283" s="11">
        <f>Z283*U283</f>
        <v>3.96</v>
      </c>
      <c r="AB283" s="12">
        <v>7.49</v>
      </c>
      <c r="AC283" s="11">
        <f>AB283*U283</f>
        <v>89.88</v>
      </c>
      <c r="AD283" s="12">
        <v>0</v>
      </c>
      <c r="AE283" s="11">
        <f t="shared" si="114"/>
        <v>0</v>
      </c>
      <c r="AF283" s="13">
        <f t="shared" si="115"/>
        <v>1.39E-3</v>
      </c>
      <c r="AG283" s="11">
        <f t="shared" si="116"/>
        <v>3.4750000000000001</v>
      </c>
      <c r="AH283" s="13">
        <v>1.3299999999999999E-2</v>
      </c>
      <c r="AI283" s="11">
        <f t="shared" si="117"/>
        <v>33.25</v>
      </c>
      <c r="AJ283" s="13">
        <v>0.23799999999999999</v>
      </c>
      <c r="AK283" s="11">
        <f t="shared" si="118"/>
        <v>595</v>
      </c>
      <c r="AL283" s="37"/>
      <c r="AM283" s="38"/>
      <c r="AN283" s="37"/>
      <c r="AO283" s="38"/>
      <c r="AP283" s="14">
        <f t="shared" si="125"/>
        <v>0</v>
      </c>
      <c r="AQ283" s="14">
        <f t="shared" si="126"/>
        <v>0</v>
      </c>
      <c r="AR283" s="14">
        <f t="shared" si="127"/>
        <v>0</v>
      </c>
      <c r="AS283" s="14">
        <f t="shared" si="138"/>
        <v>763.36500000000001</v>
      </c>
      <c r="AT283" s="14">
        <f t="shared" si="139"/>
        <v>175.57395</v>
      </c>
      <c r="AU283" s="14">
        <f t="shared" si="140"/>
        <v>938.93894999999998</v>
      </c>
      <c r="AV283" s="14">
        <f t="shared" si="141"/>
        <v>763.36500000000001</v>
      </c>
      <c r="AW283" s="14">
        <f t="shared" si="142"/>
        <v>175.57395</v>
      </c>
      <c r="AX283" s="14">
        <f t="shared" si="143"/>
        <v>938.93894999999998</v>
      </c>
      <c r="AY283" s="58"/>
      <c r="AZ283" s="58"/>
    </row>
    <row r="284" spans="1:52" ht="12.75" customHeight="1" x14ac:dyDescent="0.2">
      <c r="A284" s="17">
        <f t="shared" si="111"/>
        <v>277</v>
      </c>
      <c r="B284" s="26">
        <v>52</v>
      </c>
      <c r="C284" s="20" t="s">
        <v>761</v>
      </c>
      <c r="D284" s="18" t="s">
        <v>159</v>
      </c>
      <c r="E284" s="18" t="s">
        <v>17</v>
      </c>
      <c r="F284" s="18" t="s">
        <v>160</v>
      </c>
      <c r="G284" s="18" t="s">
        <v>163</v>
      </c>
      <c r="H284" s="18"/>
      <c r="I284" s="18"/>
      <c r="J284" s="18"/>
      <c r="K284" s="18"/>
      <c r="L284" s="21" t="s">
        <v>868</v>
      </c>
      <c r="M284" s="25" t="s">
        <v>869</v>
      </c>
      <c r="N284" s="39" t="s">
        <v>786</v>
      </c>
      <c r="O284" s="39" t="s">
        <v>57</v>
      </c>
      <c r="P284" s="43">
        <v>2500</v>
      </c>
      <c r="Q284" s="43">
        <v>0</v>
      </c>
      <c r="R284" s="43">
        <v>0</v>
      </c>
      <c r="S284" s="40">
        <f t="shared" si="112"/>
        <v>2500</v>
      </c>
      <c r="T284" s="8">
        <v>1</v>
      </c>
      <c r="U284" s="8">
        <v>12</v>
      </c>
      <c r="V284" s="10" t="str">
        <f t="shared" si="128"/>
        <v>0,00000</v>
      </c>
      <c r="W284" s="11">
        <f t="shared" si="129"/>
        <v>0</v>
      </c>
      <c r="X284" s="12">
        <v>3.15</v>
      </c>
      <c r="Y284" s="11">
        <f t="shared" si="113"/>
        <v>37.799999999999997</v>
      </c>
      <c r="Z284" s="12">
        <v>0.33</v>
      </c>
      <c r="AA284" s="11">
        <f>Z284*U284</f>
        <v>3.96</v>
      </c>
      <c r="AB284" s="12">
        <v>7.49</v>
      </c>
      <c r="AC284" s="11">
        <f>AB284*U284</f>
        <v>89.88</v>
      </c>
      <c r="AD284" s="12">
        <v>0</v>
      </c>
      <c r="AE284" s="11">
        <f t="shared" si="114"/>
        <v>0</v>
      </c>
      <c r="AF284" s="13">
        <f t="shared" si="115"/>
        <v>1.39E-3</v>
      </c>
      <c r="AG284" s="11">
        <f t="shared" si="116"/>
        <v>3.4750000000000001</v>
      </c>
      <c r="AH284" s="13">
        <v>1.3299999999999999E-2</v>
      </c>
      <c r="AI284" s="11">
        <f t="shared" si="117"/>
        <v>33.25</v>
      </c>
      <c r="AJ284" s="13">
        <v>0.23799999999999999</v>
      </c>
      <c r="AK284" s="11">
        <f t="shared" si="118"/>
        <v>595</v>
      </c>
      <c r="AL284" s="37"/>
      <c r="AM284" s="38"/>
      <c r="AN284" s="37"/>
      <c r="AO284" s="38"/>
      <c r="AP284" s="14">
        <f t="shared" si="125"/>
        <v>0</v>
      </c>
      <c r="AQ284" s="14">
        <f t="shared" si="126"/>
        <v>0</v>
      </c>
      <c r="AR284" s="14">
        <f t="shared" si="127"/>
        <v>0</v>
      </c>
      <c r="AS284" s="14">
        <f t="shared" si="138"/>
        <v>763.36500000000001</v>
      </c>
      <c r="AT284" s="14">
        <f t="shared" si="139"/>
        <v>175.57395</v>
      </c>
      <c r="AU284" s="14">
        <f t="shared" si="140"/>
        <v>938.93894999999998</v>
      </c>
      <c r="AV284" s="14">
        <f t="shared" si="141"/>
        <v>763.36500000000001</v>
      </c>
      <c r="AW284" s="14">
        <f t="shared" si="142"/>
        <v>175.57395</v>
      </c>
      <c r="AX284" s="14">
        <f t="shared" si="143"/>
        <v>938.93894999999998</v>
      </c>
      <c r="AY284" s="57"/>
      <c r="AZ284" s="57"/>
    </row>
    <row r="285" spans="1:52" ht="12.75" customHeight="1" x14ac:dyDescent="0.2">
      <c r="A285" s="17">
        <f t="shared" si="111"/>
        <v>278</v>
      </c>
      <c r="B285" s="26">
        <v>53</v>
      </c>
      <c r="C285" s="20" t="s">
        <v>870</v>
      </c>
      <c r="D285" s="37" t="s">
        <v>871</v>
      </c>
      <c r="E285" s="37" t="s">
        <v>17</v>
      </c>
      <c r="F285" s="37" t="s">
        <v>872</v>
      </c>
      <c r="G285" s="37" t="s">
        <v>873</v>
      </c>
      <c r="H285" s="18"/>
      <c r="I285" s="18"/>
      <c r="J285" s="18"/>
      <c r="K285" s="18"/>
      <c r="L285" s="21" t="s">
        <v>874</v>
      </c>
      <c r="M285" s="25" t="s">
        <v>875</v>
      </c>
      <c r="N285" s="39">
        <v>32.4</v>
      </c>
      <c r="O285" s="39" t="s">
        <v>51</v>
      </c>
      <c r="P285" s="43">
        <v>5618</v>
      </c>
      <c r="Q285" s="43">
        <v>8428</v>
      </c>
      <c r="R285" s="43">
        <v>0</v>
      </c>
      <c r="S285" s="40">
        <f t="shared" si="112"/>
        <v>14046</v>
      </c>
      <c r="T285" s="8">
        <v>1</v>
      </c>
      <c r="U285" s="8">
        <v>12</v>
      </c>
      <c r="V285" s="10" t="str">
        <f t="shared" si="128"/>
        <v>0,00000</v>
      </c>
      <c r="W285" s="11">
        <f t="shared" si="129"/>
        <v>0</v>
      </c>
      <c r="X285" s="12">
        <v>3.99</v>
      </c>
      <c r="Y285" s="11">
        <f t="shared" si="113"/>
        <v>47.88</v>
      </c>
      <c r="Z285" s="12">
        <v>0.08</v>
      </c>
      <c r="AA285" s="11">
        <f>Z285*U285*N285</f>
        <v>31.103999999999999</v>
      </c>
      <c r="AB285" s="12">
        <v>4.87</v>
      </c>
      <c r="AC285" s="11">
        <f>AB285*U285*T285*N285</f>
        <v>1893.4559999999999</v>
      </c>
      <c r="AD285" s="12">
        <v>0</v>
      </c>
      <c r="AE285" s="11">
        <f t="shared" si="114"/>
        <v>0</v>
      </c>
      <c r="AF285" s="13">
        <f t="shared" si="115"/>
        <v>1.39E-3</v>
      </c>
      <c r="AG285" s="11">
        <f t="shared" si="116"/>
        <v>19.52394</v>
      </c>
      <c r="AH285" s="13">
        <v>1.3299999999999999E-2</v>
      </c>
      <c r="AI285" s="11">
        <f t="shared" si="117"/>
        <v>186.81179999999998</v>
      </c>
      <c r="AJ285" s="13">
        <v>0.3276</v>
      </c>
      <c r="AK285" s="11">
        <f t="shared" si="118"/>
        <v>1840.4567999999999</v>
      </c>
      <c r="AL285" s="13">
        <v>0.10100000000000001</v>
      </c>
      <c r="AM285" s="11">
        <f>AL285*Q285</f>
        <v>851.22800000000007</v>
      </c>
      <c r="AN285" s="12"/>
      <c r="AO285" s="11"/>
      <c r="AP285" s="14">
        <f t="shared" si="125"/>
        <v>0</v>
      </c>
      <c r="AQ285" s="14">
        <f t="shared" si="126"/>
        <v>0</v>
      </c>
      <c r="AR285" s="14">
        <f t="shared" si="127"/>
        <v>0</v>
      </c>
      <c r="AS285" s="14">
        <f t="shared" si="138"/>
        <v>4870.46054</v>
      </c>
      <c r="AT285" s="14">
        <f t="shared" si="139"/>
        <v>1120.2059242</v>
      </c>
      <c r="AU285" s="14">
        <f t="shared" si="140"/>
        <v>5990.6664641999996</v>
      </c>
      <c r="AV285" s="14">
        <f t="shared" si="141"/>
        <v>4870.46054</v>
      </c>
      <c r="AW285" s="14">
        <f t="shared" si="142"/>
        <v>1120.2059242</v>
      </c>
      <c r="AX285" s="14">
        <f t="shared" si="143"/>
        <v>5990.6664641999996</v>
      </c>
      <c r="AY285" s="62">
        <v>53</v>
      </c>
      <c r="AZ285" s="56">
        <f>SUM(AX285:AX286)</f>
        <v>14877.683669400001</v>
      </c>
    </row>
    <row r="286" spans="1:52" ht="12.75" customHeight="1" thickBot="1" x14ac:dyDescent="0.25">
      <c r="A286" s="17">
        <f t="shared" si="111"/>
        <v>279</v>
      </c>
      <c r="B286" s="26">
        <v>53</v>
      </c>
      <c r="C286" s="20" t="s">
        <v>870</v>
      </c>
      <c r="D286" s="37" t="s">
        <v>871</v>
      </c>
      <c r="E286" s="37" t="s">
        <v>17</v>
      </c>
      <c r="F286" s="37" t="s">
        <v>872</v>
      </c>
      <c r="G286" s="37" t="s">
        <v>873</v>
      </c>
      <c r="H286" s="18"/>
      <c r="I286" s="18"/>
      <c r="J286" s="18"/>
      <c r="K286" s="18"/>
      <c r="L286" s="21" t="s">
        <v>876</v>
      </c>
      <c r="M286" s="25" t="s">
        <v>875</v>
      </c>
      <c r="N286" s="39">
        <v>16.5</v>
      </c>
      <c r="O286" s="39" t="s">
        <v>51</v>
      </c>
      <c r="P286" s="43">
        <v>12014</v>
      </c>
      <c r="Q286" s="43">
        <v>18022</v>
      </c>
      <c r="R286" s="43">
        <v>0</v>
      </c>
      <c r="S286" s="40">
        <f t="shared" si="112"/>
        <v>30036</v>
      </c>
      <c r="T286" s="8">
        <v>1</v>
      </c>
      <c r="U286" s="8">
        <v>12</v>
      </c>
      <c r="V286" s="10" t="str">
        <f t="shared" si="128"/>
        <v>0,00000</v>
      </c>
      <c r="W286" s="11">
        <f t="shared" si="129"/>
        <v>0</v>
      </c>
      <c r="X286" s="12">
        <v>3.99</v>
      </c>
      <c r="Y286" s="11">
        <f t="shared" si="113"/>
        <v>47.88</v>
      </c>
      <c r="Z286" s="12">
        <v>0.08</v>
      </c>
      <c r="AA286" s="11">
        <f>Z286*U286*N286</f>
        <v>15.84</v>
      </c>
      <c r="AB286" s="12">
        <v>4.87</v>
      </c>
      <c r="AC286" s="11">
        <f>AB286*U286*T286*N286</f>
        <v>964.26</v>
      </c>
      <c r="AD286" s="12">
        <v>0</v>
      </c>
      <c r="AE286" s="11">
        <f t="shared" si="114"/>
        <v>0</v>
      </c>
      <c r="AF286" s="13">
        <f t="shared" si="115"/>
        <v>1.39E-3</v>
      </c>
      <c r="AG286" s="11">
        <f t="shared" si="116"/>
        <v>41.750039999999998</v>
      </c>
      <c r="AH286" s="13">
        <v>1.3299999999999999E-2</v>
      </c>
      <c r="AI286" s="11">
        <f t="shared" si="117"/>
        <v>399.47879999999998</v>
      </c>
      <c r="AJ286" s="13">
        <v>0.3276</v>
      </c>
      <c r="AK286" s="11">
        <f t="shared" si="118"/>
        <v>3935.7864</v>
      </c>
      <c r="AL286" s="13">
        <v>0.10100000000000001</v>
      </c>
      <c r="AM286" s="11">
        <f>AL286*Q286</f>
        <v>1820.2220000000002</v>
      </c>
      <c r="AN286" s="12"/>
      <c r="AO286" s="11"/>
      <c r="AP286" s="47">
        <f t="shared" si="125"/>
        <v>0</v>
      </c>
      <c r="AQ286" s="47">
        <f t="shared" si="126"/>
        <v>0</v>
      </c>
      <c r="AR286" s="47">
        <f t="shared" si="127"/>
        <v>0</v>
      </c>
      <c r="AS286" s="47">
        <f t="shared" si="138"/>
        <v>7225.2172400000009</v>
      </c>
      <c r="AT286" s="47">
        <f t="shared" si="139"/>
        <v>1661.7999652000003</v>
      </c>
      <c r="AU286" s="47">
        <f t="shared" si="140"/>
        <v>8887.0172052000016</v>
      </c>
      <c r="AV286" s="47">
        <f t="shared" si="141"/>
        <v>7225.2172400000009</v>
      </c>
      <c r="AW286" s="47">
        <f t="shared" si="142"/>
        <v>1661.7999652000003</v>
      </c>
      <c r="AX286" s="47">
        <f t="shared" si="143"/>
        <v>8887.0172052000016</v>
      </c>
      <c r="AY286" s="58"/>
      <c r="AZ286" s="58"/>
    </row>
    <row r="287" spans="1:52" ht="12.75" customHeight="1" thickBot="1" x14ac:dyDescent="0.25">
      <c r="S287" s="4">
        <f>SUM(S8:S286)</f>
        <v>41182900</v>
      </c>
      <c r="AP287" s="48">
        <f t="shared" ref="AP287:AW287" si="144">SUM(AP8:AP286)</f>
        <v>0</v>
      </c>
      <c r="AQ287" s="49">
        <f t="shared" si="144"/>
        <v>0</v>
      </c>
      <c r="AR287" s="49">
        <f t="shared" si="144"/>
        <v>0</v>
      </c>
      <c r="AS287" s="49">
        <f t="shared" si="144"/>
        <v>6222330.4378199978</v>
      </c>
      <c r="AT287" s="49">
        <f t="shared" si="144"/>
        <v>1431136.0006986007</v>
      </c>
      <c r="AU287" s="49">
        <f t="shared" si="144"/>
        <v>7653466.4385185987</v>
      </c>
      <c r="AV287" s="49">
        <f t="shared" si="144"/>
        <v>6222330.4378199978</v>
      </c>
      <c r="AW287" s="49">
        <f t="shared" si="144"/>
        <v>1431136.0006986007</v>
      </c>
      <c r="AX287" s="49">
        <f>SUM(AX8:AX286)</f>
        <v>7653466.4385185987</v>
      </c>
      <c r="AY287" s="50"/>
      <c r="AZ287" s="51">
        <f>SUM(AZ8:AZ286)</f>
        <v>7653466.4385186005</v>
      </c>
    </row>
  </sheetData>
  <sortState ref="A17:AY295">
    <sortCondition ref="B17"/>
  </sortState>
  <mergeCells count="133">
    <mergeCell ref="E6:E7"/>
    <mergeCell ref="F6:F7"/>
    <mergeCell ref="G6:G7"/>
    <mergeCell ref="H6:H7"/>
    <mergeCell ref="I6:I7"/>
    <mergeCell ref="J6:J7"/>
    <mergeCell ref="A1:B5"/>
    <mergeCell ref="C1:D1"/>
    <mergeCell ref="C2:D2"/>
    <mergeCell ref="C3:D3"/>
    <mergeCell ref="C4:D4"/>
    <mergeCell ref="A6:A7"/>
    <mergeCell ref="B6:B7"/>
    <mergeCell ref="C6:C7"/>
    <mergeCell ref="D6:D7"/>
    <mergeCell ref="T6:T7"/>
    <mergeCell ref="U6:U7"/>
    <mergeCell ref="V6:V7"/>
    <mergeCell ref="W6:W7"/>
    <mergeCell ref="X6:X7"/>
    <mergeCell ref="Y6:Y7"/>
    <mergeCell ref="K6:K7"/>
    <mergeCell ref="L6:L7"/>
    <mergeCell ref="M6:M7"/>
    <mergeCell ref="N6:N7"/>
    <mergeCell ref="O6:O7"/>
    <mergeCell ref="P6:S6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AR6:AR7"/>
    <mergeCell ref="AS6:AS7"/>
    <mergeCell ref="AT6:AT7"/>
    <mergeCell ref="AU6:AU7"/>
    <mergeCell ref="AV6:AV7"/>
    <mergeCell ref="AW6:AW7"/>
    <mergeCell ref="AL6:AL7"/>
    <mergeCell ref="AM6:AM7"/>
    <mergeCell ref="AN6:AN7"/>
    <mergeCell ref="AO6:AO7"/>
    <mergeCell ref="AP6:AP7"/>
    <mergeCell ref="AQ6:AQ7"/>
    <mergeCell ref="AZ12:AZ14"/>
    <mergeCell ref="AY16:AY18"/>
    <mergeCell ref="AZ16:AZ18"/>
    <mergeCell ref="AY121:AY131"/>
    <mergeCell ref="AY48:AY56"/>
    <mergeCell ref="AY57:AY66"/>
    <mergeCell ref="AY69:AY75"/>
    <mergeCell ref="AY76:AY77"/>
    <mergeCell ref="AX6:AX7"/>
    <mergeCell ref="AY6:AY7"/>
    <mergeCell ref="AY8:AY10"/>
    <mergeCell ref="AY19:AY28"/>
    <mergeCell ref="AY29:AY31"/>
    <mergeCell ref="AY32:AY36"/>
    <mergeCell ref="AY37:AY38"/>
    <mergeCell ref="AY39:AY41"/>
    <mergeCell ref="AY42:AY45"/>
    <mergeCell ref="AY46:AY47"/>
    <mergeCell ref="AY12:AY14"/>
    <mergeCell ref="AY259:AY272"/>
    <mergeCell ref="AZ259:AZ272"/>
    <mergeCell ref="AY237:AY238"/>
    <mergeCell ref="AY239:AY241"/>
    <mergeCell ref="AY242:AY244"/>
    <mergeCell ref="AY246:AY257"/>
    <mergeCell ref="AZ237:AZ238"/>
    <mergeCell ref="AZ239:AZ241"/>
    <mergeCell ref="AZ242:AZ244"/>
    <mergeCell ref="AZ246:AZ257"/>
    <mergeCell ref="AY220:AY236"/>
    <mergeCell ref="AZ220:AZ236"/>
    <mergeCell ref="AY205:AY215"/>
    <mergeCell ref="AY216:AY218"/>
    <mergeCell ref="AZ205:AZ215"/>
    <mergeCell ref="AZ216:AZ218"/>
    <mergeCell ref="AY187:AY201"/>
    <mergeCell ref="AY202:AY204"/>
    <mergeCell ref="AZ187:AZ201"/>
    <mergeCell ref="AZ202:AZ204"/>
    <mergeCell ref="AY175:AY185"/>
    <mergeCell ref="AZ175:AZ185"/>
    <mergeCell ref="AY150:AY165"/>
    <mergeCell ref="AZ78:AZ82"/>
    <mergeCell ref="AZ85:AZ87"/>
    <mergeCell ref="AZ89:AZ93"/>
    <mergeCell ref="AZ97:AZ103"/>
    <mergeCell ref="AZ104:AZ120"/>
    <mergeCell ref="AZ121:AZ131"/>
    <mergeCell ref="AY78:AY82"/>
    <mergeCell ref="AY85:AY87"/>
    <mergeCell ref="AY89:AY93"/>
    <mergeCell ref="AY97:AY103"/>
    <mergeCell ref="AY104:AY120"/>
    <mergeCell ref="AY166:AY174"/>
    <mergeCell ref="AZ150:AZ165"/>
    <mergeCell ref="AZ166:AZ174"/>
    <mergeCell ref="AY132:AY149"/>
    <mergeCell ref="AZ132:AZ149"/>
    <mergeCell ref="AZ273:AZ276"/>
    <mergeCell ref="AZ277:AZ278"/>
    <mergeCell ref="AZ279:AZ280"/>
    <mergeCell ref="AZ281:AZ284"/>
    <mergeCell ref="AZ285:AZ286"/>
    <mergeCell ref="C5:E5"/>
    <mergeCell ref="AY273:AY276"/>
    <mergeCell ref="AY277:AY278"/>
    <mergeCell ref="AY279:AY280"/>
    <mergeCell ref="AY281:AY284"/>
    <mergeCell ref="AY285:AY286"/>
    <mergeCell ref="AZ6:AZ7"/>
    <mergeCell ref="AZ8:AZ10"/>
    <mergeCell ref="AZ19:AZ28"/>
    <mergeCell ref="AZ29:AZ31"/>
    <mergeCell ref="AZ32:AZ36"/>
    <mergeCell ref="AZ37:AZ38"/>
    <mergeCell ref="AZ39:AZ41"/>
    <mergeCell ref="AZ42:AZ45"/>
    <mergeCell ref="AZ46:AZ47"/>
    <mergeCell ref="AZ48:AZ56"/>
    <mergeCell ref="AZ57:AZ66"/>
    <mergeCell ref="AZ69:AZ75"/>
    <mergeCell ref="AZ76:AZ7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obliczenie ceny oferty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2020-06-16T07:56:31Z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d66e69ad-adaa-459b-a2ab-2c8a0dd2ce86</vt:lpwstr>
  </property>
</Properties>
</file>