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4\ZP-24-011UN Odczynniki z dzierżawą\"/>
    </mc:Choice>
  </mc:AlternateContent>
  <bookViews>
    <workbookView xWindow="0" yWindow="0" windowWidth="28800" windowHeight="12300"/>
  </bookViews>
  <sheets>
    <sheet name="Pakiet 1a" sheetId="9" r:id="rId1"/>
    <sheet name="Pakiet 1a analizator" sheetId="12" r:id="rId2"/>
    <sheet name="Pakiet 1b" sheetId="10" r:id="rId3"/>
    <sheet name="Pakiet 1b analizator" sheetId="13" r:id="rId4"/>
    <sheet name="Pakiet 2" sheetId="11" r:id="rId5"/>
    <sheet name="Pakiet 2 analizator" sheetId="1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9" l="1"/>
  <c r="K7" i="9" s="1"/>
  <c r="I15" i="9" l="1"/>
  <c r="K15" i="9"/>
  <c r="I14" i="9"/>
  <c r="K14" i="9"/>
  <c r="G20" i="11"/>
  <c r="C26" i="11" s="1"/>
  <c r="K9" i="11"/>
  <c r="I9" i="11"/>
  <c r="I6" i="11"/>
  <c r="K6" i="11"/>
  <c r="I7" i="11"/>
  <c r="K7" i="11"/>
  <c r="I8" i="11"/>
  <c r="K8" i="11"/>
  <c r="F20" i="10" l="1"/>
  <c r="G20" i="10" s="1"/>
  <c r="G21" i="10" s="1"/>
  <c r="C27" i="10" s="1"/>
  <c r="I8" i="10"/>
  <c r="K8" i="10" s="1"/>
  <c r="I7" i="10"/>
  <c r="K7" i="10" s="1"/>
  <c r="I6" i="10"/>
  <c r="K6" i="10" s="1"/>
  <c r="I5" i="10"/>
  <c r="K5" i="10" s="1"/>
  <c r="I4" i="10"/>
  <c r="G26" i="9"/>
  <c r="I9" i="10" l="1"/>
  <c r="K4" i="10"/>
  <c r="K9" i="10"/>
  <c r="C26" i="10" s="1"/>
  <c r="C28" i="10" s="1"/>
  <c r="F19" i="11"/>
  <c r="G19" i="11" s="1"/>
  <c r="F26" i="9"/>
  <c r="G27" i="9" s="1"/>
  <c r="I5" i="11"/>
  <c r="K5" i="11" s="1"/>
  <c r="I5" i="9"/>
  <c r="K5" i="9" s="1"/>
  <c r="I6" i="9"/>
  <c r="K6" i="9" s="1"/>
  <c r="I8" i="9"/>
  <c r="K8" i="9" s="1"/>
  <c r="I9" i="9"/>
  <c r="K9" i="9" s="1"/>
  <c r="I10" i="9"/>
  <c r="K10" i="9" s="1"/>
  <c r="I11" i="9"/>
  <c r="K11" i="9" s="1"/>
  <c r="I12" i="9"/>
  <c r="K12" i="9" s="1"/>
  <c r="C32" i="9" l="1"/>
  <c r="C33" i="9"/>
  <c r="C25" i="11"/>
  <c r="C27" i="11" s="1"/>
  <c r="C34" i="9" l="1"/>
</calcChain>
</file>

<file path=xl/sharedStrings.xml><?xml version="1.0" encoding="utf-8"?>
<sst xmlns="http://schemas.openxmlformats.org/spreadsheetml/2006/main" count="281" uniqueCount="176">
  <si>
    <t>wartość brutto</t>
  </si>
  <si>
    <t>vat %</t>
  </si>
  <si>
    <t>9 [7*8]</t>
  </si>
  <si>
    <t>suma</t>
  </si>
  <si>
    <t>lp.</t>
  </si>
  <si>
    <t xml:space="preserve">wartość netto </t>
  </si>
  <si>
    <t>oferowana ilość opakowań</t>
  </si>
  <si>
    <t>cena jednostkowa netto za op.</t>
  </si>
  <si>
    <t>11[9*10+9]</t>
  </si>
  <si>
    <r>
      <rPr>
        <sz val="9"/>
        <color rgb="FFC00000"/>
        <rFont val="Ubuntu Light"/>
        <family val="2"/>
        <charset val="238"/>
      </rPr>
      <t>*</t>
    </r>
    <r>
      <rPr>
        <sz val="9"/>
        <color theme="1"/>
        <rFont val="Ubuntu Light"/>
        <family val="2"/>
        <charset val="238"/>
      </rPr>
      <t xml:space="preserve"> termin ważności w % i miesiącach</t>
    </r>
  </si>
  <si>
    <t>….MIESIĘCY = …..%</t>
  </si>
  <si>
    <t>nr katalogowy</t>
  </si>
  <si>
    <t xml:space="preserve"> producent</t>
  </si>
  <si>
    <t>oferowana wielkość opakowania</t>
  </si>
  <si>
    <t>I</t>
  </si>
  <si>
    <t>II</t>
  </si>
  <si>
    <t>opis przedmiotu zamówienia</t>
  </si>
  <si>
    <t xml:space="preserve">Materiały zużywalne
</t>
  </si>
  <si>
    <t>III</t>
  </si>
  <si>
    <t>Lp.</t>
  </si>
  <si>
    <t>OPIS</t>
  </si>
  <si>
    <t>NAZWA URZĄDZENIA, PRODUCENT, MODEL/TYP</t>
  </si>
  <si>
    <t>VAT %</t>
  </si>
  <si>
    <t>CENA BRUTTO ZA MIESIAC</t>
  </si>
  <si>
    <t>WARTOŚĆ BRUTTO ZA 36 MIESIĘCY</t>
  </si>
  <si>
    <t>6= [4*5]</t>
  </si>
  <si>
    <t>7= [6*36]</t>
  </si>
  <si>
    <t>SUMA</t>
  </si>
  <si>
    <t>FORMULARZ CENOWY</t>
  </si>
  <si>
    <t>LP.</t>
  </si>
  <si>
    <t>NAZWA</t>
  </si>
  <si>
    <t>WARTOŚĆ BRUTTO</t>
  </si>
  <si>
    <t>ODCZYNNIKI</t>
  </si>
  <si>
    <t xml:space="preserve">       PARAMETR/WARUNEK</t>
  </si>
  <si>
    <t>TAK/OPIS</t>
  </si>
  <si>
    <t xml:space="preserve">       PARAMETR</t>
  </si>
  <si>
    <t xml:space="preserve">   TAK/NIE</t>
  </si>
  <si>
    <t>OPIS/KOMENTARZ</t>
  </si>
  <si>
    <t>ILOŚĆ PUNKTÓW</t>
  </si>
  <si>
    <t>PRODUCENT ……….. MODEL/TYP …………………… ROK PRODUKCJI ………………………</t>
  </si>
  <si>
    <t>tak-10 pkt. nie- 0 pkt</t>
  </si>
  <si>
    <t xml:space="preserve">                                                                                    tak-10 pkt. nie- 0 pkt</t>
  </si>
  <si>
    <t xml:space="preserve">DODATKOWE PUNKTY ZA W/W PARAMETRY ZOSTANA PRZYZNANE NA PODSTAWIE DOKUMENTOW DOŁĄCZONYCH DO OFERTY, Z TREŚCI  KTÓRYCH JEDNOZNACZNIE BĘDZIE WYNIKAĆ, ŻE OFEROWANY PRZEDMIOT ZAMÓWIENIA SPEŁNIA WARUNEK. </t>
  </si>
  <si>
    <t>DZIERŻAWA ANALIZATORA</t>
  </si>
  <si>
    <t>MATERIAŁY ZUŻYWALNE</t>
  </si>
  <si>
    <t>Zestaw do identyfikacji dla bakterii Gram ujemnych ( 1300 testów/ 4 lata)</t>
  </si>
  <si>
    <t>Zestaw do identyfikacji dla bakterii Gram dodatnich ( 1300 testów/ 4 lata)</t>
  </si>
  <si>
    <t>Zestaw do lekowrażliwości dla bakterii Gram ujemnych( 16 500 testów/ 4 lata)</t>
  </si>
  <si>
    <t>Zestaw do identyfikacji dla bakterii beztlenowych metodą automatyczną lub manualną. Metoda manualna bez wykorzystania lampy UV ( 300 testów/4 lata)</t>
  </si>
  <si>
    <t xml:space="preserve">Zestaw do identyfikacji grzybów ( 300 testów/ 4 lata) </t>
  </si>
  <si>
    <t xml:space="preserve">Zestaw do identyfikacji Neisseria/ Haemophilus metodą automatyczną lub manualną. Metoda manualna bez wykorzystania lampy UV ( 300 testów/ 4 lata) </t>
  </si>
  <si>
    <t xml:space="preserve">Zestaw do lekowrażliwości grzybów metodą automatyczną lub manualną ( 600 testów/ 4 lata) </t>
  </si>
  <si>
    <t xml:space="preserve">DZIERŻAWA AUTOMATYCZNEGO ANALIZATORA BAKTERIOLOGICZNEGO DO OKREŚLANIA IDENTYFIKACJI I LEKOWRAŻLIWOŚCI </t>
  </si>
  <si>
    <t xml:space="preserve">CENA NETTO/ MIESIĄC ZA </t>
  </si>
  <si>
    <t>WARTOŚĆ BRUTTO ZA 48 MIESIĘCY</t>
  </si>
  <si>
    <t>7= [6*48]</t>
  </si>
  <si>
    <t xml:space="preserve">PAKIET NR 1a - ilość potrzebna do wykonania 37 100 oznaczeń / 48 miesięcy </t>
  </si>
  <si>
    <r>
      <t xml:space="preserve">*OFEROWANY TERMIN WAŻNOŚCI WYNOSI MINIMUM 70% TERMINU WAŻNOŚCI PODANEGO PRZEZ PRODUCENTA.  Należy wskazać liczbę miesięcy, którym odpowiada podany termin w %, </t>
    </r>
    <r>
      <rPr>
        <i/>
        <sz val="9"/>
        <color rgb="FFC00000"/>
        <rFont val="Ubuntu"/>
        <family val="2"/>
        <charset val="238"/>
      </rPr>
      <t>np (75% - 9 mies)</t>
    </r>
  </si>
  <si>
    <t xml:space="preserve">PAKIET NR 1b - ilość potrzebna do wykonania 54 000 oznaczeń identyfikacji drobnoustrojów metodą spektrometrii mas/ 48 miesięcy </t>
  </si>
  <si>
    <t>Identyfikacja bakterii tlenowych i beztlenowych 49 400 oznaczeń / 4 lata</t>
  </si>
  <si>
    <t>Identyfikacja grzybów drożdżopodobnych 3 000 oznaczeń/ 4 lata</t>
  </si>
  <si>
    <t>Identyfikacja grzybów pleśniowych 1 600 oznaczeń/4 lata</t>
  </si>
  <si>
    <t>Materiały kontrolne i materiały zużywalne w ilości adekwatnej do zamawianej ilości identyfikowanych drobnoustrojów z uwzględnieniem stabilności materiałów zużywalnych po otwarciu</t>
  </si>
  <si>
    <t xml:space="preserve"> - Oprogramowanie  i niezbędny sprzęt łączący oferowany system z automatycznym systemem do identyfikacji i lekowrazliwości drobnoustrojów metodą inkubacyjno-pomiarową </t>
  </si>
  <si>
    <t xml:space="preserve">Materialy kontrolne
</t>
  </si>
  <si>
    <t>PAKIET NR 2 - ilość potrzebna do wykonania 84 000 oznaczeń/ 3 lata</t>
  </si>
  <si>
    <t>DZIERŻAWA ANALIZATORA DO BADANIA PARAMETRÓW MOCZU NA OKRES 36 MIESIĘCY</t>
  </si>
  <si>
    <t>CENA NETTO/ MIESIĄC ZA ANALIZATOR</t>
  </si>
  <si>
    <t>AUTOMATYCZNY ANALIZATOR DO IDENTYFIKACJI I LEKOWRAŻLIWOŚCI DROBNOUSTROJÓW WRAZ Z DOSTAWĄ TESTÓW DO IDENTYFIKACJI I LEKOWRAŻLIWOŚCI</t>
  </si>
  <si>
    <t>Pojemność aparatu do identyfikacji i lekowrażliwości co najmniej 60 stacji inkubacyjno-pomiarowych z możliwością ciągłego ładowania i rozładowywania</t>
  </si>
  <si>
    <t xml:space="preserve">System złożony: z modułu inkubacyjno-pomiarowego, UPS o odpowiedniej mocy pozwalającej dokończyć rozpoczęty proces analityczny, 2 zestawy komputerowe 
z oprogramowaniem roboczym, monitorem i drukarką . Do drukarki na czas dzierżawy wymagane jest dostarczenie materiałów eksploatacyjnych– zgodnie z normą ISO/IEC 19752 wg. której producent zaoferowanej drukarki określił jako właściwe i odpowiednie do pracy danej drukarki 
</t>
  </si>
  <si>
    <t>System wyposażony w komputer będący integralną częścią całości umożliwiający rejestrację i przechowywanie danych o pacjentach, kontrolę jakości badań, odczyt i automatyczną transmisję wyników oraz ich interpretację</t>
  </si>
  <si>
    <t>Zapewnienie protokołów transmisji pozwalających na dwukierunkowe przesyłanie danych z aparatu do zewnętrznego systemu komputerowego</t>
  </si>
  <si>
    <t>System wyposażony czytnik kodów kreskowych</t>
  </si>
  <si>
    <t>System wyposażony w specjalne urządzenie do pomiaru gęstości zawiesiny bakteryjnej</t>
  </si>
  <si>
    <t>Oznaczenie identyfikacji oraz antybiogramu na oddzielnych testach</t>
  </si>
  <si>
    <t>Testy identyfikacyjne i antybiogramowe oddzielnie pakowane</t>
  </si>
  <si>
    <t>Po napełnieniu testy szczelnie zamknięte, bez możliwości kontaktu z materiałem zakaźnym</t>
  </si>
  <si>
    <t>Testy do identyfikacji i lekowrażliwości zaopatrzone w unikatowe kody kreskowe naklejone przez Producenta w procesie produkcji</t>
  </si>
  <si>
    <t>Wykonywanie testów identyfikacji i lekowrażliwości oddzielnie lub łącznie na jednym module testowym</t>
  </si>
  <si>
    <t>Średni czas identyfikacji większości drobnoustrojów 6 - 8 godzin</t>
  </si>
  <si>
    <t>Średni czas oznaczania lekowrażliwości większości drobnoustrojów 6 - 8 godzin</t>
  </si>
  <si>
    <t>Graficzna wersja oprogramowania w języku polskim, pracująca w systemie Windows</t>
  </si>
  <si>
    <t>Interpretacja wyników lekowrażliwości w oparciu o wytyczne CLSI oraz EUCAST</t>
  </si>
  <si>
    <t>Stała, bezpłatna aktualizacja oprogramowania aparatu zgodnie z aktualnymi rekomendacjami EUCAST przez Wykonawcę w okresie obowiązywania umowy</t>
  </si>
  <si>
    <t>W przypadku zaoferowania analizatora o wadze powyżej 100 kg , Wykonawca dostarczy wraz z analizatorem odpowiedni stół pod analizator na okres obowiązywania umowy</t>
  </si>
  <si>
    <t xml:space="preserve">Oferent zapewnia podłączenie analizatora do eksploatowanego w Pracowni Bakteriologii systemu informatycznego LAB3000 produkcji Info-Publishing. </t>
  </si>
  <si>
    <t>Współpraca z Zamawiającym i Dostawcą laboratoryjnego systemu informatycznego eksploatowanego w Pracowni Bakteriologii w zakresie ustaleń co do standardu interfejsu komunikacyjnego</t>
  </si>
  <si>
    <t>Stała bezpłatna aktualizacja oprogramowania aparatu zgodnie z aktualnymi rekomendacjami EUKAST przez Wykonawcę w okresie obowiązywania umowy</t>
  </si>
  <si>
    <t xml:space="preserve">W okresie dzierżawy bezpłatne przeglądy techniczne (usługa i wymienione części zużywalne
i materiały eksploatacyjne) min. 1 raz w roku lub zgodnie z wymaganiami producenta 
i ewentualną wymianą UPS
</t>
  </si>
  <si>
    <t>Czas oczekiwania na usunięcie ewentualnej awarii nie dłuższy niż 24 godziny w dni robocze.</t>
  </si>
  <si>
    <t>Serwis na terenie Polski (podać dokładny adres wraz z numerem tel. numerem fax, e-mail)</t>
  </si>
  <si>
    <t xml:space="preserve">W ramach oferty Wykonawca przeprowadzi szkolenie personelu z zakresu obsługi analizatora </t>
  </si>
  <si>
    <t xml:space="preserve">ODCZYNNIKI </t>
  </si>
  <si>
    <r>
      <t>Odczynniki do ilościowego wykonania tylko parametrów fizykochemicznych (</t>
    </r>
    <r>
      <rPr>
        <b/>
        <sz val="9"/>
        <color theme="1"/>
        <rFont val="Ubuntu Light"/>
        <family val="2"/>
        <charset val="238"/>
      </rPr>
      <t>12 000 oznaczeń)</t>
    </r>
  </si>
  <si>
    <r>
      <t>Odczynniki do ilościowego wykonania tylko parametrów fizykochemicznych i elementów upostaciowanych</t>
    </r>
    <r>
      <rPr>
        <b/>
        <sz val="9"/>
        <color theme="1"/>
        <rFont val="Ubuntu Light"/>
        <family val="2"/>
        <charset val="238"/>
      </rPr>
      <t xml:space="preserve"> ( 72 000 oznaczeń) </t>
    </r>
  </si>
  <si>
    <t>AUTOMATYCZNY ANALIZATOR DO BADANIA PARAMETRÓW MOCZU</t>
  </si>
  <si>
    <t>Analizator do oznaczania parametrów fizykochemicznych moczu zintegrowany z analizatorem do oceny elementów upostaciowanych oraz niezbędny osprzęt tj. komputer, czytnik zewnętrzny, drukarka z z tonerami w ilości wystarczającej do wydruku codziennej kontroli jakości, drukarka kodów kreskowych.</t>
  </si>
  <si>
    <t>Kompatybilne analizatory parametrów fizykochemicznych i upostaciowanych moczu - wykonanie badania z tej samej próbki moczu z automatycznym przenoszeniem próbki pomiędzy modułami. W przypadku awarii- możliwość niezależnej pracy na każdym z modułów.</t>
  </si>
  <si>
    <t>Analizator, materiały zużywalne oraz materiały kontrolne tego samego producenta.</t>
  </si>
  <si>
    <t xml:space="preserve">Odczyt  na pasku min. 10  parametrów  fizykochemicznych  moczu: glukoza , białko (minimalne stężenie 10 mg/dl ), ciała  ketonowe , pH , krew (Hb) , leukocyty (esteraza granulocytów), kwas  askorbinowy , bilirubina , urobilinogen , nitraty </t>
  </si>
  <si>
    <t>Pomiar parametrów fizykochemicznych: ciężar  właściwy - w zakresie  1,000  do  1,030. met. refraktometryczną, stabilizowaną termicznie; barwa i przejrzystość – pomiar automatyczny.</t>
  </si>
  <si>
    <t>Wydajność całkowita analizatora, min. 100 badań /godzinę.</t>
  </si>
  <si>
    <t>Automatyczne: wymieszanie i dozowanie moczu bezpośrednio na pola testowe,  płukanie pipetora po każdej próbce z użyciem r-ru płuczącego, usuwanie  zużytych  pasków, podawanie próbek z możliwością ciągłego uzupełniania.</t>
  </si>
  <si>
    <t>Automatyczna, ocena ilościowa elementów morfotycznych moczu: RBC, WBC, zlepy WBC, kryształy, wałeczki szkliste, wałeczki patologiczne, nabłonki, drożdże; dopuszczalna ocena półilościowa: bakterie, śluz, plemniki.</t>
  </si>
  <si>
    <t>Paski testowe konfekcjonowane w kasecie umiejscowionej bezpośrednio w analizatorze, bez konieczności przekładania pasków do podajnika pasków. Stabilność pasków testowych na pokładzie analizatora min. 14 dni</t>
  </si>
  <si>
    <t xml:space="preserve">Automatyczna kalibracja optyki analizatora. Kalibracja analizatora za pomocą testów paskowych </t>
  </si>
  <si>
    <t>Możliwość  wyboru  jednostek  przy  wydruku  wyników (SI lub tradycyjne).</t>
  </si>
  <si>
    <t>Wewnętrzny czytnik kodów kreskowych.</t>
  </si>
  <si>
    <t>Badana próbka moczu w postaci natywnej bez wirowania poza analizatorem jak i w analizatorze.</t>
  </si>
  <si>
    <t>Technika pomiaru elementów upostaciowanych moczu: zautomatyzowana mikroskopia z automatyczną klasyfikacją w oparciu o zarejestrowane obrazy cyfrowe pełnych pól widzenia przy małym (x10) i dużym powiększeniu (x40), bez wymuszonej sedymentacji</t>
  </si>
  <si>
    <t>Pomiar i różnicowanie elementów upostaciowanych moczu w komorach pomiarowych, bez konieczności używania kuwet jednorazowych.</t>
  </si>
  <si>
    <t>Wbudowana baza wyników pacjenta z możliwością edycji wraz z dokumentacją fotograficzną upostaciowanych elementów moczu oraz wbudowany moduł kontroli jakości</t>
  </si>
  <si>
    <t>Wszelkie płyny i materiały zużywalne w tym kompatybilne probówki potrzebne do pracy analizatora należy podać w ilościach zapewniających pracę analizatora 24 godziny/dobę przez siedem dni w tygodniu.</t>
  </si>
  <si>
    <t>Dwukierunkowa  transmisja  danych .</t>
  </si>
  <si>
    <t xml:space="preserve">Podłączenie  aparatu  do  istniejącego  w  SPSK-M  systemu  informatycznego   uwzględnione  w  cenie  oferty </t>
  </si>
  <si>
    <t>UPS  zabezpieczający  pracę  aparatu  przez  okres  minimum  30  minut .</t>
  </si>
  <si>
    <t>Przed pierwszym użyciem oferent zapewnieni szkolenie personelowi laboratorium z zakresu wykonywania badań, kalibracji, konserwacji oraz interpretacji uzyskanych wyników.</t>
  </si>
  <si>
    <t>Czas reakcji (przyjazdu) serwisu: do 24 godz. w dni robocze od chwili zgłoszenia awarii.</t>
  </si>
  <si>
    <t>W sytuacji awarii analizatora oferent zapewni zastępczy półautomatyczny czytnik pasków do moczu. Jeżeli awaria analizatora, będzie skutkować uzyskaniem wyników o wątpliwej wiarygodności analitycznej - oferent wyrówna  udokumentowane straty odczynników.</t>
  </si>
  <si>
    <t>Nie ujęcie lub ujęcie niewystarczającej ilości jakiegokolwiek elementu niezbędnego do prawidłowego wykonywania badań oraz funkcjonowania systemu, będzie skutkowało dostarczeniem brakujących elementów na koszt oferenta w całym okresie trwania umowy.</t>
  </si>
  <si>
    <t>W ramach oferty wykonawca zapewni udział  w międzynarodowej  kontroli  jakości minimum czterokrotnie  w  ciągu  roku  - potwierdzony  certyfikatem, oraz dostęp elektroniczny do programu kontroli jakości StandLab.</t>
  </si>
  <si>
    <t>W przypadku, kiedy dostępne w pracowni stoły laboratoryjne, nie spełnią wymogów dla pracy zaoferowanego systemu oferent zapewni odpowiedni stół  pod zaproponowane urządzenie aby zapewnić właściwe warunki pracy dla aparatury, przy jednoczesnym zachowaniu funkcjonalności pracowni</t>
  </si>
  <si>
    <t xml:space="preserve">Archiwizacja wyników wraz z obrazami / wizualizacją / pasków reakcyjnych w oprogramowaniu systemu - minimum 100 000 wyników.   </t>
  </si>
  <si>
    <t>Automatyczna klasyfikacja ilościowa minimum 9 elementów morfotycznych moczu.</t>
  </si>
  <si>
    <t>Kalibracja analizatora za pomocą rytynowych pasków używanych do pomiaru parametrów moczu pacjentów. Weryfikacja reaktywności testów paskowych</t>
  </si>
  <si>
    <t>Dla modułu do oceny elementów morfotycznych - brak wymaganych jakichkolwiek dodatkowych odczynników lub kalibratorów, za wyjątkiem płynów myjących.</t>
  </si>
  <si>
    <t>ODCZYNNIKI/MATERIAŁY</t>
  </si>
  <si>
    <t xml:space="preserve"> producent; nazwa handlowa</t>
  </si>
  <si>
    <t>ZESTAWY</t>
  </si>
  <si>
    <t>1.</t>
  </si>
  <si>
    <t>DZIERŻAWA AUTOMATYCZNEGO ANALIZATORA BAKTERIOLOGICZNEGO DO OKREŚLANIA IDENTYFIKACJI I LEKOWRAŻLIWOŚCI</t>
  </si>
  <si>
    <t>ANALIZATOR FABRYCZNIE NOWY.  PRODUCENT ……….. MODEL/TYP …………………… ROK PRODUKCJI ………………………...……( 2023 lub nowszy)</t>
  </si>
  <si>
    <t xml:space="preserve">Automatyzacja wykonywanych badań w zakresie identyfikacji i lekowrażliwości: drobnoustroje Gram dodatnie, Gram ujemne; grzyby drożdżopodobne w zakresie identyfikacji.
</t>
  </si>
  <si>
    <t xml:space="preserve">Dostarczenie wraz z analizatorem na okres obowiązywania umowy  oprzyrządowania koniecznego do nastawiania testów (densytometr z zestawem kalibratorów, pipety*, dozowniki ,wytrząsarkę -vorteks)w cenie dzierżawy aparatu dla dwóch stanowisk roboczych. *zapewnienie kalibracji pipet jeżeli jest to wymagane
</t>
  </si>
  <si>
    <t>Pełna automatyzacja wykonywanych badań ( napełnianie testów, inkubacja, inokulacja zawiesiny AST, odczyt wyników i usuwanie testów po zakończonym odczycie ) w obrębie aparatu</t>
  </si>
  <si>
    <t>Oznaczenia lekowrażliwości grzybów drożdżopodobnych</t>
  </si>
  <si>
    <t>Waga jednego testu poniżej 20 gramów  ( panelu, karty, płytki – tacki</t>
  </si>
  <si>
    <t>Możliwość automatycznego przesyłu informacji pomiędzy densytometrem a analizatorem w celu zapewnienia większego stopnia spójności pomiaru</t>
  </si>
  <si>
    <t>FORMULARZ OCENY JAKOŚCI automatycznego analizatora do identyfikacji i lekowrażliwości drobnoustrojów wraz z dostawą testów do identyfikacji i lekowrażliwości</t>
  </si>
  <si>
    <t>Pełna integracja systemu do szybkiej identyfikacji drobnoustrojów techniką Maldi-Tof z sys-temem do oceny lekowrażliwości drobnoustrojów poprzez dostarczone pośrednie oprogramo-wanie wspomagające w języku polskim z certyfikaten CE IVD umożliwiające  zlecanie badań identyfikacji i oceny lekowrażliwości z jednego stanowiska pracy/ komputera , integrację wy-ników badań z obu systemów w oprogramowaniu pośredniczącym, podgląd do wyników w czasie rzeczywistym</t>
  </si>
  <si>
    <t xml:space="preserve">FABRYCZNIE NOWY. PRODUCENT ……….. MODEL/TYP …………………… ROK PRODUKCJI ………………………( 2023 LUB NOWSZY) </t>
  </si>
  <si>
    <t xml:space="preserve">Analizator mikrobiologiczny do szybkiej identyfikacji drobnoustrojów(bakterii, grzybów drożdżopodobnych, grzybów pleśniowych) </t>
  </si>
  <si>
    <t>System przeznaczony do diagnostyki in vitro, posiadający certyfikaty CE oraz IVD dla: analizatora, oprogramowania, bibliotek widm referencyjnych.</t>
  </si>
  <si>
    <t>Minimum 1000 gatunków identyfikowanych drobnoustrojów istotnych klinicznie (bakterii, grzybów drożdżopodobnych i pleśniowych)</t>
  </si>
  <si>
    <t>System wraz z komputerem i oprogramowaniem sterującym, UPS-em, czytnikiem kodów kreskowych.</t>
  </si>
  <si>
    <t>System wyposażony w inny niezbędny do wykonania badania sprzęt, zgodnie z metodologią i zaleceniami producenta</t>
  </si>
  <si>
    <t>Dostarczenie stołu pod aparat (jeśli jest taki wymóg)</t>
  </si>
  <si>
    <t>Płytki do systemu jednorazowego lub wielorazowego użytku</t>
  </si>
  <si>
    <t>Wymaga podłączenia i konfiguracji systemu do systemu  informatycznego laboratorium</t>
  </si>
  <si>
    <t>Zdalna diagnostyka serwisowa przez zabezpieczone połączenie internetowe wraz ze wsparciem aplikacyjnym i merytorycznym</t>
  </si>
  <si>
    <t>Bezpłatna aktualizacja oprogramowania przez cały okres użytkowania aparatu</t>
  </si>
  <si>
    <t>Przeglądy techniczne w okresie gwarancji wykonywane przez autoryzowany serwis producenta, udokumentowane protokołem przeglądu technicznego.</t>
  </si>
  <si>
    <t>Instrukcja obsługi aparatu w języku polskim (z dostawą aparatu) zawierająca protokoły do oznaczenia drobnoustrojów</t>
  </si>
  <si>
    <t>Wykonawca zapewnia bezpłatne szkolenie personelu z zakresu obsługi zainstalowanego systemu</t>
  </si>
  <si>
    <t>Paszport techniczny dostarczony z urządzeniem</t>
  </si>
  <si>
    <t>Zestaw startowy odczynników i materiałów zużywalnych na 2000 identyfikacji</t>
  </si>
  <si>
    <t>System wyposażony w laser o wydajności minimum 80 miliardów strzałów</t>
  </si>
  <si>
    <t>Gotowy zestaw CE IVD dla grzybów pleśniowych z certyfikatem inaktywacji oraz procedurą wykonania opisaną w instrukcji, zestaw pochodzący od producenta analizatora</t>
  </si>
  <si>
    <t>Biblioteka zawiera minimum 40000 widm spektralnych</t>
  </si>
  <si>
    <t xml:space="preserve">Odczynnik matryca gotowy do użycia po otwarciu, bez konieczności wstępnego
przygotowania
</t>
  </si>
  <si>
    <t xml:space="preserve">Kwas mrówkowy gotowy do użycia po otwarciu, bez konieczności wstępnego
przygotowania
</t>
  </si>
  <si>
    <t xml:space="preserve">Możliwość ciągłego dodawania płytek testowych bez przerywania przebiegu cyklu
pomiarowego
</t>
  </si>
  <si>
    <t xml:space="preserve">Urządzenie do prawidłowego manualnego nakładania kolonii na płytkę pochodzące od  tego samego producenta co aparat
zwalidowane przez producenta aparatu urządzenie musi posiadać wymienialne  jednorazowe końcówki
</t>
  </si>
  <si>
    <t>FORMULARZ OCENY ANALIZATORA</t>
  </si>
  <si>
    <t xml:space="preserve">Tak – 10 pkt
Nie – 0 pkt
</t>
  </si>
  <si>
    <t xml:space="preserve">Tak – 2 pkt
Nie – 0 pkt
</t>
  </si>
  <si>
    <t xml:space="preserve">Tak – 3 pkt
Nie – 0 pkt
</t>
  </si>
  <si>
    <t xml:space="preserve">W cenie dzierżawy dostarczenie wraz z analizatorem na okres obowiązywania umowy 
2 zestawy komputerowe o minimalnej specyfikacji technicznej : 
• Procesor wielordzeniowy, wielowątkowy, klasy x86-64, taktowanie bazowe min. 2.5 GHz,  
• min.8 GB RAM, dysk HDD min. 1TB, 
• Zintegrowana grafika (jednoczesna obsługa dwóch wyświetlaczy, rozdz. 1920x1200pxl ,
• Karta sieciowa 10/100/1000 Ethernet RJ 45, zintegrowana z płytą główną min.1 x DisplayPort lub 1x USB 3.2 typ-C z obsługą portu video DisplayPort
• min. 1 x HDMI 
• min. 4 porty USB 
• Zainstalowany system operacyjny 64-bit, który posiada wbudowane mechanizmy, bez użycia dodatkowych aplikacji (bez jakichkolwiek emulatorów, implementacji lub programów towarzyszących), zapewniające: 
o Polską wersję językową, 
o Możliwość instalacji i poprawnego działania oprogramowania dostępnego w ramach posiadanych przez Zamawiającego licencji Microsoft Office; 
o Możliwość instalacji i poprawnego działania aplikacji wykorzystywanych przez Zamawiającego, oraz poprawnej obsługi powszechnie używanych urządzeń peryferyjnych (drukarek, skanerów, kser), 
o Licencja na system operacyjny musi być nieograniczona w czasie, pozwalać na wielokrotne instalowanie systemu na oferowanym sprzęcie bez konieczności kontaktowania się przez Zamawiającego z producentem systemu lub sprzętu, 
o Oprogramowanie powinno posiadać certyfikat autentyczności lub unikalny kod aktywacyjny, 
o Klawiatura przewodowa USB w układzie polski programisty
o Mysz USB przewodowa z klawiszami oraz rolką (scroll), sensor optyczny, 
o rozdzielczości nie mniej niż 1000dpi, kolor czarny
o Obudowa umożliwiająca podłączenie napędu DVD-RW w trybie dodatkowego modułu,
</t>
  </si>
  <si>
    <t xml:space="preserve">• Monitor – 2 szt. 
o Przekątna ekranu min. 23” 
o Jasność : min.250cd/m2
o Kontrast statyczny: min. 1000:1
o Wielkość plamki: maks. 0.278 x 0.278 mm
o Kąty widzenia (pion/poziom): minimum 160 stopni / minimum 170 stopni
o Czas reakcji matrycy maks. 5 ms
o Rozdzielczość minimalna min. 1920 x 1080 regulacja wysokości, funkcja pivot
o Zakres pochylenia monitora min. 20° w górę; 5° w dół 
o Złącze min.: VGA, HDMI, DisplayPort
o Głośniki wbudowane głośniki lub dedykowana przez producenta listwa głośnikowa z wyjściem słuchawkowym
• Drukarka – 2 szt.
o Rozdzielczość optyczna:  min. 1200 x 1200 dpi
o Prędkość wydruku: min. 35 str./min
o Czas wydruku pierwszej  min. 6,5 sek.
o Zainstalowana Pamięć: 256 MB
o Obciążenie max miesięczne: min. 20 000 wydruków
o Prędkość procesora: 0,8 GHz min 2 rdzenie
o Podajniki std/max : 250 arkuszy/max 800arkuszy 
o Podajnik uniwersalny: min. 50 arkuszy
o Pojemność tacy odbiorczej: min. 150 arkuszy
</t>
  </si>
  <si>
    <t>o Drukowanie dwustronne: Automatyczne z parametrami 
w sterowniku umożliwiającymi ustawienie długiej lub krótkiej krawędzi obrotu wydruku oraz z możliwością ustawienia wydruku jednostronnego.   
o Podłączenie: min. USB 2.0, Ethernet 10/100/1000
o Ekran min. 2 cale
o Inne  - Do drukarek na czas dzierżawy wymagane jest  dostarczenie materiałów eksploatacyjnych– zgodnie z normą ISO/IEC 19752 wg. której producent zaoferowanej drukarki określił jako właściwe i odpowiednie do pracy danej drukarki</t>
  </si>
  <si>
    <t>Analizator fabrycznie nowy. Rok produkcji nie później niż 2023</t>
  </si>
  <si>
    <t>tak-10 pkt nie- 0 pkt</t>
  </si>
  <si>
    <t xml:space="preserve">                                                                                    tak-10 pkt nie- 0 pkt</t>
  </si>
  <si>
    <t>FORMULARZ OCENY JAKOŚCI ANALIZATORA DO BADANIA PARAMETRÓW MOCZU</t>
  </si>
  <si>
    <t>Zestaw do lekowrażliwości dla bakterii Gram dodatnich( 16 500 testów/ 4 lata)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</si>
</sst>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_z_ł_-;\-* #,##0.00\ _z_ł_-;_-* &quot;-&quot;??\ _z_ł_-;_-@_-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  <font>
      <sz val="9"/>
      <color rgb="FFC00000"/>
      <name val="Ubuntu"/>
      <family val="2"/>
      <charset val="238"/>
    </font>
    <font>
      <sz val="11"/>
      <color rgb="FF000000"/>
      <name val="Arial11"/>
      <charset val="238"/>
    </font>
    <font>
      <sz val="9"/>
      <color rgb="FF000000"/>
      <name val="Ubuntu Light"/>
      <family val="2"/>
      <charset val="238"/>
    </font>
    <font>
      <sz val="9"/>
      <color rgb="FFC00000"/>
      <name val="Ubuntu Light"/>
      <family val="2"/>
      <charset val="238"/>
    </font>
    <font>
      <i/>
      <sz val="9"/>
      <color rgb="FFC00000"/>
      <name val="Ubuntu"/>
      <family val="2"/>
      <charset val="238"/>
    </font>
    <font>
      <sz val="10"/>
      <name val="Ubuntu Light"/>
      <family val="2"/>
      <charset val="238"/>
    </font>
    <font>
      <sz val="10"/>
      <color theme="1"/>
      <name val="Ubuntu Light"/>
      <family val="2"/>
      <charset val="238"/>
    </font>
    <font>
      <sz val="9"/>
      <name val="Ubuntu Light"/>
      <family val="2"/>
      <charset val="238"/>
    </font>
    <font>
      <b/>
      <sz val="9"/>
      <name val="Ubuntu Light"/>
      <family val="2"/>
      <charset val="238"/>
    </font>
    <font>
      <b/>
      <sz val="1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9"/>
      <color theme="1"/>
      <name val="Ubuntu"/>
      <family val="2"/>
      <charset val="238"/>
    </font>
    <font>
      <sz val="11"/>
      <color theme="1"/>
      <name val="Ubuntu Light"/>
      <family val="2"/>
      <charset val="238"/>
    </font>
    <font>
      <sz val="9"/>
      <color rgb="FFFF0000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135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164" fontId="6" fillId="0" borderId="1" xfId="2" applyFont="1" applyBorder="1" applyAlignment="1" applyProtection="1">
      <alignment wrapText="1"/>
    </xf>
    <xf numFmtId="164" fontId="6" fillId="0" borderId="1" xfId="2" applyFont="1" applyBorder="1" applyAlignment="1" applyProtection="1">
      <alignment horizontal="right" wrapText="1"/>
    </xf>
    <xf numFmtId="1" fontId="6" fillId="0" borderId="1" xfId="2" applyNumberFormat="1" applyFont="1" applyBorder="1" applyAlignment="1" applyProtection="1">
      <alignment horizontal="center" wrapText="1"/>
      <protection locked="0"/>
    </xf>
    <xf numFmtId="44" fontId="2" fillId="0" borderId="1" xfId="0" applyNumberFormat="1" applyFont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</xf>
    <xf numFmtId="165" fontId="2" fillId="0" borderId="1" xfId="0" applyNumberFormat="1" applyFont="1" applyBorder="1" applyAlignment="1" applyProtection="1">
      <alignment wrapText="1"/>
      <protection locked="0"/>
    </xf>
    <xf numFmtId="44" fontId="2" fillId="0" borderId="1" xfId="0" applyNumberFormat="1" applyFont="1" applyBorder="1"/>
    <xf numFmtId="0" fontId="2" fillId="2" borderId="1" xfId="0" applyFont="1" applyFill="1" applyBorder="1"/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 applyProtection="1">
      <alignment wrapText="1"/>
    </xf>
    <xf numFmtId="0" fontId="12" fillId="3" borderId="1" xfId="1" applyFont="1" applyFill="1" applyBorder="1"/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5" fillId="0" borderId="0" xfId="0" applyFont="1" applyAlignment="1">
      <alignment wrapText="1"/>
    </xf>
    <xf numFmtId="4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13" fillId="0" borderId="1" xfId="0" applyFont="1" applyBorder="1" applyAlignment="1">
      <alignment horizontal="center" vertical="center"/>
    </xf>
    <xf numFmtId="0" fontId="16" fillId="0" borderId="0" xfId="0" applyFont="1"/>
    <xf numFmtId="0" fontId="9" fillId="0" borderId="1" xfId="0" applyNumberFormat="1" applyFont="1" applyBorder="1"/>
    <xf numFmtId="0" fontId="13" fillId="0" borderId="1" xfId="0" applyFont="1" applyBorder="1" applyAlignment="1" applyProtection="1">
      <alignment wrapText="1"/>
    </xf>
    <xf numFmtId="0" fontId="9" fillId="0" borderId="1" xfId="0" applyFont="1" applyBorder="1" applyAlignment="1" applyProtection="1">
      <alignment vertical="center" wrapText="1"/>
    </xf>
    <xf numFmtId="0" fontId="10" fillId="0" borderId="1" xfId="0" applyNumberFormat="1" applyFont="1" applyBorder="1" applyAlignment="1">
      <alignment horizontal="right" vertical="center" wrapText="1"/>
    </xf>
    <xf numFmtId="0" fontId="13" fillId="0" borderId="1" xfId="0" applyNumberFormat="1" applyFont="1" applyBorder="1"/>
    <xf numFmtId="0" fontId="16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wrapText="1"/>
    </xf>
    <xf numFmtId="0" fontId="11" fillId="3" borderId="1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8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0" fontId="2" fillId="3" borderId="10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4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5" xfId="0" applyNumberFormat="1" applyFont="1" applyFill="1" applyBorder="1" applyAlignment="1" applyProtection="1">
      <alignment horizontal="left" vertical="top" wrapText="1"/>
      <protection locked="0"/>
    </xf>
    <xf numFmtId="0" fontId="10" fillId="0" borderId="12" xfId="0" applyNumberFormat="1" applyFont="1" applyFill="1" applyBorder="1" applyAlignment="1" applyProtection="1">
      <alignment horizontal="left" vertical="top" wrapText="1"/>
      <protection locked="0"/>
    </xf>
    <xf numFmtId="0" fontId="10" fillId="0" borderId="4" xfId="0" applyNumberFormat="1" applyFont="1" applyFill="1" applyBorder="1" applyAlignment="1" applyProtection="1">
      <alignment horizontal="left" vertical="top" wrapText="1"/>
      <protection locked="0"/>
    </xf>
    <xf numFmtId="0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vertical="top" wrapText="1"/>
    </xf>
    <xf numFmtId="0" fontId="9" fillId="0" borderId="9" xfId="0" applyFont="1" applyBorder="1" applyAlignment="1" applyProtection="1">
      <alignment vertical="top" wrapText="1"/>
    </xf>
    <xf numFmtId="0" fontId="9" fillId="0" borderId="10" xfId="0" applyFont="1" applyBorder="1" applyAlignment="1" applyProtection="1">
      <alignment vertical="top" wrapText="1"/>
    </xf>
    <xf numFmtId="0" fontId="2" fillId="0" borderId="2" xfId="0" applyFont="1" applyBorder="1" applyAlignment="1">
      <alignment horizontal="center" wrapText="1"/>
    </xf>
    <xf numFmtId="0" fontId="13" fillId="0" borderId="8" xfId="0" applyFont="1" applyBorder="1" applyAlignment="1" applyProtection="1">
      <alignment horizontal="center" wrapText="1"/>
    </xf>
    <xf numFmtId="0" fontId="13" fillId="0" borderId="10" xfId="0" applyFont="1" applyBorder="1" applyAlignment="1" applyProtection="1">
      <alignment horizontal="center" wrapText="1"/>
    </xf>
    <xf numFmtId="0" fontId="13" fillId="0" borderId="8" xfId="0" applyFont="1" applyBorder="1" applyAlignment="1" applyProtection="1">
      <alignment vertical="top" wrapText="1"/>
    </xf>
    <xf numFmtId="0" fontId="13" fillId="0" borderId="10" xfId="0" applyFont="1" applyBorder="1" applyAlignment="1" applyProtection="1">
      <alignment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8" xfId="0" applyFont="1" applyFill="1" applyBorder="1" applyAlignment="1" applyProtection="1">
      <alignment vertical="top" wrapText="1"/>
      <protection locked="0"/>
    </xf>
    <xf numFmtId="0" fontId="10" fillId="0" borderId="9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horizontal="center" wrapText="1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0" fillId="0" borderId="8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>
      <alignment wrapText="1"/>
    </xf>
  </cellXfs>
  <cellStyles count="3">
    <cellStyle name="Excel Built-in Normal 1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workbookViewId="0">
      <selection activeCell="N10" sqref="N10"/>
    </sheetView>
  </sheetViews>
  <sheetFormatPr defaultRowHeight="13.5"/>
  <cols>
    <col min="1" max="1" width="3" style="1" customWidth="1"/>
    <col min="2" max="2" width="41.140625" style="1" customWidth="1"/>
    <col min="3" max="3" width="14.85546875" style="1" bestFit="1" customWidth="1"/>
    <col min="4" max="4" width="12.42578125" style="1" customWidth="1"/>
    <col min="5" max="5" width="19" style="1" customWidth="1"/>
    <col min="6" max="6" width="14" style="1" customWidth="1"/>
    <col min="7" max="7" width="11.42578125" style="1" customWidth="1"/>
    <col min="8" max="8" width="14.42578125" style="1" customWidth="1"/>
    <col min="9" max="9" width="15.7109375" style="1" customWidth="1"/>
    <col min="10" max="10" width="5.140625" style="1" customWidth="1"/>
    <col min="11" max="11" width="15" style="1" customWidth="1"/>
    <col min="12" max="16384" width="9.140625" style="1"/>
  </cols>
  <sheetData>
    <row r="1" spans="1:11" ht="14.25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40.5">
      <c r="A2" s="2" t="s">
        <v>4</v>
      </c>
      <c r="B2" s="2" t="s">
        <v>16</v>
      </c>
      <c r="C2" s="2" t="s">
        <v>11</v>
      </c>
      <c r="D2" s="2" t="s">
        <v>12</v>
      </c>
      <c r="E2" s="2" t="s">
        <v>9</v>
      </c>
      <c r="F2" s="2" t="s">
        <v>13</v>
      </c>
      <c r="G2" s="2" t="s">
        <v>6</v>
      </c>
      <c r="H2" s="2" t="s">
        <v>7</v>
      </c>
      <c r="I2" s="2" t="s">
        <v>5</v>
      </c>
      <c r="J2" s="2" t="s">
        <v>1</v>
      </c>
      <c r="K2" s="2" t="s">
        <v>0</v>
      </c>
    </row>
    <row r="3" spans="1:1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 t="s">
        <v>2</v>
      </c>
      <c r="J3" s="3">
        <v>10</v>
      </c>
      <c r="K3" s="3" t="s">
        <v>8</v>
      </c>
    </row>
    <row r="4" spans="1:11">
      <c r="A4" s="41" t="s">
        <v>14</v>
      </c>
      <c r="B4" s="42" t="s">
        <v>129</v>
      </c>
      <c r="C4" s="56"/>
      <c r="D4" s="57"/>
      <c r="E4" s="57"/>
      <c r="F4" s="57"/>
      <c r="G4" s="57"/>
      <c r="H4" s="57"/>
      <c r="I4" s="57"/>
      <c r="J4" s="57"/>
      <c r="K4" s="58"/>
    </row>
    <row r="5" spans="1:11" ht="34.5" customHeight="1">
      <c r="A5" s="4">
        <v>1</v>
      </c>
      <c r="B5" s="14" t="s">
        <v>45</v>
      </c>
      <c r="C5" s="15"/>
      <c r="D5" s="5"/>
      <c r="E5" s="5" t="s">
        <v>10</v>
      </c>
      <c r="F5" s="6"/>
      <c r="G5" s="7"/>
      <c r="H5" s="10"/>
      <c r="I5" s="8">
        <f t="shared" ref="I5:I12" si="0">ROUND(G5*H5,2)</f>
        <v>0</v>
      </c>
      <c r="J5" s="9"/>
      <c r="K5" s="8">
        <f t="shared" ref="K5:K12" si="1">ROUND(I5*J5+I5,2)</f>
        <v>0</v>
      </c>
    </row>
    <row r="6" spans="1:11" ht="33.75" customHeight="1">
      <c r="A6" s="4">
        <v>2</v>
      </c>
      <c r="B6" s="14" t="s">
        <v>46</v>
      </c>
      <c r="C6" s="15"/>
      <c r="D6" s="5"/>
      <c r="E6" s="5" t="s">
        <v>10</v>
      </c>
      <c r="F6" s="6"/>
      <c r="G6" s="7"/>
      <c r="H6" s="10"/>
      <c r="I6" s="8">
        <f t="shared" si="0"/>
        <v>0</v>
      </c>
      <c r="J6" s="9"/>
      <c r="K6" s="8">
        <f t="shared" si="1"/>
        <v>0</v>
      </c>
    </row>
    <row r="7" spans="1:11" ht="33.75" customHeight="1">
      <c r="A7" s="4">
        <v>3</v>
      </c>
      <c r="B7" s="14" t="s">
        <v>47</v>
      </c>
      <c r="C7" s="15"/>
      <c r="D7" s="5"/>
      <c r="E7" s="5" t="s">
        <v>10</v>
      </c>
      <c r="F7" s="6"/>
      <c r="G7" s="7"/>
      <c r="H7" s="10"/>
      <c r="I7" s="8">
        <f t="shared" ref="I7" si="2">ROUND(G7*H7,2)</f>
        <v>0</v>
      </c>
      <c r="J7" s="9"/>
      <c r="K7" s="8">
        <f t="shared" ref="K7" si="3">ROUND(I7*J7+I7,2)</f>
        <v>0</v>
      </c>
    </row>
    <row r="8" spans="1:11" ht="34.5" customHeight="1">
      <c r="A8" s="4">
        <v>4</v>
      </c>
      <c r="B8" s="134" t="s">
        <v>175</v>
      </c>
      <c r="C8" s="15"/>
      <c r="D8" s="5"/>
      <c r="E8" s="5" t="s">
        <v>10</v>
      </c>
      <c r="F8" s="6"/>
      <c r="G8" s="7"/>
      <c r="H8" s="10"/>
      <c r="I8" s="8">
        <f t="shared" si="0"/>
        <v>0</v>
      </c>
      <c r="J8" s="9"/>
      <c r="K8" s="8">
        <f t="shared" si="1"/>
        <v>0</v>
      </c>
    </row>
    <row r="9" spans="1:11" ht="59.25" customHeight="1">
      <c r="A9" s="4">
        <v>5</v>
      </c>
      <c r="B9" s="14" t="s">
        <v>48</v>
      </c>
      <c r="C9" s="15"/>
      <c r="D9" s="5"/>
      <c r="E9" s="5" t="s">
        <v>10</v>
      </c>
      <c r="F9" s="6"/>
      <c r="G9" s="7"/>
      <c r="H9" s="10"/>
      <c r="I9" s="8">
        <f t="shared" si="0"/>
        <v>0</v>
      </c>
      <c r="J9" s="9"/>
      <c r="K9" s="8">
        <f t="shared" si="1"/>
        <v>0</v>
      </c>
    </row>
    <row r="10" spans="1:11" ht="35.25" customHeight="1">
      <c r="A10" s="4">
        <v>6</v>
      </c>
      <c r="B10" s="14" t="s">
        <v>49</v>
      </c>
      <c r="C10" s="15"/>
      <c r="D10" s="5"/>
      <c r="E10" s="5" t="s">
        <v>10</v>
      </c>
      <c r="F10" s="6"/>
      <c r="G10" s="7"/>
      <c r="H10" s="10"/>
      <c r="I10" s="8">
        <f t="shared" si="0"/>
        <v>0</v>
      </c>
      <c r="J10" s="9"/>
      <c r="K10" s="8">
        <f t="shared" si="1"/>
        <v>0</v>
      </c>
    </row>
    <row r="11" spans="1:11" ht="60.75" customHeight="1">
      <c r="A11" s="4">
        <v>7</v>
      </c>
      <c r="B11" s="14" t="s">
        <v>50</v>
      </c>
      <c r="C11" s="15"/>
      <c r="D11" s="5"/>
      <c r="E11" s="5" t="s">
        <v>10</v>
      </c>
      <c r="F11" s="6"/>
      <c r="G11" s="7"/>
      <c r="H11" s="10"/>
      <c r="I11" s="8">
        <f t="shared" si="0"/>
        <v>0</v>
      </c>
      <c r="J11" s="9"/>
      <c r="K11" s="8">
        <f t="shared" si="1"/>
        <v>0</v>
      </c>
    </row>
    <row r="12" spans="1:11" ht="38.25" customHeight="1">
      <c r="A12" s="4">
        <v>8</v>
      </c>
      <c r="B12" s="14" t="s">
        <v>51</v>
      </c>
      <c r="C12" s="15"/>
      <c r="D12" s="5"/>
      <c r="E12" s="5" t="s">
        <v>10</v>
      </c>
      <c r="F12" s="6"/>
      <c r="G12" s="7"/>
      <c r="H12" s="10"/>
      <c r="I12" s="8">
        <f t="shared" si="0"/>
        <v>0</v>
      </c>
      <c r="J12" s="9"/>
      <c r="K12" s="8">
        <f t="shared" si="1"/>
        <v>0</v>
      </c>
    </row>
    <row r="13" spans="1:11">
      <c r="A13" s="43" t="s">
        <v>15</v>
      </c>
      <c r="B13" s="44" t="s">
        <v>44</v>
      </c>
      <c r="C13" s="59"/>
      <c r="D13" s="60"/>
      <c r="E13" s="60"/>
      <c r="F13" s="60"/>
      <c r="G13" s="60"/>
      <c r="H13" s="60"/>
      <c r="I13" s="60"/>
      <c r="J13" s="60"/>
      <c r="K13" s="61"/>
    </row>
    <row r="14" spans="1:11">
      <c r="A14" s="4" t="s">
        <v>130</v>
      </c>
      <c r="B14" s="13"/>
      <c r="C14" s="15"/>
      <c r="D14" s="5"/>
      <c r="E14" s="5"/>
      <c r="F14" s="6"/>
      <c r="G14" s="7"/>
      <c r="H14" s="10"/>
      <c r="I14" s="8">
        <f t="shared" ref="I14" si="4">ROUND(G14*H14,2)</f>
        <v>0</v>
      </c>
      <c r="J14" s="9"/>
      <c r="K14" s="8">
        <f t="shared" ref="K14" si="5">ROUND(I14*J14+I14,2)</f>
        <v>0</v>
      </c>
    </row>
    <row r="15" spans="1:11" ht="15" customHeight="1">
      <c r="A15" s="46" t="s">
        <v>3</v>
      </c>
      <c r="B15" s="46"/>
      <c r="C15" s="46"/>
      <c r="D15" s="46"/>
      <c r="E15" s="46"/>
      <c r="F15" s="46"/>
      <c r="G15" s="46"/>
      <c r="H15" s="47"/>
      <c r="I15" s="11">
        <f>SUM(I5:I14)</f>
        <v>0</v>
      </c>
      <c r="J15" s="12"/>
      <c r="K15" s="11">
        <f>SUM(K5:K14)</f>
        <v>0</v>
      </c>
    </row>
    <row r="16" spans="1:11">
      <c r="B16" s="48" t="s">
        <v>57</v>
      </c>
      <c r="C16" s="48"/>
      <c r="D16" s="48"/>
      <c r="E16" s="48"/>
      <c r="F16" s="48"/>
      <c r="G16" s="48"/>
    </row>
    <row r="17" spans="1:7">
      <c r="B17" s="48"/>
      <c r="C17" s="48"/>
      <c r="D17" s="48"/>
      <c r="E17" s="48"/>
      <c r="F17" s="48"/>
      <c r="G17" s="48"/>
    </row>
    <row r="18" spans="1:7">
      <c r="B18" s="48"/>
      <c r="C18" s="48"/>
      <c r="D18" s="48"/>
      <c r="E18" s="48"/>
      <c r="F18" s="48"/>
      <c r="G18" s="48"/>
    </row>
    <row r="20" spans="1:7" ht="33" customHeight="1">
      <c r="A20" s="50" t="s">
        <v>131</v>
      </c>
      <c r="B20" s="50"/>
      <c r="C20" s="50"/>
      <c r="D20" s="50"/>
      <c r="E20" s="50"/>
      <c r="F20" s="50"/>
      <c r="G20" s="50"/>
    </row>
    <row r="21" spans="1:7">
      <c r="A21" s="51" t="s">
        <v>19</v>
      </c>
      <c r="B21" s="51" t="s">
        <v>20</v>
      </c>
      <c r="C21" s="51" t="s">
        <v>21</v>
      </c>
      <c r="D21" s="51" t="s">
        <v>53</v>
      </c>
      <c r="E21" s="54" t="s">
        <v>22</v>
      </c>
      <c r="F21" s="55" t="s">
        <v>23</v>
      </c>
      <c r="G21" s="55" t="s">
        <v>54</v>
      </c>
    </row>
    <row r="22" spans="1:7">
      <c r="A22" s="52"/>
      <c r="B22" s="52"/>
      <c r="C22" s="52"/>
      <c r="D22" s="52"/>
      <c r="E22" s="54"/>
      <c r="F22" s="55"/>
      <c r="G22" s="55"/>
    </row>
    <row r="23" spans="1:7">
      <c r="A23" s="52"/>
      <c r="B23" s="52"/>
      <c r="C23" s="52"/>
      <c r="D23" s="52"/>
      <c r="E23" s="54"/>
      <c r="F23" s="55"/>
      <c r="G23" s="55"/>
    </row>
    <row r="24" spans="1:7" ht="21" customHeight="1">
      <c r="A24" s="53"/>
      <c r="B24" s="53"/>
      <c r="C24" s="53"/>
      <c r="D24" s="53"/>
      <c r="E24" s="54"/>
      <c r="F24" s="55"/>
      <c r="G24" s="55"/>
    </row>
    <row r="25" spans="1:7">
      <c r="A25" s="22">
        <v>1</v>
      </c>
      <c r="B25" s="22">
        <v>2</v>
      </c>
      <c r="C25" s="22">
        <v>3</v>
      </c>
      <c r="D25" s="22">
        <v>4</v>
      </c>
      <c r="E25" s="22">
        <v>5</v>
      </c>
      <c r="F25" s="22" t="s">
        <v>25</v>
      </c>
      <c r="G25" s="22" t="s">
        <v>55</v>
      </c>
    </row>
    <row r="26" spans="1:7">
      <c r="A26" s="13">
        <v>1</v>
      </c>
      <c r="B26" s="13" t="s">
        <v>43</v>
      </c>
      <c r="C26" s="24"/>
      <c r="D26" s="25"/>
      <c r="E26" s="26"/>
      <c r="F26" s="25">
        <f>ROUND(D26*E26+D26,2)</f>
        <v>0</v>
      </c>
      <c r="G26" s="25">
        <f>ROUND(F26*48,2)</f>
        <v>0</v>
      </c>
    </row>
    <row r="27" spans="1:7" ht="14.25">
      <c r="F27" s="27" t="s">
        <v>27</v>
      </c>
      <c r="G27" s="11">
        <f>SUM(G26)</f>
        <v>0</v>
      </c>
    </row>
    <row r="28" spans="1:7">
      <c r="A28" s="28"/>
      <c r="B28" s="28"/>
      <c r="C28" s="28"/>
      <c r="D28" s="28"/>
      <c r="E28" s="28"/>
      <c r="F28" s="28"/>
      <c r="G28" s="28"/>
    </row>
    <row r="29" spans="1:7">
      <c r="A29" s="28"/>
      <c r="B29" s="28"/>
      <c r="C29" s="28"/>
      <c r="D29" s="28"/>
      <c r="E29" s="28"/>
      <c r="F29" s="28"/>
      <c r="G29" s="28"/>
    </row>
    <row r="30" spans="1:7" ht="14.25">
      <c r="A30" s="49" t="s">
        <v>28</v>
      </c>
      <c r="B30" s="49"/>
      <c r="C30" s="49"/>
      <c r="D30" s="28"/>
      <c r="E30" s="28"/>
      <c r="F30" s="28"/>
      <c r="G30" s="28"/>
    </row>
    <row r="31" spans="1:7" ht="28.5">
      <c r="A31" s="14" t="s">
        <v>29</v>
      </c>
      <c r="B31" s="17" t="s">
        <v>30</v>
      </c>
      <c r="C31" s="17" t="s">
        <v>31</v>
      </c>
      <c r="D31" s="28"/>
      <c r="E31" s="28"/>
      <c r="F31" s="28"/>
      <c r="G31" s="28"/>
    </row>
    <row r="32" spans="1:7">
      <c r="A32" s="14">
        <v>1</v>
      </c>
      <c r="B32" s="14" t="s">
        <v>32</v>
      </c>
      <c r="C32" s="29">
        <f>K15</f>
        <v>0</v>
      </c>
      <c r="D32" s="28"/>
      <c r="E32" s="28"/>
      <c r="F32" s="28"/>
      <c r="G32" s="28"/>
    </row>
    <row r="33" spans="1:7">
      <c r="A33" s="14">
        <v>2</v>
      </c>
      <c r="B33" s="14" t="s">
        <v>43</v>
      </c>
      <c r="C33" s="29">
        <f>G27</f>
        <v>0</v>
      </c>
      <c r="D33" s="28"/>
      <c r="E33" s="28"/>
      <c r="F33" s="28"/>
      <c r="G33" s="28"/>
    </row>
    <row r="34" spans="1:7">
      <c r="A34" s="21"/>
      <c r="B34" s="30" t="s">
        <v>27</v>
      </c>
      <c r="C34" s="29">
        <f>SUM(C32:C33)</f>
        <v>0</v>
      </c>
      <c r="D34" s="28"/>
      <c r="E34" s="28"/>
      <c r="F34" s="28"/>
      <c r="G34" s="28"/>
    </row>
    <row r="35" spans="1:7">
      <c r="A35" s="28"/>
      <c r="B35" s="28"/>
      <c r="C35" s="28"/>
      <c r="D35" s="28"/>
      <c r="E35" s="28"/>
      <c r="F35" s="28"/>
      <c r="G35" s="28"/>
    </row>
  </sheetData>
  <mergeCells count="14">
    <mergeCell ref="A1:K1"/>
    <mergeCell ref="A15:H15"/>
    <mergeCell ref="B16:G18"/>
    <mergeCell ref="A30:C30"/>
    <mergeCell ref="A20:G20"/>
    <mergeCell ref="A21:A24"/>
    <mergeCell ref="B21:B24"/>
    <mergeCell ref="C21:C24"/>
    <mergeCell ref="D21:D24"/>
    <mergeCell ref="E21:E24"/>
    <mergeCell ref="F21:F24"/>
    <mergeCell ref="G21:G24"/>
    <mergeCell ref="C4:K4"/>
    <mergeCell ref="C13:K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workbookViewId="0">
      <selection activeCell="P13" sqref="P13"/>
    </sheetView>
  </sheetViews>
  <sheetFormatPr defaultRowHeight="15"/>
  <cols>
    <col min="1" max="1" width="6.28515625" style="20" customWidth="1"/>
    <col min="2" max="4" width="9.140625" style="20"/>
    <col min="5" max="5" width="71.42578125" style="20" customWidth="1"/>
    <col min="6" max="10" width="9.140625" style="20"/>
    <col min="11" max="11" width="4" style="20" customWidth="1"/>
    <col min="12" max="14" width="9.140625" style="20"/>
    <col min="15" max="15" width="28.85546875" style="20" customWidth="1"/>
    <col min="16" max="16" width="13" style="20" customWidth="1"/>
    <col min="17" max="18" width="9.140625" style="20"/>
    <col min="19" max="19" width="27.28515625" style="20" customWidth="1"/>
    <col min="20" max="16384" width="9.140625" style="20"/>
  </cols>
  <sheetData>
    <row r="1" spans="1:20" ht="36" customHeight="1">
      <c r="A1" s="113" t="s">
        <v>68</v>
      </c>
      <c r="B1" s="113"/>
      <c r="C1" s="113"/>
      <c r="D1" s="113"/>
      <c r="E1" s="113"/>
      <c r="F1" s="113"/>
      <c r="G1" s="113"/>
      <c r="H1" s="113"/>
      <c r="I1" s="113"/>
      <c r="K1" s="108" t="s">
        <v>139</v>
      </c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8">
      <c r="A2" s="16" t="s">
        <v>19</v>
      </c>
      <c r="B2" s="109" t="s">
        <v>33</v>
      </c>
      <c r="C2" s="109"/>
      <c r="D2" s="109"/>
      <c r="E2" s="109"/>
      <c r="F2" s="109" t="s">
        <v>34</v>
      </c>
      <c r="G2" s="109"/>
      <c r="H2" s="109"/>
      <c r="I2" s="109"/>
      <c r="K2" s="31" t="s">
        <v>19</v>
      </c>
      <c r="L2" s="110" t="s">
        <v>35</v>
      </c>
      <c r="M2" s="111"/>
      <c r="N2" s="111"/>
      <c r="O2" s="112"/>
      <c r="P2" s="31" t="s">
        <v>36</v>
      </c>
      <c r="Q2" s="110" t="s">
        <v>37</v>
      </c>
      <c r="R2" s="112"/>
      <c r="S2" s="31" t="s">
        <v>38</v>
      </c>
      <c r="T2" s="32"/>
    </row>
    <row r="3" spans="1:20" ht="60" customHeight="1">
      <c r="A3" s="16"/>
      <c r="B3" s="105" t="s">
        <v>132</v>
      </c>
      <c r="C3" s="106"/>
      <c r="D3" s="106"/>
      <c r="E3" s="106"/>
      <c r="F3" s="106"/>
      <c r="G3" s="106"/>
      <c r="H3" s="106"/>
      <c r="I3" s="107"/>
      <c r="K3" s="33">
        <v>1</v>
      </c>
      <c r="L3" s="97" t="s">
        <v>135</v>
      </c>
      <c r="M3" s="98"/>
      <c r="N3" s="98"/>
      <c r="O3" s="99"/>
      <c r="P3" s="34"/>
      <c r="Q3" s="101"/>
      <c r="R3" s="102"/>
      <c r="S3" s="35" t="s">
        <v>40</v>
      </c>
      <c r="T3" s="32"/>
    </row>
    <row r="4" spans="1:20" ht="40.5" customHeight="1">
      <c r="A4" s="40">
        <v>1</v>
      </c>
      <c r="B4" s="68" t="s">
        <v>69</v>
      </c>
      <c r="C4" s="69"/>
      <c r="D4" s="69"/>
      <c r="E4" s="70"/>
      <c r="F4" s="92"/>
      <c r="G4" s="92"/>
      <c r="H4" s="92"/>
      <c r="I4" s="92"/>
      <c r="K4" s="33">
        <v>2</v>
      </c>
      <c r="L4" s="97" t="s">
        <v>136</v>
      </c>
      <c r="M4" s="98"/>
      <c r="N4" s="98"/>
      <c r="O4" s="99"/>
      <c r="P4" s="34"/>
      <c r="Q4" s="103"/>
      <c r="R4" s="104"/>
      <c r="S4" s="35" t="s">
        <v>40</v>
      </c>
      <c r="T4" s="32"/>
    </row>
    <row r="5" spans="1:20" ht="85.5" customHeight="1">
      <c r="A5" s="40">
        <v>2</v>
      </c>
      <c r="B5" s="93" t="s">
        <v>70</v>
      </c>
      <c r="C5" s="94"/>
      <c r="D5" s="94"/>
      <c r="E5" s="95"/>
      <c r="F5" s="96"/>
      <c r="G5" s="96"/>
      <c r="H5" s="96"/>
      <c r="I5" s="96"/>
      <c r="K5" s="37">
        <v>3</v>
      </c>
      <c r="L5" s="97" t="s">
        <v>137</v>
      </c>
      <c r="M5" s="98"/>
      <c r="N5" s="98"/>
      <c r="O5" s="99"/>
      <c r="P5" s="34"/>
      <c r="Q5" s="101"/>
      <c r="R5" s="102"/>
      <c r="S5" s="35" t="s">
        <v>40</v>
      </c>
      <c r="T5" s="32"/>
    </row>
    <row r="6" spans="1:20" ht="37.5" customHeight="1">
      <c r="A6" s="40">
        <v>3</v>
      </c>
      <c r="B6" s="93" t="s">
        <v>71</v>
      </c>
      <c r="C6" s="94"/>
      <c r="D6" s="94"/>
      <c r="E6" s="95"/>
      <c r="F6" s="92"/>
      <c r="G6" s="92"/>
      <c r="H6" s="92"/>
      <c r="I6" s="92"/>
      <c r="K6" s="38">
        <v>4</v>
      </c>
      <c r="L6" s="97" t="s">
        <v>138</v>
      </c>
      <c r="M6" s="98"/>
      <c r="N6" s="98"/>
      <c r="O6" s="99"/>
      <c r="P6" s="34"/>
      <c r="Q6" s="103"/>
      <c r="R6" s="104"/>
      <c r="S6" s="35" t="s">
        <v>41</v>
      </c>
      <c r="T6" s="32"/>
    </row>
    <row r="7" spans="1:20" ht="37.5" customHeight="1">
      <c r="A7" s="40">
        <v>4</v>
      </c>
      <c r="B7" s="65" t="s">
        <v>72</v>
      </c>
      <c r="C7" s="69"/>
      <c r="D7" s="69"/>
      <c r="E7" s="70"/>
      <c r="F7" s="92"/>
      <c r="G7" s="92"/>
      <c r="H7" s="92"/>
      <c r="I7" s="92"/>
      <c r="K7" s="100" t="s">
        <v>42</v>
      </c>
      <c r="L7" s="100"/>
      <c r="M7" s="100"/>
      <c r="N7" s="100"/>
      <c r="O7" s="100"/>
      <c r="P7" s="100"/>
      <c r="Q7" s="100"/>
      <c r="R7" s="100"/>
      <c r="S7" s="100"/>
    </row>
    <row r="8" spans="1:20" ht="21.75" customHeight="1">
      <c r="A8" s="40">
        <v>5</v>
      </c>
      <c r="B8" s="65" t="s">
        <v>73</v>
      </c>
      <c r="C8" s="69"/>
      <c r="D8" s="69"/>
      <c r="E8" s="70"/>
      <c r="F8" s="92"/>
      <c r="G8" s="92"/>
      <c r="H8" s="92"/>
      <c r="I8" s="92"/>
    </row>
    <row r="9" spans="1:20" ht="21" customHeight="1">
      <c r="A9" s="40">
        <v>6</v>
      </c>
      <c r="B9" s="65" t="s">
        <v>74</v>
      </c>
      <c r="C9" s="69"/>
      <c r="D9" s="69"/>
      <c r="E9" s="70"/>
      <c r="F9" s="92"/>
      <c r="G9" s="92"/>
      <c r="H9" s="92"/>
      <c r="I9" s="92"/>
    </row>
    <row r="10" spans="1:20" ht="16.5">
      <c r="A10" s="40">
        <v>7</v>
      </c>
      <c r="B10" s="65" t="s">
        <v>75</v>
      </c>
      <c r="C10" s="69"/>
      <c r="D10" s="69"/>
      <c r="E10" s="70"/>
      <c r="F10" s="92"/>
      <c r="G10" s="92"/>
      <c r="H10" s="92"/>
      <c r="I10" s="92"/>
    </row>
    <row r="11" spans="1:20" ht="20.25" customHeight="1">
      <c r="A11" s="40">
        <v>8</v>
      </c>
      <c r="B11" s="65" t="s">
        <v>76</v>
      </c>
      <c r="C11" s="69"/>
      <c r="D11" s="69"/>
      <c r="E11" s="70"/>
      <c r="F11" s="92"/>
      <c r="G11" s="92"/>
      <c r="H11" s="92"/>
      <c r="I11" s="92"/>
    </row>
    <row r="12" spans="1:20" ht="20.25" customHeight="1">
      <c r="A12" s="40">
        <v>9</v>
      </c>
      <c r="B12" s="65" t="s">
        <v>77</v>
      </c>
      <c r="C12" s="69"/>
      <c r="D12" s="69"/>
      <c r="E12" s="70"/>
      <c r="F12" s="92"/>
      <c r="G12" s="92"/>
      <c r="H12" s="92"/>
      <c r="I12" s="92"/>
    </row>
    <row r="13" spans="1:20" ht="33" customHeight="1">
      <c r="A13" s="40">
        <v>10</v>
      </c>
      <c r="B13" s="65" t="s">
        <v>78</v>
      </c>
      <c r="C13" s="69"/>
      <c r="D13" s="69"/>
      <c r="E13" s="70"/>
      <c r="F13" s="92"/>
      <c r="G13" s="92"/>
      <c r="H13" s="92"/>
      <c r="I13" s="92"/>
    </row>
    <row r="14" spans="1:20" ht="31.5" customHeight="1">
      <c r="A14" s="40">
        <v>11</v>
      </c>
      <c r="B14" s="65" t="s">
        <v>133</v>
      </c>
      <c r="C14" s="69"/>
      <c r="D14" s="69"/>
      <c r="E14" s="70"/>
      <c r="F14" s="92"/>
      <c r="G14" s="92"/>
      <c r="H14" s="92"/>
      <c r="I14" s="92"/>
    </row>
    <row r="15" spans="1:20" ht="23.25" customHeight="1">
      <c r="A15" s="40">
        <v>12</v>
      </c>
      <c r="B15" s="65" t="s">
        <v>79</v>
      </c>
      <c r="C15" s="69"/>
      <c r="D15" s="69"/>
      <c r="E15" s="70"/>
      <c r="F15" s="92"/>
      <c r="G15" s="92"/>
      <c r="H15" s="92"/>
      <c r="I15" s="92"/>
    </row>
    <row r="16" spans="1:20" ht="19.5" customHeight="1">
      <c r="A16" s="40">
        <v>13</v>
      </c>
      <c r="B16" s="65" t="s">
        <v>80</v>
      </c>
      <c r="C16" s="69"/>
      <c r="D16" s="69"/>
      <c r="E16" s="70"/>
      <c r="F16" s="92"/>
      <c r="G16" s="92"/>
      <c r="H16" s="92"/>
      <c r="I16" s="92"/>
    </row>
    <row r="17" spans="1:9" ht="22.5" customHeight="1">
      <c r="A17" s="40">
        <v>14</v>
      </c>
      <c r="B17" s="65" t="s">
        <v>81</v>
      </c>
      <c r="C17" s="69"/>
      <c r="D17" s="69"/>
      <c r="E17" s="70"/>
      <c r="F17" s="92"/>
      <c r="G17" s="92"/>
      <c r="H17" s="92"/>
      <c r="I17" s="92"/>
    </row>
    <row r="18" spans="1:9" ht="21.75" customHeight="1">
      <c r="A18" s="40">
        <v>15</v>
      </c>
      <c r="B18" s="65" t="s">
        <v>82</v>
      </c>
      <c r="C18" s="69"/>
      <c r="D18" s="69"/>
      <c r="E18" s="70"/>
      <c r="F18" s="92"/>
      <c r="G18" s="92"/>
      <c r="H18" s="92"/>
      <c r="I18" s="92"/>
    </row>
    <row r="19" spans="1:9" ht="18.75" customHeight="1">
      <c r="A19" s="40">
        <v>16</v>
      </c>
      <c r="B19" s="65" t="s">
        <v>83</v>
      </c>
      <c r="C19" s="69"/>
      <c r="D19" s="69"/>
      <c r="E19" s="70"/>
      <c r="F19" s="92"/>
      <c r="G19" s="92"/>
      <c r="H19" s="92"/>
      <c r="I19" s="92"/>
    </row>
    <row r="20" spans="1:9" ht="39" customHeight="1">
      <c r="A20" s="40">
        <v>17</v>
      </c>
      <c r="B20" s="65" t="s">
        <v>84</v>
      </c>
      <c r="C20" s="69"/>
      <c r="D20" s="69"/>
      <c r="E20" s="70"/>
      <c r="F20" s="92"/>
      <c r="G20" s="92"/>
      <c r="H20" s="92"/>
      <c r="I20" s="92"/>
    </row>
    <row r="21" spans="1:9" ht="50.25" customHeight="1">
      <c r="A21" s="40">
        <v>18</v>
      </c>
      <c r="B21" s="65" t="s">
        <v>134</v>
      </c>
      <c r="C21" s="69"/>
      <c r="D21" s="69"/>
      <c r="E21" s="70"/>
      <c r="F21" s="92"/>
      <c r="G21" s="92"/>
      <c r="H21" s="92"/>
      <c r="I21" s="92"/>
    </row>
    <row r="22" spans="1:9" ht="35.25" customHeight="1">
      <c r="A22" s="40">
        <v>19</v>
      </c>
      <c r="B22" s="86" t="s">
        <v>85</v>
      </c>
      <c r="C22" s="87"/>
      <c r="D22" s="87"/>
      <c r="E22" s="88"/>
      <c r="F22" s="89"/>
      <c r="G22" s="89"/>
      <c r="H22" s="89"/>
      <c r="I22" s="89"/>
    </row>
    <row r="23" spans="1:9" ht="398.25" customHeight="1">
      <c r="A23" s="62">
        <v>20</v>
      </c>
      <c r="B23" s="90" t="s">
        <v>168</v>
      </c>
      <c r="C23" s="91"/>
      <c r="D23" s="91"/>
      <c r="E23" s="91"/>
      <c r="F23" s="77"/>
      <c r="G23" s="78"/>
      <c r="H23" s="78"/>
      <c r="I23" s="79"/>
    </row>
    <row r="24" spans="1:9" ht="350.25" customHeight="1">
      <c r="A24" s="63"/>
      <c r="B24" s="71" t="s">
        <v>169</v>
      </c>
      <c r="C24" s="72"/>
      <c r="D24" s="72"/>
      <c r="E24" s="73"/>
      <c r="F24" s="80"/>
      <c r="G24" s="81"/>
      <c r="H24" s="81"/>
      <c r="I24" s="82"/>
    </row>
    <row r="25" spans="1:9" ht="138.75" customHeight="1">
      <c r="A25" s="64"/>
      <c r="B25" s="74" t="s">
        <v>170</v>
      </c>
      <c r="C25" s="75"/>
      <c r="D25" s="75"/>
      <c r="E25" s="76"/>
      <c r="F25" s="83"/>
      <c r="G25" s="84"/>
      <c r="H25" s="84"/>
      <c r="I25" s="85"/>
    </row>
    <row r="26" spans="1:9" ht="33" customHeight="1">
      <c r="A26" s="40">
        <v>21</v>
      </c>
      <c r="B26" s="65" t="s">
        <v>86</v>
      </c>
      <c r="C26" s="66"/>
      <c r="D26" s="66"/>
      <c r="E26" s="67"/>
      <c r="F26" s="68"/>
      <c r="G26" s="69"/>
      <c r="H26" s="69"/>
      <c r="I26" s="70"/>
    </row>
    <row r="27" spans="1:9" ht="38.25" customHeight="1">
      <c r="A27" s="40">
        <v>22</v>
      </c>
      <c r="B27" s="65" t="s">
        <v>87</v>
      </c>
      <c r="C27" s="66"/>
      <c r="D27" s="66"/>
      <c r="E27" s="67"/>
      <c r="F27" s="68"/>
      <c r="G27" s="69"/>
      <c r="H27" s="69"/>
      <c r="I27" s="70"/>
    </row>
    <row r="28" spans="1:9" ht="36" customHeight="1">
      <c r="A28" s="40">
        <v>23</v>
      </c>
      <c r="B28" s="65" t="s">
        <v>88</v>
      </c>
      <c r="C28" s="66"/>
      <c r="D28" s="66"/>
      <c r="E28" s="67"/>
      <c r="F28" s="68"/>
      <c r="G28" s="69"/>
      <c r="H28" s="69"/>
      <c r="I28" s="70"/>
    </row>
    <row r="29" spans="1:9" ht="51.75" customHeight="1">
      <c r="A29" s="40">
        <v>24</v>
      </c>
      <c r="B29" s="65" t="s">
        <v>89</v>
      </c>
      <c r="C29" s="66"/>
      <c r="D29" s="66"/>
      <c r="E29" s="67"/>
      <c r="F29" s="68"/>
      <c r="G29" s="69"/>
      <c r="H29" s="69"/>
      <c r="I29" s="70"/>
    </row>
    <row r="30" spans="1:9" ht="18.75" customHeight="1">
      <c r="A30" s="40">
        <v>25</v>
      </c>
      <c r="B30" s="65" t="s">
        <v>90</v>
      </c>
      <c r="C30" s="66"/>
      <c r="D30" s="66"/>
      <c r="E30" s="67"/>
      <c r="F30" s="68"/>
      <c r="G30" s="69"/>
      <c r="H30" s="69"/>
      <c r="I30" s="70"/>
    </row>
    <row r="31" spans="1:9" ht="19.5" customHeight="1">
      <c r="A31" s="40">
        <v>26</v>
      </c>
      <c r="B31" s="65" t="s">
        <v>91</v>
      </c>
      <c r="C31" s="66"/>
      <c r="D31" s="66"/>
      <c r="E31" s="67"/>
      <c r="F31" s="68"/>
      <c r="G31" s="69"/>
      <c r="H31" s="69"/>
      <c r="I31" s="70"/>
    </row>
    <row r="32" spans="1:9" ht="24.75" customHeight="1">
      <c r="A32" s="40">
        <v>27</v>
      </c>
      <c r="B32" s="65" t="s">
        <v>92</v>
      </c>
      <c r="C32" s="66"/>
      <c r="D32" s="66"/>
      <c r="E32" s="67"/>
      <c r="F32" s="68"/>
      <c r="G32" s="69"/>
      <c r="H32" s="69"/>
      <c r="I32" s="70"/>
    </row>
    <row r="33" ht="37.5" customHeight="1"/>
  </sheetData>
  <mergeCells count="73">
    <mergeCell ref="K1:T1"/>
    <mergeCell ref="B2:E2"/>
    <mergeCell ref="F2:I2"/>
    <mergeCell ref="L2:O2"/>
    <mergeCell ref="Q2:R2"/>
    <mergeCell ref="A1:I1"/>
    <mergeCell ref="B3:I3"/>
    <mergeCell ref="L3:O3"/>
    <mergeCell ref="Q3:R3"/>
    <mergeCell ref="B4:E4"/>
    <mergeCell ref="F4:I4"/>
    <mergeCell ref="L4:O4"/>
    <mergeCell ref="Q4:R4"/>
    <mergeCell ref="B9:E9"/>
    <mergeCell ref="F9:I9"/>
    <mergeCell ref="B5:E5"/>
    <mergeCell ref="F5:I5"/>
    <mergeCell ref="L5:O5"/>
    <mergeCell ref="B7:E7"/>
    <mergeCell ref="F7:I7"/>
    <mergeCell ref="K7:S7"/>
    <mergeCell ref="B8:E8"/>
    <mergeCell ref="F8:I8"/>
    <mergeCell ref="Q5:R5"/>
    <mergeCell ref="B6:E6"/>
    <mergeCell ref="F6:I6"/>
    <mergeCell ref="L6:O6"/>
    <mergeCell ref="Q6:R6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B26:E26"/>
    <mergeCell ref="B27:E27"/>
    <mergeCell ref="A23:A25"/>
    <mergeCell ref="B32:E32"/>
    <mergeCell ref="F28:I28"/>
    <mergeCell ref="F27:I27"/>
    <mergeCell ref="F26:I26"/>
    <mergeCell ref="F32:I32"/>
    <mergeCell ref="F31:I31"/>
    <mergeCell ref="F30:I30"/>
    <mergeCell ref="F29:I29"/>
    <mergeCell ref="B28:E28"/>
    <mergeCell ref="B29:E29"/>
    <mergeCell ref="B30:E30"/>
    <mergeCell ref="B31:E31"/>
    <mergeCell ref="B24:E24"/>
    <mergeCell ref="B25:E25"/>
    <mergeCell ref="F23:I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Q8" sqref="Q8"/>
    </sheetView>
  </sheetViews>
  <sheetFormatPr defaultRowHeight="13.5"/>
  <cols>
    <col min="1" max="1" width="3" style="1" customWidth="1"/>
    <col min="2" max="2" width="47.5703125" style="1" bestFit="1" customWidth="1"/>
    <col min="3" max="3" width="14.85546875" style="1" bestFit="1" customWidth="1"/>
    <col min="4" max="4" width="12.42578125" style="1" customWidth="1"/>
    <col min="5" max="5" width="19" style="1" customWidth="1"/>
    <col min="6" max="6" width="14" style="1" customWidth="1"/>
    <col min="7" max="7" width="11.42578125" style="1" customWidth="1"/>
    <col min="8" max="8" width="14.42578125" style="1" customWidth="1"/>
    <col min="9" max="9" width="15.7109375" style="1" customWidth="1"/>
    <col min="10" max="10" width="5.140625" style="1" customWidth="1"/>
    <col min="11" max="11" width="15" style="1" customWidth="1"/>
    <col min="12" max="16384" width="9.140625" style="1"/>
  </cols>
  <sheetData>
    <row r="1" spans="1:11" ht="14.25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40.5">
      <c r="A2" s="2" t="s">
        <v>4</v>
      </c>
      <c r="B2" s="2" t="s">
        <v>16</v>
      </c>
      <c r="C2" s="2" t="s">
        <v>11</v>
      </c>
      <c r="D2" s="2" t="s">
        <v>12</v>
      </c>
      <c r="E2" s="2" t="s">
        <v>9</v>
      </c>
      <c r="F2" s="2" t="s">
        <v>13</v>
      </c>
      <c r="G2" s="2" t="s">
        <v>6</v>
      </c>
      <c r="H2" s="2" t="s">
        <v>7</v>
      </c>
      <c r="I2" s="2" t="s">
        <v>5</v>
      </c>
      <c r="J2" s="2" t="s">
        <v>1</v>
      </c>
      <c r="K2" s="2" t="s">
        <v>0</v>
      </c>
    </row>
    <row r="3" spans="1:1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 t="s">
        <v>2</v>
      </c>
      <c r="J3" s="3">
        <v>10</v>
      </c>
      <c r="K3" s="3" t="s">
        <v>8</v>
      </c>
    </row>
    <row r="4" spans="1:11" ht="27">
      <c r="A4" s="4">
        <v>1</v>
      </c>
      <c r="B4" s="14" t="s">
        <v>59</v>
      </c>
      <c r="C4" s="15"/>
      <c r="D4" s="5"/>
      <c r="E4" s="5" t="s">
        <v>10</v>
      </c>
      <c r="F4" s="6"/>
      <c r="G4" s="7"/>
      <c r="H4" s="10"/>
      <c r="I4" s="8">
        <f t="shared" ref="I4:I8" si="0">ROUND(G4*H4,2)</f>
        <v>0</v>
      </c>
      <c r="J4" s="9"/>
      <c r="K4" s="8">
        <f t="shared" ref="K4:K8" si="1">ROUND(I4*J4+I4,2)</f>
        <v>0</v>
      </c>
    </row>
    <row r="5" spans="1:11" ht="27">
      <c r="A5" s="4">
        <v>2</v>
      </c>
      <c r="B5" s="14" t="s">
        <v>60</v>
      </c>
      <c r="C5" s="15"/>
      <c r="D5" s="5"/>
      <c r="E5" s="5" t="s">
        <v>10</v>
      </c>
      <c r="F5" s="6"/>
      <c r="G5" s="7"/>
      <c r="H5" s="10"/>
      <c r="I5" s="8">
        <f t="shared" si="0"/>
        <v>0</v>
      </c>
      <c r="J5" s="9"/>
      <c r="K5" s="8">
        <f t="shared" si="1"/>
        <v>0</v>
      </c>
    </row>
    <row r="6" spans="1:11" ht="27">
      <c r="A6" s="4">
        <v>3</v>
      </c>
      <c r="B6" s="14" t="s">
        <v>61</v>
      </c>
      <c r="C6" s="15"/>
      <c r="D6" s="5"/>
      <c r="E6" s="5" t="s">
        <v>10</v>
      </c>
      <c r="F6" s="6"/>
      <c r="G6" s="7"/>
      <c r="H6" s="10"/>
      <c r="I6" s="8">
        <f t="shared" si="0"/>
        <v>0</v>
      </c>
      <c r="J6" s="9"/>
      <c r="K6" s="8">
        <f t="shared" si="1"/>
        <v>0</v>
      </c>
    </row>
    <row r="7" spans="1:11" ht="54">
      <c r="A7" s="4">
        <v>4</v>
      </c>
      <c r="B7" s="14" t="s">
        <v>62</v>
      </c>
      <c r="C7" s="15"/>
      <c r="D7" s="5"/>
      <c r="E7" s="5"/>
      <c r="F7" s="6"/>
      <c r="G7" s="7"/>
      <c r="H7" s="10"/>
      <c r="I7" s="8">
        <f t="shared" si="0"/>
        <v>0</v>
      </c>
      <c r="J7" s="9"/>
      <c r="K7" s="8">
        <f t="shared" si="1"/>
        <v>0</v>
      </c>
    </row>
    <row r="8" spans="1:11" ht="54">
      <c r="A8" s="4">
        <v>5</v>
      </c>
      <c r="B8" s="14" t="s">
        <v>63</v>
      </c>
      <c r="C8" s="15"/>
      <c r="D8" s="5"/>
      <c r="E8" s="5"/>
      <c r="F8" s="6"/>
      <c r="G8" s="7"/>
      <c r="H8" s="10"/>
      <c r="I8" s="8">
        <f t="shared" si="0"/>
        <v>0</v>
      </c>
      <c r="J8" s="9"/>
      <c r="K8" s="8">
        <f t="shared" si="1"/>
        <v>0</v>
      </c>
    </row>
    <row r="9" spans="1:11" ht="15" customHeight="1">
      <c r="A9" s="46" t="s">
        <v>3</v>
      </c>
      <c r="B9" s="46"/>
      <c r="C9" s="46"/>
      <c r="D9" s="46"/>
      <c r="E9" s="46"/>
      <c r="F9" s="46"/>
      <c r="G9" s="46"/>
      <c r="H9" s="47"/>
      <c r="I9" s="11">
        <f>SUM(I4:I8)</f>
        <v>0</v>
      </c>
      <c r="J9" s="12"/>
      <c r="K9" s="11">
        <f>SUM(K4:K8)</f>
        <v>0</v>
      </c>
    </row>
    <row r="10" spans="1:11">
      <c r="B10" s="48" t="s">
        <v>57</v>
      </c>
      <c r="C10" s="48"/>
      <c r="D10" s="48"/>
      <c r="E10" s="48"/>
      <c r="F10" s="48"/>
      <c r="G10" s="48"/>
    </row>
    <row r="11" spans="1:11">
      <c r="B11" s="48"/>
      <c r="C11" s="48"/>
      <c r="D11" s="48"/>
      <c r="E11" s="48"/>
      <c r="F11" s="48"/>
      <c r="G11" s="48"/>
    </row>
    <row r="12" spans="1:11">
      <c r="B12" s="48"/>
      <c r="C12" s="48"/>
      <c r="D12" s="48"/>
      <c r="E12" s="48"/>
      <c r="F12" s="48"/>
      <c r="G12" s="48"/>
    </row>
    <row r="14" spans="1:11" ht="14.25">
      <c r="A14" s="114" t="s">
        <v>52</v>
      </c>
      <c r="B14" s="114"/>
      <c r="C14" s="114"/>
      <c r="D14" s="114"/>
      <c r="E14" s="114"/>
      <c r="F14" s="114"/>
      <c r="G14" s="114"/>
    </row>
    <row r="15" spans="1:11">
      <c r="A15" s="51" t="s">
        <v>19</v>
      </c>
      <c r="B15" s="51" t="s">
        <v>20</v>
      </c>
      <c r="C15" s="51" t="s">
        <v>21</v>
      </c>
      <c r="D15" s="51" t="s">
        <v>53</v>
      </c>
      <c r="E15" s="54" t="s">
        <v>22</v>
      </c>
      <c r="F15" s="55" t="s">
        <v>23</v>
      </c>
      <c r="G15" s="55" t="s">
        <v>54</v>
      </c>
    </row>
    <row r="16" spans="1:11">
      <c r="A16" s="52"/>
      <c r="B16" s="52"/>
      <c r="C16" s="52"/>
      <c r="D16" s="52"/>
      <c r="E16" s="54"/>
      <c r="F16" s="55"/>
      <c r="G16" s="55"/>
    </row>
    <row r="17" spans="1:7">
      <c r="A17" s="52"/>
      <c r="B17" s="52"/>
      <c r="C17" s="52"/>
      <c r="D17" s="52"/>
      <c r="E17" s="54"/>
      <c r="F17" s="55"/>
      <c r="G17" s="55"/>
    </row>
    <row r="18" spans="1:7" ht="21" customHeight="1">
      <c r="A18" s="53"/>
      <c r="B18" s="53"/>
      <c r="C18" s="53"/>
      <c r="D18" s="53"/>
      <c r="E18" s="54"/>
      <c r="F18" s="55"/>
      <c r="G18" s="55"/>
    </row>
    <row r="19" spans="1:7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 t="s">
        <v>25</v>
      </c>
      <c r="G19" s="22" t="s">
        <v>55</v>
      </c>
    </row>
    <row r="20" spans="1:7">
      <c r="A20" s="13">
        <v>1</v>
      </c>
      <c r="B20" s="13" t="s">
        <v>43</v>
      </c>
      <c r="C20" s="24"/>
      <c r="D20" s="25"/>
      <c r="E20" s="26"/>
      <c r="F20" s="25">
        <f>ROUND(D20*E20+D20,2)</f>
        <v>0</v>
      </c>
      <c r="G20" s="25">
        <f>ROUND(F20*48,2)</f>
        <v>0</v>
      </c>
    </row>
    <row r="21" spans="1:7" ht="14.25">
      <c r="F21" s="27" t="s">
        <v>27</v>
      </c>
      <c r="G21" s="11">
        <f>SUM(G20)</f>
        <v>0</v>
      </c>
    </row>
    <row r="22" spans="1:7">
      <c r="A22" s="28"/>
      <c r="B22" s="28"/>
      <c r="C22" s="28"/>
      <c r="D22" s="28"/>
      <c r="E22" s="28"/>
      <c r="F22" s="28"/>
      <c r="G22" s="28"/>
    </row>
    <row r="23" spans="1:7">
      <c r="A23" s="28"/>
      <c r="B23" s="28"/>
      <c r="C23" s="28"/>
      <c r="D23" s="28"/>
      <c r="E23" s="28"/>
      <c r="F23" s="28"/>
      <c r="G23" s="28"/>
    </row>
    <row r="24" spans="1:7" ht="14.25">
      <c r="A24" s="49" t="s">
        <v>28</v>
      </c>
      <c r="B24" s="49"/>
      <c r="C24" s="49"/>
      <c r="D24" s="28"/>
      <c r="E24" s="28"/>
      <c r="F24" s="28"/>
      <c r="G24" s="28"/>
    </row>
    <row r="25" spans="1:7" ht="28.5">
      <c r="A25" s="14" t="s">
        <v>29</v>
      </c>
      <c r="B25" s="17" t="s">
        <v>30</v>
      </c>
      <c r="C25" s="17" t="s">
        <v>31</v>
      </c>
      <c r="D25" s="28"/>
      <c r="E25" s="28"/>
      <c r="F25" s="28"/>
      <c r="G25" s="28"/>
    </row>
    <row r="26" spans="1:7">
      <c r="A26" s="14">
        <v>1</v>
      </c>
      <c r="B26" s="14" t="s">
        <v>32</v>
      </c>
      <c r="C26" s="29">
        <f>K9</f>
        <v>0</v>
      </c>
      <c r="D26" s="28"/>
      <c r="E26" s="28"/>
      <c r="F26" s="28"/>
      <c r="G26" s="28"/>
    </row>
    <row r="27" spans="1:7">
      <c r="A27" s="14">
        <v>2</v>
      </c>
      <c r="B27" s="14" t="s">
        <v>43</v>
      </c>
      <c r="C27" s="29">
        <f>G21</f>
        <v>0</v>
      </c>
      <c r="D27" s="28"/>
      <c r="E27" s="28"/>
      <c r="F27" s="28"/>
      <c r="G27" s="28"/>
    </row>
    <row r="28" spans="1:7">
      <c r="A28" s="21"/>
      <c r="B28" s="30" t="s">
        <v>27</v>
      </c>
      <c r="C28" s="29">
        <f>SUM(C26:C27)</f>
        <v>0</v>
      </c>
      <c r="D28" s="28"/>
      <c r="E28" s="28"/>
      <c r="F28" s="28"/>
      <c r="G28" s="28"/>
    </row>
    <row r="29" spans="1:7">
      <c r="A29" s="28"/>
      <c r="B29" s="28"/>
      <c r="C29" s="28"/>
      <c r="D29" s="28"/>
      <c r="E29" s="28"/>
      <c r="F29" s="28"/>
      <c r="G29" s="28"/>
    </row>
  </sheetData>
  <mergeCells count="12">
    <mergeCell ref="A24:C24"/>
    <mergeCell ref="B15:B18"/>
    <mergeCell ref="C15:C18"/>
    <mergeCell ref="D15:D18"/>
    <mergeCell ref="E15:E18"/>
    <mergeCell ref="A1:K1"/>
    <mergeCell ref="A9:H9"/>
    <mergeCell ref="B10:G12"/>
    <mergeCell ref="A14:G14"/>
    <mergeCell ref="A15:A18"/>
    <mergeCell ref="G15:G18"/>
    <mergeCell ref="F15:F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workbookViewId="0">
      <selection activeCell="W6" sqref="W6"/>
    </sheetView>
  </sheetViews>
  <sheetFormatPr defaultRowHeight="15"/>
  <cols>
    <col min="1" max="1" width="6.28515625" style="20" customWidth="1"/>
    <col min="2" max="4" width="9.140625" style="20"/>
    <col min="5" max="5" width="35.5703125" style="20" customWidth="1"/>
    <col min="6" max="11" width="9.140625" style="20"/>
    <col min="12" max="12" width="4" style="20" customWidth="1"/>
    <col min="13" max="15" width="9.140625" style="20"/>
    <col min="16" max="16" width="16.5703125" style="20" customWidth="1"/>
    <col min="17" max="17" width="5.85546875" style="20" customWidth="1"/>
    <col min="18" max="18" width="9.140625" style="20"/>
    <col min="19" max="19" width="8.28515625" style="20" customWidth="1"/>
    <col min="20" max="20" width="21.85546875" style="20" customWidth="1"/>
    <col min="21" max="16384" width="9.140625" style="20"/>
  </cols>
  <sheetData>
    <row r="1" spans="1:21" ht="40.5" customHeight="1">
      <c r="A1" s="125" t="s">
        <v>142</v>
      </c>
      <c r="B1" s="125"/>
      <c r="C1" s="125"/>
      <c r="D1" s="125"/>
      <c r="E1" s="125"/>
      <c r="F1" s="125"/>
      <c r="G1" s="125"/>
      <c r="H1" s="125"/>
      <c r="I1" s="125"/>
      <c r="L1" s="124" t="s">
        <v>164</v>
      </c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8">
      <c r="A2" s="16" t="s">
        <v>19</v>
      </c>
      <c r="B2" s="109" t="s">
        <v>33</v>
      </c>
      <c r="C2" s="109"/>
      <c r="D2" s="109"/>
      <c r="E2" s="109"/>
      <c r="F2" s="109" t="s">
        <v>34</v>
      </c>
      <c r="G2" s="109"/>
      <c r="H2" s="109"/>
      <c r="I2" s="109"/>
      <c r="L2" s="31" t="s">
        <v>19</v>
      </c>
      <c r="M2" s="110" t="s">
        <v>35</v>
      </c>
      <c r="N2" s="111"/>
      <c r="O2" s="111"/>
      <c r="P2" s="112"/>
      <c r="Q2" s="31" t="s">
        <v>36</v>
      </c>
      <c r="R2" s="110" t="s">
        <v>37</v>
      </c>
      <c r="S2" s="112"/>
      <c r="T2" s="31" t="s">
        <v>38</v>
      </c>
      <c r="U2" s="32"/>
    </row>
    <row r="3" spans="1:21" ht="56.25" customHeight="1">
      <c r="A3" s="16"/>
      <c r="B3" s="105" t="s">
        <v>141</v>
      </c>
      <c r="C3" s="106"/>
      <c r="D3" s="106"/>
      <c r="E3" s="106"/>
      <c r="F3" s="106"/>
      <c r="G3" s="106"/>
      <c r="H3" s="106"/>
      <c r="I3" s="107"/>
      <c r="L3" s="33">
        <v>1</v>
      </c>
      <c r="M3" s="97" t="s">
        <v>157</v>
      </c>
      <c r="N3" s="98"/>
      <c r="O3" s="98"/>
      <c r="P3" s="99"/>
      <c r="Q3" s="34"/>
      <c r="R3" s="101"/>
      <c r="S3" s="102"/>
      <c r="T3" s="35" t="s">
        <v>165</v>
      </c>
      <c r="U3" s="32"/>
    </row>
    <row r="4" spans="1:21" ht="86.25" customHeight="1">
      <c r="A4" s="36">
        <v>1</v>
      </c>
      <c r="B4" s="68" t="s">
        <v>140</v>
      </c>
      <c r="C4" s="69"/>
      <c r="D4" s="69"/>
      <c r="E4" s="69"/>
      <c r="F4" s="69"/>
      <c r="G4" s="69"/>
      <c r="H4" s="69"/>
      <c r="I4" s="70"/>
      <c r="L4" s="33">
        <v>2</v>
      </c>
      <c r="M4" s="97" t="s">
        <v>158</v>
      </c>
      <c r="N4" s="98"/>
      <c r="O4" s="98"/>
      <c r="P4" s="99"/>
      <c r="Q4" s="34"/>
      <c r="R4" s="103"/>
      <c r="S4" s="104"/>
      <c r="T4" s="35" t="s">
        <v>166</v>
      </c>
      <c r="U4" s="32"/>
    </row>
    <row r="5" spans="1:21" ht="48.75" customHeight="1">
      <c r="A5" s="36">
        <v>2</v>
      </c>
      <c r="B5" s="120" t="s">
        <v>143</v>
      </c>
      <c r="C5" s="121"/>
      <c r="D5" s="121"/>
      <c r="E5" s="122"/>
      <c r="F5" s="123"/>
      <c r="G5" s="123"/>
      <c r="H5" s="123"/>
      <c r="I5" s="123"/>
      <c r="L5" s="37">
        <v>3</v>
      </c>
      <c r="M5" s="97" t="s">
        <v>159</v>
      </c>
      <c r="N5" s="98"/>
      <c r="O5" s="98"/>
      <c r="P5" s="99"/>
      <c r="Q5" s="34"/>
      <c r="R5" s="101"/>
      <c r="S5" s="102"/>
      <c r="T5" s="35" t="s">
        <v>167</v>
      </c>
      <c r="U5" s="32"/>
    </row>
    <row r="6" spans="1:21" ht="48.75" customHeight="1">
      <c r="A6" s="36">
        <v>3</v>
      </c>
      <c r="B6" s="120" t="s">
        <v>144</v>
      </c>
      <c r="C6" s="121"/>
      <c r="D6" s="121"/>
      <c r="E6" s="122"/>
      <c r="F6" s="118"/>
      <c r="G6" s="118"/>
      <c r="H6" s="118"/>
      <c r="I6" s="118"/>
      <c r="L6" s="38">
        <v>4</v>
      </c>
      <c r="M6" s="97" t="s">
        <v>160</v>
      </c>
      <c r="N6" s="98"/>
      <c r="O6" s="98"/>
      <c r="P6" s="99"/>
      <c r="Q6" s="34"/>
      <c r="R6" s="103"/>
      <c r="S6" s="104"/>
      <c r="T6" s="35" t="s">
        <v>167</v>
      </c>
      <c r="U6" s="32"/>
    </row>
    <row r="7" spans="1:21" ht="45.75" customHeight="1">
      <c r="A7" s="36">
        <v>4</v>
      </c>
      <c r="B7" s="115" t="s">
        <v>145</v>
      </c>
      <c r="C7" s="116"/>
      <c r="D7" s="116"/>
      <c r="E7" s="117"/>
      <c r="F7" s="118"/>
      <c r="G7" s="118"/>
      <c r="H7" s="118"/>
      <c r="I7" s="118"/>
      <c r="L7" s="38">
        <v>5</v>
      </c>
      <c r="M7" s="97" t="s">
        <v>161</v>
      </c>
      <c r="N7" s="98"/>
      <c r="O7" s="98"/>
      <c r="P7" s="99"/>
      <c r="Q7" s="34"/>
      <c r="R7" s="103"/>
      <c r="S7" s="104"/>
      <c r="T7" s="35" t="s">
        <v>166</v>
      </c>
    </row>
    <row r="8" spans="1:21" ht="46.5" customHeight="1">
      <c r="A8" s="36">
        <v>5</v>
      </c>
      <c r="B8" s="115" t="s">
        <v>146</v>
      </c>
      <c r="C8" s="116"/>
      <c r="D8" s="116"/>
      <c r="E8" s="117"/>
      <c r="F8" s="118"/>
      <c r="G8" s="118"/>
      <c r="H8" s="118"/>
      <c r="I8" s="118"/>
      <c r="L8" s="38">
        <v>6</v>
      </c>
      <c r="M8" s="97" t="s">
        <v>162</v>
      </c>
      <c r="N8" s="98"/>
      <c r="O8" s="98"/>
      <c r="P8" s="99"/>
      <c r="Q8" s="34"/>
      <c r="R8" s="103"/>
      <c r="S8" s="104"/>
      <c r="T8" s="35" t="s">
        <v>165</v>
      </c>
    </row>
    <row r="9" spans="1:21" ht="90" customHeight="1">
      <c r="A9" s="36">
        <v>6</v>
      </c>
      <c r="B9" s="115" t="s">
        <v>147</v>
      </c>
      <c r="C9" s="116"/>
      <c r="D9" s="116"/>
      <c r="E9" s="117"/>
      <c r="F9" s="118"/>
      <c r="G9" s="118"/>
      <c r="H9" s="118"/>
      <c r="I9" s="118"/>
      <c r="L9" s="38">
        <v>7</v>
      </c>
      <c r="M9" s="97" t="s">
        <v>163</v>
      </c>
      <c r="N9" s="98"/>
      <c r="O9" s="98"/>
      <c r="P9" s="99"/>
      <c r="Q9" s="34"/>
      <c r="R9" s="103"/>
      <c r="S9" s="104"/>
      <c r="T9" s="35" t="s">
        <v>165</v>
      </c>
    </row>
    <row r="10" spans="1:21" ht="19.5" customHeight="1">
      <c r="A10" s="36">
        <v>7</v>
      </c>
      <c r="B10" s="115" t="s">
        <v>148</v>
      </c>
      <c r="C10" s="116"/>
      <c r="D10" s="116"/>
      <c r="E10" s="117"/>
      <c r="F10" s="118"/>
      <c r="G10" s="118"/>
      <c r="H10" s="118"/>
      <c r="I10" s="118"/>
    </row>
    <row r="11" spans="1:21" ht="48" customHeight="1">
      <c r="A11" s="36">
        <v>8</v>
      </c>
      <c r="B11" s="115" t="s">
        <v>149</v>
      </c>
      <c r="C11" s="116"/>
      <c r="D11" s="116"/>
      <c r="E11" s="117"/>
      <c r="F11" s="118"/>
      <c r="G11" s="118"/>
      <c r="H11" s="118"/>
      <c r="I11" s="118"/>
      <c r="L11" s="119" t="s">
        <v>42</v>
      </c>
      <c r="M11" s="119"/>
      <c r="N11" s="119"/>
      <c r="O11" s="119"/>
      <c r="P11" s="119"/>
      <c r="Q11" s="119"/>
      <c r="R11" s="119"/>
      <c r="S11" s="119"/>
      <c r="T11" s="119"/>
    </row>
    <row r="12" spans="1:21" ht="36.75" customHeight="1">
      <c r="A12" s="36">
        <v>9</v>
      </c>
      <c r="B12" s="115" t="s">
        <v>150</v>
      </c>
      <c r="C12" s="116"/>
      <c r="D12" s="116"/>
      <c r="E12" s="117"/>
      <c r="F12" s="118"/>
      <c r="G12" s="118"/>
      <c r="H12" s="118"/>
      <c r="I12" s="118"/>
    </row>
    <row r="13" spans="1:21" ht="32.25" customHeight="1">
      <c r="A13" s="36">
        <v>10</v>
      </c>
      <c r="B13" s="115" t="s">
        <v>151</v>
      </c>
      <c r="C13" s="116"/>
      <c r="D13" s="116"/>
      <c r="E13" s="117"/>
      <c r="F13" s="118"/>
      <c r="G13" s="118"/>
      <c r="H13" s="118"/>
      <c r="I13" s="118"/>
    </row>
    <row r="14" spans="1:21" ht="33" customHeight="1">
      <c r="A14" s="36">
        <v>11</v>
      </c>
      <c r="B14" s="115" t="s">
        <v>152</v>
      </c>
      <c r="C14" s="116"/>
      <c r="D14" s="116"/>
      <c r="E14" s="117"/>
      <c r="F14" s="118"/>
      <c r="G14" s="118"/>
      <c r="H14" s="118"/>
      <c r="I14" s="118"/>
    </row>
    <row r="15" spans="1:21" ht="42" customHeight="1">
      <c r="A15" s="36">
        <v>12</v>
      </c>
      <c r="B15" s="115" t="s">
        <v>153</v>
      </c>
      <c r="C15" s="116"/>
      <c r="D15" s="116"/>
      <c r="E15" s="117"/>
      <c r="F15" s="118"/>
      <c r="G15" s="118"/>
      <c r="H15" s="118"/>
      <c r="I15" s="118"/>
    </row>
    <row r="16" spans="1:21" ht="36" customHeight="1">
      <c r="A16" s="36">
        <v>13</v>
      </c>
      <c r="B16" s="115" t="s">
        <v>154</v>
      </c>
      <c r="C16" s="116"/>
      <c r="D16" s="116"/>
      <c r="E16" s="117"/>
      <c r="F16" s="118"/>
      <c r="G16" s="118"/>
      <c r="H16" s="118"/>
      <c r="I16" s="118"/>
    </row>
    <row r="17" spans="1:9" ht="26.25" customHeight="1">
      <c r="A17" s="36">
        <v>14</v>
      </c>
      <c r="B17" s="115" t="s">
        <v>155</v>
      </c>
      <c r="C17" s="116"/>
      <c r="D17" s="116"/>
      <c r="E17" s="117"/>
      <c r="F17" s="118"/>
      <c r="G17" s="118"/>
      <c r="H17" s="118"/>
      <c r="I17" s="118"/>
    </row>
    <row r="18" spans="1:9" ht="33" customHeight="1">
      <c r="A18" s="36">
        <v>15</v>
      </c>
      <c r="B18" s="115" t="s">
        <v>156</v>
      </c>
      <c r="C18" s="116"/>
      <c r="D18" s="116"/>
      <c r="E18" s="117"/>
      <c r="F18" s="118"/>
      <c r="G18" s="118"/>
      <c r="H18" s="118"/>
      <c r="I18" s="118"/>
    </row>
  </sheetData>
  <mergeCells count="51">
    <mergeCell ref="L1:U1"/>
    <mergeCell ref="B2:E2"/>
    <mergeCell ref="F2:I2"/>
    <mergeCell ref="M2:P2"/>
    <mergeCell ref="R2:S2"/>
    <mergeCell ref="A1:I1"/>
    <mergeCell ref="B3:I3"/>
    <mergeCell ref="M3:P3"/>
    <mergeCell ref="R3:S3"/>
    <mergeCell ref="M4:P4"/>
    <mergeCell ref="R4:S4"/>
    <mergeCell ref="B4:I4"/>
    <mergeCell ref="L11:T11"/>
    <mergeCell ref="B8:E8"/>
    <mergeCell ref="F8:I8"/>
    <mergeCell ref="R5:S5"/>
    <mergeCell ref="B6:E6"/>
    <mergeCell ref="F6:I6"/>
    <mergeCell ref="M6:P6"/>
    <mergeCell ref="R6:S6"/>
    <mergeCell ref="M7:P7"/>
    <mergeCell ref="B9:E9"/>
    <mergeCell ref="F9:I9"/>
    <mergeCell ref="B5:E5"/>
    <mergeCell ref="F5:I5"/>
    <mergeCell ref="M5:P5"/>
    <mergeCell ref="B7:E7"/>
    <mergeCell ref="F7:I7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R7:S7"/>
    <mergeCell ref="M8:P8"/>
    <mergeCell ref="R8:S8"/>
    <mergeCell ref="M9:P9"/>
    <mergeCell ref="R9:S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G29" sqref="G29"/>
    </sheetView>
  </sheetViews>
  <sheetFormatPr defaultRowHeight="13.5"/>
  <cols>
    <col min="1" max="1" width="3" style="1" customWidth="1"/>
    <col min="2" max="2" width="42.5703125" style="1" customWidth="1"/>
    <col min="3" max="3" width="14.85546875" style="1" bestFit="1" customWidth="1"/>
    <col min="4" max="4" width="12.42578125" style="1" customWidth="1"/>
    <col min="5" max="5" width="17.140625" style="1" customWidth="1"/>
    <col min="6" max="6" width="14" style="1" customWidth="1"/>
    <col min="7" max="7" width="21.140625" style="1" customWidth="1"/>
    <col min="8" max="8" width="12.7109375" style="1" customWidth="1"/>
    <col min="9" max="9" width="15.7109375" style="1" customWidth="1"/>
    <col min="10" max="10" width="5.140625" style="1" customWidth="1"/>
    <col min="11" max="11" width="15" style="1" customWidth="1"/>
    <col min="12" max="16384" width="9.140625" style="1"/>
  </cols>
  <sheetData>
    <row r="1" spans="1:11" ht="14.25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40.5">
      <c r="A2" s="2" t="s">
        <v>4</v>
      </c>
      <c r="B2" s="2" t="s">
        <v>16</v>
      </c>
      <c r="C2" s="2" t="s">
        <v>11</v>
      </c>
      <c r="D2" s="2" t="s">
        <v>128</v>
      </c>
      <c r="E2" s="2" t="s">
        <v>9</v>
      </c>
      <c r="F2" s="2" t="s">
        <v>13</v>
      </c>
      <c r="G2" s="2" t="s">
        <v>6</v>
      </c>
      <c r="H2" s="2" t="s">
        <v>7</v>
      </c>
      <c r="I2" s="2" t="s">
        <v>5</v>
      </c>
      <c r="J2" s="2" t="s">
        <v>1</v>
      </c>
      <c r="K2" s="2" t="s">
        <v>0</v>
      </c>
    </row>
    <row r="3" spans="1:1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 t="s">
        <v>2</v>
      </c>
      <c r="J3" s="3">
        <v>10</v>
      </c>
      <c r="K3" s="3" t="s">
        <v>8</v>
      </c>
    </row>
    <row r="4" spans="1:11" ht="14.25">
      <c r="A4" s="18" t="s">
        <v>14</v>
      </c>
      <c r="B4" s="19" t="s">
        <v>93</v>
      </c>
      <c r="C4" s="59"/>
      <c r="D4" s="60"/>
      <c r="E4" s="60"/>
      <c r="F4" s="60"/>
      <c r="G4" s="60"/>
      <c r="H4" s="60"/>
      <c r="I4" s="60"/>
      <c r="J4" s="60"/>
      <c r="K4" s="61"/>
    </row>
    <row r="5" spans="1:11" ht="27.75">
      <c r="A5" s="4">
        <v>1</v>
      </c>
      <c r="B5" s="14" t="s">
        <v>94</v>
      </c>
      <c r="C5" s="15"/>
      <c r="D5" s="5"/>
      <c r="E5" s="5" t="s">
        <v>10</v>
      </c>
      <c r="F5" s="6"/>
      <c r="G5" s="7"/>
      <c r="H5" s="10"/>
      <c r="I5" s="8">
        <f t="shared" ref="I5" si="0">ROUND(G5*H5,2)</f>
        <v>0</v>
      </c>
      <c r="J5" s="9"/>
      <c r="K5" s="8">
        <f t="shared" ref="K5" si="1">ROUND(I5*J5+I5,2)</f>
        <v>0</v>
      </c>
    </row>
    <row r="6" spans="1:11" ht="41.25">
      <c r="A6" s="4">
        <v>2</v>
      </c>
      <c r="B6" s="14" t="s">
        <v>95</v>
      </c>
      <c r="C6" s="15"/>
      <c r="D6" s="5"/>
      <c r="E6" s="5" t="s">
        <v>10</v>
      </c>
      <c r="F6" s="6"/>
      <c r="G6" s="7"/>
      <c r="H6" s="10"/>
      <c r="I6" s="8">
        <f t="shared" ref="I6:I8" si="2">ROUND(G6*H6,2)</f>
        <v>0</v>
      </c>
      <c r="J6" s="9"/>
      <c r="K6" s="8">
        <f t="shared" ref="K6:K8" si="3">ROUND(I6*J6+I6,2)</f>
        <v>0</v>
      </c>
    </row>
    <row r="7" spans="1:11" ht="28.5">
      <c r="A7" s="4" t="s">
        <v>15</v>
      </c>
      <c r="B7" s="17" t="s">
        <v>64</v>
      </c>
      <c r="C7" s="15"/>
      <c r="D7" s="5"/>
      <c r="E7" s="5"/>
      <c r="F7" s="6"/>
      <c r="G7" s="14"/>
      <c r="H7" s="10"/>
      <c r="I7" s="8">
        <f t="shared" si="2"/>
        <v>0</v>
      </c>
      <c r="J7" s="9"/>
      <c r="K7" s="8">
        <f t="shared" si="3"/>
        <v>0</v>
      </c>
    </row>
    <row r="8" spans="1:11" ht="28.5">
      <c r="A8" s="4" t="s">
        <v>18</v>
      </c>
      <c r="B8" s="17" t="s">
        <v>17</v>
      </c>
      <c r="C8" s="15"/>
      <c r="D8" s="5"/>
      <c r="E8" s="5"/>
      <c r="F8" s="6"/>
      <c r="G8" s="39"/>
      <c r="H8" s="10"/>
      <c r="I8" s="8">
        <f t="shared" si="2"/>
        <v>0</v>
      </c>
      <c r="J8" s="9"/>
      <c r="K8" s="8">
        <f t="shared" si="3"/>
        <v>0</v>
      </c>
    </row>
    <row r="9" spans="1:11" ht="15" customHeight="1">
      <c r="A9" s="46" t="s">
        <v>3</v>
      </c>
      <c r="B9" s="46"/>
      <c r="C9" s="46"/>
      <c r="D9" s="46"/>
      <c r="E9" s="46"/>
      <c r="F9" s="46"/>
      <c r="G9" s="46"/>
      <c r="H9" s="47"/>
      <c r="I9" s="11">
        <f>SUM(I5:I8)</f>
        <v>0</v>
      </c>
      <c r="J9" s="12"/>
      <c r="K9" s="11">
        <f>SUM(K5:K8)</f>
        <v>0</v>
      </c>
    </row>
    <row r="10" spans="1:11">
      <c r="B10" s="48" t="s">
        <v>57</v>
      </c>
      <c r="C10" s="48"/>
      <c r="D10" s="48"/>
      <c r="E10" s="48"/>
      <c r="F10" s="48"/>
      <c r="G10" s="48"/>
    </row>
    <row r="11" spans="1:11">
      <c r="B11" s="48"/>
      <c r="C11" s="48"/>
      <c r="D11" s="48"/>
      <c r="E11" s="48"/>
      <c r="F11" s="48"/>
      <c r="G11" s="48"/>
    </row>
    <row r="12" spans="1:11">
      <c r="B12" s="48"/>
      <c r="C12" s="48"/>
      <c r="D12" s="48"/>
      <c r="E12" s="48"/>
      <c r="F12" s="48"/>
      <c r="G12" s="48"/>
    </row>
    <row r="13" spans="1:11" ht="14.25">
      <c r="A13" s="114" t="s">
        <v>66</v>
      </c>
      <c r="B13" s="114"/>
      <c r="C13" s="114"/>
      <c r="D13" s="114"/>
      <c r="E13" s="114"/>
      <c r="F13" s="114"/>
      <c r="G13" s="114"/>
    </row>
    <row r="14" spans="1:11">
      <c r="A14" s="51" t="s">
        <v>19</v>
      </c>
      <c r="B14" s="51" t="s">
        <v>20</v>
      </c>
      <c r="C14" s="51" t="s">
        <v>21</v>
      </c>
      <c r="D14" s="51" t="s">
        <v>67</v>
      </c>
      <c r="E14" s="54" t="s">
        <v>22</v>
      </c>
      <c r="F14" s="55" t="s">
        <v>23</v>
      </c>
      <c r="G14" s="55" t="s">
        <v>24</v>
      </c>
    </row>
    <row r="15" spans="1:11">
      <c r="A15" s="52"/>
      <c r="B15" s="52"/>
      <c r="C15" s="52"/>
      <c r="D15" s="52"/>
      <c r="E15" s="54"/>
      <c r="F15" s="55"/>
      <c r="G15" s="55"/>
    </row>
    <row r="16" spans="1:11">
      <c r="A16" s="52"/>
      <c r="B16" s="52"/>
      <c r="C16" s="52"/>
      <c r="D16" s="52"/>
      <c r="E16" s="54"/>
      <c r="F16" s="55"/>
      <c r="G16" s="55"/>
    </row>
    <row r="17" spans="1:7">
      <c r="A17" s="53"/>
      <c r="B17" s="53"/>
      <c r="C17" s="53"/>
      <c r="D17" s="53"/>
      <c r="E17" s="54"/>
      <c r="F17" s="55"/>
      <c r="G17" s="55"/>
    </row>
    <row r="18" spans="1:7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 t="s">
        <v>25</v>
      </c>
      <c r="G18" s="22" t="s">
        <v>26</v>
      </c>
    </row>
    <row r="19" spans="1:7">
      <c r="A19" s="13">
        <v>1</v>
      </c>
      <c r="B19" s="13" t="s">
        <v>43</v>
      </c>
      <c r="C19" s="24"/>
      <c r="D19" s="25"/>
      <c r="E19" s="26"/>
      <c r="F19" s="25">
        <f>ROUND(D19*E19+D19,2)</f>
        <v>0</v>
      </c>
      <c r="G19" s="25">
        <f>ROUND(F19*36,2)</f>
        <v>0</v>
      </c>
    </row>
    <row r="20" spans="1:7" ht="14.25">
      <c r="F20" s="27" t="s">
        <v>27</v>
      </c>
      <c r="G20" s="11">
        <f>SUM(G19)</f>
        <v>0</v>
      </c>
    </row>
    <row r="21" spans="1:7">
      <c r="A21" s="28"/>
      <c r="B21" s="28"/>
      <c r="C21" s="28"/>
      <c r="D21" s="28"/>
      <c r="E21" s="28"/>
      <c r="F21" s="28"/>
      <c r="G21" s="28"/>
    </row>
    <row r="22" spans="1:7">
      <c r="A22" s="28"/>
      <c r="B22" s="28"/>
      <c r="C22" s="28"/>
      <c r="D22" s="28"/>
      <c r="E22" s="28"/>
      <c r="F22" s="28"/>
      <c r="G22" s="28"/>
    </row>
    <row r="23" spans="1:7" ht="14.25">
      <c r="A23" s="49" t="s">
        <v>28</v>
      </c>
      <c r="B23" s="49"/>
      <c r="C23" s="49"/>
      <c r="D23" s="28"/>
      <c r="E23" s="28"/>
      <c r="F23" s="28"/>
      <c r="G23" s="28"/>
    </row>
    <row r="24" spans="1:7" ht="28.5">
      <c r="A24" s="14" t="s">
        <v>29</v>
      </c>
      <c r="B24" s="17" t="s">
        <v>30</v>
      </c>
      <c r="C24" s="17" t="s">
        <v>31</v>
      </c>
      <c r="D24" s="28"/>
      <c r="E24" s="28"/>
      <c r="F24" s="28"/>
      <c r="G24" s="28"/>
    </row>
    <row r="25" spans="1:7">
      <c r="A25" s="14">
        <v>1</v>
      </c>
      <c r="B25" s="14" t="s">
        <v>127</v>
      </c>
      <c r="C25" s="29">
        <f>K9</f>
        <v>0</v>
      </c>
      <c r="D25" s="28"/>
      <c r="E25" s="28"/>
      <c r="F25" s="28"/>
      <c r="G25" s="28"/>
    </row>
    <row r="26" spans="1:7">
      <c r="A26" s="14">
        <v>2</v>
      </c>
      <c r="B26" s="14" t="s">
        <v>43</v>
      </c>
      <c r="C26" s="29">
        <f>G20</f>
        <v>0</v>
      </c>
      <c r="D26" s="28"/>
      <c r="E26" s="28"/>
      <c r="F26" s="28"/>
      <c r="G26" s="28"/>
    </row>
    <row r="27" spans="1:7">
      <c r="A27" s="21"/>
      <c r="B27" s="30" t="s">
        <v>27</v>
      </c>
      <c r="C27" s="29">
        <f>SUM(C25:C26)</f>
        <v>0</v>
      </c>
      <c r="D27" s="28"/>
      <c r="E27" s="28"/>
      <c r="F27" s="28"/>
      <c r="G27" s="28"/>
    </row>
    <row r="28" spans="1:7">
      <c r="A28" s="28"/>
      <c r="B28" s="28"/>
      <c r="C28" s="28"/>
      <c r="D28" s="28"/>
      <c r="E28" s="28"/>
      <c r="F28" s="28"/>
      <c r="G28" s="28"/>
    </row>
  </sheetData>
  <mergeCells count="13">
    <mergeCell ref="A1:K1"/>
    <mergeCell ref="C4:K4"/>
    <mergeCell ref="A23:C23"/>
    <mergeCell ref="A9:H9"/>
    <mergeCell ref="B10:G12"/>
    <mergeCell ref="A13:G13"/>
    <mergeCell ref="A14:A17"/>
    <mergeCell ref="B14:B17"/>
    <mergeCell ref="C14:C17"/>
    <mergeCell ref="D14:D17"/>
    <mergeCell ref="E14:E17"/>
    <mergeCell ref="F14:F17"/>
    <mergeCell ref="G14:G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workbookViewId="0">
      <selection activeCell="P9" sqref="P9"/>
    </sheetView>
  </sheetViews>
  <sheetFormatPr defaultRowHeight="15"/>
  <cols>
    <col min="1" max="1" width="6.28515625" style="20" customWidth="1"/>
    <col min="2" max="4" width="9.140625" style="20"/>
    <col min="5" max="5" width="35.5703125" style="20" customWidth="1"/>
    <col min="6" max="11" width="9.140625" style="20"/>
    <col min="12" max="12" width="4" style="20" customWidth="1"/>
    <col min="13" max="15" width="9.140625" style="20"/>
    <col min="16" max="16" width="29.85546875" style="20" customWidth="1"/>
    <col min="17" max="17" width="13" style="20" customWidth="1"/>
    <col min="18" max="19" width="9.140625" style="20"/>
    <col min="20" max="20" width="20.42578125" style="20" customWidth="1"/>
    <col min="21" max="16384" width="9.140625" style="20"/>
  </cols>
  <sheetData>
    <row r="1" spans="1:21" ht="16.5">
      <c r="A1" s="124" t="s">
        <v>96</v>
      </c>
      <c r="B1" s="124"/>
      <c r="C1" s="124"/>
      <c r="D1" s="124"/>
      <c r="E1" s="124"/>
      <c r="F1" s="23"/>
      <c r="G1" s="23"/>
      <c r="H1" s="23"/>
      <c r="I1" s="23"/>
      <c r="L1" s="124" t="s">
        <v>174</v>
      </c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8">
      <c r="A2" s="16" t="s">
        <v>19</v>
      </c>
      <c r="B2" s="109" t="s">
        <v>33</v>
      </c>
      <c r="C2" s="109"/>
      <c r="D2" s="109"/>
      <c r="E2" s="109"/>
      <c r="F2" s="109" t="s">
        <v>34</v>
      </c>
      <c r="G2" s="109"/>
      <c r="H2" s="109"/>
      <c r="I2" s="109"/>
      <c r="L2" s="31" t="s">
        <v>19</v>
      </c>
      <c r="M2" s="110" t="s">
        <v>35</v>
      </c>
      <c r="N2" s="111"/>
      <c r="O2" s="111"/>
      <c r="P2" s="112"/>
      <c r="Q2" s="31" t="s">
        <v>36</v>
      </c>
      <c r="R2" s="110" t="s">
        <v>37</v>
      </c>
      <c r="S2" s="112"/>
      <c r="T2" s="31" t="s">
        <v>38</v>
      </c>
      <c r="U2" s="32"/>
    </row>
    <row r="3" spans="1:21" ht="50.25" customHeight="1">
      <c r="A3" s="16"/>
      <c r="B3" s="105" t="s">
        <v>39</v>
      </c>
      <c r="C3" s="106"/>
      <c r="D3" s="106"/>
      <c r="E3" s="106"/>
      <c r="F3" s="106"/>
      <c r="G3" s="106"/>
      <c r="H3" s="106"/>
      <c r="I3" s="107"/>
      <c r="L3" s="33">
        <v>1</v>
      </c>
      <c r="M3" s="97" t="s">
        <v>123</v>
      </c>
      <c r="N3" s="98"/>
      <c r="O3" s="98"/>
      <c r="P3" s="99"/>
      <c r="Q3" s="34"/>
      <c r="R3" s="101"/>
      <c r="S3" s="102"/>
      <c r="T3" s="35" t="s">
        <v>172</v>
      </c>
      <c r="U3" s="32"/>
    </row>
    <row r="4" spans="1:21" ht="33" customHeight="1">
      <c r="A4" s="36">
        <v>1</v>
      </c>
      <c r="B4" s="133" t="s">
        <v>171</v>
      </c>
      <c r="C4" s="116"/>
      <c r="D4" s="116"/>
      <c r="E4" s="117"/>
      <c r="F4" s="118"/>
      <c r="G4" s="118"/>
      <c r="H4" s="118"/>
      <c r="I4" s="118"/>
      <c r="L4" s="33">
        <v>2</v>
      </c>
      <c r="M4" s="97" t="s">
        <v>124</v>
      </c>
      <c r="N4" s="98"/>
      <c r="O4" s="98"/>
      <c r="P4" s="99"/>
      <c r="Q4" s="34"/>
      <c r="R4" s="103"/>
      <c r="S4" s="104"/>
      <c r="T4" s="35" t="s">
        <v>172</v>
      </c>
      <c r="U4" s="32"/>
    </row>
    <row r="5" spans="1:21" ht="85.5" customHeight="1">
      <c r="A5" s="36">
        <v>2</v>
      </c>
      <c r="B5" s="120" t="s">
        <v>97</v>
      </c>
      <c r="C5" s="121"/>
      <c r="D5" s="121"/>
      <c r="E5" s="122"/>
      <c r="F5" s="123"/>
      <c r="G5" s="123"/>
      <c r="H5" s="123"/>
      <c r="I5" s="123"/>
      <c r="L5" s="37">
        <v>3</v>
      </c>
      <c r="M5" s="97" t="s">
        <v>125</v>
      </c>
      <c r="N5" s="98"/>
      <c r="O5" s="98"/>
      <c r="P5" s="99"/>
      <c r="Q5" s="34"/>
      <c r="R5" s="101"/>
      <c r="S5" s="102"/>
      <c r="T5" s="35" t="s">
        <v>172</v>
      </c>
      <c r="U5" s="32"/>
    </row>
    <row r="6" spans="1:21" ht="69" customHeight="1">
      <c r="A6" s="36">
        <v>3</v>
      </c>
      <c r="B6" s="120" t="s">
        <v>98</v>
      </c>
      <c r="C6" s="121"/>
      <c r="D6" s="121"/>
      <c r="E6" s="122"/>
      <c r="F6" s="118"/>
      <c r="G6" s="118"/>
      <c r="H6" s="118"/>
      <c r="I6" s="118"/>
      <c r="L6" s="38">
        <v>4</v>
      </c>
      <c r="M6" s="97" t="s">
        <v>126</v>
      </c>
      <c r="N6" s="98"/>
      <c r="O6" s="98"/>
      <c r="P6" s="99"/>
      <c r="Q6" s="34"/>
      <c r="R6" s="103"/>
      <c r="S6" s="104"/>
      <c r="T6" s="35" t="s">
        <v>173</v>
      </c>
      <c r="U6" s="32"/>
    </row>
    <row r="7" spans="1:21" ht="30.75" customHeight="1">
      <c r="A7" s="36">
        <v>4</v>
      </c>
      <c r="B7" s="115" t="s">
        <v>99</v>
      </c>
      <c r="C7" s="116"/>
      <c r="D7" s="116"/>
      <c r="E7" s="117"/>
      <c r="F7" s="118"/>
      <c r="G7" s="118"/>
      <c r="H7" s="118"/>
      <c r="I7" s="118"/>
      <c r="L7" s="132" t="s">
        <v>42</v>
      </c>
      <c r="M7" s="132"/>
      <c r="N7" s="132"/>
      <c r="O7" s="132"/>
      <c r="P7" s="132"/>
      <c r="Q7" s="132"/>
      <c r="R7" s="132"/>
      <c r="S7" s="132"/>
      <c r="T7" s="132"/>
    </row>
    <row r="8" spans="1:21" ht="70.5" customHeight="1">
      <c r="A8" s="36">
        <v>5</v>
      </c>
      <c r="B8" s="115" t="s">
        <v>100</v>
      </c>
      <c r="C8" s="116"/>
      <c r="D8" s="116"/>
      <c r="E8" s="117"/>
      <c r="F8" s="118"/>
      <c r="G8" s="118"/>
      <c r="H8" s="118"/>
      <c r="I8" s="118"/>
    </row>
    <row r="9" spans="1:21" ht="54" customHeight="1">
      <c r="A9" s="36">
        <v>6</v>
      </c>
      <c r="B9" s="115" t="s">
        <v>101</v>
      </c>
      <c r="C9" s="116"/>
      <c r="D9" s="116"/>
      <c r="E9" s="117"/>
      <c r="F9" s="118"/>
      <c r="G9" s="118"/>
      <c r="H9" s="118"/>
      <c r="I9" s="118"/>
    </row>
    <row r="10" spans="1:21" ht="24" customHeight="1">
      <c r="A10" s="36">
        <v>7</v>
      </c>
      <c r="B10" s="115" t="s">
        <v>102</v>
      </c>
      <c r="C10" s="116"/>
      <c r="D10" s="116"/>
      <c r="E10" s="117"/>
      <c r="F10" s="118"/>
      <c r="G10" s="118"/>
      <c r="H10" s="118"/>
      <c r="I10" s="118"/>
    </row>
    <row r="11" spans="1:21" ht="66.75" customHeight="1">
      <c r="A11" s="36">
        <v>8</v>
      </c>
      <c r="B11" s="115" t="s">
        <v>103</v>
      </c>
      <c r="C11" s="116"/>
      <c r="D11" s="116"/>
      <c r="E11" s="117"/>
      <c r="F11" s="118"/>
      <c r="G11" s="118"/>
      <c r="H11" s="118"/>
      <c r="I11" s="118"/>
    </row>
    <row r="12" spans="1:21" ht="66" customHeight="1">
      <c r="A12" s="36">
        <v>9</v>
      </c>
      <c r="B12" s="115" t="s">
        <v>104</v>
      </c>
      <c r="C12" s="116"/>
      <c r="D12" s="116"/>
      <c r="E12" s="117"/>
      <c r="F12" s="118"/>
      <c r="G12" s="118"/>
      <c r="H12" s="118"/>
      <c r="I12" s="118"/>
    </row>
    <row r="13" spans="1:21" ht="69" customHeight="1">
      <c r="A13" s="36">
        <v>10</v>
      </c>
      <c r="B13" s="115" t="s">
        <v>105</v>
      </c>
      <c r="C13" s="116"/>
      <c r="D13" s="116"/>
      <c r="E13" s="117"/>
      <c r="F13" s="118"/>
      <c r="G13" s="118"/>
      <c r="H13" s="118"/>
      <c r="I13" s="118"/>
    </row>
    <row r="14" spans="1:21" ht="33.75" customHeight="1">
      <c r="A14" s="36">
        <v>11</v>
      </c>
      <c r="B14" s="115" t="s">
        <v>106</v>
      </c>
      <c r="C14" s="116"/>
      <c r="D14" s="116"/>
      <c r="E14" s="117"/>
      <c r="F14" s="118"/>
      <c r="G14" s="118"/>
      <c r="H14" s="118"/>
      <c r="I14" s="118"/>
    </row>
    <row r="15" spans="1:21" ht="33" customHeight="1">
      <c r="A15" s="36">
        <v>12</v>
      </c>
      <c r="B15" s="115" t="s">
        <v>107</v>
      </c>
      <c r="C15" s="116"/>
      <c r="D15" s="116"/>
      <c r="E15" s="117"/>
      <c r="F15" s="118"/>
      <c r="G15" s="118"/>
      <c r="H15" s="118"/>
      <c r="I15" s="118"/>
    </row>
    <row r="16" spans="1:21" ht="18.75" customHeight="1">
      <c r="A16" s="36">
        <v>13</v>
      </c>
      <c r="B16" s="115" t="s">
        <v>108</v>
      </c>
      <c r="C16" s="116"/>
      <c r="D16" s="116"/>
      <c r="E16" s="117"/>
      <c r="F16" s="118"/>
      <c r="G16" s="118"/>
      <c r="H16" s="118"/>
      <c r="I16" s="118"/>
    </row>
    <row r="17" spans="1:9" ht="33" customHeight="1">
      <c r="A17" s="36">
        <v>14</v>
      </c>
      <c r="B17" s="115" t="s">
        <v>109</v>
      </c>
      <c r="C17" s="116"/>
      <c r="D17" s="116"/>
      <c r="E17" s="117"/>
      <c r="F17" s="118"/>
      <c r="G17" s="118"/>
      <c r="H17" s="118"/>
      <c r="I17" s="118"/>
    </row>
    <row r="18" spans="1:9" ht="64.5" customHeight="1">
      <c r="A18" s="36">
        <v>15</v>
      </c>
      <c r="B18" s="115" t="s">
        <v>110</v>
      </c>
      <c r="C18" s="116"/>
      <c r="D18" s="116"/>
      <c r="E18" s="117"/>
      <c r="F18" s="118"/>
      <c r="G18" s="118"/>
      <c r="H18" s="118"/>
      <c r="I18" s="118"/>
    </row>
    <row r="19" spans="1:9" ht="33.75" customHeight="1">
      <c r="A19" s="36">
        <v>16</v>
      </c>
      <c r="B19" s="115" t="s">
        <v>111</v>
      </c>
      <c r="C19" s="116"/>
      <c r="D19" s="116"/>
      <c r="E19" s="117"/>
      <c r="F19" s="118"/>
      <c r="G19" s="118"/>
      <c r="H19" s="118"/>
      <c r="I19" s="118"/>
    </row>
    <row r="20" spans="1:9" ht="50.25" customHeight="1">
      <c r="A20" s="36">
        <v>17</v>
      </c>
      <c r="B20" s="115" t="s">
        <v>112</v>
      </c>
      <c r="C20" s="116"/>
      <c r="D20" s="116"/>
      <c r="E20" s="117"/>
      <c r="F20" s="118"/>
      <c r="G20" s="118"/>
      <c r="H20" s="118"/>
      <c r="I20" s="118"/>
    </row>
    <row r="21" spans="1:9" ht="51.75" customHeight="1">
      <c r="A21" s="36">
        <v>18</v>
      </c>
      <c r="B21" s="126" t="s">
        <v>113</v>
      </c>
      <c r="C21" s="127"/>
      <c r="D21" s="127"/>
      <c r="E21" s="128"/>
      <c r="F21" s="129"/>
      <c r="G21" s="130"/>
      <c r="H21" s="130"/>
      <c r="I21" s="131"/>
    </row>
    <row r="22" spans="1:9" ht="16.5">
      <c r="A22" s="36">
        <v>19</v>
      </c>
      <c r="B22" s="126" t="s">
        <v>114</v>
      </c>
      <c r="C22" s="127"/>
      <c r="D22" s="127"/>
      <c r="E22" s="128"/>
      <c r="F22" s="129"/>
      <c r="G22" s="130"/>
      <c r="H22" s="130"/>
      <c r="I22" s="131"/>
    </row>
    <row r="23" spans="1:9" ht="16.5">
      <c r="A23" s="36">
        <v>20</v>
      </c>
      <c r="B23" s="126" t="s">
        <v>115</v>
      </c>
      <c r="C23" s="127"/>
      <c r="D23" s="127"/>
      <c r="E23" s="128"/>
      <c r="F23" s="129"/>
      <c r="G23" s="130"/>
      <c r="H23" s="130"/>
      <c r="I23" s="131"/>
    </row>
    <row r="24" spans="1:9" ht="16.5">
      <c r="A24" s="36">
        <v>21</v>
      </c>
      <c r="B24" s="126" t="s">
        <v>116</v>
      </c>
      <c r="C24" s="127"/>
      <c r="D24" s="127"/>
      <c r="E24" s="128"/>
      <c r="F24" s="129"/>
      <c r="G24" s="130"/>
      <c r="H24" s="130"/>
      <c r="I24" s="131"/>
    </row>
    <row r="25" spans="1:9" ht="36.75" customHeight="1">
      <c r="A25" s="36">
        <v>22</v>
      </c>
      <c r="B25" s="126" t="s">
        <v>117</v>
      </c>
      <c r="C25" s="127"/>
      <c r="D25" s="127"/>
      <c r="E25" s="128"/>
      <c r="F25" s="129"/>
      <c r="G25" s="130"/>
      <c r="H25" s="130"/>
      <c r="I25" s="131"/>
    </row>
    <row r="26" spans="1:9" ht="16.5">
      <c r="A26" s="36">
        <v>23</v>
      </c>
      <c r="B26" s="126" t="s">
        <v>118</v>
      </c>
      <c r="C26" s="127"/>
      <c r="D26" s="127"/>
      <c r="E26" s="128"/>
      <c r="F26" s="129"/>
      <c r="G26" s="130"/>
      <c r="H26" s="130"/>
      <c r="I26" s="131"/>
    </row>
    <row r="27" spans="1:9" ht="65.25" customHeight="1">
      <c r="A27" s="36">
        <v>24</v>
      </c>
      <c r="B27" s="126" t="s">
        <v>119</v>
      </c>
      <c r="C27" s="127"/>
      <c r="D27" s="127"/>
      <c r="E27" s="128"/>
      <c r="F27" s="129"/>
      <c r="G27" s="130"/>
      <c r="H27" s="130"/>
      <c r="I27" s="131"/>
    </row>
    <row r="28" spans="1:9" ht="64.5" customHeight="1">
      <c r="A28" s="36">
        <v>25</v>
      </c>
      <c r="B28" s="126" t="s">
        <v>120</v>
      </c>
      <c r="C28" s="127"/>
      <c r="D28" s="127"/>
      <c r="E28" s="128"/>
      <c r="F28" s="129"/>
      <c r="G28" s="130"/>
      <c r="H28" s="130"/>
      <c r="I28" s="131"/>
    </row>
    <row r="29" spans="1:9" ht="71.25" customHeight="1">
      <c r="A29" s="36">
        <v>26</v>
      </c>
      <c r="B29" s="126" t="s">
        <v>121</v>
      </c>
      <c r="C29" s="127"/>
      <c r="D29" s="127"/>
      <c r="E29" s="128"/>
      <c r="F29" s="129"/>
      <c r="G29" s="130"/>
      <c r="H29" s="130"/>
      <c r="I29" s="131"/>
    </row>
    <row r="30" spans="1:9" ht="85.5" customHeight="1">
      <c r="A30" s="36">
        <v>27</v>
      </c>
      <c r="B30" s="126" t="s">
        <v>122</v>
      </c>
      <c r="C30" s="127"/>
      <c r="D30" s="127"/>
      <c r="E30" s="128"/>
      <c r="F30" s="129"/>
      <c r="G30" s="130"/>
      <c r="H30" s="130"/>
      <c r="I30" s="131"/>
    </row>
  </sheetData>
  <mergeCells count="70">
    <mergeCell ref="A1:E1"/>
    <mergeCell ref="L1:U1"/>
    <mergeCell ref="B2:E2"/>
    <mergeCell ref="F2:I2"/>
    <mergeCell ref="M2:P2"/>
    <mergeCell ref="R2:S2"/>
    <mergeCell ref="B3:I3"/>
    <mergeCell ref="M3:P3"/>
    <mergeCell ref="R3:S3"/>
    <mergeCell ref="B4:E4"/>
    <mergeCell ref="F4:I4"/>
    <mergeCell ref="M4:P4"/>
    <mergeCell ref="R4:S4"/>
    <mergeCell ref="B9:E9"/>
    <mergeCell ref="F9:I9"/>
    <mergeCell ref="B5:E5"/>
    <mergeCell ref="F5:I5"/>
    <mergeCell ref="M5:P5"/>
    <mergeCell ref="B7:E7"/>
    <mergeCell ref="F7:I7"/>
    <mergeCell ref="L7:T7"/>
    <mergeCell ref="B8:E8"/>
    <mergeCell ref="F8:I8"/>
    <mergeCell ref="R5:S5"/>
    <mergeCell ref="B6:E6"/>
    <mergeCell ref="F6:I6"/>
    <mergeCell ref="M6:P6"/>
    <mergeCell ref="R6:S6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9:E19"/>
    <mergeCell ref="F19:I19"/>
    <mergeCell ref="B20:E20"/>
    <mergeCell ref="F20:I20"/>
    <mergeCell ref="B16:E16"/>
    <mergeCell ref="F16:I16"/>
    <mergeCell ref="B17:E17"/>
    <mergeCell ref="F17:I17"/>
    <mergeCell ref="B18:E18"/>
    <mergeCell ref="F18:I18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30:E30"/>
    <mergeCell ref="F30:I30"/>
    <mergeCell ref="B27:E27"/>
    <mergeCell ref="F27:I27"/>
    <mergeCell ref="B28:E28"/>
    <mergeCell ref="F28:I28"/>
    <mergeCell ref="B29:E29"/>
    <mergeCell ref="F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1a</vt:lpstr>
      <vt:lpstr>Pakiet 1a analizator</vt:lpstr>
      <vt:lpstr>Pakiet 1b</vt:lpstr>
      <vt:lpstr>Pakiet 1b analizator</vt:lpstr>
      <vt:lpstr>Pakiet 2</vt:lpstr>
      <vt:lpstr>Pakiet 2 analizator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2024-02-19T07:12:56Z</dcterms:modified>
</cp:coreProperties>
</file>