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Q:\ZAMÓWIENIA PUBLICZNE PZP\2025\Powyżej 130 000 zł\AZP_274_5_2025 Usługa ubezpieczenia\OPZ poprawiony\ostateczne po ustaleniu z brokerem\"/>
    </mc:Choice>
  </mc:AlternateContent>
  <xr:revisionPtr revIDLastSave="0" documentId="13_ncr:1_{06941199-4DAF-4123-B95B-313B4B3DD1F9}" xr6:coauthVersionLast="47" xr6:coauthVersionMax="47" xr10:uidLastSave="{00000000-0000-0000-0000-000000000000}"/>
  <bookViews>
    <workbookView xWindow="-28920" yWindow="-120" windowWidth="29040" windowHeight="15840" tabRatio="862" activeTab="2" xr2:uid="{00000000-000D-0000-FFFF-FFFF00000000}"/>
  </bookViews>
  <sheets>
    <sheet name="1a Podsumowanie SU mienia PD" sheetId="1" r:id="rId1"/>
    <sheet name="1b Wykaz sprzętu elektroniczEEI" sheetId="2" r:id="rId2"/>
    <sheet name="1c Informacje o budynkach" sheetId="11" r:id="rId3"/>
    <sheet name="1d Prace budowlane plan" sheetId="10" r:id="rId4"/>
    <sheet name="1e Wykaz Zasobów Muzealnych" sheetId="7" r:id="rId5"/>
  </sheets>
  <definedNames>
    <definedName name="_Toc123847563" localSheetId="0">'1a Podsumowanie SU mienia PD'!#REF!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1" l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C6" i="1" l="1"/>
  <c r="C3" i="2"/>
  <c r="E48" i="11" l="1"/>
  <c r="C4" i="1" s="1"/>
  <c r="J231" i="7" l="1"/>
  <c r="E231" i="7"/>
  <c r="C12" i="1" s="1"/>
  <c r="C21" i="1" s="1"/>
  <c r="C4" i="2" l="1"/>
</calcChain>
</file>

<file path=xl/sharedStrings.xml><?xml version="1.0" encoding="utf-8"?>
<sst xmlns="http://schemas.openxmlformats.org/spreadsheetml/2006/main" count="3534" uniqueCount="1329">
  <si>
    <t>Budynki</t>
  </si>
  <si>
    <t>Maszyny, urządzenia, wyposażenie gr 3</t>
  </si>
  <si>
    <t>Maszyny, urządzenia, wyposażenie gr 4</t>
  </si>
  <si>
    <t>Maszyny, urządzenia, wyposażenie gr 5</t>
  </si>
  <si>
    <t>Maszyny, urządzenia, wyposażenie gr 6</t>
  </si>
  <si>
    <t>Maszyny, urządzenia, wyposażenie gr 8</t>
  </si>
  <si>
    <t>Maszyny, urządzenia wyposażenie poza KRST Zasoby Muzealne</t>
  </si>
  <si>
    <t>Środki obrotowe</t>
  </si>
  <si>
    <t>Nakłady inwestycyjne/adaptacyjne w obce środki trwałe</t>
  </si>
  <si>
    <t>Mienie osób trzecich</t>
  </si>
  <si>
    <t>Wartości pieniężne</t>
  </si>
  <si>
    <t>Urządzenia i wyposażenia zewnętrzne nieujęte w ubezpieczeniu systemem sum stałych (np. urządzenia infrastruktury technicznej, iluminacje budynków, hydranty, pojemniki i kosze na śmieci wyposażenie placów zabaw, miejsc rekreacyjnych i podobnych, parków, skwerów, boisk, ławki itp</t>
  </si>
  <si>
    <t>Nr poz.</t>
  </si>
  <si>
    <t>Nazwa pozycji</t>
  </si>
  <si>
    <t>Rodzaj</t>
  </si>
  <si>
    <t>Data przyjęcia</t>
  </si>
  <si>
    <t>Budynek</t>
  </si>
  <si>
    <t>Nie</t>
  </si>
  <si>
    <t>RUCH-73081</t>
  </si>
  <si>
    <t>Aparat fotograficzny NIKON D810</t>
  </si>
  <si>
    <t>Tak</t>
  </si>
  <si>
    <t>RUCH-82065</t>
  </si>
  <si>
    <t>Obiektyw NIKON 24-70/2.8</t>
  </si>
  <si>
    <t>RUCH-82769</t>
  </si>
  <si>
    <t>Mikser Roland V-1SDI ze skrzynią do przechowywania rack z monitorem</t>
  </si>
  <si>
    <t>RUCH-83191</t>
  </si>
  <si>
    <t>Aparat fotograficzny-lustrzanka CANON EOS 5D</t>
  </si>
  <si>
    <t>RUCH-83072</t>
  </si>
  <si>
    <t>Kamera cyfrowa Panasonic AG-DVX200 wraz z akcesoriami</t>
  </si>
  <si>
    <t>RUCH-83074</t>
  </si>
  <si>
    <t>RUCH-83078</t>
  </si>
  <si>
    <t>Kamera cyfrowa Sony HXR-HX80 wraz z akcesoriami</t>
  </si>
  <si>
    <t>RUCH-83079</t>
  </si>
  <si>
    <t>RUCH-83075</t>
  </si>
  <si>
    <t>RUCH-83076</t>
  </si>
  <si>
    <t>RUCH-83077</t>
  </si>
  <si>
    <t>RUCH-83088</t>
  </si>
  <si>
    <t>Lampy oświetleniowe LedGo 600LK3-3szt.</t>
  </si>
  <si>
    <t>RUCH-83087</t>
  </si>
  <si>
    <t>RUCH-83091</t>
  </si>
  <si>
    <t>Mikrofon bezprzewodowy Sony UWP D11/K33</t>
  </si>
  <si>
    <t>RUCH-83092</t>
  </si>
  <si>
    <t>RUCH-83093</t>
  </si>
  <si>
    <t>RUCH-83094</t>
  </si>
  <si>
    <t>RUCH-83095</t>
  </si>
  <si>
    <t>RUCH-83198</t>
  </si>
  <si>
    <t>Obiektyw Canon EF 24-105 mm 4.0L IS II USM</t>
  </si>
  <si>
    <t>RUCH-83192</t>
  </si>
  <si>
    <t>Obiektyw I Canon EF 50 mm f/1,4 USM</t>
  </si>
  <si>
    <t>RUCH-83193</t>
  </si>
  <si>
    <t>Obiektyw II Canon EF 85mm f/1.8 USM</t>
  </si>
  <si>
    <t>RUCH-83194</t>
  </si>
  <si>
    <t>Obiektyw III Canon EF 70-200mm f/2.8L IS II USM</t>
  </si>
  <si>
    <t>RUCH-83197</t>
  </si>
  <si>
    <t>Obiektyw Sigma A 20mm f/1.4 DG HSM (Canon)</t>
  </si>
  <si>
    <t>RUCH-86500</t>
  </si>
  <si>
    <t>Zestaw mikrofonu bezprzewodowego SONY UWP-D21</t>
  </si>
  <si>
    <t>RUCH-86501</t>
  </si>
  <si>
    <t>RUCH-86573</t>
  </si>
  <si>
    <t>Aparat fotograficzny CANON EOS 2000D</t>
  </si>
  <si>
    <t>RUCH-86571</t>
  </si>
  <si>
    <t>RUCH-86572</t>
  </si>
  <si>
    <t>RUCH-86570</t>
  </si>
  <si>
    <t>Aparat fotograficzny SONY A6400L</t>
  </si>
  <si>
    <t>RUCH-86604</t>
  </si>
  <si>
    <t>Kamera cyfrowa Panasonic AG-DVX200EJ</t>
  </si>
  <si>
    <t>RUCH-86606</t>
  </si>
  <si>
    <t>Kamera cyfrowa CANON XA-45</t>
  </si>
  <si>
    <t>RUCH-86607</t>
  </si>
  <si>
    <t>RUCH-86705</t>
  </si>
  <si>
    <t>Komputer przenośny MSI Creator 15 15,6  FHD</t>
  </si>
  <si>
    <t>Komputer przenośny HP 450 G8 typ 2</t>
  </si>
  <si>
    <t>RUCH-88351</t>
  </si>
  <si>
    <t>Bezprzewodowy system transmisji sygnału wideo Hollyland Mars 400</t>
  </si>
  <si>
    <t>RUCH-88410</t>
  </si>
  <si>
    <t>Lampa GlareOne LED 1500D</t>
  </si>
  <si>
    <t>RUCH-88411</t>
  </si>
  <si>
    <t>RUCH-88353</t>
  </si>
  <si>
    <t>Lampy Led ReflektorPAR BAC306 12W</t>
  </si>
  <si>
    <t>RUCH-88354</t>
  </si>
  <si>
    <t>RUCH-88358</t>
  </si>
  <si>
    <t>RUCH-88359</t>
  </si>
  <si>
    <t>RUCH-88404</t>
  </si>
  <si>
    <t>Obiektyw Tamron 17-70mm f/2,8 Di III-A VC RXD</t>
  </si>
  <si>
    <t>RUCH-88412</t>
  </si>
  <si>
    <t>Słuchawki bezprzewodowe Eartec UltraLITE Single 5 osobowy system komunikacji bezprzewodowej</t>
  </si>
  <si>
    <t>Suma</t>
  </si>
  <si>
    <t>Suma końcowa</t>
  </si>
  <si>
    <t>Elektronika przenośna</t>
  </si>
  <si>
    <t>Podsumowanie poniższej tabeli:</t>
  </si>
  <si>
    <t>Suma ubezpieczenia</t>
  </si>
  <si>
    <t>Typ pozycji</t>
  </si>
  <si>
    <t>Typ elementu</t>
  </si>
  <si>
    <t>Adres</t>
  </si>
  <si>
    <t>RUCH-52084</t>
  </si>
  <si>
    <t>Budynek Collegium Jana Pawła II</t>
  </si>
  <si>
    <t>Środek trwały KRST</t>
  </si>
  <si>
    <t>Rodzaj mienia</t>
  </si>
  <si>
    <t>Opis techniczny</t>
  </si>
  <si>
    <t>Zabezpieczenia p.poż.</t>
  </si>
  <si>
    <t>Szczególne zagrożenia</t>
  </si>
  <si>
    <t>INNE</t>
  </si>
  <si>
    <t>Zabezpieczenia przeciw kradzieżowe</t>
  </si>
  <si>
    <t>lp</t>
  </si>
  <si>
    <t>Numer ewidencji</t>
  </si>
  <si>
    <t>Nazwy budynków z ewidencji</t>
  </si>
  <si>
    <t>Nazwa budynku zwyczajowa</t>
  </si>
  <si>
    <t>Ochrona konserwatorska</t>
  </si>
  <si>
    <t>Przybliżony rok budowy</t>
  </si>
  <si>
    <t>Konstrukcja budynków (ściany, stropy, dach)</t>
  </si>
  <si>
    <t>Powierzchnia użytkowa mkw</t>
  </si>
  <si>
    <t>Kondygnacje poniżej poziomu gruntu</t>
  </si>
  <si>
    <t>Parkingi poniżej poziomu gruntu</t>
  </si>
  <si>
    <t>Kondygnacje powyżej poziomu gruntu</t>
  </si>
  <si>
    <t>Żródło ciepła w obiekcie</t>
  </si>
  <si>
    <t>hydranty wewnętrzne i zewnętrzne</t>
  </si>
  <si>
    <t>SAP - System Alarmu Pożarowego (centralka, norma, rodzaj powiadomienia)</t>
  </si>
  <si>
    <t>Instalacja tryskaczowa (norma lub centralka)</t>
  </si>
  <si>
    <t>IBP - Aktualan
Tak/Nie</t>
  </si>
  <si>
    <t>liczba stref pożarowych w obiekcie wg. IBP</t>
  </si>
  <si>
    <t>badania lub eksperymenty na mater łatwopalnych lub wybuchowych np. Chemiczne</t>
  </si>
  <si>
    <t>przechowywanie mater łatwopalnych np. Magazyn środków chemicznych lub paliw</t>
  </si>
  <si>
    <t>Fotowoltaika na dachu</t>
  </si>
  <si>
    <t>zagrożenie powodziowe</t>
  </si>
  <si>
    <t>Inne zabezpieczenia</t>
  </si>
  <si>
    <t>Świadczone noclegi</t>
  </si>
  <si>
    <t>System detekcji ruchu z powiadomieniem</t>
  </si>
  <si>
    <t>System kontroli dostępu do budynku/pomieszczeń</t>
  </si>
  <si>
    <t>Lublin, Al. Racławickie 14</t>
  </si>
  <si>
    <t>Dozór</t>
  </si>
  <si>
    <t>nie</t>
  </si>
  <si>
    <t>brak danych</t>
  </si>
  <si>
    <t>ściany i stropy - płyta warstwowa PIR</t>
  </si>
  <si>
    <t>Brak ciepła</t>
  </si>
  <si>
    <t>nie dotyczy</t>
  </si>
  <si>
    <t>brak</t>
  </si>
  <si>
    <t>Lublin, ul. Chopina 27</t>
  </si>
  <si>
    <t>Gospodarczo - magazynowy</t>
  </si>
  <si>
    <t>tradycyjna murowana</t>
  </si>
  <si>
    <t>Miejska sieć ciepłownicza</t>
  </si>
  <si>
    <t>Wiata magazynowa</t>
  </si>
  <si>
    <t>Lublin, ul. Konstantynów 1</t>
  </si>
  <si>
    <t>Magazynowa</t>
  </si>
  <si>
    <t>Konstrukcja całkowicie metalowa - słupy stalowe osadzone w stopach betonowych, pokrycie ze stalowej bblach falistej ocynkowanej</t>
  </si>
  <si>
    <t>RUCH-17180</t>
  </si>
  <si>
    <t>Budynek mieszkalny C – dom asystenta</t>
  </si>
  <si>
    <t>Blok C</t>
  </si>
  <si>
    <t>Lublin, ul. Konstantynów 1C</t>
  </si>
  <si>
    <t>Mieszkalny</t>
  </si>
  <si>
    <t>murowany z cegły ceramicznej, dach dwuspadowy , belki stalowe przykryte płytami żelbetowymi korytkowymi, pokryty papa termozgrzewalną</t>
  </si>
  <si>
    <t>RUCH-17201</t>
  </si>
  <si>
    <t>Dom Studencki Żeński ul. Konstantynów 1D</t>
  </si>
  <si>
    <t>Żeński Dom Studencki</t>
  </si>
  <si>
    <t>Lublin, ul. Konstantynów 1D</t>
  </si>
  <si>
    <t>technologia wielkopłytowa,dach żelbetowy z elementów prefabrykowanych, wentylowany pokryty papą termozgrzewalną, stropy żelbetowe prefabrykowane</t>
  </si>
  <si>
    <t>zgodnie z prawem</t>
  </si>
  <si>
    <t>SAP połączony ze strażą, DSO</t>
  </si>
  <si>
    <t>monitoring (telewizja przemysłowa), system kontroli dostępu</t>
  </si>
  <si>
    <t>RUCH-18225</t>
  </si>
  <si>
    <t>Garaż Konstantynów</t>
  </si>
  <si>
    <t>Magazyn (d. garaż autobusowy)</t>
  </si>
  <si>
    <t>murowany z bloczków betonu komorkowego, stropodach z blach fałdowanych</t>
  </si>
  <si>
    <t>RUCH-18226</t>
  </si>
  <si>
    <t>Garaże z portiernią Konstantynów</t>
  </si>
  <si>
    <t>Garaż</t>
  </si>
  <si>
    <t>Grażowy - 4 stanowiska</t>
  </si>
  <si>
    <t>murowany z bloczków belitowych, stropodach z płyt korytkowych</t>
  </si>
  <si>
    <t>RUCH-18227</t>
  </si>
  <si>
    <t>Portiernia ul. Konstantynów</t>
  </si>
  <si>
    <t>Portiernia Konstantynów</t>
  </si>
  <si>
    <t>Lublin, Konstantynów 1</t>
  </si>
  <si>
    <t>tradycyjny murowany</t>
  </si>
  <si>
    <t>RUCH-18229</t>
  </si>
  <si>
    <t>Warsztat Samochodowy</t>
  </si>
  <si>
    <t>Garaż przy stolarni</t>
  </si>
  <si>
    <t>tradycyjna murowana, żelbetowe prefabrykowane płyty stropowe</t>
  </si>
  <si>
    <t>RUCH-18230</t>
  </si>
  <si>
    <t>Stolarnia – Konstantynów</t>
  </si>
  <si>
    <t>Stolarnia</t>
  </si>
  <si>
    <t>Warsztat stolarski</t>
  </si>
  <si>
    <t>murowany z bloczków belitowych</t>
  </si>
  <si>
    <t>Wiata – warsztat ślusarski</t>
  </si>
  <si>
    <t>Warsztat ślusarski</t>
  </si>
  <si>
    <t>murowany z bloczków belitowych, stropodach z płyt korytkowych na belkach stalowych</t>
  </si>
  <si>
    <t>RUCH-18232</t>
  </si>
  <si>
    <t>Budynek Wydziału Matematyczno-Przyrodniczego ul. Konstantynów 1H</t>
  </si>
  <si>
    <t>Budynek dydaktyczny Nr 2</t>
  </si>
  <si>
    <t>Lublin, ul. Konstantynów 1H</t>
  </si>
  <si>
    <t>Naukowo - dydaktyczny</t>
  </si>
  <si>
    <t>Częściowo tradycyjna a częsciowo uprzemysłowona,dach z płytek korytkowych prefabrykowanych ,pokryty papą termozgrzewalną,stropy w technologii monolitycznej,</t>
  </si>
  <si>
    <t>instalacja systemu oddymiania, kraty w oknach na parterze skrzydła C od strony półn.wsch. Budynek dydaktyczny nr 2 - WNŚiNoZ - Dodatkowe zabezpieczenia - monitoring wizyjny, oświetlenie ewakuacyjne i awaryjne, system sygnalizacji zalania obiektu.</t>
  </si>
  <si>
    <t>RUCH-18241</t>
  </si>
  <si>
    <t>Stołówka A</t>
  </si>
  <si>
    <t>Stołówka Akademicka</t>
  </si>
  <si>
    <t>Usługowy</t>
  </si>
  <si>
    <t>szkielet żelbetowy wylewany na mokro,stropodach monolityczny żelbetowy kryty papą termozgrzewalną</t>
  </si>
  <si>
    <t>RUCH-32403</t>
  </si>
  <si>
    <t>Budynek mieszkalny przy ul. Konstantynów 1E</t>
  </si>
  <si>
    <t>Budynek mieszkalny Konstantynów 1E</t>
  </si>
  <si>
    <t>Lublin, ul. Konstantynów 1E</t>
  </si>
  <si>
    <t>murowany z cegły ceramicznej pełnej,więźba dachowa drewniana pokryta blachą dachówkową</t>
  </si>
  <si>
    <t>RUCH-32404</t>
  </si>
  <si>
    <t>Dom Studencki A – Dom Sióstr</t>
  </si>
  <si>
    <t>Lublin, ul. Konstantynów 1A</t>
  </si>
  <si>
    <t>Murowany , dach pokryty papą termozgrzewalną.</t>
  </si>
  <si>
    <t>system oddymiania klatki schodowej</t>
  </si>
  <si>
    <t>RUCH-32405</t>
  </si>
  <si>
    <t>Dydaktyczny</t>
  </si>
  <si>
    <t>tak</t>
  </si>
  <si>
    <t>od XVII do XX wieku</t>
  </si>
  <si>
    <t>tradycyjna murowana z cegły, więźba dachowa wiązary o konstrukcji stalowej kryte blachą miedzianą, stropy w nowym frontonie systemu Ackermana, pozostałe Kleina ,a w zachodnim skrzydle ma części drewniane</t>
  </si>
  <si>
    <t>kontrola dostępu oraz system depozytorów kluczy do wybranych pomieszczeń, w wybranych pomieszczeniach system sygnalizacji włamania i napadu z informacją o zalaniu obiektu, system monitoringu wizyjnego</t>
  </si>
  <si>
    <t>RUCH-32406</t>
  </si>
  <si>
    <t>Dom Studencki Męski ul. Konstantynów 1B</t>
  </si>
  <si>
    <t>Dom Akademicki B - Konstantynów</t>
  </si>
  <si>
    <t>Lublin, ul. Konstantynów 1B</t>
  </si>
  <si>
    <t>murowany z cegły ceramicznej, dach drewniany, zakończony monolityczną płytą żelbetową, pokryty  papą termozgrzewalną</t>
  </si>
  <si>
    <t>System monitoringu wizyjnego, system oddymiania klatek schodowych</t>
  </si>
  <si>
    <t>w m-cach wakacyjnych</t>
  </si>
  <si>
    <t>RUCH-32407</t>
  </si>
  <si>
    <t>MAGAZYN GŁÓWNY – materiałów</t>
  </si>
  <si>
    <t>Magazyn materiałów Poczekajka</t>
  </si>
  <si>
    <t>Magazynowy</t>
  </si>
  <si>
    <t>wykonany w technologii monolitycznej, płytowo-słupowej wypełnionej  cegłą ceramiczną pełną,stropy żelbetowe, stropodach pokryty papą termozgrzewalną</t>
  </si>
  <si>
    <t>Brak</t>
  </si>
  <si>
    <t>RUCH-32408</t>
  </si>
  <si>
    <t>Dom Akademicki Męski ul. Niecała</t>
  </si>
  <si>
    <t>Dom Studencki Męski</t>
  </si>
  <si>
    <t>Lublin, ul. Niecała 8</t>
  </si>
  <si>
    <t>murowany z cegły ceramicznej, więźba dachowa stalowa oszalowana deskami, ocieplona z paroizolacją i podsufitka, dach pokryty blachą stalową ocynkowaną</t>
  </si>
  <si>
    <t>system sygnalizacji pożaru w korytarzach obiektu, system monitoringu wizyjnego, system oddymiania klatek schodowych</t>
  </si>
  <si>
    <t>RUCH-32410</t>
  </si>
  <si>
    <t>Budynek Biblioteka Uniwersytecka</t>
  </si>
  <si>
    <t>Użyteczności publicznej</t>
  </si>
  <si>
    <t>Konstrukcja szkieletowo-żelbet. Stropodach gęstożebrowy z pustaków Akermana h=22 cm,powierzchnia dachu pokryta papą termoizolacyjną , stropy międzypiętrowe typu Kleina</t>
  </si>
  <si>
    <t>SAP połączony ze strażą</t>
  </si>
  <si>
    <t>monitoring (telewizja przemysłowa), kontrola dostępu do wybranych pomieszczeń,okna i drzwi antywłamaniowe (na parterze), oddymianie klatek schodowych</t>
  </si>
  <si>
    <t>RUCH-32411</t>
  </si>
  <si>
    <t>Dom Księży Studentów KONWIKT</t>
  </si>
  <si>
    <t>Lublin, ul. Radziszewskiego 7</t>
  </si>
  <si>
    <t>murowany z cegły ceramicznej, stropodach monolityczny,żelbetowy, pokryty papą termozgrzewalną</t>
  </si>
  <si>
    <t>system sygnalizacji pożaru w jednym korytarzu obiektu, system monitoringu wizyjnego, system oddymiania klatek schodowych</t>
  </si>
  <si>
    <t>RUCH-32413</t>
  </si>
  <si>
    <t>Dom Pracy Twórczej – Kazimierz Dolny</t>
  </si>
  <si>
    <t>Kazimierz Dolny, ul. Puławska 94</t>
  </si>
  <si>
    <t>tak, ze względu, że znajduje się strefie ochrony</t>
  </si>
  <si>
    <t>więźba dachowa stalowa, oszalowana deską, pokryta gontem,ściany murowane z kamienia wapiennego + dobudowa cegły belitowej,strop betonowy na konstrukcji stalowej</t>
  </si>
  <si>
    <t>SAP lokalnie</t>
  </si>
  <si>
    <t>całoroczne</t>
  </si>
  <si>
    <t>RUCH-32414</t>
  </si>
  <si>
    <t>Dworek Staropolski</t>
  </si>
  <si>
    <t>Dom mieszkalny Konstantynów - Dworek Struga</t>
  </si>
  <si>
    <t xml:space="preserve"> lata 60-siąte IXX wiek</t>
  </si>
  <si>
    <t>murowany z cegły ceramicznej z rdzeniem żelbetowym, konstrukcja dachu stalowa, dach pokryty blachą miedzianą</t>
  </si>
  <si>
    <t>RUCH-32415</t>
  </si>
  <si>
    <t>Wymiennikownia ciepła, stacja transformatorowa K-681</t>
  </si>
  <si>
    <t>Zasilanie energetyczne</t>
  </si>
  <si>
    <t>tradycyjna + prefabrykowana murowana</t>
  </si>
  <si>
    <t>RUCH-32434</t>
  </si>
  <si>
    <t>Budynek mieszkalny - Domek Ogrodnika</t>
  </si>
  <si>
    <t>murowany z cegły ceramicznej pełnej,więźba dachowa drewniana pokryta papą</t>
  </si>
  <si>
    <t>Nie dotyczy</t>
  </si>
  <si>
    <t>RUCH-32461</t>
  </si>
  <si>
    <t>Budynek gospodarczy ul. Konstantynów</t>
  </si>
  <si>
    <t>Budynek gospodarczy Konstantynów</t>
  </si>
  <si>
    <t>Gospodarczo - socjalny</t>
  </si>
  <si>
    <t>RUCH-33361</t>
  </si>
  <si>
    <t>Stacja Trafo K-990 z rozdzielnią średniego i niskiego napięcia</t>
  </si>
  <si>
    <t>Stacja transformatorowa K-990</t>
  </si>
  <si>
    <t>Ściany z betonu komórkowego, stropy z płyt korytkowych, dach drewniany pokryty dachówką bitumiczną</t>
  </si>
  <si>
    <t>BUDYNEK CHEMII</t>
  </si>
  <si>
    <t>CENTRUM SYMULACJI MEDYCZNEJ – budynek dydaktyczny</t>
  </si>
  <si>
    <t>Lublin, ul. Konstantynów 1F</t>
  </si>
  <si>
    <t>konstrukcja w technologii monolitycznej, wypełnienie ścian z cegły ceramicznej pełnej, stropodach i stropy międzypiętrowe żelbetowe,pokryty papą termozgrz.</t>
  </si>
  <si>
    <t xml:space="preserve">System SAP lokalnie w części budynku
</t>
  </si>
  <si>
    <t>Budynek dydaktyczny nr 1 (PAWILON CHEMII- WNŚiNoZ- Dodatkowe zabezpieczenia - system detekcji gazów, system włamania i napadu, monitoring wizyjny, oświetlenie awaryjne.</t>
  </si>
  <si>
    <t>Lublin, ul. Żołnierzy Niepodległej 11</t>
  </si>
  <si>
    <t>murowany z bloczków belitowych, stropy z płyt żelbetonowych, stropodach drewniany, pokryty papą asfaltową.</t>
  </si>
  <si>
    <t>BUDYNEK COLLEGIUM JANA PAWŁA II</t>
  </si>
  <si>
    <t>szkielet żelbetowy wylewany na mokro,ściany osłonowe z bloczków belitowych, stropy międzykondygnacyjne z płyt żelbetowych monolitycznych, dach pokryty papą termoizolacyją</t>
  </si>
  <si>
    <t>SAP połączony ze strażą, system DSO</t>
  </si>
  <si>
    <t>instalacja oddymiania , telewizja dozorowa + kontrola dostępu wybranych pomieszczeń, system depozytorów kluczy do większości pomieszczeń w budynku</t>
  </si>
  <si>
    <t>budynek w technologii żelbetonowej monolitycznej stropy krzyzowo zbrojone be podciągowe z betonu, materiał belit</t>
  </si>
  <si>
    <t>System monitoringu wizyjnego</t>
  </si>
  <si>
    <t>Collegium Norwidianum</t>
  </si>
  <si>
    <t>szkielet żelbetowy wylwany na mokro, stropy i stropodachy monolityczne żelbetowe</t>
  </si>
  <si>
    <t>Dydaktyczny/Przychodnia</t>
  </si>
  <si>
    <t>o konstrukcji wielkopłytowej z prefabrykowanych elementów żelbetowych w systemie „cegły żerańskiej” przekryty stropodachem z attyką. Konstrukcja w układzie poprzecznym ścian nośnych uzupełnionych technologią tradycyjną murowaną z bloczków gazobetonowych</t>
  </si>
  <si>
    <t>RUCH-56629</t>
  </si>
  <si>
    <t>Budynek mieszkalny ul. Niecała 8A</t>
  </si>
  <si>
    <t>Lublin, ul. Niecała 8A</t>
  </si>
  <si>
    <t>lata 20-ste XX wieku</t>
  </si>
  <si>
    <t>murowany z cegły ceramicznej pełnej ocieplony płytami z wełny mineralnej, dach o konstrukcji drewnianej wielospadowej,pulpitowy, pokryty blachą stalową ocynkowaną</t>
  </si>
  <si>
    <t>Lublin, ul. Niecała 8B</t>
  </si>
  <si>
    <t>RUCH-56631</t>
  </si>
  <si>
    <t>Budynek mieszkalny ul. Chopina 29</t>
  </si>
  <si>
    <t>Lublin, ul. Chopina 29</t>
  </si>
  <si>
    <t>murowany z cegły ceramicznej, dach o konstrukcji płyty żelbetowej żebrowej gr 8 cm opieranej na belkach NP I 20 ,pokryty papą termozgrzewalną</t>
  </si>
  <si>
    <t>RUCH-56786</t>
  </si>
  <si>
    <t>Hala Sportowa</t>
  </si>
  <si>
    <t>Hala Sportowa Konstantynów</t>
  </si>
  <si>
    <t>Lublin, ul. Konstantynów 1G</t>
  </si>
  <si>
    <t>Sportowo - dydaktyczny</t>
  </si>
  <si>
    <t xml:space="preserve"> Ściany warstwowe z cegły ceram.pełnej,stropy gęstożebrowe typu Teriva,konstrukcja stalowa dachu jako łuk,dach warstwowy,wentylowany,od góry zabezpieczony pianką poliuretanową zabez. farbą,blacha trapezowa T-55-180 D,grub.0,75mm ocynk,pustka powietrzna, wełna mineralna, paroizolacja, warstwa dolna podsufitowa z blachy trapez. T-18  </t>
  </si>
  <si>
    <t>tak (płyny do dezynfekcji rąk)</t>
  </si>
  <si>
    <t>monitoring (telewizja przemysłowa),</t>
  </si>
  <si>
    <t>Tak - firma zewnętrzna</t>
  </si>
  <si>
    <t>Fir. Zew.</t>
  </si>
  <si>
    <t>Budynku i pomieszczeń</t>
  </si>
  <si>
    <t>RUCH-56908</t>
  </si>
  <si>
    <t>Budynek – Tomaszów Lubelski Lwowska 120</t>
  </si>
  <si>
    <t>Tomaszów Lubelski, ul. Lwowska 120</t>
  </si>
  <si>
    <t>Wynajem na biura</t>
  </si>
  <si>
    <t>murowany z bloczków belitowych, stropy z płyt żelbetonowych, dach stropodach, pokryty papą termozgrzewalną</t>
  </si>
  <si>
    <t>Tomaszów Lubelski ul. Lwowska 80 – lokal użytkowy</t>
  </si>
  <si>
    <t>Tomaszów Lubelski, ul. Lwowska 80</t>
  </si>
  <si>
    <t>murowany z bloczków belitowych, stropy z płyt żelbetonowych, dach o konstrukcji drewnianej wielospadowej pokryty blachą trapezową ocynkowaną</t>
  </si>
  <si>
    <t>System GAZEX</t>
  </si>
  <si>
    <t>RUCH-57123</t>
  </si>
  <si>
    <t>Akademik Nr 1 Stalowa Wola</t>
  </si>
  <si>
    <t>Dom Studencki</t>
  </si>
  <si>
    <t>Stalowa Wola, ul. Ofiar Katynia 6</t>
  </si>
  <si>
    <t>100%, KUL/PSP/Agencja , system DSO</t>
  </si>
  <si>
    <t>oddymianie klatek schodowych</t>
  </si>
  <si>
    <t>tak (do potwierdzenia przez administratora)</t>
  </si>
  <si>
    <t>RUCH-57124</t>
  </si>
  <si>
    <t>Budynek dydaktyczny Stalowa Wola ul. Ofiar Katynia 6a</t>
  </si>
  <si>
    <t>Stalowa Wola, ul. Ofiar Katynia 6A</t>
  </si>
  <si>
    <t>Wyłączony z użytku / część wynajmowana</t>
  </si>
  <si>
    <t>Konstrukcja dachu drewniana , krokwiowo, płatwiowa,wielospadowa, pokrycie z blachy dachówkowej.  Ściany nośne, działowe, wykonane z cegły ceramicznej. Ławy fundamentowe żelbetowe</t>
  </si>
  <si>
    <t>system sygnalizacji włamania i napadu wyposażony w czujki przeciwpożarowe (lokalnie w obiekcie)</t>
  </si>
  <si>
    <t>RUCH-60064</t>
  </si>
  <si>
    <t>Budynek COLLEGIUM IURIDICUM</t>
  </si>
  <si>
    <t>Lublin, ul. Spokojna 1</t>
  </si>
  <si>
    <t xml:space="preserve">murowany z cegły,dach pokryty dachówką ceramiczną,  izolacją z wełny mineralną ,a na niej folii paroprzepuszczalną  ,a pod dociepleniem folii paroizolacyjnej osłoniętą płytą gipsowo-kartonową  </t>
  </si>
  <si>
    <t>100%, KUL/PSP/Agencja</t>
  </si>
  <si>
    <t xml:space="preserve"> W oknach piwnic zamontowane okna w okuciach antywłamaniowych + kraty, system monitoringu wizyjnego</t>
  </si>
  <si>
    <t>RUCH-60084</t>
  </si>
  <si>
    <t>Stalowa Wola, ul. Popiełuszki 6</t>
  </si>
  <si>
    <t>żelbetonowa, ściany zewnętrzne warstwowe prefabrykatowe, strop nad parterem a piętrem- płyty kanałowe żerańskie, dach - blacha trapezowa powlekana</t>
  </si>
  <si>
    <t>RUCH-69610</t>
  </si>
  <si>
    <t>BUDYNEK BIOTECHNOLOGII</t>
  </si>
  <si>
    <t>Budynek Biotechnologii</t>
  </si>
  <si>
    <t>Lublin, ul. Konstantynów 1I</t>
  </si>
  <si>
    <t>budynek w technologii żelbetowej wylewanej w układzie konstrukcyjnym słupowo-płytowym,stropy kondygnacji naziemnych- płyta żelbetowa wylewana B-30,stropodach 34-48 cm , pokryty papą elastomerową 2-u krotnie,styropian samogasnący,z naklejoną papą podkładową , paroizolacja 0,02 cm, styrobeton w spadku 2% do koryt odwadniających 12-26 cm ,strop żelbetowy</t>
  </si>
  <si>
    <t xml:space="preserve"> system GAZEX, BMS, oddymianie klatek pionowych i poziomych dróg dostępu, monitoring na korytarzach wszystkich kondygnacji obiektu i okolic wejść do obiektu</t>
  </si>
  <si>
    <t>RUCH-69896</t>
  </si>
  <si>
    <t>Budynek Inżynierii Środowiska Stalowa Wola ul. Ofiar Katynia 8B</t>
  </si>
  <si>
    <t>Budynek dydaktyczny Inżynierii Środowiska</t>
  </si>
  <si>
    <t>Stalowa Wola, ul. Ofiar Katynia 8B</t>
  </si>
  <si>
    <t>Stopodach płaski. Ściany działowe murowane z pustaków ceramicznych, cegły pełnej gr. 12 cm.Stropy budynku żelbetowe, bezbelkowe, wylewane na mokro, ściany piwnic żelbetowe,</t>
  </si>
  <si>
    <t>tak, w niewielkich ilościach</t>
  </si>
  <si>
    <t>System monitoringu wizyjnego wewnątrz i na zewnątrz z rejestracją</t>
  </si>
  <si>
    <t>Tak - lokalnie</t>
  </si>
  <si>
    <t>Pracownik KUL</t>
  </si>
  <si>
    <t>Stacja transformatorowa  15kV/0,4kV przeznaczona do zasilania Instytutu Inżynierii Środowiska</t>
  </si>
  <si>
    <t>Zasilenie energetyczne</t>
  </si>
  <si>
    <t>Ściany i strop z  żelbetonu, dach blachodachówka</t>
  </si>
  <si>
    <t>6,9 PGE / 9,3 KUL</t>
  </si>
  <si>
    <t>RUCH-73083</t>
  </si>
  <si>
    <t>Lublin, ul. Konstantynów 1J</t>
  </si>
  <si>
    <t>Badawczy</t>
  </si>
  <si>
    <t>tak (magazyn środków chemicznych w pom.4.10)</t>
  </si>
  <si>
    <t>BMS, system GAZEX, oddymianie klatek pionowych i poziomych dróg dostępu, ponadto jest System Kontroli Dostępu, we wszystkich wejściach oraz pełny monitoring IP z rejestracją, monitoring na korytarzach wszystkich kondygnacji obiektu i okolic wejść do obiektu</t>
  </si>
  <si>
    <t>RUCH-82130</t>
  </si>
  <si>
    <t>Obiekty sportowe – Hala tenisa z czterema kortami tenisowymi i przykrytym boiskiem wielofunkcyjnym</t>
  </si>
  <si>
    <t>Hale tenisowe</t>
  </si>
  <si>
    <t>Lublin, ul. Konstantynów 1K</t>
  </si>
  <si>
    <t>Cztery korty do gry w tenisa o sztucznej nawierzchni trawy</t>
  </si>
  <si>
    <t xml:space="preserve"> Budynek obsługi z kortami do squasha</t>
  </si>
  <si>
    <t xml:space="preserve">Budynek obsługi z dwoma kortami do gry w squasha
</t>
  </si>
  <si>
    <t>Konstrukcja murowana tradycyjna, strop prefabrykowany żelbetowy, dach dwuspadowy o konstrukcji drewnianej z pokryciem blachą płaską.</t>
  </si>
  <si>
    <t>tak (paliwo do maszyny konserwującej nawierzchnię trawiastą)</t>
  </si>
  <si>
    <t>Boisko wielofunkcyjne</t>
  </si>
  <si>
    <t>Wielofunkcyjne boisko sportowe  o sztucznej nawierzchni trawy</t>
  </si>
  <si>
    <t>Konstrukcja łukowych ram stalowych opartych na żelbetowych stopach fundamentowych. Przekrycie stanowi pojedyncza zbrojona włóknem powłoka PCV  mocowana do konstrukcji  z wypełnieniem powietrzem.</t>
  </si>
  <si>
    <t>RUCH-86864</t>
  </si>
  <si>
    <t>Budynek gospodarczy Niecała 8</t>
  </si>
  <si>
    <t xml:space="preserve">Budynek gospodarczy
</t>
  </si>
  <si>
    <t>Lublin, Niecała 8</t>
  </si>
  <si>
    <t>murowany z bloczków belitowych,stropodach drewniany, pokryty papą asfaltową</t>
  </si>
  <si>
    <t>RUCH-87585</t>
  </si>
  <si>
    <t>Budynek garażowy przy ul. Spokojnej i Żołnierzy Niepodległej</t>
  </si>
  <si>
    <t xml:space="preserve">Budynek garażowy
</t>
  </si>
  <si>
    <t>Garażowy – 5 stanowisk</t>
  </si>
  <si>
    <t>Podsystem</t>
  </si>
  <si>
    <t>Pozycja księgi</t>
  </si>
  <si>
    <t>Dokument przyjęcia</t>
  </si>
  <si>
    <t>MUZ</t>
  </si>
  <si>
    <t>2015-12-31</t>
  </si>
  <si>
    <t>Eksponat</t>
  </si>
  <si>
    <t>Malarstwo</t>
  </si>
  <si>
    <t>MUZ-00027</t>
  </si>
  <si>
    <t>Cécile Chalus, Portret kobiety w stroju japońskim</t>
  </si>
  <si>
    <t>MUZ/EKS/PT+/30/2015</t>
  </si>
  <si>
    <t>Rysunek/Grafika</t>
  </si>
  <si>
    <t>MUZ-00064</t>
  </si>
  <si>
    <t>Stanisław Noakowski, Kościół barokowy i dzwonnica, widok od strony fasady</t>
  </si>
  <si>
    <t>MUZ/EKS/PT+/123/2015</t>
  </si>
  <si>
    <t>MUZ-00065</t>
  </si>
  <si>
    <t>Stanisław Noakowski, Kominek barokowy, pod belkowaniem stropu kilim</t>
  </si>
  <si>
    <t>MUZ/EKS/PT+/124/2015</t>
  </si>
  <si>
    <t>MUZ-00066</t>
  </si>
  <si>
    <t>Stanisław Noakowski, Kościół barokowy z krzyżem wotywnym i bezlistnym drzewem na pierwszym planie</t>
  </si>
  <si>
    <t>MUZ/EKS/PT+/125/2015</t>
  </si>
  <si>
    <t>MUZ-00067</t>
  </si>
  <si>
    <t>Stanisław Noakowski, Kruchta barokowa widoczna w wąskiej uliczce</t>
  </si>
  <si>
    <t>MUZ/EKS/PT+/126/2015</t>
  </si>
  <si>
    <t>MUZ-00070</t>
  </si>
  <si>
    <t>Leon Wyczółkowski, Wnętrze Katedry Wawelskiej z nagrobkiem Władysława Jagiełły</t>
  </si>
  <si>
    <t>MUZ/EKS/PT+/129/2015</t>
  </si>
  <si>
    <t>MUZ-00072</t>
  </si>
  <si>
    <t>Józef Fara; Widok na Tatry o zachodzie słońca</t>
  </si>
  <si>
    <t>MUZ/EKS/PT+/131/2015</t>
  </si>
  <si>
    <t>MUZ-00073</t>
  </si>
  <si>
    <t>Józef Fara; Widok z zamku na przełom Dunajca w Czorsztynie</t>
  </si>
  <si>
    <t>MUZ/EKS/PT+/132/2015</t>
  </si>
  <si>
    <t>MUZ-00077</t>
  </si>
  <si>
    <t>Władysław Michałowski; Nokturn</t>
  </si>
  <si>
    <t>MUZ/EKS/PT+/155/2015</t>
  </si>
  <si>
    <t>MUZ-00078</t>
  </si>
  <si>
    <t>Kazimierz Podsadecki; Matki z dziećmi</t>
  </si>
  <si>
    <t>MUZ/EKS/PT+/154/2015</t>
  </si>
  <si>
    <t>MUZ-00080</t>
  </si>
  <si>
    <t>Stanisław Tondos; Katedra łacińska we Lwowie</t>
  </si>
  <si>
    <t>MUZ/EKS/PT+/152/2015</t>
  </si>
  <si>
    <t>MUZ-00082</t>
  </si>
  <si>
    <t>Nikifor Krynicki, właśc. Epifaniusz Drowniak; Św. Mikołaj</t>
  </si>
  <si>
    <t>MUZ/EKS/PT+/150/2015</t>
  </si>
  <si>
    <t>MUZ-00083</t>
  </si>
  <si>
    <t>Nikifor Krynicki, właśc. Epifaniusz Drowniak; Chrystus na osiołku</t>
  </si>
  <si>
    <t>MUZ/EKS/PT+/149/2015</t>
  </si>
  <si>
    <t>MUZ-00084</t>
  </si>
  <si>
    <t>Nikifor Krynicki, właśc. Epifaniusz Drowniak; Matka Boża z krzyżem i kropidłem</t>
  </si>
  <si>
    <t>MUZ/EKS/PT+/148/2015</t>
  </si>
  <si>
    <t>MUZ-00085</t>
  </si>
  <si>
    <t>Nikifor Krynicki, właśc. Epifaniusz Drowniak; Pietà</t>
  </si>
  <si>
    <t>MUZ/EKS/PT+/147/2015</t>
  </si>
  <si>
    <t>MUZ-00086</t>
  </si>
  <si>
    <t>Nikifor Krynicki, właśc. Epifaniusz Drowniak; Krynica, willa Janiny</t>
  </si>
  <si>
    <t>MUZ/EKS/PT+/146/2015</t>
  </si>
  <si>
    <t>MUZ-00087</t>
  </si>
  <si>
    <t>Nikifor Krynicki, właśc. Epifaniusz Drowniak; Portret mężczyzny w garniturze</t>
  </si>
  <si>
    <t>MUZ/EKS/PT+/145/2015</t>
  </si>
  <si>
    <t>MUZ-00088</t>
  </si>
  <si>
    <t>Nikifor Krynicki, właśc. Epifaniusz Drowniak; Widok Krakowa</t>
  </si>
  <si>
    <t>MUZ/EKS/PT+/144/2015</t>
  </si>
  <si>
    <t>MUZ-00089</t>
  </si>
  <si>
    <t>Nikifor Krynicki, właśc. Epifaniusz Drowniak; Matka Boża z chustą i Chrystusem Frasobliwym</t>
  </si>
  <si>
    <t>MUZ/EKS/PT+/143/2015</t>
  </si>
  <si>
    <t>MUZ-00090</t>
  </si>
  <si>
    <t>Nikifor Krynicki, właśc. Epifaniusz Drowniak; Moja matka</t>
  </si>
  <si>
    <t>MUZ/EKS/PT+/142/2015</t>
  </si>
  <si>
    <t>MUZ-00091</t>
  </si>
  <si>
    <t>Nikifor Krynicki, właśc. Epifaniusz Drowniak; Matka Boża błogosławiąca</t>
  </si>
  <si>
    <t>MUZ/EKS/PT+/141/2015</t>
  </si>
  <si>
    <t>MUZ-00092</t>
  </si>
  <si>
    <t>Nikifor Krynicki, właśc. Epifaniusz Drowniak; Matka Boża z Chrystusem</t>
  </si>
  <si>
    <t>MUZ/EKS/PT+/140/2015</t>
  </si>
  <si>
    <t>MUZ-00093</t>
  </si>
  <si>
    <t>Nikifor Krynicki, właśc. Epifaniusz Drowniak; Matka Boża</t>
  </si>
  <si>
    <t>MUZ/EKS/PT+/139/2015</t>
  </si>
  <si>
    <t>MUZ-00094</t>
  </si>
  <si>
    <t>Nikifor Krynicki, właśc. Epifaniusz Drowniak; Matka Boża (Platytera)</t>
  </si>
  <si>
    <t>MUZ/EKS/PT+/138/2015</t>
  </si>
  <si>
    <t>MUZ-00095</t>
  </si>
  <si>
    <t>Nikifor Krynicki, właśc. Epifaniusz Drowniak; Modlitwa w kościele</t>
  </si>
  <si>
    <t>MUZ/EKS/PT+/137/2015</t>
  </si>
  <si>
    <t>MUZ-00096</t>
  </si>
  <si>
    <t>Nikifor Krynicki, właśc. Epifaniusz Drowniak; Krynica, willa</t>
  </si>
  <si>
    <t>MUZ/EKS/PT+/133/2015</t>
  </si>
  <si>
    <t>MUZ-00098</t>
  </si>
  <si>
    <t>Stanisław Chlebowski; Głowa chłopca greckiego (szkic do obrazu Wjazd Mahometa II do Konstantynopola)</t>
  </si>
  <si>
    <t>MUZ/EKS/PT+/136/2015</t>
  </si>
  <si>
    <t>MUZ-00099</t>
  </si>
  <si>
    <t>Stanisław Chlebowski; Głowa mężczyzny w turbanie (szkic do obrazu Wjazd Mahometa II do Konstantynopola)</t>
  </si>
  <si>
    <t>MUZ/EKS/PT+/135/2015</t>
  </si>
  <si>
    <t>MUZ-00102</t>
  </si>
  <si>
    <t>Stanisław Noakowski; Kominek barokowy w architektonicznym obramieniu z ośmiobocznym obrazem pośrodku</t>
  </si>
  <si>
    <t>MUZ/EKS/PT+/120/2015</t>
  </si>
  <si>
    <t>MUZ-00104</t>
  </si>
  <si>
    <t>Stanisław Noakowski; Wejście do kościoła</t>
  </si>
  <si>
    <t>MUZ/EKS/PT+/288/2015</t>
  </si>
  <si>
    <t>MUZ-00105</t>
  </si>
  <si>
    <t>Stanisław Noakowski; Zamek renesansowy, na pierwszym planie barokowa kapliczka</t>
  </si>
  <si>
    <t>MUZ/EKS/PT+/287/2015</t>
  </si>
  <si>
    <t>MUZ-00106</t>
  </si>
  <si>
    <t>Stanisław Noakowski; Kościół z barokowym szczytem i z dzwonnicą przy kruchcie</t>
  </si>
  <si>
    <t>MUZ/EKS/PT+/286/2015</t>
  </si>
  <si>
    <t>MUZ-00107</t>
  </si>
  <si>
    <t>Kazimierz Podsadecki; Bez tytułu</t>
  </si>
  <si>
    <t>MUZ/EKS/PT+/285/2015</t>
  </si>
  <si>
    <t>MUZ-00109</t>
  </si>
  <si>
    <t>Stanisław Noakowski; Polski kościół barokowy za murem cmentarnym</t>
  </si>
  <si>
    <t>MUZ/EKS/PT+/283/2015</t>
  </si>
  <si>
    <t>MUZ-00110</t>
  </si>
  <si>
    <t>Stanisław Noakowski; Fragment zamku gotyckiego</t>
  </si>
  <si>
    <t>MUZ/EKS/PT+/282/2015</t>
  </si>
  <si>
    <t>MUZ-00114</t>
  </si>
  <si>
    <t>Stanisław Noakowski; Fasada z barokowym portalem, nad portalem tablica inskrypcyjna i herb Łodzia</t>
  </si>
  <si>
    <t>MUZ/EKS/PT+/278/2015</t>
  </si>
  <si>
    <t>MUZ-00115</t>
  </si>
  <si>
    <t>Michael (Mike) Bartley Peters; Lech Wałęsa – rysunek do „Dayton Daily News”</t>
  </si>
  <si>
    <t>MUZ/EKS/PT+/277/2015</t>
  </si>
  <si>
    <t>MUZ-00116</t>
  </si>
  <si>
    <t>Władysław Bielecki; Tyniec od strony Wisły</t>
  </si>
  <si>
    <t>MUZ/EKS/PT+/276/2015</t>
  </si>
  <si>
    <t>MUZ-00117</t>
  </si>
  <si>
    <t>Samuel Cygler; Uczeni w Talmudzie</t>
  </si>
  <si>
    <t>MUZ/EKS/PT+/275/2015</t>
  </si>
  <si>
    <t>MUZ-00118</t>
  </si>
  <si>
    <t>Leon Kowalski; Wenecja</t>
  </si>
  <si>
    <t>MUZ/EKS/PT+/274/2015</t>
  </si>
  <si>
    <t>MUZ-00119</t>
  </si>
  <si>
    <t>Jan Feliks Piwarski według autoportretu Antoniego Brodowskiego; Portret Hugona Kołłątaja</t>
  </si>
  <si>
    <t>MUZ/EKS/PT+/273/2015</t>
  </si>
  <si>
    <t>MUZ-00120</t>
  </si>
  <si>
    <t>Claude Roy; Portret Marii Leszczyńskiej, królowej Francji</t>
  </si>
  <si>
    <t>MUZ/EKS/PT+/272/2015</t>
  </si>
  <si>
    <t>MUZ-00121</t>
  </si>
  <si>
    <t>Jan Rubczak; Rynek Mariacki w Krakowie</t>
  </si>
  <si>
    <t>MUZ/EKS/PT+/271/2015</t>
  </si>
  <si>
    <t>MUZ-00122</t>
  </si>
  <si>
    <t>Franz Sebastian Schaur według Franza Laktanza Grafa von Firmian; Głowa starca</t>
  </si>
  <si>
    <t>MUZ/EKS/PT+/270/2015</t>
  </si>
  <si>
    <t>MUZ-00123</t>
  </si>
  <si>
    <t>Hieronymus Sperling; Portret Johanna Adama Kulmusa</t>
  </si>
  <si>
    <t>MUZ/EKS/PT+/269/2015</t>
  </si>
  <si>
    <t>MUZ-00124</t>
  </si>
  <si>
    <t>Moritz Bodenehr; Portret Krystyny Eberchardyny</t>
  </si>
  <si>
    <t>MUZ/EKS/PT+/268/2015</t>
  </si>
  <si>
    <t>MUZ-00126</t>
  </si>
  <si>
    <t>Pierre Teyssonnieres według obrazu Andreasa Achenbacha; Krajobraz z młynem wodnym</t>
  </si>
  <si>
    <t>MUZ/EKS/PT+/266/2015</t>
  </si>
  <si>
    <t>MUZ-00127</t>
  </si>
  <si>
    <t>Thomas James Northcote, według; Szczęście rodzinne</t>
  </si>
  <si>
    <t>MUZ/EKS/PT+/265/2015</t>
  </si>
  <si>
    <t>MUZ-00131</t>
  </si>
  <si>
    <t>Noël; Zdjęcie z krzyża</t>
  </si>
  <si>
    <t>MUZ/EKS/PT+/261/2015</t>
  </si>
  <si>
    <t>MUZ-00132</t>
  </si>
  <si>
    <t>Tadeusz Witkowski; Zamek w Salzburgu</t>
  </si>
  <si>
    <t>MUZ/EKS/PT+/260/2015</t>
  </si>
  <si>
    <t>MUZ-00133</t>
  </si>
  <si>
    <t>Tadeusz Witkowski; Most na Tybrze</t>
  </si>
  <si>
    <t>MUZ/EKS/PT+/259/2015</t>
  </si>
  <si>
    <t>MUZ-00135</t>
  </si>
  <si>
    <t>John Boydell (?) / Robert Thew (?) według obrazu Richarda Westalla; Nieokreślona scena z dramatu Williama Szekspira (?)</t>
  </si>
  <si>
    <t>MUZ/EKS/PT+/257/2015</t>
  </si>
  <si>
    <t>MUZ-00136</t>
  </si>
  <si>
    <t>Ohara Koson; Kaczki na jeziorze</t>
  </si>
  <si>
    <t>MUZ/EKS/PT+/256/2015</t>
  </si>
  <si>
    <t>MUZ-00137</t>
  </si>
  <si>
    <t>Kawase Hasui; Wybrzeże Teranohama w Sanuki</t>
  </si>
  <si>
    <t>MUZ/EKS/PT+/255/2015</t>
  </si>
  <si>
    <t>MUZ-00138</t>
  </si>
  <si>
    <t>Shirō Kasamatsu; Mglisty wieczór nad stawem Shinobazu w Ueno Onshi Kōen</t>
  </si>
  <si>
    <t>MUZ/EKS/PT+/254/2015</t>
  </si>
  <si>
    <t>MUZ-00140</t>
  </si>
  <si>
    <t>Johann Friedrich Mylius, Portret Józefa Andrzeja Załuskiego</t>
  </si>
  <si>
    <t>MUZ/EKS/PT+/252/2015</t>
  </si>
  <si>
    <t>MUZ-00141</t>
  </si>
  <si>
    <t>Lambert Visscher według obrazu Matthiasa Scheitsa; Portret Stanisława Lubienieckiego</t>
  </si>
  <si>
    <t>MUZ/EKS/PT+/251/2015</t>
  </si>
  <si>
    <t>MUZ-00142</t>
  </si>
  <si>
    <t>Johann Karl Kracker według obrazu Petera Paula Rubensa z Kunsthistoriches Museum w Wiedniu; Cuda św. Ignacego Loyoli</t>
  </si>
  <si>
    <t>MUZ/EKS/PT+/2/2015</t>
  </si>
  <si>
    <t>MUZ-00143</t>
  </si>
  <si>
    <t>Willem Hondius; Brama triumfalna w Gdańsku na cześć Ludwiki Marii Gonzagi</t>
  </si>
  <si>
    <t>MUZ/EKS/PT+/250/2015</t>
  </si>
  <si>
    <t>MUZ-00144</t>
  </si>
  <si>
    <t>Georg Braun, Abraham Hogenberg, kopia; Widok Lublina</t>
  </si>
  <si>
    <t>MUZ/EKS/PT+/249/2015</t>
  </si>
  <si>
    <t>MUZ-00145</t>
  </si>
  <si>
    <t>Witold Rzegociński; Kościół św. Anny w Krakowie</t>
  </si>
  <si>
    <t>MUZ/EKS/PT+/248/2015</t>
  </si>
  <si>
    <t>MUZ-00146</t>
  </si>
  <si>
    <t>Adolf Nigroni von Riesenbach (?); Lisowczyk</t>
  </si>
  <si>
    <t>MUZ/EKS/PT+/247/2015</t>
  </si>
  <si>
    <t>MUZ-00150</t>
  </si>
  <si>
    <t>Anton Tepplar według rysunku Franciszka Ksawerego Preka według wzoru Wilhelma Hondiusa; Portret Zbigniewa Gorayskiego</t>
  </si>
  <si>
    <t>MUZ/EKS/PT+/243/2015</t>
  </si>
  <si>
    <t>MUZ-00151</t>
  </si>
  <si>
    <t>Antoni Piwernetz; Portret Grzegorza z Sanoka</t>
  </si>
  <si>
    <t>MUZ/EKS/PT+/242/2015</t>
  </si>
  <si>
    <t>MUZ-00152</t>
  </si>
  <si>
    <t>F.W. Thümeck (wydawca) według obrazu Antona Graffa; Portret malarza Daniela Mikołaja Chodowieckiego</t>
  </si>
  <si>
    <t>MUZ/EKS/PT+/241/2015</t>
  </si>
  <si>
    <t>MUZ-00153</t>
  </si>
  <si>
    <t>Jan Feliks Piwarski według autoportretu Antoniego Brodowskiego; Portret Antoniego Brodowskiego</t>
  </si>
  <si>
    <t>MUZ/EKS/PT+/240/2015</t>
  </si>
  <si>
    <t>MUZ-00154</t>
  </si>
  <si>
    <t>August Wittmann według rysunku Jana Nepomucena Bizańskiego; Portret Szymona Syreńskiego</t>
  </si>
  <si>
    <t>MUZ/EKS/PT+/239/2015</t>
  </si>
  <si>
    <t>MUZ-00155</t>
  </si>
  <si>
    <t>Zakład litograficzny Marcina Salba w Krakowie; „Widok dawnego Krakowa od strony zachodniej</t>
  </si>
  <si>
    <t>MUZ/EKS/PT+/238/2015</t>
  </si>
  <si>
    <t>MUZ-00156</t>
  </si>
  <si>
    <t>Wojciech Kossak; Piekło Karpackie Dolor et Charitas</t>
  </si>
  <si>
    <t>MUZ/EKS/PT+/237/2015</t>
  </si>
  <si>
    <t>MUZ-00157</t>
  </si>
  <si>
    <t>Pierre-Alexandre Tardieu według obrazu Marcella Bacciarellego; Portret Stanisława Augusta Poniatowskiego</t>
  </si>
  <si>
    <t>MUZ/EKS/PT+/236/2015</t>
  </si>
  <si>
    <t>MUZ-00158</t>
  </si>
  <si>
    <t>Anton Tepplar według portretu z tzw. Dyptyku Zygmunta Augusta; Portret Barbary Radziwiłłówny, Królowej Polski</t>
  </si>
  <si>
    <t>MUZ/EKS/PT+/235/2015</t>
  </si>
  <si>
    <t>MUZ-00159</t>
  </si>
  <si>
    <t>Anton Tepplar; Portret Jana Pawła Woronicza</t>
  </si>
  <si>
    <t>MUZ/EKS/PT+/234/2015</t>
  </si>
  <si>
    <t>MUZ-00160</t>
  </si>
  <si>
    <t>Anton Tepplar; Portret Księcia Mazowieckiego Konrada</t>
  </si>
  <si>
    <t>MUZ/EKS/PT+/233/2015</t>
  </si>
  <si>
    <t>MUZ-00161</t>
  </si>
  <si>
    <t>Anton Tepplar według wzoru Franciszka Ksawerego Preka a ten według obrazu Stanisława Samostrzelnika, Portret bp. P.Tomickiego</t>
  </si>
  <si>
    <t>MUZ/EKS/PT+/232/2015</t>
  </si>
  <si>
    <t>MUZ-00162</t>
  </si>
  <si>
    <t>Anton Tepplar według wzoru Franciszka Ksawerego Preka a ten według obrazu Stanisława Samostrzelnika; Portret abp. P. Gamrata</t>
  </si>
  <si>
    <t>MUZ/EKS/PT+/231/2015</t>
  </si>
  <si>
    <t>MUZ-00163</t>
  </si>
  <si>
    <t>Anton Tepplar; Portret króla Zygmunta Augusta</t>
  </si>
  <si>
    <t>MUZ/EKS/PT+/230/2015</t>
  </si>
  <si>
    <t>MUZ-00164</t>
  </si>
  <si>
    <t>Anton Tepplar; Portret Księcia Adama Czartoryskiego</t>
  </si>
  <si>
    <t>MUZ/EKS/PT+/229/2015</t>
  </si>
  <si>
    <t>MUZ-00166</t>
  </si>
  <si>
    <t>Warsztat Kostryckich z Płazowa; Święty Kazimierz Królewicz</t>
  </si>
  <si>
    <t>MUZ/EKS/PT+/227/2015</t>
  </si>
  <si>
    <t>MUZ-00167</t>
  </si>
  <si>
    <t>Warsztat Kostryckich z Płazowa; Chrystus Pantokrator</t>
  </si>
  <si>
    <t>MUZ/EKS/PT+/226/2015</t>
  </si>
  <si>
    <t>MUZ-00169</t>
  </si>
  <si>
    <t>Warsztat Kostryckich z Płazowa; Pieta</t>
  </si>
  <si>
    <t>MUZ/EKS/PT+/224/2015</t>
  </si>
  <si>
    <t>MUZ-00173</t>
  </si>
  <si>
    <t>Ichiyuusai (Utagawa) Kuniyoshi; Dwóch aktorów teatru kabuki</t>
  </si>
  <si>
    <t>MUZ/EKS/PT+/220/2015</t>
  </si>
  <si>
    <t>Szkło</t>
  </si>
  <si>
    <t>MUZ-00190</t>
  </si>
  <si>
    <t>Szklanka z przedstawieniem dzika i napisem pamiątkowym Liergrund 8.7.34</t>
  </si>
  <si>
    <t>MUZ/EKS/PT+/203/2015</t>
  </si>
  <si>
    <t>MUZ-00191</t>
  </si>
  <si>
    <t>436/1</t>
  </si>
  <si>
    <t>Szklanka; nieokreślona wytwórnia francuska lub belgijska</t>
  </si>
  <si>
    <t>MUZ/EKS/PT+/202/2015</t>
  </si>
  <si>
    <t>MUZ-00192</t>
  </si>
  <si>
    <t>436/2</t>
  </si>
  <si>
    <t>MUZ/EKS/PT+/201/2015</t>
  </si>
  <si>
    <t>MUZ-00193</t>
  </si>
  <si>
    <t>Kielich; nieokreślona wytwórnia środkowoeuropejska</t>
  </si>
  <si>
    <t>MUZ/EKS/PT+/200/2015</t>
  </si>
  <si>
    <t>MUZ-00194</t>
  </si>
  <si>
    <t>Imbryk; Warszawa, Wytwórnia Sreber Karola Filipa Malcza (1797-1867)</t>
  </si>
  <si>
    <t>MUZ/EKS/PT+/199/2015</t>
  </si>
  <si>
    <t>Metale</t>
  </si>
  <si>
    <t>MUZ-00195</t>
  </si>
  <si>
    <t>Balsaminka typu wieżyczkowego; Polska (?)</t>
  </si>
  <si>
    <t>MUZ/EKS/PT+/118/2015</t>
  </si>
  <si>
    <t>MUZ-00196</t>
  </si>
  <si>
    <t>Pucharek kiduszowy; Moskwa</t>
  </si>
  <si>
    <t>MUZ/EKS/PT+/117/2015</t>
  </si>
  <si>
    <t>MUZ-00197</t>
  </si>
  <si>
    <t>Mlecznik; Warszawa, Firma Fraget w Warszawie – fabryka wyrobów srebrnych i platerowanych</t>
  </si>
  <si>
    <t>MUZ/EKS/PT+/198/2015</t>
  </si>
  <si>
    <t>MUZ-00198</t>
  </si>
  <si>
    <t>Dzbanuszek; Warszawa, Firma Fraget w Warszawie – fabryka wyrobów srebrnych i platerowanych</t>
  </si>
  <si>
    <t>MUZ/EKS/PT+/197/2015</t>
  </si>
  <si>
    <t>MUZ-00199</t>
  </si>
  <si>
    <t>Pucharek kiduszowy; Moskwa, zapewne Paweł Dmitriew</t>
  </si>
  <si>
    <t>MUZ/EKS/PT+/196/2015</t>
  </si>
  <si>
    <t>MUZ-00200</t>
  </si>
  <si>
    <t>Kubek; Francja</t>
  </si>
  <si>
    <t>MUZ/EKS/PT+/195/2015</t>
  </si>
  <si>
    <t>MUZ-00201</t>
  </si>
  <si>
    <t>Pucharek kiduszowy; Polska</t>
  </si>
  <si>
    <t>MUZ/EKS/PT+/194/2015</t>
  </si>
  <si>
    <t>MUZ-00202</t>
  </si>
  <si>
    <t>Patera; Warszawa (?)</t>
  </si>
  <si>
    <t>MUZ/EKS/PT+/193/2015</t>
  </si>
  <si>
    <t>MUZ-00203</t>
  </si>
  <si>
    <t>Imbryk; Anglia, Birmingham</t>
  </si>
  <si>
    <t>MUZ/EKS/PT+/192/2015</t>
  </si>
  <si>
    <t>MUZ-00204</t>
  </si>
  <si>
    <t>Patera z motywem poziomek; Polska (?)</t>
  </si>
  <si>
    <t>MUZ/EKS/PT+/68/2015</t>
  </si>
  <si>
    <t>MUZ-00205</t>
  </si>
  <si>
    <t>Kubek; Polska (?)</t>
  </si>
  <si>
    <t>MUZ/EKS/PT+/191/2015</t>
  </si>
  <si>
    <t>MUZ-00206</t>
  </si>
  <si>
    <t>Patera z wkładem ze szkła opalizującego; Warszawa, Fabryka Platerów Braci Henneberg</t>
  </si>
  <si>
    <t>MUZ/EKS/PT+/190/2015</t>
  </si>
  <si>
    <t>MUZ-00207</t>
  </si>
  <si>
    <t>Medalion - Herodiada; Francja; Emile Louis Picault</t>
  </si>
  <si>
    <t>MUZ/EKS/PT+/189/2015</t>
  </si>
  <si>
    <t>MUZ-00208</t>
  </si>
  <si>
    <t>Kałamarz - Głowa Otella; Austria (?)</t>
  </si>
  <si>
    <t>MUZ/EKS/PT+/116/2015</t>
  </si>
  <si>
    <t>MUZ-00209</t>
  </si>
  <si>
    <t>Lichtarz z puttami; Austria, Wiedeń</t>
  </si>
  <si>
    <t>MUZ/EKS/PT+/69/2015</t>
  </si>
  <si>
    <t>MUZ-00211</t>
  </si>
  <si>
    <t>Świecznik dwuramienny; Francja (?)</t>
  </si>
  <si>
    <t>MUZ/EKS/PT+/114/2015</t>
  </si>
  <si>
    <t>MUZ-00212</t>
  </si>
  <si>
    <t>736/1</t>
  </si>
  <si>
    <t>Lichtarz w stylu empire; Kraków, Wytwórnia Platerów Marcina Jarry</t>
  </si>
  <si>
    <t>MUZ/EKS/PT+/113/2015</t>
  </si>
  <si>
    <t>MUZ-00213</t>
  </si>
  <si>
    <t xml:space="preserve"> 736/2</t>
  </si>
  <si>
    <t>MUZ/EKS/PT+/112/2015</t>
  </si>
  <si>
    <t>MUZ-00217</t>
  </si>
  <si>
    <t>Koszyczek; Polska</t>
  </si>
  <si>
    <t>MUZ/EKS/PT+/109/2015</t>
  </si>
  <si>
    <t>MUZ-00218</t>
  </si>
  <si>
    <t>Serwetnik; Warszawa;  Firma Fraget w Warszawie - fabryka wyrobów srebrnych i platerowanych</t>
  </si>
  <si>
    <t>MUZ/EKS/PT+/55/2015</t>
  </si>
  <si>
    <t>MUZ-00219</t>
  </si>
  <si>
    <t>Imbryk; Rosja, Moskwa</t>
  </si>
  <si>
    <t>MUZ/EKS/PT+/108/2015</t>
  </si>
  <si>
    <t>MUZ-00220</t>
  </si>
  <si>
    <t>Cukiernica; Warszawa, Firma Fraget w Warszawie - fabryka wyrobów srebrnych i platerowanych</t>
  </si>
  <si>
    <t>MUZ/EKS/PT+/107/2015</t>
  </si>
  <si>
    <t>MUZ-00221</t>
  </si>
  <si>
    <t>Cukiernica; Kraków</t>
  </si>
  <si>
    <t>MUZ/EKS/PT+/56/2015</t>
  </si>
  <si>
    <t>MUZ-00222</t>
  </si>
  <si>
    <t>Łyżka dekoracyjna; nieokreślona wytwórnia europejska</t>
  </si>
  <si>
    <t>MUZ/EKS/PT+/104/2015</t>
  </si>
  <si>
    <t>MUZ-00223</t>
  </si>
  <si>
    <t>Lustro; Warszawa, Fabryka Platerów Braci Henneberg</t>
  </si>
  <si>
    <t>MUZ/EKS/PT+/106/2015</t>
  </si>
  <si>
    <t>MUZ-00224</t>
  </si>
  <si>
    <t>Świecznik chanukowy; Warszawa (?), W. Szkarłat (?)</t>
  </si>
  <si>
    <t>MUZ/EKS/PT+/105/2015</t>
  </si>
  <si>
    <t>MUZ-00225</t>
  </si>
  <si>
    <t>Ptaszek ażurowy</t>
  </si>
  <si>
    <t>MUZ/EKS/PT+/70/2015</t>
  </si>
  <si>
    <t>MUZ-00226</t>
  </si>
  <si>
    <t>Patera z przedstawieniem tańczących puttów; Niemcy, Hanau, August Dingeldein &amp; Söhne</t>
  </si>
  <si>
    <t>MUZ/EKS/PT+/71/2015</t>
  </si>
  <si>
    <t>MUZ-00227</t>
  </si>
  <si>
    <t>Cykiernica; Warszawa, Wytwórnia Platerów Braci Buch</t>
  </si>
  <si>
    <t>MUZ/EKS/PT+/72/2015</t>
  </si>
  <si>
    <t>MUZ-00229</t>
  </si>
  <si>
    <t>Tryton siedzący na żółwiu; Włochy (?)</t>
  </si>
  <si>
    <t>MUZ/EKS/PT+/74/2015</t>
  </si>
  <si>
    <t>MUZ-00230</t>
  </si>
  <si>
    <t>Tańczący Papuas; Niemcy (?)</t>
  </si>
  <si>
    <t>MUZ/EKS/PT+/75/2015</t>
  </si>
  <si>
    <t>MUZ-00231</t>
  </si>
  <si>
    <t>Faun; Francja (?)</t>
  </si>
  <si>
    <t>MUZ/EKS/PT+/76/2015</t>
  </si>
  <si>
    <t>MUZ-00232</t>
  </si>
  <si>
    <t>Wiktoria; Niemcy, Berlin; Hermann Eichberg</t>
  </si>
  <si>
    <t>MUZ/EKS/PT+/77/2015</t>
  </si>
  <si>
    <t>MUZ-00233</t>
  </si>
  <si>
    <t>Hermes; Niemcy; Victor Heinrich Seifert</t>
  </si>
  <si>
    <t>MUZ/EKS/PT+/57/2015</t>
  </si>
  <si>
    <t>Ceramika</t>
  </si>
  <si>
    <t>MUZ-00235</t>
  </si>
  <si>
    <t>492/2</t>
  </si>
  <si>
    <t>Cukiernica z serwisu do herbaty z dekoracją kwiatową i owadami; Miśnia, Państwowa Manufaktura Porcelany; okres Pfeiffera</t>
  </si>
  <si>
    <t>MUZ/EKS/PT+/6/2015</t>
  </si>
  <si>
    <t>MUZ-00236</t>
  </si>
  <si>
    <t>492/5</t>
  </si>
  <si>
    <t>Filiżanka ze spodkiem z serwisu do herbaty z dekoracją kwiatową i owadami; Miśnia, Państwowa Manufaktura Porcelany; okres P</t>
  </si>
  <si>
    <t>MUZ/EKS/PT+/59/2015</t>
  </si>
  <si>
    <t>MUZ-00238</t>
  </si>
  <si>
    <t>Koszyk z reliefem z plecionką koszykową (Osier); Berlin, Królewska Manufaktura Porcelany</t>
  </si>
  <si>
    <t>MUZ/EKS/PT+/61/2015</t>
  </si>
  <si>
    <t>Talerz płytki z dekoracją kwiatową i złoconymi kartuszami; Miśnia, Królewska Manufaktura Porcelany</t>
  </si>
  <si>
    <t>MUZ-00249</t>
  </si>
  <si>
    <t>MUZ/EKS/PT+/37/2015</t>
  </si>
  <si>
    <t>MUZ-00250</t>
  </si>
  <si>
    <t>550/1</t>
  </si>
  <si>
    <t>Talerz głęboki z dekoracją kwiatową; Miśnia, Królewska Manufaktura Porcelany</t>
  </si>
  <si>
    <t>MUZ/EKS/PT+/38/2015</t>
  </si>
  <si>
    <t>MUZ-00251</t>
  </si>
  <si>
    <t>550/2</t>
  </si>
  <si>
    <t>MUZ/EKS/PT+/39/2015</t>
  </si>
  <si>
    <t>MUZ-00252</t>
  </si>
  <si>
    <t>Talerz płytki z brązową wicią winorośli; Korzec</t>
  </si>
  <si>
    <t>MUZ/EKS/PT+/40/2015</t>
  </si>
  <si>
    <t>MUZ-00253</t>
  </si>
  <si>
    <t>Talerz z dekoracją w stylu dalekowschodnim (wg porcelany chińskiej Wan-li), Frankfurt (?)</t>
  </si>
  <si>
    <t>MUZ/EKS/PT+/41/2015</t>
  </si>
  <si>
    <t>MUZ-00262</t>
  </si>
  <si>
    <t>Czarka ze spodkiem z miniaturami rodzajowymi w kartuszach i dekoracją z cieniem (kwiaty, owady), Miśnia, KMP; około 1730-1735</t>
  </si>
  <si>
    <t>MUZ/EKS/PT+/17/2015</t>
  </si>
  <si>
    <t>MUZ-00263</t>
  </si>
  <si>
    <t>Filiżanka ze spodkiem z dekoracją reliefową gałązkami porzeczek i poziomek, Miśnia, Królewska Manufaktura Porcelany; 1834</t>
  </si>
  <si>
    <t>MUZ/EKS/PT+/48/2015</t>
  </si>
  <si>
    <t>MUZ-00264</t>
  </si>
  <si>
    <t>Filiżanka na nóżkach ze spodkiem, Volkstedt-Rudolstadt, Turyngia, Fabryka Porcelany Karla Ensa, 1927-1945</t>
  </si>
  <si>
    <t>MUZ/EKS/PT+/49/2015</t>
  </si>
  <si>
    <t>2019-11-14</t>
  </si>
  <si>
    <t>MUZ-00296</t>
  </si>
  <si>
    <t>Malarz nieokreślony; Portret kobiety</t>
  </si>
  <si>
    <t>MUZ/EKS/OT/2/2019/OTS</t>
  </si>
  <si>
    <t>MUZ-00297</t>
  </si>
  <si>
    <t>Malarz nieokreślony; Kwiaty w wazonie</t>
  </si>
  <si>
    <t>MUZ/EKS/OT/3/2019/OTS</t>
  </si>
  <si>
    <t>MUZ-00299</t>
  </si>
  <si>
    <t>Tadeusz Kurek (1906-1974); Morskie Oko</t>
  </si>
  <si>
    <t>MUZ/EKS/OT/5/2019/OTS</t>
  </si>
  <si>
    <t>MUZ-00300</t>
  </si>
  <si>
    <t>Malarz nieokreślony; Chrystus Miłosierny</t>
  </si>
  <si>
    <t>MUZ/EKS/OT/6/2019/OTS</t>
  </si>
  <si>
    <t>MUZ-00301</t>
  </si>
  <si>
    <t>Julian Borowicz; Pejzaż morski</t>
  </si>
  <si>
    <t>MUZ/EKS/OT/7/2019/OTS</t>
  </si>
  <si>
    <t>MUZ-00302</t>
  </si>
  <si>
    <t>Julian Borowicz; Pejzaż</t>
  </si>
  <si>
    <t>MUZ/EKS/OT/8/2019/OTS</t>
  </si>
  <si>
    <t>Budynek Katedralny (dawny hotelik) – obecnie przychodnia i katedry naukowo-dydaktyczne</t>
  </si>
  <si>
    <t>RUCH-52161</t>
  </si>
  <si>
    <t>Budynek przy Chopina – mieszkalny i niższe kondygnacje pomieszczenia administracyjno-biurowe (ośrodki badawcze)</t>
  </si>
  <si>
    <t>Konwikt Księży Studentów – obecnie pokoje mieszkalne oraz w trakcie przekształcania części pokoi na biura</t>
  </si>
  <si>
    <t>Obecnie Rajchertówka BED &amp; BREAKFAST– Działalność restauracja i inne usługi hotelowe.</t>
  </si>
  <si>
    <t>inne usługi hotelarskie i restauracja – działalność gastronomiczna</t>
  </si>
  <si>
    <t>Dydaktyczno - mieszkalny</t>
  </si>
  <si>
    <t>RUCH-18231 i RUCH-18228</t>
  </si>
  <si>
    <t>Ślusarnia z czyszczarnią</t>
  </si>
  <si>
    <t>Wartość ewidencyjna Brutto</t>
  </si>
  <si>
    <t>Strefa zagrożenia wybuchem wg IBP</t>
  </si>
  <si>
    <t>jeden ST RUCH-52084</t>
  </si>
  <si>
    <t>jeden ST RUCH-56629</t>
  </si>
  <si>
    <t>jeden ST RUCH-69896</t>
  </si>
  <si>
    <t>jeden ST RUCH-82130</t>
  </si>
  <si>
    <t>Rodzaj SU</t>
  </si>
  <si>
    <t>odtworzeniowa</t>
  </si>
  <si>
    <t>Najbardziej wartościowe prace to:</t>
  </si>
  <si>
    <t>garaż biblioteki uniwersyteckiej GBU</t>
  </si>
  <si>
    <t>Do uzupełnienia</t>
  </si>
  <si>
    <t>księgowa brutto</t>
  </si>
  <si>
    <t>Budka wartownicza Al.Racławickie 14</t>
  </si>
  <si>
    <t>RU 57176</t>
  </si>
  <si>
    <t xml:space="preserve">Budowle ujęte w KRST </t>
  </si>
  <si>
    <t>Maszyny, urządzenia, wyposażenie gr 7</t>
  </si>
  <si>
    <t>Maszyny, urządzenia wyposażenie poza KRST, niskocenne składniki majątku</t>
  </si>
  <si>
    <t>Mienie pracowników i studentów</t>
  </si>
  <si>
    <t>Budowle poza KRST tj. ogrodzenia, balustrady, chodniki, place, elementy bezpieczeństwa ruchu drogowego, tablice informacyjne, sieci wodnokanalizacyjne, wiaty, maszty</t>
  </si>
  <si>
    <t>Od sumy ubezpieczenia Maszyny, urządzenia, wyposażenie gr 4 odjęto sumę ubezpieczenia sprzętu elektronicznego widniejącego w ewidencji środków trwałych wyszczególnionego do ubezpieczenia EEI</t>
  </si>
  <si>
    <t xml:space="preserve">Od sumy ubezpieczenia Maszyny, urządzenia, wyposażenie gr 7 odjęto sumę ubezpieczenia pojazdów podlegających co do zasady ubezpieczeniu AC </t>
  </si>
  <si>
    <t>Komputer przenośny APPLE MacBook Air M1</t>
  </si>
  <si>
    <t>Komputer przenośny HP 1040 typ 7</t>
  </si>
  <si>
    <t>Komputer przenośny HP 450 typ 2</t>
  </si>
  <si>
    <t>Komputer przenośny HP 450 typ.2</t>
  </si>
  <si>
    <t>Komputer przenośny  HP ProBook 450G8 Typ2</t>
  </si>
  <si>
    <t>Komputer przenośny DELL Vostro 5510</t>
  </si>
  <si>
    <t>Komputer przenośny typ5 Apple MacBook Air</t>
  </si>
  <si>
    <t>Komputer przenośny APPLE MacBook typ 5</t>
  </si>
  <si>
    <t>Komputer przenośny HP ProBook 450 G8</t>
  </si>
  <si>
    <t>Komputer przenośny HP ProBook 450 G8 typ 2</t>
  </si>
  <si>
    <t>Komputer przenośny HP 1040 G8</t>
  </si>
  <si>
    <t>Komputer przenośny typ 2</t>
  </si>
  <si>
    <t>Komputer przenośny HP ProBook 450 G9</t>
  </si>
  <si>
    <t>Komputer przenośny HP ProBook 450 G9 typ 2</t>
  </si>
  <si>
    <t>Tablet graficzny typ 2</t>
  </si>
  <si>
    <t>Komputer przenośny HP typ 2</t>
  </si>
  <si>
    <t>Komputer przenośny  HP ProBook 450 G9 typ 2</t>
  </si>
  <si>
    <t>Komputer przenośny typ 5 Apple MacBook</t>
  </si>
  <si>
    <t>Komputer przenośny typ 5 Apple MacBook A2337</t>
  </si>
  <si>
    <t>Komputer przenośny typ 7</t>
  </si>
  <si>
    <t>Komputer przenośny ASUS Vivobook X1702ZA-AU046W Win10PRO</t>
  </si>
  <si>
    <t>Komputer przenośny Dell Inspirion</t>
  </si>
  <si>
    <t>Komputer przenośny HP Elite x360</t>
  </si>
  <si>
    <t>Komputer przenośny HP Pro Book 450 G9 typ 2</t>
  </si>
  <si>
    <t>Komputer przenośny HP typ 7</t>
  </si>
  <si>
    <t>Komputer przenośny HP Pro Book 450 typ 2</t>
  </si>
  <si>
    <t>Komputer przenośny typ 7 HP 1040 G8</t>
  </si>
  <si>
    <t>Apple IPAD P 370</t>
  </si>
  <si>
    <t>Komputer przenośny HP HP Probook 450 G9</t>
  </si>
  <si>
    <t>Komputer przenośny Apple MacBook Air A2337 typ 5</t>
  </si>
  <si>
    <t>Komputer przenośny typ 5</t>
  </si>
  <si>
    <t>Telefon Apple iPhone 14 Pro</t>
  </si>
  <si>
    <t>RUCH-83486</t>
  </si>
  <si>
    <t>Kamera cyfrowa Sony FDR-AX53</t>
  </si>
  <si>
    <t>RUCH-83487</t>
  </si>
  <si>
    <t>RUCH-86438</t>
  </si>
  <si>
    <t>Lampa Fomey Led</t>
  </si>
  <si>
    <t>RUCH-86439</t>
  </si>
  <si>
    <t>RUCH-86437</t>
  </si>
  <si>
    <t>Aparat fotograficzny cyfrowy Canon EOS 90D Body+Canon obiektyw 18-55 STM</t>
  </si>
  <si>
    <t>RUCH-86860</t>
  </si>
  <si>
    <t>Kamera sportowa GOPRO HERO8 Black</t>
  </si>
  <si>
    <t>RUCH-86861</t>
  </si>
  <si>
    <t>RUCH-86863</t>
  </si>
  <si>
    <t>Kamera cyfrowa Sony HDR-CX405B</t>
  </si>
  <si>
    <t>RUCH-86755</t>
  </si>
  <si>
    <t>Kamera cyfrowa Sony 4K FDRAX53B</t>
  </si>
  <si>
    <t>RUCH-86746</t>
  </si>
  <si>
    <t>Aparat Canon EOS 850D</t>
  </si>
  <si>
    <t>RUCH-88534</t>
  </si>
  <si>
    <t>Aparaty lustrzanka Nikon D7500</t>
  </si>
  <si>
    <t>RUCH-88980</t>
  </si>
  <si>
    <t>Aparat Canon EOS</t>
  </si>
  <si>
    <t>RUCH-89242</t>
  </si>
  <si>
    <t>Aparat fotograficzny CANON EOS MARK II+EF-M</t>
  </si>
  <si>
    <t>RUCH-89243</t>
  </si>
  <si>
    <t>Aparat fotograficzny CANON EOS 850D+OB. EF-S 18-135</t>
  </si>
  <si>
    <t>RUCH-89440</t>
  </si>
  <si>
    <t>Obiektyw zmiennoogniskowy Tamron 11-20mm F/2.8 Di III-A RXD do aparatu cyfrowego Sony</t>
  </si>
  <si>
    <t>RUCH-89441</t>
  </si>
  <si>
    <t>Aparat fotograficzny cyfrowy Sony A6400 z obiektywem Selp 1650 16-50 mm</t>
  </si>
  <si>
    <t>Dron DJI Air 2S (Mavic Air 2S) Fly More Combo</t>
  </si>
  <si>
    <t>RUCH-40244</t>
  </si>
  <si>
    <t>RU 81610</t>
  </si>
  <si>
    <t>Wymiennikownia-Hydrofornia wraz z stacją transformatorową K-681 z rozdzielnią średniego i niskiego napięcia.</t>
  </si>
  <si>
    <t>Budynek Centrum Transferu Wiedzy</t>
  </si>
  <si>
    <t>Budynek – dydaktyczny</t>
  </si>
  <si>
    <t>Budynek Collegium Iuridicum</t>
  </si>
  <si>
    <t>Budynek Gmach Gł. z Kościołem</t>
  </si>
  <si>
    <t>Biblioteka Uniwersytecka</t>
  </si>
  <si>
    <t>Budynek przy Niecałej</t>
  </si>
  <si>
    <t>Dom Akademicki A</t>
  </si>
  <si>
    <t>Biblioteka KUL</t>
  </si>
  <si>
    <t>Budynek dydaktyczny</t>
  </si>
  <si>
    <t>Budynek Interdyscyplinarnego Centrum Badań Naukowych</t>
  </si>
  <si>
    <t>Budynek gospodarczo - garażowy</t>
  </si>
  <si>
    <t xml:space="preserve">Konstrukcja łukowych ram stalowych opartych na żelbetowych stopach fundamentowych. Przekrycie stanowi dwuwarstwowa zbrojona włóknem powłoka PCV mocowana do konstrukcji z wypełnieniem powietrzem.
</t>
  </si>
  <si>
    <t>konstrukcja wielkopłytowa z prefabrykowanych elementów żelbetowych w systemie „cegły żerańskiej” przekryty pierwotnie stropodachem wentylowanym, oraz wtórnie dachem wielospadowym o konstrukcji tradycyjnej drewnianej</t>
  </si>
  <si>
    <t>Kocioł gazowy</t>
  </si>
  <si>
    <t>Przeznaczenie</t>
  </si>
  <si>
    <t>gaśnice zgodnie</t>
  </si>
  <si>
    <t>SUG - stałe urządzenia gaśnicze</t>
  </si>
  <si>
    <t>Stały dozór pracownika lub firmy zewnętrznej</t>
  </si>
  <si>
    <t>Wieża Trynitarska, ul. Królewska 10, Lublin</t>
  </si>
  <si>
    <t>Muzeum Archidiecezji Lubelskiej (ul. Wyszyńskiego 6 w Lublinie)</t>
  </si>
  <si>
    <t xml:space="preserve">Lublin - Racławickie 14, budynek Collegium Iuridicum </t>
  </si>
  <si>
    <t>RUCH-90174</t>
  </si>
  <si>
    <t>Mikrofon bezprzewodowy Sennheiser EW 100 G4-845-S</t>
  </si>
  <si>
    <t>RUCH-90175</t>
  </si>
  <si>
    <t>RUCH-90176</t>
  </si>
  <si>
    <t>RUCH-90177</t>
  </si>
  <si>
    <t>RUCH-82785</t>
  </si>
  <si>
    <t>Mikrofon nagłowny Rode HS2 Black Large</t>
  </si>
  <si>
    <t>RUCH-82786</t>
  </si>
  <si>
    <t>Mikrofon do kamery Roode Filmmaker Kit RoodeLink</t>
  </si>
  <si>
    <t>RUCH-82787</t>
  </si>
  <si>
    <t>RUCH-89861</t>
  </si>
  <si>
    <t>Zestaw bezprzewodowy combo z mikrofonem i nadajnikiem</t>
  </si>
  <si>
    <t>RUCH-89862</t>
  </si>
  <si>
    <t>RUCH-89863</t>
  </si>
  <si>
    <t>RUCH-89864</t>
  </si>
  <si>
    <t>RUCH-89865</t>
  </si>
  <si>
    <t>RUCH-89866</t>
  </si>
  <si>
    <t>RUCH-82759</t>
  </si>
  <si>
    <t>Kamera cyfrowa CANON XA-35</t>
  </si>
  <si>
    <t>RUCH-82760</t>
  </si>
  <si>
    <t>RUCH-89835</t>
  </si>
  <si>
    <t>RUCH-89835 Aparat fotograficzny Sony A7 IV BODY</t>
  </si>
  <si>
    <t>nie. Planowany montaż do 30.09.2025</t>
  </si>
  <si>
    <t>Własnościowe  prawo do lokalu niemieszkalnego Stalowa Wola ul. Popiełuszki 6</t>
  </si>
  <si>
    <t>RUCH-89735</t>
  </si>
  <si>
    <t>Wiata śmietnikowa</t>
  </si>
  <si>
    <t>Wiata śmietnikowa – Konstantynów</t>
  </si>
  <si>
    <t>Konstrukcja stalowa.</t>
  </si>
  <si>
    <t>RUCH-89727</t>
  </si>
  <si>
    <t>RUCH-89675</t>
  </si>
  <si>
    <t>RUCH-89684</t>
  </si>
  <si>
    <t>Rozdzielnia elektryczna zew. - skrzynka przyłączeniowa</t>
  </si>
  <si>
    <t>Rozdzielnia elektryczna zewnętrzna</t>
  </si>
  <si>
    <t>RUCH-89723</t>
  </si>
  <si>
    <t>Wiata rowerowa</t>
  </si>
  <si>
    <t>RUCH-89682</t>
  </si>
  <si>
    <t>Stacja ładowania pojazdów-moc 2x11kW</t>
  </si>
  <si>
    <t>RUCH-90282</t>
  </si>
  <si>
    <t>Stan na  styczeń 2025 roku.</t>
  </si>
  <si>
    <t>1. Przebudowa budynku Gmachu Głównego KUL przy Al. Racławickich 14 w Lublinie (wartość podpisanej umowy: 53 382 000,02 zł brutto), po zawarciu aneksu nr 1 wartość uległa zmianie i wynosi 52 290 554,99 zł brutto. W kwietniu 2024 r. rozpoczęły się roboty budowlane związane z przebudową Gmachu Głównego KUL. Prace te są związane z realizacją II Etapu robót realizowanych w całym obrębie budynku z wyłączeniem przebudowy auli im. Kardynała Stefana Wyszyńskiego. Planowany termin zakończenia II Etapu przebudowy przypadnie na lipiec 2026 r. Wykonawca robót budowlanych ma zawartą polisę OC i polisę CAR. Ewentualne ubezpieczenie tego budynku przez KUL powinno być przez najbliższy rok minimalne.</t>
  </si>
  <si>
    <t>3. Na początku roku 2025 planowane jest ogłoszenie postępowania przetargowego na przebudowę dachu wraz z budową instalacji fotowoltaicznej w budynku Domu Studenta przy ul. Niecałej 8. Roboty budowlane będą finansowane w ok. 80% z przyznanej dotacji ministerialnej. Szacowana wartość robót budowlanych to ok. 0,7 mln zł. brutto Zakończenie realizacji robót budowlanych powinno nastąpić do końca 2025 r.</t>
  </si>
  <si>
    <t>4. Planowane jest ogłoszenie zamówienia publicznego  na budowę instalacji fotowoltaicznej na budynku Konwiktu w trybie "zaprojektuj i wybuduj". Prace zostaną zrealizowane w bieżącym roku kalendarzowym, szacunkowa wartość inwestycji to 0,25 mln zł brutto</t>
  </si>
  <si>
    <t>5.      Roboty budowlane polegające na zainstalowaniu urządzeń klimatyzacyjnych w budynkach Katolickiego Uniwersyteckiego Lubelskiego Jana Pawła II. Wartość inwestycji to ok. 0,1 mln zł brutto w 2025 roku.</t>
  </si>
  <si>
    <t>Poza wskazanymi robotami w wielu budynkach KUL będą się odbywały  niewielkie roboty remontowe i konserwacje głównie w okresie od czerwca do października 2025 roku.</t>
  </si>
  <si>
    <t>Komputer przenośny HP 450 G8 typ 1</t>
  </si>
  <si>
    <t>Komputer przenośny HP 470 G8 typ 4</t>
  </si>
  <si>
    <t>Komputer przenośny HP 430 G8 typ3</t>
  </si>
  <si>
    <t>Komputer przenośny HP 445 G8 typ 6</t>
  </si>
  <si>
    <t>Tablet E Ink Onyx Boox Max Lumi</t>
  </si>
  <si>
    <t>Komputer przenośny DELL Inspiron 5415 typ 6</t>
  </si>
  <si>
    <t>Komputer przenośny HP 445 G8</t>
  </si>
  <si>
    <t>Komputer przenośny HP 445 typ 6</t>
  </si>
  <si>
    <t>Komputer przenośny HP 430 typ 3</t>
  </si>
  <si>
    <t>Tablet Apple iPad typ 4</t>
  </si>
  <si>
    <t>Komputer przenośny  HP 430 typ 3</t>
  </si>
  <si>
    <t>Komputer przenośny HP 450 G8/15,6</t>
  </si>
  <si>
    <t>Komputer przenośny HP 450 typ.1</t>
  </si>
  <si>
    <t>Komputer przenośny HP 470</t>
  </si>
  <si>
    <t>Telefon komórkowy IPHONE12128GB 5G</t>
  </si>
  <si>
    <t>Telefon komórkowy Samsung Galaxy S21 FE 5G 128 GB</t>
  </si>
  <si>
    <t>Telefon komórkowy IPHONE 12 128GB 5G</t>
  </si>
  <si>
    <t>Komputer przenośny HP ProBook 450 G8 typ 6</t>
  </si>
  <si>
    <t>Komputer przenośny typ 1 HP 450 G8/15,6</t>
  </si>
  <si>
    <t>Komputer przenośny HP typ 6 445 G8/14/AMD Ryzen 3/5400 U/16 GB/512GB</t>
  </si>
  <si>
    <t>Tablet APPLE iPad typ5 11"</t>
  </si>
  <si>
    <t>Komputer przenośny HP 470 typ 4</t>
  </si>
  <si>
    <t>Komputer przenośny HP 450 typ 1</t>
  </si>
  <si>
    <t>Tablet Samsung Galaxy Tab S7 typ 3</t>
  </si>
  <si>
    <t>Komputer przenośny HP 445</t>
  </si>
  <si>
    <t>Tablet iPad Apple typ 4</t>
  </si>
  <si>
    <t>Telefon komórkowy IPhone 13 Mini 256GB 5G</t>
  </si>
  <si>
    <t>Komputer przenośny HP typ 4</t>
  </si>
  <si>
    <t>Komputer przenośny typ 3 11" Samsung Galaxy</t>
  </si>
  <si>
    <t>Mikrofon do nagrywania nagrań lektorskich wraz z uchwytem antywstrząsowym Neumann TLM</t>
  </si>
  <si>
    <t>Komputer przenośny typ 6 HP 445</t>
  </si>
  <si>
    <t>Komputer przenośny HP typ 470</t>
  </si>
  <si>
    <t>Tablet Samsung typ 3</t>
  </si>
  <si>
    <t>Komputer przenośny HP typ 6</t>
  </si>
  <si>
    <t>Komputer przenośny HP ProBook 430G8</t>
  </si>
  <si>
    <t>Komputer przenośny HP EliteBook 630 G9</t>
  </si>
  <si>
    <t>Komputer przenośny HP EliteBook 630 G9 typ 3</t>
  </si>
  <si>
    <t>Komputer przenośny ASUS B5602CBA-MB0072X 16" WUXGA i7-1260P/24 GB RAM/SSD 512/IRISXE/W11PR</t>
  </si>
  <si>
    <t>Komputer przenośny Dell 16" G6 7630 i9-13900HX/64 GB RAM/1TB SSD/WIN11 RTX 4060 240hz</t>
  </si>
  <si>
    <t>Telefon komórkowy Apple iPhone 14 128GB Starlight</t>
  </si>
  <si>
    <t>Komputer przenośny Notebook typ 6 HP 455</t>
  </si>
  <si>
    <t>Komputer przenośny Apple MacBook Air - notebook typ 5</t>
  </si>
  <si>
    <t>Telefon komórkowy Apple iPhone 15 Pro 128 GB Black Titanium</t>
  </si>
  <si>
    <t>Komputer przenośny typ 4 HP 470</t>
  </si>
  <si>
    <t>Komputer przenośny typ 6  HP ProBook 455 G10</t>
  </si>
  <si>
    <t>Komputer przenośny HP ProBook 450 G9 typ 1</t>
  </si>
  <si>
    <t>Komputer przenośny HP Notebook typ 6 HP 445</t>
  </si>
  <si>
    <t>Komputer przenośny typ 5 Apple MacBook Air</t>
  </si>
  <si>
    <t>Komputer przenośny Notebook typ 1 HP 450</t>
  </si>
  <si>
    <t>Tablet typ 3</t>
  </si>
  <si>
    <t>Komputer przenośny Notebook typ 5 Apple MacBook Air</t>
  </si>
  <si>
    <t>Komputer przenośny HP ProBook 450 G10</t>
  </si>
  <si>
    <t>Komputer przenośny LENOVO ThinkPad L13 2 in 1 Gen 5</t>
  </si>
  <si>
    <t>Telefon komórkowy Apple iPhone 15 Pro 128 GB PINK</t>
  </si>
  <si>
    <t>Telefon komórkowy Apple iPhone 15 Pro 128 GB BLACK</t>
  </si>
  <si>
    <t>Kamera Panasonic HC-X1500 4K Ultra HD</t>
  </si>
  <si>
    <t>Komputer przenośny Apple MacBook Air 13,6"</t>
  </si>
  <si>
    <t>Komputer przenośny LENOVO THINKBOOK 14 G7 W11PRO</t>
  </si>
  <si>
    <t>Komputer przenośny LENOVO THINKPAD L13 G5 W11P</t>
  </si>
  <si>
    <t>Komputer przenośny LENOVO L13 G5 W11P</t>
  </si>
  <si>
    <t>Komputer przenośny typ 4 Apple MacBook</t>
  </si>
  <si>
    <t>Telefon komórkowy Apple iPhone 15 Pro 128 GB TYTAN BLACK</t>
  </si>
  <si>
    <t>Telefon komórkowy Apple iPhone 15 Pro 128 GB BLUE</t>
  </si>
  <si>
    <t>Komputer przenośny LENOVO THINKPAD L4 G7</t>
  </si>
  <si>
    <t>Komputer przenośny APPLE MacBook Air</t>
  </si>
  <si>
    <t>Tablet iPad Apple</t>
  </si>
  <si>
    <t>Telefon Iphone Apple 15 Pro Max</t>
  </si>
  <si>
    <t>Komputer przenośny LENOVO ThinkBook 16 G6 W11PRO</t>
  </si>
  <si>
    <t>Komputer przenośny LENOVO V510</t>
  </si>
  <si>
    <t>Komputer przenośny ACER P238</t>
  </si>
  <si>
    <t>Komputer przenośny DELL Mobile Precision 3591</t>
  </si>
  <si>
    <t>Telefon Iphone Apple 16 128GB Ultramaryna</t>
  </si>
  <si>
    <t>Komputer przenośny LENOVO THINKPAD L6 G6</t>
  </si>
  <si>
    <t>Telefon Iphone Apple 16PRO</t>
  </si>
  <si>
    <t>Komputer przenośny LENOVO THINKBOOK 16 G6</t>
  </si>
  <si>
    <t>Komputer przenośny LENOVO THINKBOOK 16 G6 W11PRO</t>
  </si>
  <si>
    <t>Komputer przenośny LENOVO ThinkPad L13 G5 W11P</t>
  </si>
  <si>
    <t>Telefon Apple iPhone 16 Pro</t>
  </si>
  <si>
    <t>Obiektyw SAMYANG AF 35 SONY do aparatu bezlusterkowego</t>
  </si>
  <si>
    <t>Komputer przenośny LENOVO ThinkBook 14 G7 W11PRO</t>
  </si>
  <si>
    <t>Komputer przenośny LENOVO ThinkBook 14</t>
  </si>
  <si>
    <t>Komputer przenośny Dell Latitude 7450  W11P</t>
  </si>
  <si>
    <t>Magazyn Muzeum KUL, ul. Konstantynów 1H, Lublin</t>
  </si>
  <si>
    <t>2.    W 2025 roku planowane jest rozpoczęcie robót budowlanych polegających na budowie nowego akademika na terenie posesji KUL przy ul. Konstantynów 1. W grudniu 2024 r. został opublikowany przetarg nieograniczony w formule "zaprojektuj i wybuduj" i planowane jest zawarcie umowy z wykonawcą w kwietniu 2025r. Szacunkowa wartość budowy to ok. 37 mln zł brutto. Planowane zakończenie budowy powinno nastąpić w pierwszym półroczu roku 2027r.</t>
  </si>
  <si>
    <t>Rzeźba Koronacji Najświętszej Maryi Panny z Jaworka</t>
  </si>
  <si>
    <t>MUZ/EKS/PT+/5/2015</t>
  </si>
  <si>
    <t>Rzeźba</t>
  </si>
  <si>
    <t>MUZ-00009</t>
  </si>
  <si>
    <t>Rzeźba św. Jana Chrzciciela</t>
  </si>
  <si>
    <t>MUZ/EKS/PT+/184/2015</t>
  </si>
  <si>
    <t>Rzeźba Ewy przy drzewie poznania dobra i zła</t>
  </si>
  <si>
    <t>MUZ/EKS/PT+/183/2015</t>
  </si>
  <si>
    <t>Rzeźba nieokreślonej świętej lub alegorii</t>
  </si>
  <si>
    <t>MUZ/EKS/PT+/182/2015</t>
  </si>
  <si>
    <t>Rzeźba świętego w stroju biskupim</t>
  </si>
  <si>
    <t>MUZ/EKS/PT+/181/2015</t>
  </si>
  <si>
    <t>Rzeźba anioła</t>
  </si>
  <si>
    <t>MUZ/EKS/PT+/7/2015</t>
  </si>
  <si>
    <t>MUZ/EKS/PT+/8/2015</t>
  </si>
  <si>
    <t>Relikwiarz</t>
  </si>
  <si>
    <t>MUZ/EKS/PT+/33/2015</t>
  </si>
  <si>
    <t>Francesco Rizzo da Santacroce, warsztat, Sacra Conversazione</t>
  </si>
  <si>
    <t>MUZ/EKS/PT+/180/2015</t>
  </si>
  <si>
    <t>Juan de Flandes, naśladowca, Ecce Homo</t>
  </si>
  <si>
    <t>MUZ/EKS/PT+/179/2015</t>
  </si>
  <si>
    <t>Marten van Valckenborch, Wysokogórski pejzaż z Lotem i jego córkami</t>
  </si>
  <si>
    <t>MUZ/EKS/PT+/178/2015</t>
  </si>
  <si>
    <t>David Teniers Młodszy, naśladowca, Kordegarda małp</t>
  </si>
  <si>
    <t>MUZ/EKS/PT+/177/2015</t>
  </si>
  <si>
    <t>Jan Molenaer II, Scena przy trumnie</t>
  </si>
  <si>
    <t>MUZ/EKS/PT+/3/2015</t>
  </si>
  <si>
    <t>Abraham Storck, Widok na zatokę morską</t>
  </si>
  <si>
    <t>MUZ/EKS/PT+/1/2015</t>
  </si>
  <si>
    <t>Hendrik Verschuring, Polowanie</t>
  </si>
  <si>
    <t>MUZ/EKS/PT+/176/2015</t>
  </si>
  <si>
    <t>Christian Georg Schütz Starszy, Dolina Renu</t>
  </si>
  <si>
    <t>MUZ/EKS/PT+/14/2015</t>
  </si>
  <si>
    <t>Théophile-Narcisse Chauvel, Widok na Zatokę Neapolitańską i wyspę Capri</t>
  </si>
  <si>
    <t>MUZ/EKS/PT+/32/2015</t>
  </si>
  <si>
    <t>Théophile-Narcisse Chauvel, Krajobraz włoski z akweduktem</t>
  </si>
  <si>
    <t>MUZ/EKS/PT+/31/2015</t>
  </si>
  <si>
    <t>Malarz nieokreślony, Portret dziewczynki</t>
  </si>
  <si>
    <t>MUZ/EKS/PT+/175/2015</t>
  </si>
  <si>
    <t>MUZ-00010</t>
  </si>
  <si>
    <t>MUZ-00011</t>
  </si>
  <si>
    <t>MUZ-00012</t>
  </si>
  <si>
    <t>MUZ-00013</t>
  </si>
  <si>
    <t>MUZ-00014</t>
  </si>
  <si>
    <t>MUZ-00015</t>
  </si>
  <si>
    <t>MUZ-00016</t>
  </si>
  <si>
    <t>MUZ-00017</t>
  </si>
  <si>
    <t>MUZ-00018</t>
  </si>
  <si>
    <t>MUZ-00019</t>
  </si>
  <si>
    <t>MUZ-00020</t>
  </si>
  <si>
    <t>MUZ-00021</t>
  </si>
  <si>
    <t>MUZ-00022</t>
  </si>
  <si>
    <t>MUZ-00023</t>
  </si>
  <si>
    <t>MUZ-00024</t>
  </si>
  <si>
    <t>MUZ-00025</t>
  </si>
  <si>
    <t>MUZ-00026</t>
  </si>
  <si>
    <t>MUZ-00028</t>
  </si>
  <si>
    <t>Antoni Piotrowski, W odwiedziny do powstańców</t>
  </si>
  <si>
    <t>MUZ/EKS/PT+/174/2015</t>
  </si>
  <si>
    <t>Włodzimierz Tetmajer, Święcone w Bronowicach</t>
  </si>
  <si>
    <t>MUZ/EKS/PT+/173/2015</t>
  </si>
  <si>
    <t>Juliusz Zuber, Modlitwa Hucułki</t>
  </si>
  <si>
    <t>MUZ/EKS/PT+/29/2015</t>
  </si>
  <si>
    <t>Władysław Szerner, Towarzysz pancerny</t>
  </si>
  <si>
    <t>MUZ/EKS/PT+/4/2015</t>
  </si>
  <si>
    <t>Jacek Malczewski, Wawel od strony północnej zimą</t>
  </si>
  <si>
    <t>MUZ/EKS/PT+/11/2015</t>
  </si>
  <si>
    <t>Marceli Harasimowicz, Topole</t>
  </si>
  <si>
    <t>MUZ/EKS/PT+/28/2015</t>
  </si>
  <si>
    <t>Józef Rapacki, Mgły poranne</t>
  </si>
  <si>
    <t>MUZ/EKS/PT+/10/2015</t>
  </si>
  <si>
    <t>Zygmunt Ajdukiewicz, Studium portretowe</t>
  </si>
  <si>
    <t>MUZ/EKS/PT+/27/2015</t>
  </si>
  <si>
    <t>Ludwik Stasiak, Autoportret</t>
  </si>
  <si>
    <t>MUZ/EKS/PT+/19/2015</t>
  </si>
  <si>
    <t>Ludwik Stasiak, Muza</t>
  </si>
  <si>
    <t>MUZ/EKS/PT+/26/2015</t>
  </si>
  <si>
    <t>Jerzy Turnau, Kwiat jabłoni</t>
  </si>
  <si>
    <t>MUZ/EKS/PT+/172/2015</t>
  </si>
  <si>
    <t>Michał Gorstkin-Wywiórski, Z Polesia</t>
  </si>
  <si>
    <t>MUZ/EKS/PT+/13/2015</t>
  </si>
  <si>
    <t>Aleksander Boba, Portret Tadeusza Litawińskiego</t>
  </si>
  <si>
    <t>MUZ/EKS/PT+/171/2015</t>
  </si>
  <si>
    <t>Józef Mehoffer, Św. Jerzy ze smokiem</t>
  </si>
  <si>
    <t>MUZ/EKS/PT+/25/2015</t>
  </si>
  <si>
    <t>Tymon Niesiołowski, Pierrot</t>
  </si>
  <si>
    <t>MUZ/EKS/PT+/24/2015</t>
  </si>
  <si>
    <t>Rafał Malczewski, Parodia (Na Krupówkach w Zakopanem)</t>
  </si>
  <si>
    <t>MUZ/EKS/PT+/12/2015</t>
  </si>
  <si>
    <t>Kasper Pochwalski, Studium portretowe</t>
  </si>
  <si>
    <t>MUZ/EKS/PT+/170/2015</t>
  </si>
  <si>
    <t>MUZ-00029</t>
  </si>
  <si>
    <t>MUZ-00030</t>
  </si>
  <si>
    <t>MUZ-00031</t>
  </si>
  <si>
    <t>MUZ-00032</t>
  </si>
  <si>
    <t>MUZ-00033</t>
  </si>
  <si>
    <t>MUZ-00034</t>
  </si>
  <si>
    <t>MUZ-00035</t>
  </si>
  <si>
    <t>MUZ-00036</t>
  </si>
  <si>
    <t>MUZ-00037</t>
  </si>
  <si>
    <t>MUZ-00038</t>
  </si>
  <si>
    <t>MUZ-00039</t>
  </si>
  <si>
    <t>MUZ-00040</t>
  </si>
  <si>
    <t>MUZ-00041</t>
  </si>
  <si>
    <t>MUZ-00042</t>
  </si>
  <si>
    <t>MUZ-00043</t>
  </si>
  <si>
    <t>MUZ-00044</t>
  </si>
  <si>
    <t>MUZ-00045</t>
  </si>
  <si>
    <t>Antoni Michalak, Ukrzyżowanie ze św. Marią Magdaleną</t>
  </si>
  <si>
    <t>MUZ/EKS/PT+/166/2015</t>
  </si>
  <si>
    <t>Stanisław Kamocki, Kościół w Modlnicy</t>
  </si>
  <si>
    <t>MUZ/EKS/PT+/23/2015</t>
  </si>
  <si>
    <t>Władysław Jarocki, Zakopane w zimie</t>
  </si>
  <si>
    <t>MUZ/EKS/PT+/22/2015</t>
  </si>
  <si>
    <t>Wojciech Fleck, Pejzaż z księżycem</t>
  </si>
  <si>
    <t>MUZ/EKS/PT+/165/2015</t>
  </si>
  <si>
    <t>Wojciech Fleck, Na dwa fortepiany</t>
  </si>
  <si>
    <t>MUZ/EKS/PT+/164/2015</t>
  </si>
  <si>
    <t>Wojciech Fleck, Osty</t>
  </si>
  <si>
    <t>MUZ/EKS/PT+/163/2015</t>
  </si>
  <si>
    <t>Wojciech Fleck, Pałac na Wyspie w Łazienkach Królewskich</t>
  </si>
  <si>
    <t>MUZ/EKS/PT+/162/2015</t>
  </si>
  <si>
    <t>Wojciech Fleck, Złuda</t>
  </si>
  <si>
    <t>MUZ/EKS/PT+/161/2015</t>
  </si>
  <si>
    <t>Wojciech Fleck, Zaduszki</t>
  </si>
  <si>
    <t>MUZ/EKS/PT+/160/2015</t>
  </si>
  <si>
    <t>Wojciech Fleck, Kołyskanka</t>
  </si>
  <si>
    <t>MUZ/EKS/PT+/159/2015</t>
  </si>
  <si>
    <t>Zofia Lipińska, Portret Stanisławy Witkowskiej</t>
  </si>
  <si>
    <t>MUZ/EKS/PT+/158/2015</t>
  </si>
  <si>
    <t>Mieczysław Jakimowicz, Studium głowy kobiety (Kobieta przy stole)</t>
  </si>
  <si>
    <t>MUZ/EKS/PT+/21/2015</t>
  </si>
  <si>
    <t>Józef Chełmoński, Głowa wiejskiej dziewczyny</t>
  </si>
  <si>
    <t>MUZ/EKS/PT+/18/2015</t>
  </si>
  <si>
    <t>Jan Matejko, Studium postaci żołnierza na kwaterze Pojmanie w Ogrójcu ołtarza głównego autorstwa Wita Stwosza</t>
  </si>
  <si>
    <t>MUZ/EKS/PT+/122/2015</t>
  </si>
  <si>
    <t>Piotr Michałowski, Szkic głowy konia</t>
  </si>
  <si>
    <t>MUZ/EKS/PT+/16/2015</t>
  </si>
  <si>
    <t>MUZ-00049</t>
  </si>
  <si>
    <t>MUZ-00050</t>
  </si>
  <si>
    <t>MUZ-00051</t>
  </si>
  <si>
    <t>MUZ-00052</t>
  </si>
  <si>
    <t>MUZ-00053</t>
  </si>
  <si>
    <t>MUZ-00054</t>
  </si>
  <si>
    <t>MUZ-00055</t>
  </si>
  <si>
    <t>MUZ-00056</t>
  </si>
  <si>
    <t>MUZ-00057</t>
  </si>
  <si>
    <t>MUZ-00058</t>
  </si>
  <si>
    <t>MUZ-00059</t>
  </si>
  <si>
    <t>MUZ-00060</t>
  </si>
  <si>
    <t>MUZ-00061</t>
  </si>
  <si>
    <t>MUZ-00062</t>
  </si>
  <si>
    <t>MUZ-00063</t>
  </si>
  <si>
    <t>Leon Wyczółkowski, Wnętrze Katedry Wawelskiej z nagrobkiem Władysława Warneńczyka</t>
  </si>
  <si>
    <t>MUZ/EKS/PT+/128/2015</t>
  </si>
  <si>
    <t>Maria Eliasz; Dama</t>
  </si>
  <si>
    <t>MUZ/EKS/PT+/130/2015</t>
  </si>
  <si>
    <t>MUZ-00069</t>
  </si>
  <si>
    <t>MUZ-00071</t>
  </si>
  <si>
    <t>Piotr Michałowski; Szkic głowy konia</t>
  </si>
  <si>
    <t>MUZ/EKS/PT+/157/2015</t>
  </si>
  <si>
    <t>Piotr Michałowski; Studium jeźdźca i koni</t>
  </si>
  <si>
    <t>MUZ/EKS/PT+/156/2015</t>
  </si>
  <si>
    <t>MUZ-00075</t>
  </si>
  <si>
    <t>MUZ-00076</t>
  </si>
  <si>
    <t>Walery Eliasz Radzikowski; Symbol wiosny</t>
  </si>
  <si>
    <t>MUZ/EKS/PT+/153/2015</t>
  </si>
  <si>
    <t>Aleksander Augustynowicz; Zamek w Perugii</t>
  </si>
  <si>
    <t>MUZ/EKS/PT+/151/2015</t>
  </si>
  <si>
    <t>Józef Pankiewicz; Kwiaty w wazonie</t>
  </si>
  <si>
    <t>MUZ/EKS/PT+/9/2015</t>
  </si>
  <si>
    <t>Michał Boruciński; Studium głów apostołów</t>
  </si>
  <si>
    <t>MUZ/EKS/PT+/134/2015</t>
  </si>
  <si>
    <t>Stanisław Noakowski; Wnętrze kościelne renesansowe z obrazem Ukrzyżowania nad arkadą</t>
  </si>
  <si>
    <t>MUZ/EKS/PT+/121/2015</t>
  </si>
  <si>
    <t>Stanisław Noakowski; Fragment gotyckiego kościoła (Tum gotycki). Na odwrocie: Rotunda z renesansową loggią</t>
  </si>
  <si>
    <t>MUZ/EKS/PT+/119/2015</t>
  </si>
  <si>
    <t>Stanisław Noakowski; Ratusz renesansowy z loggią i z herbem Łodzia nad portalem</t>
  </si>
  <si>
    <t>MUZ/EKS/PT+/284/2015</t>
  </si>
  <si>
    <t>Stanisław Noakowski; Barokowy pałac biskupi</t>
  </si>
  <si>
    <t>MUZ/EKS/PT+/281/2015</t>
  </si>
  <si>
    <t>Stanisław Noakowski; Kościół gotycko-renesansowy z renesansową kaplicą i schodami</t>
  </si>
  <si>
    <t>MUZ/EKS/PT+/280/2015</t>
  </si>
  <si>
    <t>Stanisław Noakowski; Komnata zamkowa</t>
  </si>
  <si>
    <t>MUZ/EKS/PT+/279/2015</t>
  </si>
  <si>
    <t>Władysław Zakrzewski; Wawel od strony Plant</t>
  </si>
  <si>
    <t>MUZ/EKS/PT+/267/2015</t>
  </si>
  <si>
    <t>Tadeusz Witkowski; Klasztor oo. Dominikanów w Lublinie</t>
  </si>
  <si>
    <t>MUZ/EKS/PT+/258/2015</t>
  </si>
  <si>
    <t>Dominicus Custos, Lucas Kilian; Portret Mikołaja Krzysztofa Radziwiłła zwanego Sierotką</t>
  </si>
  <si>
    <t>MUZ/EKS/PT+/253/2015</t>
  </si>
  <si>
    <t>MUZ-00079</t>
  </si>
  <si>
    <t>MUZ-00081</t>
  </si>
  <si>
    <t>MUZ-00097</t>
  </si>
  <si>
    <t>MUZ-00100</t>
  </si>
  <si>
    <t>MUZ-00101</t>
  </si>
  <si>
    <t>MUZ-00103</t>
  </si>
  <si>
    <t>MUZ-00108</t>
  </si>
  <si>
    <t>MUZ-00111</t>
  </si>
  <si>
    <t>MUZ-00112</t>
  </si>
  <si>
    <t>MUZ-00113</t>
  </si>
  <si>
    <t>MUZ-00125</t>
  </si>
  <si>
    <t>MUZ-00134</t>
  </si>
  <si>
    <t>MUZ-00139</t>
  </si>
  <si>
    <t>Dominicus Custos; Portret kanclerza Jana Zamoyskiego</t>
  </si>
  <si>
    <t>MUZ/EKS/PT+/246/2015</t>
  </si>
  <si>
    <t>Willem Jacobsz. Delff według obrazu Michiela van Mierevelta; Portret Krzysztofa II Radziwiłła</t>
  </si>
  <si>
    <t>MUZ/EKS/PT+/245/2015</t>
  </si>
  <si>
    <t>Charles (Carl) de La Haye według obrazu Jerzego Eleutera Szymonowicza-Siemiginowskiego; Portret Jana III Sobieskiego dedykowany</t>
  </si>
  <si>
    <t>MUZ/EKS/PT+/244/2015</t>
  </si>
  <si>
    <t>MUZ-00147</t>
  </si>
  <si>
    <t>MUZ-00148</t>
  </si>
  <si>
    <t>MUZ-00149</t>
  </si>
  <si>
    <t>Anton Tepplar według wzoru Franciszka Ksawerego Preka; Portret bp. Samuela Maciejowskiego</t>
  </si>
  <si>
    <t>MUZ/EKS/PT+/228/2015</t>
  </si>
  <si>
    <t>Warsztat Kostryckich z Płazowa; Święty Antoni Padewski z Radecznicy</t>
  </si>
  <si>
    <t>MUZ/EKS/PT+/225/2015</t>
  </si>
  <si>
    <t>Warsztat Kostryckich z Płazowa; Chrzest Chrystusa w Jordanie</t>
  </si>
  <si>
    <t>MUZ/EKS/PT+/223/2015</t>
  </si>
  <si>
    <t>Jerzy Hoppen; Szczątki Barbary Radziwiłłówny w katedrze wileńskiej (wersja I)</t>
  </si>
  <si>
    <t>MUZ/EKS/PT+/222/2015</t>
  </si>
  <si>
    <t>Johann Jakob Haid; Portret Johanna Kupetzky’ego</t>
  </si>
  <si>
    <t>MUZ/EKS/PT+/221/2015</t>
  </si>
  <si>
    <t>John Harris jun. według Johna Fredericka Herringa sen.; Polowanie na lisa. Pościg</t>
  </si>
  <si>
    <t>MUZ/EKS/PT+/219/2015</t>
  </si>
  <si>
    <t>John Harris jun. według Johna Fredericka Herringa sen.; Polowanie na lisa. Zabójstwo</t>
  </si>
  <si>
    <t>MUZ/EKS/PT+/218/2015</t>
  </si>
  <si>
    <t>Chochelka; Wrocław, Heinrich Theodor Brück</t>
  </si>
  <si>
    <t>MUZ/EKS/PT+/111/2015</t>
  </si>
  <si>
    <t>Patera; Polska</t>
  </si>
  <si>
    <t>MUZ/EKS/PT+/110/2015</t>
  </si>
  <si>
    <t>Koszyczek ażurowy; Warszawa, Fabryka Platerów Braci Henneberg</t>
  </si>
  <si>
    <t>MUZ/EKS/PT+/15/2015</t>
  </si>
  <si>
    <t>Łoś; Polska; XIX/XX w.</t>
  </si>
  <si>
    <t>MUZ/EKS/PT+/73/2015</t>
  </si>
  <si>
    <t>Talerz deserowy o ażurowym kołnierzu z wzorem kurlandzkim (z festonami); Berlin, Królewska Manufaktura Porcelany</t>
  </si>
  <si>
    <t>MUZ/EKS/PT+/58/2015</t>
  </si>
  <si>
    <t>546/1</t>
  </si>
  <si>
    <t>MUZ/EKS/PT+/36/2015</t>
  </si>
  <si>
    <t>Pierre Puvis de Chavannes (1824-1898) (?); Białe róże</t>
  </si>
  <si>
    <t>MUZ/EKS/PT+/1/2019</t>
  </si>
  <si>
    <t>Malarz nieokreślony (wg T. Litawińskiego Konrad Krzyżanowski (1872-1922); Portret chłopca</t>
  </si>
  <si>
    <t>MUZ/EKS/OT/1/2019/OTS</t>
  </si>
  <si>
    <t>Bogdan Herink (1952-1998); Widok gór (Przełęcz)</t>
  </si>
  <si>
    <t>MUZ/EKS/OT/4/2019/OTS</t>
  </si>
  <si>
    <t>Seweryn Bieszczad; Portret Jana Nepomucena Gniewosza</t>
  </si>
  <si>
    <t>MUZ/EKS/PT+/2/2019</t>
  </si>
  <si>
    <t>MUZ-00165</t>
  </si>
  <si>
    <t>MUZ-00168</t>
  </si>
  <si>
    <t>MUZ-00170</t>
  </si>
  <si>
    <t>MUZ-00171</t>
  </si>
  <si>
    <t>MUZ-00172</t>
  </si>
  <si>
    <t>MUZ-00174</t>
  </si>
  <si>
    <t>MUZ-00175</t>
  </si>
  <si>
    <t>MUZ-00214</t>
  </si>
  <si>
    <t>MUZ-00215</t>
  </si>
  <si>
    <t>MUZ-00216</t>
  </si>
  <si>
    <t>MUZ-00228</t>
  </si>
  <si>
    <t>MUZ-00234</t>
  </si>
  <si>
    <t>MUZ-00248</t>
  </si>
  <si>
    <t>MUZ-00294</t>
  </si>
  <si>
    <t>MUZ-00295</t>
  </si>
  <si>
    <t>MUZ-00298</t>
  </si>
  <si>
    <t>MUZ-00304</t>
  </si>
  <si>
    <t>Leon Wyczółkowski, Kościół św. Wojciecha zimą, z teki Lublin 1918/19</t>
  </si>
  <si>
    <t>MUZ/EKS/PT+/127/2015</t>
  </si>
  <si>
    <t>MUZ-00068</t>
  </si>
  <si>
    <t>Budynek ICBN z prosektorium</t>
  </si>
  <si>
    <t>Stacja ładowania pojazdów</t>
  </si>
  <si>
    <t>Budynek – Gmach Główny Lublin Al. Racławickie 14 – budynek Gmach Głów trwa remont, planowane zakończenie październik 2026 r.</t>
  </si>
  <si>
    <t>Budynek mieszkalny (Domek Ogrodnika)</t>
  </si>
  <si>
    <t>Maszyny, urządzenia wyposażenie poza KRST Zasoby Biblioteczne Niskocenne, cenne, NZB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</si>
</sst>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&quot; &quot;#,##0.00&quot; &quot;;&quot;-&quot;#,##0.00&quot; &quot;;&quot; -&quot;00&quot; &quot;;&quot; &quot;@&quot; &quot;"/>
    <numFmt numFmtId="165" formatCode="#,##0.00&quot; &quot;[$zł-415];[Red]&quot;-&quot;#,##0.00&quot; &quot;[$zł-415]"/>
    <numFmt numFmtId="166" formatCode="#,##0.00\ &quot;zł&quot;"/>
    <numFmt numFmtId="167" formatCode="#\ ?/?"/>
    <numFmt numFmtId="168" formatCode="#,##0&quot; &quot;[$zł-415];[Red]&quot;-&quot;#,##0&quot; &quot;[$zł-415]"/>
    <numFmt numFmtId="169" formatCode="&quot; &quot;#,##0.00&quot; &quot;;&quot;-&quot;#,##0.00&quot; &quot;;&quot; &quot;&quot;-&quot;#&quot; &quot;;&quot; &quot;@&quot; &quot;"/>
    <numFmt numFmtId="170" formatCode="#,##0.00&quot; zł&quot;"/>
    <numFmt numFmtId="171" formatCode="#,##0.00&quot; zł&quot;;&quot;-&quot;#,##0.00&quot; zł&quot;"/>
    <numFmt numFmtId="172" formatCode="#,##0.00&quot; zł&quot;;[Red]\-#,##0.00&quot; zł&quot;"/>
    <numFmt numFmtId="173" formatCode="yyyy\-mm\-dd"/>
    <numFmt numFmtId="174" formatCode="#,##0.00\ [$zł-415];[Red]\-#,##0.00\ [$zł-415]"/>
    <numFmt numFmtId="175" formatCode="yyyy\-mm\-dd;@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rgb="FF000000"/>
      <name val="Liberation Sans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Liberation Sans1"/>
      <charset val="238"/>
    </font>
    <font>
      <b/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C9211E"/>
      <name val="Arial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0070C0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A5A5A5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 applyNumberFormat="0" applyBorder="0" applyProtection="0"/>
    <xf numFmtId="0" fontId="5" fillId="2" borderId="0" applyNumberFormat="0" applyBorder="0" applyProtection="0"/>
    <xf numFmtId="0" fontId="5" fillId="3" borderId="0" applyNumberFormat="0" applyBorder="0" applyProtection="0"/>
    <xf numFmtId="0" fontId="4" fillId="4" borderId="0" applyNumberFormat="0" applyBorder="0" applyProtection="0"/>
    <xf numFmtId="0" fontId="6" fillId="5" borderId="0" applyNumberFormat="0" applyBorder="0" applyProtection="0"/>
    <xf numFmtId="0" fontId="7" fillId="6" borderId="0" applyNumberFormat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8" borderId="0" applyNumberFormat="0" applyBorder="0" applyProtection="0"/>
    <xf numFmtId="0" fontId="15" fillId="8" borderId="1" applyNumberFormat="0" applyProtection="0"/>
    <xf numFmtId="0" fontId="16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Font="0" applyBorder="0" applyProtection="0"/>
    <xf numFmtId="0" fontId="6" fillId="0" borderId="0" applyNumberFormat="0" applyBorder="0" applyProtection="0"/>
    <xf numFmtId="44" fontId="1" fillId="0" borderId="0" applyFont="0" applyFill="0" applyBorder="0" applyAlignment="0" applyProtection="0"/>
    <xf numFmtId="169" fontId="20" fillId="0" borderId="0"/>
  </cellStyleXfs>
  <cellXfs count="128">
    <xf numFmtId="0" fontId="0" fillId="0" borderId="0" xfId="0"/>
    <xf numFmtId="0" fontId="2" fillId="0" borderId="0" xfId="0" applyFont="1"/>
    <xf numFmtId="0" fontId="0" fillId="0" borderId="2" xfId="0" applyBorder="1"/>
    <xf numFmtId="164" fontId="0" fillId="0" borderId="0" xfId="0" applyNumberFormat="1"/>
    <xf numFmtId="0" fontId="17" fillId="0" borderId="0" xfId="0" applyFont="1" applyAlignment="1">
      <alignment horizontal="center" vertical="top" wrapText="1"/>
    </xf>
    <xf numFmtId="0" fontId="17" fillId="0" borderId="0" xfId="0" applyFont="1"/>
    <xf numFmtId="168" fontId="17" fillId="0" borderId="0" xfId="0" applyNumberFormat="1" applyFont="1"/>
    <xf numFmtId="0" fontId="19" fillId="0" borderId="0" xfId="0" applyFont="1" applyAlignment="1">
      <alignment horizontal="justify" vertical="center"/>
    </xf>
    <xf numFmtId="14" fontId="0" fillId="0" borderId="2" xfId="0" applyNumberFormat="1" applyBorder="1"/>
    <xf numFmtId="0" fontId="23" fillId="9" borderId="7" xfId="0" applyFont="1" applyFill="1" applyBorder="1" applyAlignment="1">
      <alignment horizontal="center" vertical="center" wrapText="1"/>
    </xf>
    <xf numFmtId="171" fontId="23" fillId="9" borderId="7" xfId="0" applyNumberFormat="1" applyFont="1" applyFill="1" applyBorder="1" applyAlignment="1">
      <alignment horizontal="center" vertical="center" wrapText="1"/>
    </xf>
    <xf numFmtId="0" fontId="23" fillId="9" borderId="7" xfId="0" applyFont="1" applyFill="1" applyBorder="1" applyAlignment="1">
      <alignment horizontal="left" vertical="center"/>
    </xf>
    <xf numFmtId="0" fontId="24" fillId="3" borderId="5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 wrapText="1"/>
    </xf>
    <xf numFmtId="0" fontId="25" fillId="0" borderId="5" xfId="0" applyFont="1" applyBorder="1" applyAlignment="1">
      <alignment wrapText="1"/>
    </xf>
    <xf numFmtId="0" fontId="25" fillId="0" borderId="3" xfId="0" applyFont="1" applyBorder="1" applyAlignment="1">
      <alignment wrapText="1"/>
    </xf>
    <xf numFmtId="0" fontId="23" fillId="9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wrapText="1"/>
    </xf>
    <xf numFmtId="0" fontId="23" fillId="0" borderId="3" xfId="0" applyFont="1" applyBorder="1" applyAlignment="1">
      <alignment horizontal="center" wrapText="1"/>
    </xf>
    <xf numFmtId="171" fontId="23" fillId="0" borderId="3" xfId="0" applyNumberFormat="1" applyFont="1" applyBorder="1" applyAlignment="1">
      <alignment horizontal="left" wrapText="1"/>
    </xf>
    <xf numFmtId="0" fontId="23" fillId="0" borderId="3" xfId="0" applyFont="1" applyBorder="1" applyAlignment="1">
      <alignment horizontal="left"/>
    </xf>
    <xf numFmtId="0" fontId="23" fillId="0" borderId="3" xfId="0" applyFont="1" applyBorder="1" applyAlignment="1">
      <alignment horizontal="left" wrapText="1"/>
    </xf>
    <xf numFmtId="0" fontId="17" fillId="0" borderId="2" xfId="0" applyFont="1" applyBorder="1" applyAlignment="1">
      <alignment horizontal="center" vertical="top" wrapText="1"/>
    </xf>
    <xf numFmtId="168" fontId="18" fillId="0" borderId="2" xfId="0" applyNumberFormat="1" applyFont="1" applyBorder="1" applyAlignment="1">
      <alignment horizontal="center" vertical="top" wrapText="1"/>
    </xf>
    <xf numFmtId="0" fontId="17" fillId="0" borderId="2" xfId="0" applyFont="1" applyBorder="1"/>
    <xf numFmtId="168" fontId="17" fillId="0" borderId="2" xfId="0" applyNumberFormat="1" applyFont="1" applyBorder="1"/>
    <xf numFmtId="0" fontId="24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72" fontId="0" fillId="0" borderId="2" xfId="0" applyNumberFormat="1" applyBorder="1" applyAlignment="1">
      <alignment wrapText="1"/>
    </xf>
    <xf numFmtId="173" fontId="0" fillId="0" borderId="2" xfId="0" applyNumberFormat="1" applyBorder="1" applyAlignment="1">
      <alignment wrapText="1"/>
    </xf>
    <xf numFmtId="4" fontId="0" fillId="0" borderId="2" xfId="0" applyNumberFormat="1" applyBorder="1" applyAlignment="1">
      <alignment wrapText="1"/>
    </xf>
    <xf numFmtId="174" fontId="0" fillId="0" borderId="2" xfId="0" applyNumberFormat="1" applyBorder="1" applyAlignment="1">
      <alignment wrapText="1"/>
    </xf>
    <xf numFmtId="0" fontId="0" fillId="0" borderId="6" xfId="0" applyBorder="1" applyAlignment="1">
      <alignment wrapText="1"/>
    </xf>
    <xf numFmtId="4" fontId="0" fillId="0" borderId="6" xfId="0" applyNumberFormat="1" applyBorder="1" applyAlignment="1">
      <alignment wrapText="1"/>
    </xf>
    <xf numFmtId="173" fontId="0" fillId="0" borderId="6" xfId="0" applyNumberFormat="1" applyBorder="1" applyAlignment="1">
      <alignment wrapText="1"/>
    </xf>
    <xf numFmtId="0" fontId="0" fillId="0" borderId="8" xfId="0" applyBorder="1"/>
    <xf numFmtId="4" fontId="0" fillId="0" borderId="8" xfId="0" applyNumberFormat="1" applyBorder="1"/>
    <xf numFmtId="0" fontId="0" fillId="0" borderId="2" xfId="0" applyFill="1" applyBorder="1" applyAlignment="1">
      <alignment wrapText="1"/>
    </xf>
    <xf numFmtId="8" fontId="0" fillId="0" borderId="2" xfId="0" applyNumberFormat="1" applyBorder="1"/>
    <xf numFmtId="0" fontId="26" fillId="0" borderId="3" xfId="0" applyFont="1" applyBorder="1" applyAlignment="1">
      <alignment wrapText="1"/>
    </xf>
    <xf numFmtId="0" fontId="26" fillId="0" borderId="3" xfId="0" applyFont="1" applyBorder="1" applyAlignment="1">
      <alignment horizont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justify" vertical="center"/>
    </xf>
    <xf numFmtId="173" fontId="0" fillId="0" borderId="3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11" xfId="0" applyBorder="1"/>
    <xf numFmtId="173" fontId="0" fillId="0" borderId="12" xfId="0" applyNumberFormat="1" applyBorder="1" applyAlignment="1">
      <alignment horizontal="center"/>
    </xf>
    <xf numFmtId="44" fontId="0" fillId="0" borderId="3" xfId="21" applyFont="1" applyBorder="1" applyAlignment="1">
      <alignment horizontal="center"/>
    </xf>
    <xf numFmtId="0" fontId="0" fillId="0" borderId="3" xfId="0" applyBorder="1" applyAlignment="1">
      <alignment horizontal="left"/>
    </xf>
    <xf numFmtId="0" fontId="30" fillId="10" borderId="3" xfId="0" applyFont="1" applyFill="1" applyBorder="1" applyAlignment="1">
      <alignment horizontal="center" vertical="top"/>
    </xf>
    <xf numFmtId="0" fontId="30" fillId="10" borderId="3" xfId="0" applyFont="1" applyFill="1" applyBorder="1" applyAlignment="1">
      <alignment horizontal="left" vertical="top"/>
    </xf>
    <xf numFmtId="171" fontId="30" fillId="10" borderId="3" xfId="0" applyNumberFormat="1" applyFont="1" applyFill="1" applyBorder="1" applyAlignment="1">
      <alignment horizontal="right" vertical="top"/>
    </xf>
    <xf numFmtId="4" fontId="30" fillId="10" borderId="3" xfId="0" applyNumberFormat="1" applyFont="1" applyFill="1" applyBorder="1" applyAlignment="1">
      <alignment horizontal="center" vertical="top"/>
    </xf>
    <xf numFmtId="0" fontId="30" fillId="10" borderId="3" xfId="0" applyFont="1" applyFill="1" applyBorder="1"/>
    <xf numFmtId="0" fontId="30" fillId="10" borderId="8" xfId="0" applyFont="1" applyFill="1" applyBorder="1" applyAlignment="1">
      <alignment horizontal="left" vertical="top"/>
    </xf>
    <xf numFmtId="170" fontId="30" fillId="10" borderId="8" xfId="0" applyNumberFormat="1" applyFont="1" applyFill="1" applyBorder="1" applyAlignment="1">
      <alignment horizontal="right" vertical="top"/>
    </xf>
    <xf numFmtId="0" fontId="30" fillId="10" borderId="3" xfId="0" applyFont="1" applyFill="1" applyBorder="1" applyAlignment="1">
      <alignment wrapText="1"/>
    </xf>
    <xf numFmtId="0" fontId="31" fillId="10" borderId="0" xfId="0" applyFont="1" applyFill="1"/>
    <xf numFmtId="0" fontId="30" fillId="10" borderId="8" xfId="0" applyFont="1" applyFill="1" applyBorder="1" applyAlignment="1">
      <alignment horizontal="left" wrapText="1"/>
    </xf>
    <xf numFmtId="0" fontId="30" fillId="10" borderId="8" xfId="0" applyFont="1" applyFill="1" applyBorder="1" applyAlignment="1">
      <alignment wrapText="1"/>
    </xf>
    <xf numFmtId="171" fontId="30" fillId="10" borderId="8" xfId="0" applyNumberFormat="1" applyFont="1" applyFill="1" applyBorder="1" applyAlignment="1">
      <alignment horizontal="right" wrapText="1"/>
    </xf>
    <xf numFmtId="0" fontId="30" fillId="10" borderId="3" xfId="0" applyFont="1" applyFill="1" applyBorder="1" applyAlignment="1">
      <alignment horizontal="center" wrapText="1"/>
    </xf>
    <xf numFmtId="0" fontId="30" fillId="10" borderId="3" xfId="0" applyFont="1" applyFill="1" applyBorder="1" applyAlignment="1">
      <alignment horizontal="left" wrapText="1"/>
    </xf>
    <xf numFmtId="171" fontId="30" fillId="10" borderId="3" xfId="0" applyNumberFormat="1" applyFont="1" applyFill="1" applyBorder="1" applyAlignment="1">
      <alignment horizontal="right" wrapText="1"/>
    </xf>
    <xf numFmtId="0" fontId="30" fillId="10" borderId="3" xfId="0" applyFont="1" applyFill="1" applyBorder="1" applyAlignment="1">
      <alignment horizontal="left"/>
    </xf>
    <xf numFmtId="0" fontId="32" fillId="10" borderId="3" xfId="0" applyFont="1" applyFill="1" applyBorder="1" applyAlignment="1">
      <alignment wrapText="1"/>
    </xf>
    <xf numFmtId="0" fontId="17" fillId="11" borderId="2" xfId="0" applyFont="1" applyFill="1" applyBorder="1"/>
    <xf numFmtId="168" fontId="17" fillId="11" borderId="2" xfId="0" applyNumberFormat="1" applyFont="1" applyFill="1" applyBorder="1"/>
    <xf numFmtId="49" fontId="17" fillId="11" borderId="2" xfId="0" applyNumberFormat="1" applyFont="1" applyFill="1" applyBorder="1"/>
    <xf numFmtId="175" fontId="17" fillId="11" borderId="2" xfId="0" applyNumberFormat="1" applyFont="1" applyFill="1" applyBorder="1"/>
    <xf numFmtId="0" fontId="30" fillId="0" borderId="3" xfId="0" applyFont="1" applyFill="1" applyBorder="1" applyAlignment="1">
      <alignment horizontal="center" vertical="top"/>
    </xf>
    <xf numFmtId="0" fontId="30" fillId="0" borderId="3" xfId="0" applyFont="1" applyFill="1" applyBorder="1" applyAlignment="1">
      <alignment horizontal="left" vertical="top"/>
    </xf>
    <xf numFmtId="170" fontId="30" fillId="0" borderId="3" xfId="0" applyNumberFormat="1" applyFont="1" applyFill="1" applyBorder="1" applyAlignment="1">
      <alignment horizontal="right" vertical="top"/>
    </xf>
    <xf numFmtId="4" fontId="30" fillId="0" borderId="3" xfId="0" applyNumberFormat="1" applyFont="1" applyFill="1" applyBorder="1" applyAlignment="1">
      <alignment horizontal="center" vertical="top"/>
    </xf>
    <xf numFmtId="0" fontId="30" fillId="0" borderId="4" xfId="0" applyFont="1" applyFill="1" applyBorder="1" applyAlignment="1">
      <alignment horizontal="center" vertical="top"/>
    </xf>
    <xf numFmtId="0" fontId="30" fillId="0" borderId="3" xfId="0" applyFon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2" xfId="0" applyBorder="1" applyAlignment="1">
      <alignment horizontal="left"/>
    </xf>
    <xf numFmtId="164" fontId="0" fillId="12" borderId="2" xfId="0" applyNumberFormat="1" applyFill="1" applyBorder="1"/>
    <xf numFmtId="0" fontId="0" fillId="0" borderId="17" xfId="0" applyBorder="1"/>
    <xf numFmtId="166" fontId="0" fillId="12" borderId="2" xfId="0" applyNumberFormat="1" applyFill="1" applyBorder="1"/>
    <xf numFmtId="44" fontId="0" fillId="12" borderId="2" xfId="21" applyFont="1" applyFill="1" applyBorder="1"/>
    <xf numFmtId="0" fontId="3" fillId="0" borderId="2" xfId="2" applyBorder="1" applyAlignment="1">
      <alignment horizontal="left"/>
    </xf>
    <xf numFmtId="164" fontId="3" fillId="12" borderId="2" xfId="2" applyNumberFormat="1" applyFill="1" applyBorder="1"/>
    <xf numFmtId="165" fontId="0" fillId="12" borderId="2" xfId="0" applyNumberFormat="1" applyFill="1" applyBorder="1"/>
    <xf numFmtId="170" fontId="0" fillId="12" borderId="2" xfId="22" applyNumberFormat="1" applyFont="1" applyFill="1" applyBorder="1"/>
    <xf numFmtId="170" fontId="0" fillId="12" borderId="2" xfId="0" applyNumberFormat="1" applyFill="1" applyBorder="1"/>
    <xf numFmtId="0" fontId="21" fillId="0" borderId="2" xfId="0" applyFont="1" applyBorder="1"/>
    <xf numFmtId="0" fontId="21" fillId="0" borderId="2" xfId="0" applyFont="1" applyBorder="1" applyAlignment="1">
      <alignment wrapText="1"/>
    </xf>
    <xf numFmtId="0" fontId="3" fillId="0" borderId="2" xfId="2" applyBorder="1" applyAlignment="1">
      <alignment horizontal="left" wrapText="1"/>
    </xf>
    <xf numFmtId="0" fontId="21" fillId="0" borderId="2" xfId="0" applyFont="1" applyBorder="1" applyAlignment="1">
      <alignment horizontal="left"/>
    </xf>
    <xf numFmtId="170" fontId="22" fillId="0" borderId="2" xfId="0" applyNumberFormat="1" applyFont="1" applyBorder="1"/>
    <xf numFmtId="0" fontId="0" fillId="0" borderId="18" xfId="0" applyBorder="1"/>
    <xf numFmtId="0" fontId="0" fillId="0" borderId="6" xfId="0" applyBorder="1"/>
    <xf numFmtId="164" fontId="0" fillId="0" borderId="6" xfId="0" applyNumberFormat="1" applyBorder="1"/>
    <xf numFmtId="0" fontId="0" fillId="0" borderId="19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/>
    <xf numFmtId="8" fontId="0" fillId="0" borderId="2" xfId="1" applyNumberFormat="1" applyFont="1" applyBorder="1" applyAlignment="1"/>
    <xf numFmtId="0" fontId="0" fillId="3" borderId="3" xfId="0" applyFill="1" applyBorder="1"/>
    <xf numFmtId="0" fontId="24" fillId="3" borderId="3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top"/>
    </xf>
    <xf numFmtId="0" fontId="23" fillId="0" borderId="3" xfId="0" applyFont="1" applyFill="1" applyBorder="1"/>
    <xf numFmtId="0" fontId="30" fillId="0" borderId="3" xfId="0" applyFont="1" applyFill="1" applyBorder="1" applyAlignment="1">
      <alignment vertical="top"/>
    </xf>
    <xf numFmtId="0" fontId="30" fillId="0" borderId="3" xfId="0" applyFont="1" applyFill="1" applyBorder="1" applyAlignment="1">
      <alignment vertical="center"/>
    </xf>
    <xf numFmtId="170" fontId="30" fillId="0" borderId="3" xfId="0" applyNumberFormat="1" applyFont="1" applyFill="1" applyBorder="1" applyAlignment="1">
      <alignment horizontal="right" vertical="center"/>
    </xf>
    <xf numFmtId="0" fontId="30" fillId="0" borderId="3" xfId="0" applyFont="1" applyFill="1" applyBorder="1" applyAlignment="1">
      <alignment horizontal="left" vertical="top" wrapText="1"/>
    </xf>
    <xf numFmtId="0" fontId="30" fillId="0" borderId="9" xfId="0" applyFont="1" applyFill="1" applyBorder="1" applyAlignment="1">
      <alignment horizontal="center" vertical="top"/>
    </xf>
    <xf numFmtId="167" fontId="30" fillId="0" borderId="3" xfId="0" applyNumberFormat="1" applyFont="1" applyFill="1" applyBorder="1" applyAlignment="1">
      <alignment horizontal="left" vertical="top"/>
    </xf>
    <xf numFmtId="167" fontId="30" fillId="0" borderId="3" xfId="0" applyNumberFormat="1" applyFont="1" applyFill="1" applyBorder="1" applyAlignment="1">
      <alignment horizontal="center" vertical="top" wrapText="1"/>
    </xf>
    <xf numFmtId="167" fontId="30" fillId="0" borderId="3" xfId="0" applyNumberFormat="1" applyFont="1" applyFill="1" applyBorder="1" applyAlignment="1">
      <alignment horizontal="center" vertical="center" wrapText="1"/>
    </xf>
    <xf numFmtId="167" fontId="30" fillId="0" borderId="3" xfId="0" applyNumberFormat="1" applyFont="1" applyFill="1" applyBorder="1" applyAlignment="1">
      <alignment horizontal="center" vertical="top"/>
    </xf>
    <xf numFmtId="0" fontId="30" fillId="0" borderId="3" xfId="0" applyFont="1" applyFill="1" applyBorder="1" applyAlignment="1">
      <alignment vertical="top" shrinkToFit="1"/>
    </xf>
    <xf numFmtId="0" fontId="30" fillId="0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left" vertical="top"/>
    </xf>
    <xf numFmtId="170" fontId="30" fillId="0" borderId="4" xfId="0" applyNumberFormat="1" applyFont="1" applyFill="1" applyBorder="1" applyAlignment="1">
      <alignment horizontal="right" vertical="top"/>
    </xf>
    <xf numFmtId="170" fontId="30" fillId="0" borderId="3" xfId="0" applyNumberFormat="1" applyFont="1" applyFill="1" applyBorder="1" applyAlignment="1">
      <alignment vertical="center"/>
    </xf>
    <xf numFmtId="171" fontId="30" fillId="0" borderId="3" xfId="0" applyNumberFormat="1" applyFont="1" applyFill="1" applyBorder="1" applyAlignment="1">
      <alignment horizontal="right" vertical="center"/>
    </xf>
    <xf numFmtId="0" fontId="30" fillId="0" borderId="3" xfId="0" applyFont="1" applyFill="1" applyBorder="1" applyAlignment="1">
      <alignment horizontal="left" vertical="center"/>
    </xf>
  </cellXfs>
  <cellStyles count="23">
    <cellStyle name="Accent" xfId="3" xr:uid="{00000000-0005-0000-0000-000000000000}"/>
    <cellStyle name="Accent 1" xfId="4" xr:uid="{00000000-0005-0000-0000-000001000000}"/>
    <cellStyle name="Accent 2" xfId="5" xr:uid="{00000000-0005-0000-0000-000002000000}"/>
    <cellStyle name="Accent 3" xfId="6" xr:uid="{00000000-0005-0000-0000-000003000000}"/>
    <cellStyle name="Bad" xfId="7" xr:uid="{00000000-0005-0000-0000-000004000000}"/>
    <cellStyle name="Dziesiętny" xfId="1" builtinId="3"/>
    <cellStyle name="Error" xfId="8" xr:uid="{00000000-0005-0000-0000-000006000000}"/>
    <cellStyle name="Excel Built-in Comma" xfId="22" xr:uid="{97055899-89A3-4ECC-A7A0-375D6AFAAA0E}"/>
    <cellStyle name="Footnote" xfId="9" xr:uid="{00000000-0005-0000-0000-000007000000}"/>
    <cellStyle name="Good" xfId="10" xr:uid="{00000000-0005-0000-0000-000008000000}"/>
    <cellStyle name="Heading" xfId="11" xr:uid="{00000000-0005-0000-0000-000009000000}"/>
    <cellStyle name="Heading 1" xfId="12" xr:uid="{00000000-0005-0000-0000-00000A000000}"/>
    <cellStyle name="Heading 2" xfId="13" xr:uid="{00000000-0005-0000-0000-00000B000000}"/>
    <cellStyle name="Hyperlink" xfId="14" xr:uid="{00000000-0005-0000-0000-00000C000000}"/>
    <cellStyle name="Neutral" xfId="15" xr:uid="{00000000-0005-0000-0000-00000D000000}"/>
    <cellStyle name="Normalny" xfId="0" builtinId="0"/>
    <cellStyle name="Normalny 2" xfId="2" xr:uid="{00000000-0005-0000-0000-00000F000000}"/>
    <cellStyle name="Note" xfId="16" xr:uid="{00000000-0005-0000-0000-000010000000}"/>
    <cellStyle name="Result" xfId="17" xr:uid="{00000000-0005-0000-0000-000011000000}"/>
    <cellStyle name="Status" xfId="18" xr:uid="{00000000-0005-0000-0000-000012000000}"/>
    <cellStyle name="Text" xfId="19" xr:uid="{00000000-0005-0000-0000-000013000000}"/>
    <cellStyle name="Walutowy" xfId="21" builtinId="4"/>
    <cellStyle name="Warning" xfId="20" xr:uid="{00000000-0005-0000-0000-000014000000}"/>
  </cellStyles>
  <dxfs count="70"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strike val="0"/>
        <outline val="0"/>
        <shadow val="0"/>
        <u val="none"/>
        <vertAlign val="baseline"/>
        <color auto="1"/>
        <charset val="238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numFmt numFmtId="168" formatCode="#,##0&quot; &quot;[$zł-415];[Red]&quot;-&quot;#,##0&quot; &quot;[$zł-415]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68" formatCode="#,##0&quot; &quot;[$zł-415];[Red]&quot;-&quot;#,##0&quot; &quot;[$zł-415]"/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name val="Calibri"/>
        <scheme val="minor"/>
      </font>
      <fill>
        <patternFill patternType="solid">
          <fgColor indexed="64"/>
          <bgColor theme="8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&quot; &quot;#,##0.00&quot; &quot;;&quot;-&quot;#,##0.00&quot; &quot;;&quot; -&quot;00&quot; &quot;;&quot; &quot;@&quot; &quot;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26868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0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microsoft.com/office/2017/10/relationships/person" Target="persons/person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89DBF2-D88B-43C6-9AF2-E475D8E7788B}" name="Tabela3" displayName="Tabela3" ref="A2:D22" totalsRowCount="1" headerRowDxfId="69" totalsRowDxfId="66" headerRowBorderDxfId="68" tableBorderDxfId="67" totalsRowBorderDxfId="65">
  <autoFilter ref="A2:D21" xr:uid="{6289DBF2-D88B-43C6-9AF2-E475D8E7788B}"/>
  <tableColumns count="4">
    <tableColumn id="1" xr3:uid="{E93FEDBD-BEA6-45B6-8447-FE514D8B496F}" name="lp" dataDxfId="64" totalsRowDxfId="63"/>
    <tableColumn id="2" xr3:uid="{18CE7F44-1ED6-417B-BED7-03B5E74F3D9A}" name="Rodzaj mienia" dataDxfId="62" totalsRowDxfId="61"/>
    <tableColumn id="3" xr3:uid="{161F33C6-7094-4C12-AE54-6F4590545010}" name="Suma ubezpieczenia" dataDxfId="60" totalsRowDxfId="59"/>
    <tableColumn id="4" xr3:uid="{8438FB81-4652-4E3E-87F0-AD0CBCB8D337}" name="Środek trwały KRST" dataDxfId="58" totalsRowDxfId="5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F0C2046-F05D-4581-A51E-D77C1A3F2ABB}" name="Tabela58" displayName="Tabela58" ref="A2:AG60" totalsRowShown="0" dataDxfId="0">
  <autoFilter ref="A2:AG60" xr:uid="{EF0C2046-F05D-4581-A51E-D77C1A3F2ABB}"/>
  <tableColumns count="33">
    <tableColumn id="1" xr3:uid="{9AD35226-B470-4964-BD0B-6413F631FF5D}" name="lp" dataDxfId="33"/>
    <tableColumn id="2" xr3:uid="{34A64591-AE93-48AD-8994-B2998D72E413}" name="Numer ewidencji" dataDxfId="32"/>
    <tableColumn id="3" xr3:uid="{64BF026F-87D7-49EE-9181-A603E660B054}" name="Nazwy budynków z ewidencji" dataDxfId="31"/>
    <tableColumn id="4" xr3:uid="{1F6A6288-51AA-444F-9D5B-3FDA9998748D}" name="Nazwa budynku zwyczajowa" dataDxfId="30"/>
    <tableColumn id="5" xr3:uid="{2178969D-9707-4B66-9BF3-9039CA60F638}" name="Wartość ewidencyjna Brutto" dataDxfId="29"/>
    <tableColumn id="6" xr3:uid="{4D7F097C-400D-4046-B466-3698F30F4F36}" name="Rodzaj SU" dataDxfId="28"/>
    <tableColumn id="7" xr3:uid="{4F62F65C-DD63-4A02-8993-29C553A3A78E}" name="Adres" dataDxfId="27"/>
    <tableColumn id="8" xr3:uid="{7204D006-1F21-41D0-B240-F140AFA45B1C}" name="Przeznaczenie" dataDxfId="26"/>
    <tableColumn id="9" xr3:uid="{45ADAD3E-B016-4A59-B16F-FFEEFC6DFB25}" name="Ochrona konserwatorska" dataDxfId="25"/>
    <tableColumn id="10" xr3:uid="{0F04227B-EFFD-482F-8F7D-83D614492591}" name="Przybliżony rok budowy" dataDxfId="24"/>
    <tableColumn id="11" xr3:uid="{F2FFAF90-AF08-4F10-9AD7-DAE7713ED14B}" name="Konstrukcja budynków (ściany, stropy, dach)" dataDxfId="23"/>
    <tableColumn id="12" xr3:uid="{4F8D904D-2000-4D67-AD3C-E119365C7F33}" name="Powierzchnia użytkowa mkw" dataDxfId="22"/>
    <tableColumn id="13" xr3:uid="{5D063C33-B012-4709-BE94-5CBD75005A46}" name="Kondygnacje poniżej poziomu gruntu" dataDxfId="21"/>
    <tableColumn id="14" xr3:uid="{1D363939-C705-46F5-83E5-866BD7C5C4DD}" name="Parkingi poniżej poziomu gruntu" dataDxfId="20"/>
    <tableColumn id="15" xr3:uid="{56CCEF30-B021-441A-976D-08119A6D2FFD}" name="Kondygnacje powyżej poziomu gruntu" dataDxfId="19"/>
    <tableColumn id="16" xr3:uid="{29F161EE-B2C3-4C85-A67B-DD9D43590D1A}" name="Żródło ciepła w obiekcie" dataDxfId="18"/>
    <tableColumn id="17" xr3:uid="{3D692BC7-B368-4CD7-AA87-E85E0F91F9B0}" name="gaśnice zgodnie" dataDxfId="17"/>
    <tableColumn id="18" xr3:uid="{817FE3D8-F53C-4F66-BC4E-5F5E135BD363}" name="hydranty wewnętrzne i zewnętrzne" dataDxfId="16"/>
    <tableColumn id="19" xr3:uid="{D1168870-6B3A-4067-A221-C3608CC497C3}" name="SAP - System Alarmu Pożarowego (centralka, norma, rodzaj powiadomienia)" dataDxfId="15"/>
    <tableColumn id="20" xr3:uid="{084CADC8-D382-4B43-9678-0E4EA92A9C44}" name="Instalacja tryskaczowa (norma lub centralka)" dataDxfId="14"/>
    <tableColumn id="21" xr3:uid="{20A26193-99B1-439D-81E1-DB5A1506E090}" name="SUG - stałe urządzenia gaśnicze" dataDxfId="13"/>
    <tableColumn id="22" xr3:uid="{5746DA1E-2664-4F73-B01D-BEF9A93374F1}" name="IBP - Aktualan_x000a_Tak/Nie" dataDxfId="12"/>
    <tableColumn id="23" xr3:uid="{A2C7E93E-FADE-47F9-8248-A50B68ECA4A9}" name="liczba stref pożarowych w obiekcie wg. IBP" dataDxfId="11"/>
    <tableColumn id="24" xr3:uid="{6E41F97D-1780-4787-A436-7513F38D672C}" name="Strefa zagrożenia wybuchem wg IBP" dataDxfId="10"/>
    <tableColumn id="25" xr3:uid="{C9DDBB1E-01DD-4D16-9CD5-E4A1B63FC3F7}" name="badania lub eksperymenty na mater łatwopalnych lub wybuchowych np. Chemiczne" dataDxfId="9"/>
    <tableColumn id="26" xr3:uid="{FEE7AEA0-BB53-4EE0-9960-3C83060F95A0}" name="przechowywanie mater łatwopalnych np. Magazyn środków chemicznych lub paliw" dataDxfId="8"/>
    <tableColumn id="27" xr3:uid="{1EEACE72-5F4F-4003-8E02-CA07ACDC1D58}" name="Fotowoltaika na dachu" dataDxfId="7"/>
    <tableColumn id="28" xr3:uid="{F20907BB-78C8-4D63-B2F0-243C17534CBD}" name="zagrożenie powodziowe" dataDxfId="6"/>
    <tableColumn id="29" xr3:uid="{3CEA0509-ED9A-436D-B78A-B0DEE79D3EA4}" name="Inne zabezpieczenia" dataDxfId="5"/>
    <tableColumn id="30" xr3:uid="{97B5FE97-67A0-40F7-BFC3-4A625090C3FA}" name="Świadczone noclegi" dataDxfId="4"/>
    <tableColumn id="31" xr3:uid="{5D698D70-C311-4B3D-B51A-13A1D65B124D}" name="System detekcji ruchu z powiadomieniem" dataDxfId="3"/>
    <tableColumn id="32" xr3:uid="{C9351B26-FD47-4373-AEAA-33DFBFDE5E9F}" name="Stały dozór pracownika lub firmy zewnętrznej" dataDxfId="2"/>
    <tableColumn id="33" xr3:uid="{93C55561-7955-44A2-90EC-E18714C60C9A}" name="System kontroli dostępu do budynku/pomieszczeń" dataDxfId="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A89515-3B35-464E-8B1C-823A3FB4AF5C}" name="Tabela4" displayName="Tabela4" ref="A1:J231" totalsRowCount="1" headerRowDxfId="56" dataDxfId="55" totalsRowDxfId="54">
  <autoFilter ref="A1:J230" xr:uid="{C9A89515-3B35-464E-8B1C-823A3FB4AF5C}"/>
  <tableColumns count="10">
    <tableColumn id="1" xr3:uid="{E964B99E-130E-4A0B-AC5C-BF2D7AF8D0BD}" name="Podsystem" totalsRowLabel="Suma" dataDxfId="53" totalsRowDxfId="52"/>
    <tableColumn id="2" xr3:uid="{2774398B-1AA9-4C75-88FC-96E546E7A438}" name="Nr poz." dataDxfId="51" totalsRowDxfId="50"/>
    <tableColumn id="3" xr3:uid="{51398BA1-71ED-43FE-829D-397DEB8E6ABE}" name="Pozycja księgi" dataDxfId="49" totalsRowDxfId="48"/>
    <tableColumn id="4" xr3:uid="{95290F19-148F-4260-B85D-4CE92DB5CAE8}" name="Nazwa pozycji" dataDxfId="47" totalsRowDxfId="46"/>
    <tableColumn id="6" xr3:uid="{81BB8EA3-3799-4F32-A6FF-FE40904BB852}" name="Suma ubezpieczenia" totalsRowFunction="sum" dataDxfId="45" totalsRowDxfId="44"/>
    <tableColumn id="7" xr3:uid="{49FEEC3C-BD79-499D-B29B-8AFD38C10ACC}" name="Data przyjęcia" dataDxfId="43" totalsRowDxfId="42"/>
    <tableColumn id="8" xr3:uid="{38D05843-CA17-48B7-A24A-052F5EF5446C}" name="Dokument przyjęcia" dataDxfId="41" totalsRowDxfId="40"/>
    <tableColumn id="9" xr3:uid="{9543F14E-0905-43E3-80F3-2A3F004A5ECD}" name="Typ pozycji" dataDxfId="39" totalsRowDxfId="38"/>
    <tableColumn id="10" xr3:uid="{03DFAFF8-27EC-44FC-B3BD-CC8B646E720B}" name="Typ elementu" dataDxfId="37" totalsRowDxfId="36"/>
    <tableColumn id="15" xr3:uid="{698EE607-3DE5-422C-8C0C-80723AA64AE2}" name="Budynek" totalsRowFunction="count" dataDxfId="35" totalsRowDxfId="34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8"/>
  <sheetViews>
    <sheetView view="pageLayout" zoomScaleNormal="100" workbookViewId="0">
      <selection activeCell="C12" sqref="C12"/>
    </sheetView>
  </sheetViews>
  <sheetFormatPr defaultColWidth="8.85546875" defaultRowHeight="15"/>
  <cols>
    <col min="1" max="1" width="5.28515625" customWidth="1"/>
    <col min="2" max="2" width="66.28515625" customWidth="1"/>
    <col min="3" max="3" width="26.28515625" customWidth="1"/>
    <col min="4" max="4" width="19.28515625" customWidth="1"/>
  </cols>
  <sheetData>
    <row r="2" spans="1:4">
      <c r="A2" s="79" t="s">
        <v>103</v>
      </c>
      <c r="B2" s="80" t="s">
        <v>97</v>
      </c>
      <c r="C2" s="80" t="s">
        <v>90</v>
      </c>
      <c r="D2" s="81" t="s">
        <v>96</v>
      </c>
    </row>
    <row r="3" spans="1:4">
      <c r="A3" s="82">
        <v>1</v>
      </c>
      <c r="B3" s="83" t="s">
        <v>836</v>
      </c>
      <c r="C3" s="84">
        <v>1000000</v>
      </c>
      <c r="D3" s="85" t="s">
        <v>20</v>
      </c>
    </row>
    <row r="4" spans="1:4">
      <c r="A4" s="82">
        <v>2</v>
      </c>
      <c r="B4" s="83" t="s">
        <v>0</v>
      </c>
      <c r="C4" s="84">
        <f>SUM('1c Informacje o budynkach'!E3:E52)</f>
        <v>381863207.45999992</v>
      </c>
      <c r="D4" s="85" t="s">
        <v>20</v>
      </c>
    </row>
    <row r="5" spans="1:4">
      <c r="A5" s="82">
        <v>3</v>
      </c>
      <c r="B5" s="83" t="s">
        <v>1</v>
      </c>
      <c r="C5" s="84">
        <v>58833</v>
      </c>
      <c r="D5" s="85" t="s">
        <v>20</v>
      </c>
    </row>
    <row r="6" spans="1:4">
      <c r="A6" s="82">
        <v>4</v>
      </c>
      <c r="B6" s="83" t="s">
        <v>2</v>
      </c>
      <c r="C6" s="86">
        <f>22728605.46-1889000.02</f>
        <v>20839605.440000001</v>
      </c>
      <c r="D6" s="85" t="s">
        <v>20</v>
      </c>
    </row>
    <row r="7" spans="1:4">
      <c r="A7" s="82">
        <v>5</v>
      </c>
      <c r="B7" s="83" t="s">
        <v>3</v>
      </c>
      <c r="C7" s="86">
        <v>1641269.17</v>
      </c>
      <c r="D7" s="85" t="s">
        <v>20</v>
      </c>
    </row>
    <row r="8" spans="1:4">
      <c r="A8" s="82">
        <v>6</v>
      </c>
      <c r="B8" s="83" t="s">
        <v>4</v>
      </c>
      <c r="C8" s="86">
        <v>11193517.300000001</v>
      </c>
      <c r="D8" s="85" t="s">
        <v>20</v>
      </c>
    </row>
    <row r="9" spans="1:4">
      <c r="A9" s="82">
        <v>7</v>
      </c>
      <c r="B9" s="83" t="s">
        <v>837</v>
      </c>
      <c r="C9" s="87">
        <v>34883.660000000003</v>
      </c>
      <c r="D9" s="85" t="s">
        <v>20</v>
      </c>
    </row>
    <row r="10" spans="1:4">
      <c r="A10" s="82">
        <v>8</v>
      </c>
      <c r="B10" s="83" t="s">
        <v>5</v>
      </c>
      <c r="C10" s="86">
        <v>98760152.870000005</v>
      </c>
      <c r="D10" s="85" t="s">
        <v>20</v>
      </c>
    </row>
    <row r="11" spans="1:4">
      <c r="A11" s="82">
        <v>9</v>
      </c>
      <c r="B11" s="88" t="s">
        <v>838</v>
      </c>
      <c r="C11" s="89">
        <v>2000000</v>
      </c>
      <c r="D11" s="85" t="s">
        <v>17</v>
      </c>
    </row>
    <row r="12" spans="1:4">
      <c r="A12" s="82">
        <v>10</v>
      </c>
      <c r="B12" s="88" t="s">
        <v>6</v>
      </c>
      <c r="C12" s="90">
        <f>Tabela4[[#Totals],[Suma ubezpieczenia]]</f>
        <v>4056450</v>
      </c>
      <c r="D12" s="85" t="s">
        <v>17</v>
      </c>
    </row>
    <row r="13" spans="1:4">
      <c r="A13" s="82">
        <v>11</v>
      </c>
      <c r="B13" s="88" t="s">
        <v>1328</v>
      </c>
      <c r="C13" s="91">
        <v>25000000</v>
      </c>
      <c r="D13" s="85" t="s">
        <v>17</v>
      </c>
    </row>
    <row r="14" spans="1:4">
      <c r="A14" s="82">
        <v>12</v>
      </c>
      <c r="B14" s="88" t="s">
        <v>7</v>
      </c>
      <c r="C14" s="92">
        <v>25000</v>
      </c>
      <c r="D14" s="85" t="s">
        <v>17</v>
      </c>
    </row>
    <row r="15" spans="1:4">
      <c r="A15" s="82">
        <v>13</v>
      </c>
      <c r="B15" s="93" t="s">
        <v>8</v>
      </c>
      <c r="C15" s="92">
        <v>500000</v>
      </c>
      <c r="D15" s="85" t="s">
        <v>17</v>
      </c>
    </row>
    <row r="16" spans="1:4">
      <c r="A16" s="82">
        <v>14</v>
      </c>
      <c r="B16" s="88" t="s">
        <v>839</v>
      </c>
      <c r="C16" s="92">
        <v>100000</v>
      </c>
      <c r="D16" s="85" t="s">
        <v>17</v>
      </c>
    </row>
    <row r="17" spans="1:4">
      <c r="A17" s="82">
        <v>15</v>
      </c>
      <c r="B17" s="88" t="s">
        <v>9</v>
      </c>
      <c r="C17" s="92">
        <v>100000</v>
      </c>
      <c r="D17" s="85" t="s">
        <v>17</v>
      </c>
    </row>
    <row r="18" spans="1:4">
      <c r="A18" s="82">
        <v>16</v>
      </c>
      <c r="B18" s="88" t="s">
        <v>10</v>
      </c>
      <c r="C18" s="92">
        <v>10000</v>
      </c>
      <c r="D18" s="85" t="s">
        <v>17</v>
      </c>
    </row>
    <row r="19" spans="1:4" ht="39">
      <c r="A19" s="82">
        <v>17</v>
      </c>
      <c r="B19" s="94" t="s">
        <v>840</v>
      </c>
      <c r="C19" s="92">
        <v>300000</v>
      </c>
      <c r="D19" s="85" t="s">
        <v>17</v>
      </c>
    </row>
    <row r="20" spans="1:4" ht="51.75">
      <c r="A20" s="82">
        <v>18</v>
      </c>
      <c r="B20" s="95" t="s">
        <v>11</v>
      </c>
      <c r="C20" s="92">
        <v>100000</v>
      </c>
      <c r="D20" s="85" t="s">
        <v>17</v>
      </c>
    </row>
    <row r="21" spans="1:4" ht="46.9" customHeight="1">
      <c r="A21" s="82"/>
      <c r="B21" s="96" t="s">
        <v>86</v>
      </c>
      <c r="C21" s="97">
        <f>SUBTOTAL(109,C3:C20)</f>
        <v>547582918.89999998</v>
      </c>
      <c r="D21" s="85"/>
    </row>
    <row r="22" spans="1:4" ht="30.75" customHeight="1">
      <c r="A22" s="98"/>
      <c r="B22" s="99"/>
      <c r="C22" s="100"/>
      <c r="D22" s="101"/>
    </row>
    <row r="23" spans="1:4" ht="15" customHeight="1">
      <c r="B23" s="102" t="s">
        <v>841</v>
      </c>
      <c r="C23" s="102"/>
      <c r="D23" s="102"/>
    </row>
    <row r="24" spans="1:4">
      <c r="B24" s="103" t="s">
        <v>842</v>
      </c>
      <c r="C24" s="103"/>
      <c r="D24" s="103"/>
    </row>
    <row r="25" spans="1:4" ht="34.5" customHeight="1"/>
    <row r="28" spans="1:4">
      <c r="C28" s="3"/>
    </row>
  </sheetData>
  <mergeCells count="2">
    <mergeCell ref="B23:D23"/>
    <mergeCell ref="B24:D24"/>
  </mergeCells>
  <pageMargins left="0.7" right="0.7" top="0.75" bottom="0.75" header="0.3" footer="0.3"/>
  <pageSetup paperSize="9" orientation="landscape" r:id="rId1"/>
  <headerFooter>
    <oddHeader>&amp;CZałacznik 1a - Sumy ubezpieczenia do ubezpieczenia mienia PD KUL 2025 r.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81"/>
  <sheetViews>
    <sheetView view="pageLayout" zoomScaleNormal="100" workbookViewId="0">
      <selection activeCell="C3" sqref="C3:D3"/>
    </sheetView>
  </sheetViews>
  <sheetFormatPr defaultRowHeight="15"/>
  <cols>
    <col min="1" max="1" width="10.7109375" customWidth="1"/>
    <col min="2" max="2" width="30.7109375" customWidth="1"/>
    <col min="3" max="3" width="13.28515625" customWidth="1"/>
    <col min="4" max="4" width="11.85546875" customWidth="1"/>
    <col min="5" max="5" width="15" customWidth="1"/>
    <col min="6" max="6" width="18.28515625" customWidth="1"/>
  </cols>
  <sheetData>
    <row r="1" spans="1:6">
      <c r="A1" s="1" t="s">
        <v>89</v>
      </c>
    </row>
    <row r="2" spans="1:6">
      <c r="A2" s="104" t="s">
        <v>14</v>
      </c>
      <c r="B2" s="104"/>
      <c r="C2" s="104" t="s">
        <v>90</v>
      </c>
      <c r="D2" s="105"/>
    </row>
    <row r="3" spans="1:6">
      <c r="A3" s="2" t="s">
        <v>88</v>
      </c>
      <c r="B3" s="2"/>
      <c r="C3" s="106">
        <f>SUM(C8:C381)</f>
        <v>1889000.0200000016</v>
      </c>
      <c r="D3" s="105"/>
    </row>
    <row r="4" spans="1:6">
      <c r="A4" s="2"/>
      <c r="B4" s="2" t="s">
        <v>87</v>
      </c>
      <c r="C4" s="106">
        <f>SUM(C3:C3)</f>
        <v>1889000.0200000016</v>
      </c>
      <c r="D4" s="105"/>
    </row>
    <row r="8" spans="1:6" ht="30">
      <c r="A8" s="29" t="s">
        <v>69</v>
      </c>
      <c r="B8" s="29" t="s">
        <v>70</v>
      </c>
      <c r="C8" s="30">
        <v>10954.03</v>
      </c>
      <c r="D8" s="31">
        <v>44553</v>
      </c>
      <c r="E8" s="47"/>
      <c r="F8" s="47"/>
    </row>
    <row r="9" spans="1:6" ht="45">
      <c r="A9" s="29" t="s">
        <v>55</v>
      </c>
      <c r="B9" s="29" t="s">
        <v>56</v>
      </c>
      <c r="C9" s="30">
        <v>4233.63</v>
      </c>
      <c r="D9" s="31">
        <v>44495</v>
      </c>
      <c r="E9" s="47"/>
      <c r="F9" s="47"/>
    </row>
    <row r="10" spans="1:6" ht="45">
      <c r="A10" s="29" t="s">
        <v>57</v>
      </c>
      <c r="B10" s="29" t="s">
        <v>56</v>
      </c>
      <c r="C10" s="30">
        <v>4233.63</v>
      </c>
      <c r="D10" s="31">
        <v>44495</v>
      </c>
      <c r="E10" s="47"/>
      <c r="F10" s="47"/>
    </row>
    <row r="11" spans="1:6" ht="30">
      <c r="A11" s="29" t="s">
        <v>58</v>
      </c>
      <c r="B11" s="29" t="s">
        <v>59</v>
      </c>
      <c r="C11" s="30">
        <v>2388.7600000000002</v>
      </c>
      <c r="D11" s="31">
        <v>44518</v>
      </c>
      <c r="E11" s="47"/>
      <c r="F11" s="47"/>
    </row>
    <row r="12" spans="1:6" ht="30">
      <c r="A12" s="29" t="s">
        <v>60</v>
      </c>
      <c r="B12" s="29" t="s">
        <v>59</v>
      </c>
      <c r="C12" s="30">
        <v>2388.77</v>
      </c>
      <c r="D12" s="31">
        <v>44518</v>
      </c>
      <c r="E12" s="47"/>
      <c r="F12" s="47"/>
    </row>
    <row r="13" spans="1:6" ht="30">
      <c r="A13" s="29" t="s">
        <v>61</v>
      </c>
      <c r="B13" s="29" t="s">
        <v>59</v>
      </c>
      <c r="C13" s="30">
        <v>2388.77</v>
      </c>
      <c r="D13" s="31">
        <v>44518</v>
      </c>
      <c r="E13" s="47"/>
      <c r="F13" s="47"/>
    </row>
    <row r="14" spans="1:6" ht="30">
      <c r="A14" s="29" t="s">
        <v>62</v>
      </c>
      <c r="B14" s="29" t="s">
        <v>63</v>
      </c>
      <c r="C14" s="30">
        <v>5880.04</v>
      </c>
      <c r="D14" s="31">
        <v>44518</v>
      </c>
      <c r="E14" s="47"/>
      <c r="F14" s="47"/>
    </row>
    <row r="15" spans="1:6" ht="30">
      <c r="A15" s="29" t="s">
        <v>64</v>
      </c>
      <c r="B15" s="29" t="s">
        <v>65</v>
      </c>
      <c r="C15" s="30">
        <v>20420.900000000001</v>
      </c>
      <c r="D15" s="31">
        <v>44519</v>
      </c>
      <c r="E15" s="47"/>
      <c r="F15" s="47"/>
    </row>
    <row r="16" spans="1:6" ht="30">
      <c r="A16" s="29" t="s">
        <v>74</v>
      </c>
      <c r="B16" s="29" t="s">
        <v>75</v>
      </c>
      <c r="C16" s="30">
        <v>1592.4</v>
      </c>
      <c r="D16" s="31">
        <v>44925</v>
      </c>
      <c r="E16" s="47"/>
      <c r="F16" s="47"/>
    </row>
    <row r="17" spans="1:6" ht="30">
      <c r="A17" s="29" t="s">
        <v>76</v>
      </c>
      <c r="B17" s="29" t="s">
        <v>75</v>
      </c>
      <c r="C17" s="30">
        <v>1592.4</v>
      </c>
      <c r="D17" s="31">
        <v>44925</v>
      </c>
      <c r="E17" s="47"/>
      <c r="F17" s="47"/>
    </row>
    <row r="18" spans="1:6" ht="30">
      <c r="A18" s="29" t="s">
        <v>77</v>
      </c>
      <c r="B18" s="29" t="s">
        <v>78</v>
      </c>
      <c r="C18" s="30">
        <v>1692.86</v>
      </c>
      <c r="D18" s="31">
        <v>44925</v>
      </c>
      <c r="E18" s="47"/>
      <c r="F18" s="47"/>
    </row>
    <row r="19" spans="1:6" ht="30">
      <c r="A19" s="29" t="s">
        <v>79</v>
      </c>
      <c r="B19" s="29" t="s">
        <v>78</v>
      </c>
      <c r="C19" s="30">
        <v>1692.86</v>
      </c>
      <c r="D19" s="31">
        <v>44925</v>
      </c>
      <c r="E19" s="47"/>
      <c r="F19" s="47"/>
    </row>
    <row r="20" spans="1:6" ht="30">
      <c r="A20" s="29" t="s">
        <v>80</v>
      </c>
      <c r="B20" s="29" t="s">
        <v>78</v>
      </c>
      <c r="C20" s="30">
        <v>1692.86</v>
      </c>
      <c r="D20" s="31">
        <v>44925</v>
      </c>
      <c r="E20" s="47"/>
      <c r="F20" s="47"/>
    </row>
    <row r="21" spans="1:6" ht="30">
      <c r="A21" s="29" t="s">
        <v>81</v>
      </c>
      <c r="B21" s="29" t="s">
        <v>78</v>
      </c>
      <c r="C21" s="30">
        <v>1692.86</v>
      </c>
      <c r="D21" s="31">
        <v>44925</v>
      </c>
      <c r="E21" s="47"/>
      <c r="F21" s="47"/>
    </row>
    <row r="22" spans="1:6" ht="45">
      <c r="A22" s="29" t="s">
        <v>72</v>
      </c>
      <c r="B22" s="29" t="s">
        <v>73</v>
      </c>
      <c r="C22" s="30">
        <v>3186.6</v>
      </c>
      <c r="D22" s="31">
        <v>44925</v>
      </c>
      <c r="E22" s="47"/>
      <c r="F22" s="47"/>
    </row>
    <row r="23" spans="1:6" ht="30">
      <c r="A23" s="29" t="s">
        <v>82</v>
      </c>
      <c r="B23" s="29" t="s">
        <v>83</v>
      </c>
      <c r="C23" s="30">
        <v>3485.31</v>
      </c>
      <c r="D23" s="31">
        <v>44925</v>
      </c>
      <c r="E23" s="47"/>
      <c r="F23" s="47"/>
    </row>
    <row r="24" spans="1:6" ht="60">
      <c r="A24" s="29" t="s">
        <v>84</v>
      </c>
      <c r="B24" s="29" t="s">
        <v>85</v>
      </c>
      <c r="C24" s="30">
        <v>5925.08</v>
      </c>
      <c r="D24" s="31">
        <v>44925</v>
      </c>
      <c r="E24" s="47"/>
      <c r="F24" s="47"/>
    </row>
    <row r="25" spans="1:6" ht="45">
      <c r="A25" s="29" t="s">
        <v>23</v>
      </c>
      <c r="B25" s="29" t="s">
        <v>24</v>
      </c>
      <c r="C25" s="32">
        <v>12799.99</v>
      </c>
      <c r="D25" s="31">
        <v>43413</v>
      </c>
      <c r="E25" s="47"/>
      <c r="F25" s="47"/>
    </row>
    <row r="26" spans="1:6" ht="30">
      <c r="A26" s="29" t="s">
        <v>27</v>
      </c>
      <c r="B26" s="29" t="s">
        <v>28</v>
      </c>
      <c r="C26" s="32">
        <v>19812.919999999998</v>
      </c>
      <c r="D26" s="31">
        <v>43455</v>
      </c>
      <c r="E26" s="47"/>
      <c r="F26" s="47"/>
    </row>
    <row r="27" spans="1:6" ht="30">
      <c r="A27" s="29" t="s">
        <v>29</v>
      </c>
      <c r="B27" s="29" t="s">
        <v>28</v>
      </c>
      <c r="C27" s="32">
        <v>19812.93</v>
      </c>
      <c r="D27" s="31">
        <v>43455</v>
      </c>
      <c r="E27" s="47"/>
      <c r="F27" s="47"/>
    </row>
    <row r="28" spans="1:6" ht="30">
      <c r="A28" s="29" t="s">
        <v>36</v>
      </c>
      <c r="B28" s="29" t="s">
        <v>37</v>
      </c>
      <c r="C28" s="32">
        <v>7467.18</v>
      </c>
      <c r="D28" s="31">
        <v>43455</v>
      </c>
      <c r="E28" s="47"/>
      <c r="F28" s="47"/>
    </row>
    <row r="29" spans="1:6" ht="30">
      <c r="A29" s="29" t="s">
        <v>38</v>
      </c>
      <c r="B29" s="29" t="s">
        <v>37</v>
      </c>
      <c r="C29" s="32">
        <v>7467.19</v>
      </c>
      <c r="D29" s="31">
        <v>43455</v>
      </c>
      <c r="E29" s="47"/>
      <c r="F29" s="47"/>
    </row>
    <row r="30" spans="1:6" ht="30">
      <c r="A30" s="29" t="s">
        <v>45</v>
      </c>
      <c r="B30" s="29" t="s">
        <v>46</v>
      </c>
      <c r="C30" s="32">
        <v>4776.01</v>
      </c>
      <c r="D30" s="31">
        <v>43455</v>
      </c>
      <c r="E30" s="47"/>
      <c r="F30" s="47"/>
    </row>
    <row r="31" spans="1:6" ht="30">
      <c r="A31" s="29" t="s">
        <v>47</v>
      </c>
      <c r="B31" s="29" t="s">
        <v>48</v>
      </c>
      <c r="C31" s="32">
        <v>1592</v>
      </c>
      <c r="D31" s="31">
        <v>43455</v>
      </c>
      <c r="E31" s="47"/>
      <c r="F31" s="47"/>
    </row>
    <row r="32" spans="1:6" ht="30">
      <c r="A32" s="29" t="s">
        <v>49</v>
      </c>
      <c r="B32" s="29" t="s">
        <v>50</v>
      </c>
      <c r="C32" s="32">
        <v>1714.47</v>
      </c>
      <c r="D32" s="31">
        <v>43455</v>
      </c>
      <c r="E32" s="47"/>
      <c r="F32" s="47"/>
    </row>
    <row r="33" spans="1:6" ht="30">
      <c r="A33" s="29" t="s">
        <v>51</v>
      </c>
      <c r="B33" s="29" t="s">
        <v>52</v>
      </c>
      <c r="C33" s="32">
        <v>9184.6299999999992</v>
      </c>
      <c r="D33" s="31">
        <v>43455</v>
      </c>
      <c r="E33" s="47"/>
      <c r="F33" s="47"/>
    </row>
    <row r="34" spans="1:6" ht="30">
      <c r="A34" s="29" t="s">
        <v>53</v>
      </c>
      <c r="B34" s="29" t="s">
        <v>54</v>
      </c>
      <c r="C34" s="32">
        <v>4347.3900000000003</v>
      </c>
      <c r="D34" s="31">
        <v>43455</v>
      </c>
      <c r="E34" s="47"/>
      <c r="F34" s="47"/>
    </row>
    <row r="35" spans="1:6" ht="30">
      <c r="A35" s="29" t="s">
        <v>929</v>
      </c>
      <c r="B35" s="29" t="s">
        <v>930</v>
      </c>
      <c r="C35" s="33">
        <v>2783</v>
      </c>
      <c r="D35" s="31">
        <v>45609</v>
      </c>
      <c r="E35" s="47"/>
      <c r="F35" s="47"/>
    </row>
    <row r="36" spans="1:6" ht="30">
      <c r="A36" s="29" t="s">
        <v>931</v>
      </c>
      <c r="B36" s="29" t="s">
        <v>930</v>
      </c>
      <c r="C36" s="33">
        <v>2783</v>
      </c>
      <c r="D36" s="31">
        <v>45609</v>
      </c>
      <c r="E36" s="47"/>
      <c r="F36" s="47"/>
    </row>
    <row r="37" spans="1:6" ht="30">
      <c r="A37" s="29" t="s">
        <v>932</v>
      </c>
      <c r="B37" s="29" t="s">
        <v>930</v>
      </c>
      <c r="C37" s="33">
        <v>2783</v>
      </c>
      <c r="D37" s="31">
        <v>45609</v>
      </c>
      <c r="E37" s="47"/>
      <c r="F37" s="47"/>
    </row>
    <row r="38" spans="1:6" ht="30">
      <c r="A38" s="29" t="s">
        <v>933</v>
      </c>
      <c r="B38" s="29" t="s">
        <v>930</v>
      </c>
      <c r="C38" s="33">
        <v>2783</v>
      </c>
      <c r="D38" s="31">
        <v>45609</v>
      </c>
      <c r="E38" s="47"/>
      <c r="F38" s="47"/>
    </row>
    <row r="39" spans="1:6" ht="30">
      <c r="A39" s="29" t="s">
        <v>934</v>
      </c>
      <c r="B39" s="29" t="s">
        <v>935</v>
      </c>
      <c r="C39" s="33">
        <v>1050</v>
      </c>
      <c r="D39" s="31">
        <v>43414</v>
      </c>
      <c r="E39" s="47"/>
      <c r="F39" s="47"/>
    </row>
    <row r="40" spans="1:6" ht="30">
      <c r="A40" s="29" t="s">
        <v>936</v>
      </c>
      <c r="B40" s="29" t="s">
        <v>937</v>
      </c>
      <c r="C40" s="33">
        <v>750</v>
      </c>
      <c r="D40" s="31">
        <v>43414</v>
      </c>
      <c r="E40" s="47"/>
      <c r="F40" s="47"/>
    </row>
    <row r="41" spans="1:6" ht="30">
      <c r="A41" s="29" t="s">
        <v>938</v>
      </c>
      <c r="B41" s="29" t="s">
        <v>937</v>
      </c>
      <c r="C41" s="33">
        <v>750</v>
      </c>
      <c r="D41" s="31">
        <v>43414</v>
      </c>
      <c r="E41" s="47"/>
      <c r="F41" s="47"/>
    </row>
    <row r="42" spans="1:6" ht="30">
      <c r="A42" s="29" t="s">
        <v>939</v>
      </c>
      <c r="B42" s="29" t="s">
        <v>940</v>
      </c>
      <c r="C42" s="33">
        <v>4142.9399999999996</v>
      </c>
      <c r="D42" s="31">
        <v>45407</v>
      </c>
      <c r="E42" s="47"/>
      <c r="F42" s="47"/>
    </row>
    <row r="43" spans="1:6" ht="30">
      <c r="A43" s="29" t="s">
        <v>941</v>
      </c>
      <c r="B43" s="29" t="s">
        <v>940</v>
      </c>
      <c r="C43" s="33">
        <v>4142.9399999999996</v>
      </c>
      <c r="D43" s="31">
        <v>45407</v>
      </c>
      <c r="E43" s="47"/>
      <c r="F43" s="47"/>
    </row>
    <row r="44" spans="1:6" ht="30">
      <c r="A44" s="29" t="s">
        <v>942</v>
      </c>
      <c r="B44" s="29" t="s">
        <v>940</v>
      </c>
      <c r="C44" s="33">
        <v>4142.9399999999996</v>
      </c>
      <c r="D44" s="31">
        <v>45407</v>
      </c>
      <c r="E44" s="47"/>
      <c r="F44" s="47"/>
    </row>
    <row r="45" spans="1:6" ht="30">
      <c r="A45" s="29" t="s">
        <v>943</v>
      </c>
      <c r="B45" s="29" t="s">
        <v>940</v>
      </c>
      <c r="C45" s="33">
        <v>4142.9399999999996</v>
      </c>
      <c r="D45" s="31">
        <v>45407</v>
      </c>
      <c r="E45" s="47"/>
      <c r="F45" s="47"/>
    </row>
    <row r="46" spans="1:6" ht="30">
      <c r="A46" s="29" t="s">
        <v>944</v>
      </c>
      <c r="B46" s="29" t="s">
        <v>940</v>
      </c>
      <c r="C46" s="33">
        <v>4142.9399999999996</v>
      </c>
      <c r="D46" s="31">
        <v>45407</v>
      </c>
      <c r="E46" s="47"/>
      <c r="F46" s="47"/>
    </row>
    <row r="47" spans="1:6" ht="30">
      <c r="A47" s="29" t="s">
        <v>945</v>
      </c>
      <c r="B47" s="29" t="s">
        <v>940</v>
      </c>
      <c r="C47" s="33">
        <v>4142.9399999999996</v>
      </c>
      <c r="D47" s="31">
        <v>45407</v>
      </c>
      <c r="E47" s="47"/>
      <c r="F47" s="47"/>
    </row>
    <row r="48" spans="1:6" ht="30">
      <c r="A48" s="29" t="s">
        <v>946</v>
      </c>
      <c r="B48" s="29" t="s">
        <v>947</v>
      </c>
      <c r="C48" s="30">
        <v>7361.07</v>
      </c>
      <c r="D48" s="31">
        <v>44521</v>
      </c>
      <c r="E48" s="47"/>
      <c r="F48" s="47"/>
    </row>
    <row r="49" spans="1:6" ht="30">
      <c r="A49" s="29" t="s">
        <v>948</v>
      </c>
      <c r="B49" s="29" t="s">
        <v>947</v>
      </c>
      <c r="C49" s="30">
        <v>7361.07</v>
      </c>
      <c r="D49" s="31">
        <v>44521</v>
      </c>
      <c r="E49" s="47"/>
      <c r="F49" s="47"/>
    </row>
    <row r="50" spans="1:6" ht="30">
      <c r="A50" s="29" t="s">
        <v>875</v>
      </c>
      <c r="B50" s="29" t="s">
        <v>876</v>
      </c>
      <c r="C50" s="30">
        <v>4920</v>
      </c>
      <c r="D50" s="31">
        <v>43489</v>
      </c>
      <c r="E50" s="47"/>
      <c r="F50" s="47"/>
    </row>
    <row r="51" spans="1:6" ht="30">
      <c r="A51" s="29" t="s">
        <v>877</v>
      </c>
      <c r="B51" s="29" t="s">
        <v>876</v>
      </c>
      <c r="C51" s="30">
        <v>4920</v>
      </c>
      <c r="D51" s="31">
        <v>43489</v>
      </c>
      <c r="E51" s="47"/>
      <c r="F51" s="47"/>
    </row>
    <row r="52" spans="1:6" ht="30">
      <c r="A52" s="29" t="s">
        <v>878</v>
      </c>
      <c r="B52" s="29" t="s">
        <v>879</v>
      </c>
      <c r="C52" s="30">
        <v>3059.99</v>
      </c>
      <c r="D52" s="31">
        <v>44391</v>
      </c>
      <c r="E52" s="47"/>
      <c r="F52" s="47"/>
    </row>
    <row r="53" spans="1:6" ht="30">
      <c r="A53" s="29" t="s">
        <v>880</v>
      </c>
      <c r="B53" s="29" t="s">
        <v>879</v>
      </c>
      <c r="C53" s="30">
        <v>3060</v>
      </c>
      <c r="D53" s="31">
        <v>44391</v>
      </c>
      <c r="E53" s="47"/>
      <c r="F53" s="47"/>
    </row>
    <row r="54" spans="1:6" ht="45">
      <c r="A54" s="29" t="s">
        <v>881</v>
      </c>
      <c r="B54" s="29" t="s">
        <v>882</v>
      </c>
      <c r="C54" s="30">
        <v>7604.99</v>
      </c>
      <c r="D54" s="31">
        <v>44391</v>
      </c>
      <c r="E54" s="47"/>
      <c r="F54" s="47"/>
    </row>
    <row r="55" spans="1:6" ht="30">
      <c r="A55" s="29" t="s">
        <v>66</v>
      </c>
      <c r="B55" s="29" t="s">
        <v>67</v>
      </c>
      <c r="C55" s="30">
        <v>9261.07</v>
      </c>
      <c r="D55" s="31">
        <v>44521</v>
      </c>
      <c r="E55" s="47"/>
      <c r="F55" s="47"/>
    </row>
    <row r="56" spans="1:6" ht="30">
      <c r="A56" s="29" t="s">
        <v>68</v>
      </c>
      <c r="B56" s="29" t="s">
        <v>67</v>
      </c>
      <c r="C56" s="30">
        <v>9261.07</v>
      </c>
      <c r="D56" s="31">
        <v>44521</v>
      </c>
      <c r="E56" s="47"/>
      <c r="F56" s="47"/>
    </row>
    <row r="57" spans="1:6" ht="30">
      <c r="A57" s="29" t="s">
        <v>883</v>
      </c>
      <c r="B57" s="29" t="s">
        <v>884</v>
      </c>
      <c r="C57" s="30">
        <v>1899</v>
      </c>
      <c r="D57" s="31">
        <v>44560</v>
      </c>
      <c r="E57" s="47"/>
      <c r="F57" s="47"/>
    </row>
    <row r="58" spans="1:6" ht="30">
      <c r="A58" s="29" t="s">
        <v>885</v>
      </c>
      <c r="B58" s="29" t="s">
        <v>884</v>
      </c>
      <c r="C58" s="30">
        <v>1899</v>
      </c>
      <c r="D58" s="31">
        <v>44560</v>
      </c>
      <c r="E58" s="47"/>
      <c r="F58" s="47"/>
    </row>
    <row r="59" spans="1:6" ht="30">
      <c r="A59" s="29" t="s">
        <v>886</v>
      </c>
      <c r="B59" s="29" t="s">
        <v>887</v>
      </c>
      <c r="C59" s="30">
        <v>3000</v>
      </c>
      <c r="D59" s="31">
        <v>44560</v>
      </c>
      <c r="E59" s="47"/>
      <c r="F59" s="47"/>
    </row>
    <row r="60" spans="1:6" ht="30">
      <c r="A60" s="29" t="s">
        <v>888</v>
      </c>
      <c r="B60" s="29" t="s">
        <v>889</v>
      </c>
      <c r="C60" s="30">
        <v>4599</v>
      </c>
      <c r="D60" s="31">
        <v>44560</v>
      </c>
      <c r="E60" s="47"/>
      <c r="F60" s="47"/>
    </row>
    <row r="61" spans="1:6" ht="30">
      <c r="A61" s="29" t="s">
        <v>890</v>
      </c>
      <c r="B61" s="29" t="s">
        <v>891</v>
      </c>
      <c r="C61" s="30">
        <v>4600</v>
      </c>
      <c r="D61" s="31">
        <v>44560</v>
      </c>
      <c r="E61" s="47"/>
      <c r="F61" s="47"/>
    </row>
    <row r="62" spans="1:6" ht="30">
      <c r="A62" s="29" t="s">
        <v>892</v>
      </c>
      <c r="B62" s="29" t="s">
        <v>893</v>
      </c>
      <c r="C62" s="30">
        <v>5694.9</v>
      </c>
      <c r="D62" s="31">
        <v>44926</v>
      </c>
      <c r="E62" s="47"/>
      <c r="F62" s="47"/>
    </row>
    <row r="63" spans="1:6" ht="30">
      <c r="A63" s="29" t="s">
        <v>894</v>
      </c>
      <c r="B63" s="29" t="s">
        <v>895</v>
      </c>
      <c r="C63" s="30">
        <v>4907.7</v>
      </c>
      <c r="D63" s="31">
        <v>45120</v>
      </c>
      <c r="E63" s="47"/>
      <c r="F63" s="47"/>
    </row>
    <row r="64" spans="1:6" ht="30">
      <c r="A64" s="29" t="s">
        <v>896</v>
      </c>
      <c r="B64" s="29" t="s">
        <v>897</v>
      </c>
      <c r="C64" s="30">
        <v>3936</v>
      </c>
      <c r="D64" s="31">
        <v>45260</v>
      </c>
      <c r="E64" s="47"/>
      <c r="F64" s="47"/>
    </row>
    <row r="65" spans="1:6" ht="30">
      <c r="A65" s="29" t="s">
        <v>898</v>
      </c>
      <c r="B65" s="29" t="s">
        <v>899</v>
      </c>
      <c r="C65" s="30">
        <v>7503</v>
      </c>
      <c r="D65" s="31">
        <v>45260</v>
      </c>
      <c r="E65" s="47"/>
      <c r="F65" s="47"/>
    </row>
    <row r="66" spans="1:6" ht="45">
      <c r="A66" s="29" t="s">
        <v>900</v>
      </c>
      <c r="B66" s="29" t="s">
        <v>901</v>
      </c>
      <c r="C66" s="30">
        <v>3399</v>
      </c>
      <c r="D66" s="31">
        <v>45288</v>
      </c>
      <c r="E66" s="47"/>
      <c r="F66" s="47"/>
    </row>
    <row r="67" spans="1:6" ht="45">
      <c r="A67" s="29" t="s">
        <v>902</v>
      </c>
      <c r="B67" s="29" t="s">
        <v>903</v>
      </c>
      <c r="C67" s="30">
        <v>3689</v>
      </c>
      <c r="D67" s="31">
        <v>45288</v>
      </c>
      <c r="E67" s="47"/>
      <c r="F67" s="47"/>
    </row>
    <row r="68" spans="1:6" ht="30">
      <c r="A68" s="29" t="s">
        <v>25</v>
      </c>
      <c r="B68" s="29" t="s">
        <v>26</v>
      </c>
      <c r="C68" s="32">
        <v>14695.42</v>
      </c>
      <c r="D68" s="31">
        <v>43455</v>
      </c>
      <c r="E68" s="47"/>
      <c r="F68" s="47"/>
    </row>
    <row r="69" spans="1:6" ht="30">
      <c r="A69" s="29" t="s">
        <v>18</v>
      </c>
      <c r="B69" s="29" t="s">
        <v>19</v>
      </c>
      <c r="C69" s="32">
        <v>11316</v>
      </c>
      <c r="D69" s="31">
        <v>42123</v>
      </c>
      <c r="E69" s="47"/>
      <c r="F69" s="47"/>
    </row>
    <row r="70" spans="1:6" ht="30">
      <c r="A70" s="29" t="s">
        <v>30</v>
      </c>
      <c r="B70" s="29" t="s">
        <v>31</v>
      </c>
      <c r="C70" s="32">
        <v>14436.55</v>
      </c>
      <c r="D70" s="31">
        <v>43455</v>
      </c>
      <c r="E70" s="47"/>
      <c r="F70" s="47"/>
    </row>
    <row r="71" spans="1:6" ht="30">
      <c r="A71" s="29" t="s">
        <v>32</v>
      </c>
      <c r="B71" s="29" t="s">
        <v>31</v>
      </c>
      <c r="C71" s="32">
        <v>14436.55</v>
      </c>
      <c r="D71" s="31">
        <v>43455</v>
      </c>
      <c r="E71" s="47"/>
      <c r="F71" s="47"/>
    </row>
    <row r="72" spans="1:6" ht="30">
      <c r="A72" s="29" t="s">
        <v>33</v>
      </c>
      <c r="B72" s="29" t="s">
        <v>31</v>
      </c>
      <c r="C72" s="32">
        <v>14436.56</v>
      </c>
      <c r="D72" s="31">
        <v>43455</v>
      </c>
      <c r="E72" s="47"/>
      <c r="F72" s="47"/>
    </row>
    <row r="73" spans="1:6" ht="30">
      <c r="A73" s="29" t="s">
        <v>34</v>
      </c>
      <c r="B73" s="29" t="s">
        <v>31</v>
      </c>
      <c r="C73" s="32">
        <v>14436.56</v>
      </c>
      <c r="D73" s="31">
        <v>43455</v>
      </c>
      <c r="E73" s="47"/>
      <c r="F73" s="47"/>
    </row>
    <row r="74" spans="1:6" ht="30">
      <c r="A74" s="29" t="s">
        <v>35</v>
      </c>
      <c r="B74" s="29" t="s">
        <v>31</v>
      </c>
      <c r="C74" s="32">
        <v>14436.56</v>
      </c>
      <c r="D74" s="31">
        <v>43455</v>
      </c>
      <c r="E74" s="47"/>
      <c r="F74" s="47"/>
    </row>
    <row r="75" spans="1:6" ht="30">
      <c r="A75" s="29" t="s">
        <v>21</v>
      </c>
      <c r="B75" s="29" t="s">
        <v>22</v>
      </c>
      <c r="C75" s="32">
        <v>7508.28</v>
      </c>
      <c r="D75" s="31">
        <v>43091</v>
      </c>
      <c r="E75" s="47"/>
      <c r="F75" s="47"/>
    </row>
    <row r="76" spans="1:6" ht="30">
      <c r="A76" s="29" t="s">
        <v>39</v>
      </c>
      <c r="B76" s="29" t="s">
        <v>40</v>
      </c>
      <c r="C76" s="32">
        <v>2588.62</v>
      </c>
      <c r="D76" s="31">
        <v>43455</v>
      </c>
      <c r="E76" s="47"/>
      <c r="F76" s="47"/>
    </row>
    <row r="77" spans="1:6" ht="30">
      <c r="A77" s="29" t="s">
        <v>41</v>
      </c>
      <c r="B77" s="29" t="s">
        <v>40</v>
      </c>
      <c r="C77" s="32">
        <v>2588.62</v>
      </c>
      <c r="D77" s="31">
        <v>43455</v>
      </c>
      <c r="E77" s="47"/>
      <c r="F77" s="47"/>
    </row>
    <row r="78" spans="1:6" ht="30">
      <c r="A78" s="29" t="s">
        <v>42</v>
      </c>
      <c r="B78" s="29" t="s">
        <v>40</v>
      </c>
      <c r="C78" s="32">
        <v>2588.62</v>
      </c>
      <c r="D78" s="31">
        <v>43455</v>
      </c>
      <c r="E78" s="47"/>
      <c r="F78" s="47"/>
    </row>
    <row r="79" spans="1:6" ht="30">
      <c r="A79" s="29" t="s">
        <v>43</v>
      </c>
      <c r="B79" s="29" t="s">
        <v>40</v>
      </c>
      <c r="C79" s="32">
        <v>2588.62</v>
      </c>
      <c r="D79" s="31">
        <v>43455</v>
      </c>
      <c r="E79" s="47"/>
      <c r="F79" s="47"/>
    </row>
    <row r="80" spans="1:6" ht="30">
      <c r="A80" s="34" t="s">
        <v>44</v>
      </c>
      <c r="B80" s="34" t="s">
        <v>40</v>
      </c>
      <c r="C80" s="35">
        <v>2588.63</v>
      </c>
      <c r="D80" s="36">
        <v>43455</v>
      </c>
      <c r="E80" s="47"/>
      <c r="F80" s="47"/>
    </row>
    <row r="81" spans="1:6">
      <c r="A81" s="37"/>
      <c r="B81" s="37" t="s">
        <v>904</v>
      </c>
      <c r="C81" s="38">
        <v>6319</v>
      </c>
      <c r="D81" s="48"/>
      <c r="E81" s="46"/>
      <c r="F81" s="46"/>
    </row>
    <row r="82" spans="1:6" ht="30">
      <c r="A82" s="39" t="s">
        <v>949</v>
      </c>
      <c r="B82" s="39" t="s">
        <v>950</v>
      </c>
      <c r="C82" s="40">
        <v>12941.83</v>
      </c>
      <c r="D82" s="8">
        <v>45356</v>
      </c>
      <c r="E82" s="47"/>
      <c r="F82" s="47"/>
    </row>
    <row r="83" spans="1:6">
      <c r="A83" s="51">
        <v>86887</v>
      </c>
      <c r="B83" s="51" t="s">
        <v>973</v>
      </c>
      <c r="C83" s="50">
        <v>3350.52</v>
      </c>
      <c r="D83" s="49">
        <v>44609</v>
      </c>
      <c r="E83" s="46"/>
      <c r="F83" s="46"/>
    </row>
    <row r="84" spans="1:6">
      <c r="A84" s="51">
        <v>86888</v>
      </c>
      <c r="B84" s="51" t="s">
        <v>973</v>
      </c>
      <c r="C84" s="50">
        <v>3350.52</v>
      </c>
      <c r="D84" s="49">
        <v>44609</v>
      </c>
      <c r="E84" s="46"/>
      <c r="F84" s="46"/>
    </row>
    <row r="85" spans="1:6">
      <c r="A85" s="51">
        <v>86889</v>
      </c>
      <c r="B85" s="51" t="s">
        <v>973</v>
      </c>
      <c r="C85" s="50">
        <v>3350.52</v>
      </c>
      <c r="D85" s="49">
        <v>44609</v>
      </c>
      <c r="E85" s="46"/>
      <c r="F85" s="46"/>
    </row>
    <row r="86" spans="1:6">
      <c r="A86" s="51">
        <v>86890</v>
      </c>
      <c r="B86" s="51" t="s">
        <v>973</v>
      </c>
      <c r="C86" s="50">
        <v>3350.52</v>
      </c>
      <c r="D86" s="49">
        <v>44609</v>
      </c>
      <c r="E86" s="46"/>
      <c r="F86" s="46"/>
    </row>
    <row r="87" spans="1:6">
      <c r="A87" s="51">
        <v>86891</v>
      </c>
      <c r="B87" s="51" t="s">
        <v>973</v>
      </c>
      <c r="C87" s="50">
        <v>3350.52</v>
      </c>
      <c r="D87" s="49">
        <v>44609</v>
      </c>
      <c r="E87" s="46"/>
      <c r="F87" s="46"/>
    </row>
    <row r="88" spans="1:6">
      <c r="A88" s="51">
        <v>86892</v>
      </c>
      <c r="B88" s="51" t="s">
        <v>974</v>
      </c>
      <c r="C88" s="50">
        <v>4065.15</v>
      </c>
      <c r="D88" s="49">
        <v>44609</v>
      </c>
      <c r="E88" s="46"/>
      <c r="F88" s="46"/>
    </row>
    <row r="89" spans="1:6">
      <c r="A89" s="51">
        <v>86893</v>
      </c>
      <c r="B89" s="51" t="s">
        <v>975</v>
      </c>
      <c r="C89" s="50">
        <v>4350.51</v>
      </c>
      <c r="D89" s="49">
        <v>44609</v>
      </c>
      <c r="E89" s="46"/>
      <c r="F89" s="46"/>
    </row>
    <row r="90" spans="1:6">
      <c r="A90" s="51">
        <v>86894</v>
      </c>
      <c r="B90" s="51" t="s">
        <v>975</v>
      </c>
      <c r="C90" s="50">
        <v>4350.51</v>
      </c>
      <c r="D90" s="49">
        <v>44609</v>
      </c>
      <c r="E90" s="46"/>
      <c r="F90" s="46"/>
    </row>
    <row r="91" spans="1:6">
      <c r="A91" s="51">
        <v>86895</v>
      </c>
      <c r="B91" s="51" t="s">
        <v>976</v>
      </c>
      <c r="C91" s="50">
        <v>4126.6499999999996</v>
      </c>
      <c r="D91" s="49">
        <v>44609</v>
      </c>
      <c r="E91" s="46"/>
      <c r="F91" s="46"/>
    </row>
    <row r="92" spans="1:6">
      <c r="A92" s="51">
        <v>86896</v>
      </c>
      <c r="B92" s="51" t="s">
        <v>973</v>
      </c>
      <c r="C92" s="50">
        <v>3350.52</v>
      </c>
      <c r="D92" s="49">
        <v>44609</v>
      </c>
      <c r="E92" s="46"/>
      <c r="F92" s="46"/>
    </row>
    <row r="93" spans="1:6">
      <c r="A93" s="51">
        <v>86897</v>
      </c>
      <c r="B93" s="51" t="s">
        <v>975</v>
      </c>
      <c r="C93" s="50">
        <v>4350.51</v>
      </c>
      <c r="D93" s="49">
        <v>44610</v>
      </c>
      <c r="E93" s="46"/>
      <c r="F93" s="46"/>
    </row>
    <row r="94" spans="1:6">
      <c r="A94" s="51">
        <v>86898</v>
      </c>
      <c r="B94" s="51" t="s">
        <v>973</v>
      </c>
      <c r="C94" s="50">
        <v>3350.52</v>
      </c>
      <c r="D94" s="49">
        <v>44610</v>
      </c>
      <c r="E94" s="46"/>
      <c r="F94" s="46"/>
    </row>
    <row r="95" spans="1:6">
      <c r="A95" s="51">
        <v>86899</v>
      </c>
      <c r="B95" s="51" t="s">
        <v>974</v>
      </c>
      <c r="C95" s="50">
        <v>4065.15</v>
      </c>
      <c r="D95" s="49">
        <v>44610</v>
      </c>
      <c r="E95" s="46"/>
      <c r="F95" s="46"/>
    </row>
    <row r="96" spans="1:6">
      <c r="A96" s="51">
        <v>86900</v>
      </c>
      <c r="B96" s="51" t="s">
        <v>973</v>
      </c>
      <c r="C96" s="50">
        <v>3350.52</v>
      </c>
      <c r="D96" s="49">
        <v>44610</v>
      </c>
      <c r="E96" s="46"/>
      <c r="F96" s="46"/>
    </row>
    <row r="97" spans="1:6">
      <c r="A97" s="51">
        <v>86901</v>
      </c>
      <c r="B97" s="51" t="s">
        <v>973</v>
      </c>
      <c r="C97" s="50">
        <v>3350.52</v>
      </c>
      <c r="D97" s="49">
        <v>44610</v>
      </c>
      <c r="E97" s="46"/>
      <c r="F97" s="46"/>
    </row>
    <row r="98" spans="1:6">
      <c r="A98" s="51">
        <v>86902</v>
      </c>
      <c r="B98" s="51" t="s">
        <v>973</v>
      </c>
      <c r="C98" s="50">
        <v>3350.52</v>
      </c>
      <c r="D98" s="49">
        <v>44610</v>
      </c>
      <c r="E98" s="46"/>
      <c r="F98" s="46"/>
    </row>
    <row r="99" spans="1:6">
      <c r="A99" s="51">
        <v>86903</v>
      </c>
      <c r="B99" s="51" t="s">
        <v>975</v>
      </c>
      <c r="C99" s="50">
        <v>4350.51</v>
      </c>
      <c r="D99" s="49">
        <v>44610</v>
      </c>
      <c r="E99" s="46"/>
      <c r="F99" s="46"/>
    </row>
    <row r="100" spans="1:6">
      <c r="A100" s="51">
        <v>86904</v>
      </c>
      <c r="B100" s="51" t="s">
        <v>975</v>
      </c>
      <c r="C100" s="50">
        <v>4350.51</v>
      </c>
      <c r="D100" s="49">
        <v>44610</v>
      </c>
    </row>
    <row r="101" spans="1:6">
      <c r="A101" s="51">
        <v>86905</v>
      </c>
      <c r="B101" s="51" t="s">
        <v>975</v>
      </c>
      <c r="C101" s="50">
        <v>4350.51</v>
      </c>
      <c r="D101" s="49">
        <v>44610</v>
      </c>
    </row>
    <row r="102" spans="1:6">
      <c r="A102" s="51">
        <v>86906</v>
      </c>
      <c r="B102" s="51" t="s">
        <v>973</v>
      </c>
      <c r="C102" s="50">
        <v>3350.52</v>
      </c>
      <c r="D102" s="49">
        <v>44610</v>
      </c>
    </row>
    <row r="103" spans="1:6">
      <c r="A103" s="51">
        <v>86907</v>
      </c>
      <c r="B103" s="51" t="s">
        <v>974</v>
      </c>
      <c r="C103" s="50">
        <v>4048.12</v>
      </c>
      <c r="D103" s="49">
        <v>44610</v>
      </c>
    </row>
    <row r="104" spans="1:6">
      <c r="A104" s="51">
        <v>86908</v>
      </c>
      <c r="B104" s="51" t="s">
        <v>975</v>
      </c>
      <c r="C104" s="50">
        <v>4332.29</v>
      </c>
      <c r="D104" s="49">
        <v>44610</v>
      </c>
    </row>
    <row r="105" spans="1:6">
      <c r="A105" s="51">
        <v>86909</v>
      </c>
      <c r="B105" s="51" t="s">
        <v>973</v>
      </c>
      <c r="C105" s="50">
        <v>3350.52</v>
      </c>
      <c r="D105" s="49">
        <v>44610</v>
      </c>
    </row>
    <row r="106" spans="1:6">
      <c r="A106" s="51">
        <v>86910</v>
      </c>
      <c r="B106" s="51" t="s">
        <v>973</v>
      </c>
      <c r="C106" s="50">
        <v>3350.52</v>
      </c>
      <c r="D106" s="49">
        <v>44610</v>
      </c>
    </row>
    <row r="107" spans="1:6">
      <c r="A107" s="51">
        <v>86911</v>
      </c>
      <c r="B107" s="51" t="s">
        <v>973</v>
      </c>
      <c r="C107" s="50">
        <v>3336.49</v>
      </c>
      <c r="D107" s="49">
        <v>44610</v>
      </c>
    </row>
    <row r="108" spans="1:6">
      <c r="A108" s="51">
        <v>86912</v>
      </c>
      <c r="B108" s="51" t="s">
        <v>71</v>
      </c>
      <c r="C108" s="50">
        <v>4889.59</v>
      </c>
      <c r="D108" s="49">
        <v>44610</v>
      </c>
    </row>
    <row r="109" spans="1:6">
      <c r="A109" s="51">
        <v>86913</v>
      </c>
      <c r="B109" s="51" t="s">
        <v>71</v>
      </c>
      <c r="C109" s="50">
        <v>4910.16</v>
      </c>
      <c r="D109" s="49">
        <v>44610</v>
      </c>
    </row>
    <row r="110" spans="1:6">
      <c r="A110" s="51">
        <v>86914</v>
      </c>
      <c r="B110" s="51" t="s">
        <v>71</v>
      </c>
      <c r="C110" s="50">
        <v>4910.16</v>
      </c>
      <c r="D110" s="49">
        <v>44610</v>
      </c>
    </row>
    <row r="111" spans="1:6">
      <c r="A111" s="51">
        <v>86917</v>
      </c>
      <c r="B111" s="51" t="s">
        <v>71</v>
      </c>
      <c r="C111" s="50">
        <v>4910.16</v>
      </c>
      <c r="D111" s="49">
        <v>44621</v>
      </c>
    </row>
    <row r="112" spans="1:6">
      <c r="A112" s="51">
        <v>86918</v>
      </c>
      <c r="B112" s="51" t="s">
        <v>71</v>
      </c>
      <c r="C112" s="50">
        <v>4910.16</v>
      </c>
      <c r="D112" s="49">
        <v>44621</v>
      </c>
    </row>
    <row r="113" spans="1:4">
      <c r="A113" s="51">
        <v>86919</v>
      </c>
      <c r="B113" s="51" t="s">
        <v>71</v>
      </c>
      <c r="C113" s="50">
        <v>4910.16</v>
      </c>
      <c r="D113" s="49">
        <v>44621</v>
      </c>
    </row>
    <row r="114" spans="1:4">
      <c r="A114" s="51">
        <v>86920</v>
      </c>
      <c r="B114" s="51" t="s">
        <v>71</v>
      </c>
      <c r="C114" s="50">
        <v>4910.16</v>
      </c>
      <c r="D114" s="49">
        <v>44621</v>
      </c>
    </row>
    <row r="115" spans="1:4">
      <c r="A115" s="51">
        <v>86922</v>
      </c>
      <c r="B115" s="51" t="s">
        <v>977</v>
      </c>
      <c r="C115" s="50">
        <v>3690</v>
      </c>
      <c r="D115" s="49">
        <v>44623</v>
      </c>
    </row>
    <row r="116" spans="1:4">
      <c r="A116" s="51">
        <v>86984</v>
      </c>
      <c r="B116" s="51" t="s">
        <v>71</v>
      </c>
      <c r="C116" s="50">
        <v>4910.16</v>
      </c>
      <c r="D116" s="49">
        <v>44641</v>
      </c>
    </row>
    <row r="117" spans="1:4">
      <c r="A117" s="51">
        <v>86987</v>
      </c>
      <c r="B117" s="51" t="s">
        <v>978</v>
      </c>
      <c r="C117" s="50">
        <v>4126.6499999999996</v>
      </c>
      <c r="D117" s="49">
        <v>44644</v>
      </c>
    </row>
    <row r="118" spans="1:4">
      <c r="A118" s="51">
        <v>86988</v>
      </c>
      <c r="B118" s="51" t="s">
        <v>978</v>
      </c>
      <c r="C118" s="50">
        <v>4126.6499999999996</v>
      </c>
      <c r="D118" s="49">
        <v>44644</v>
      </c>
    </row>
    <row r="119" spans="1:4">
      <c r="A119" s="51">
        <v>86989</v>
      </c>
      <c r="B119" s="51" t="s">
        <v>978</v>
      </c>
      <c r="C119" s="50">
        <v>4126.6499999999996</v>
      </c>
      <c r="D119" s="49">
        <v>44644</v>
      </c>
    </row>
    <row r="120" spans="1:4">
      <c r="A120" s="51">
        <v>86990</v>
      </c>
      <c r="B120" s="51" t="s">
        <v>978</v>
      </c>
      <c r="C120" s="50">
        <v>4126.6499999999996</v>
      </c>
      <c r="D120" s="49">
        <v>44644</v>
      </c>
    </row>
    <row r="121" spans="1:4">
      <c r="A121" s="51">
        <v>86991</v>
      </c>
      <c r="B121" s="51" t="s">
        <v>978</v>
      </c>
      <c r="C121" s="50">
        <v>4126.6499999999996</v>
      </c>
      <c r="D121" s="49">
        <v>44644</v>
      </c>
    </row>
    <row r="122" spans="1:4">
      <c r="A122" s="51">
        <v>86992</v>
      </c>
      <c r="B122" s="51" t="s">
        <v>978</v>
      </c>
      <c r="C122" s="50">
        <v>4126.6499999999996</v>
      </c>
      <c r="D122" s="49">
        <v>44644</v>
      </c>
    </row>
    <row r="123" spans="1:4">
      <c r="A123" s="51">
        <v>86993</v>
      </c>
      <c r="B123" s="51" t="s">
        <v>978</v>
      </c>
      <c r="C123" s="50">
        <v>4126.6499999999996</v>
      </c>
      <c r="D123" s="49">
        <v>44644</v>
      </c>
    </row>
    <row r="124" spans="1:4">
      <c r="A124" s="51">
        <v>86995</v>
      </c>
      <c r="B124" s="51" t="s">
        <v>979</v>
      </c>
      <c r="C124" s="50">
        <v>4126.6499999999996</v>
      </c>
      <c r="D124" s="49">
        <v>44644</v>
      </c>
    </row>
    <row r="125" spans="1:4">
      <c r="A125" s="51">
        <v>86997</v>
      </c>
      <c r="B125" s="51" t="s">
        <v>980</v>
      </c>
      <c r="C125" s="50">
        <v>4109.37</v>
      </c>
      <c r="D125" s="49">
        <v>44649</v>
      </c>
    </row>
    <row r="126" spans="1:4">
      <c r="A126" s="51">
        <v>87062</v>
      </c>
      <c r="B126" s="51" t="s">
        <v>844</v>
      </c>
      <c r="C126" s="50">
        <v>7022.07</v>
      </c>
      <c r="D126" s="49">
        <v>44686</v>
      </c>
    </row>
    <row r="127" spans="1:4">
      <c r="A127" s="51">
        <v>87063</v>
      </c>
      <c r="B127" s="51" t="s">
        <v>981</v>
      </c>
      <c r="C127" s="50">
        <v>4332.29</v>
      </c>
      <c r="D127" s="49">
        <v>44686</v>
      </c>
    </row>
    <row r="128" spans="1:4">
      <c r="A128" s="51">
        <v>87064</v>
      </c>
      <c r="B128" s="51" t="s">
        <v>982</v>
      </c>
      <c r="C128" s="50">
        <v>3314.85</v>
      </c>
      <c r="D128" s="49">
        <v>44687</v>
      </c>
    </row>
    <row r="129" spans="1:4">
      <c r="A129" s="51">
        <v>87075</v>
      </c>
      <c r="B129" s="51" t="s">
        <v>983</v>
      </c>
      <c r="C129" s="50">
        <v>4350.51</v>
      </c>
      <c r="D129" s="49">
        <v>44701</v>
      </c>
    </row>
    <row r="130" spans="1:4">
      <c r="A130" s="51">
        <v>87120</v>
      </c>
      <c r="B130" s="51" t="s">
        <v>845</v>
      </c>
      <c r="C130" s="50">
        <v>4910.16</v>
      </c>
      <c r="D130" s="49">
        <v>44720</v>
      </c>
    </row>
    <row r="131" spans="1:4">
      <c r="A131" s="51">
        <v>87121</v>
      </c>
      <c r="B131" s="51" t="s">
        <v>845</v>
      </c>
      <c r="C131" s="50">
        <v>4910.16</v>
      </c>
      <c r="D131" s="49">
        <v>44720</v>
      </c>
    </row>
    <row r="132" spans="1:4">
      <c r="A132" s="51">
        <v>87123</v>
      </c>
      <c r="B132" s="51" t="s">
        <v>984</v>
      </c>
      <c r="C132" s="50">
        <v>3350.52</v>
      </c>
      <c r="D132" s="49">
        <v>44720</v>
      </c>
    </row>
    <row r="133" spans="1:4">
      <c r="A133" s="51">
        <v>87125</v>
      </c>
      <c r="B133" s="51" t="s">
        <v>846</v>
      </c>
      <c r="C133" s="50">
        <v>4910.16</v>
      </c>
      <c r="D133" s="49">
        <v>44720</v>
      </c>
    </row>
    <row r="134" spans="1:4">
      <c r="A134" s="51">
        <v>87126</v>
      </c>
      <c r="B134" s="51" t="s">
        <v>843</v>
      </c>
      <c r="C134" s="50">
        <v>7867.08</v>
      </c>
      <c r="D134" s="49">
        <v>44721</v>
      </c>
    </row>
    <row r="135" spans="1:4">
      <c r="A135" s="51">
        <v>87129</v>
      </c>
      <c r="B135" s="51" t="s">
        <v>985</v>
      </c>
      <c r="C135" s="50">
        <v>3350.52</v>
      </c>
      <c r="D135" s="49">
        <v>44722</v>
      </c>
    </row>
    <row r="136" spans="1:4">
      <c r="A136" s="51">
        <v>87396</v>
      </c>
      <c r="B136" s="51" t="s">
        <v>981</v>
      </c>
      <c r="C136" s="50">
        <v>4350.51</v>
      </c>
      <c r="D136" s="49">
        <v>44741</v>
      </c>
    </row>
    <row r="137" spans="1:4">
      <c r="A137" s="51">
        <v>87402</v>
      </c>
      <c r="B137" s="51" t="s">
        <v>847</v>
      </c>
      <c r="C137" s="50">
        <v>4910.16</v>
      </c>
      <c r="D137" s="49">
        <v>44742</v>
      </c>
    </row>
    <row r="138" spans="1:4">
      <c r="A138" s="51">
        <v>87403</v>
      </c>
      <c r="B138" s="51" t="s">
        <v>847</v>
      </c>
      <c r="C138" s="50">
        <v>4910.16</v>
      </c>
      <c r="D138" s="49">
        <v>44742</v>
      </c>
    </row>
    <row r="139" spans="1:4">
      <c r="A139" s="51">
        <v>87412</v>
      </c>
      <c r="B139" s="51" t="s">
        <v>986</v>
      </c>
      <c r="C139" s="50">
        <v>4065.15</v>
      </c>
      <c r="D139" s="49">
        <v>44748</v>
      </c>
    </row>
    <row r="140" spans="1:4">
      <c r="A140" s="51">
        <v>87415</v>
      </c>
      <c r="B140" s="51" t="s">
        <v>976</v>
      </c>
      <c r="C140" s="50">
        <v>4126.6499999999996</v>
      </c>
      <c r="D140" s="49">
        <v>44749</v>
      </c>
    </row>
    <row r="141" spans="1:4">
      <c r="A141" s="51">
        <v>87417</v>
      </c>
      <c r="B141" s="51" t="s">
        <v>976</v>
      </c>
      <c r="C141" s="50">
        <v>4126.6499999999996</v>
      </c>
      <c r="D141" s="49">
        <v>44749</v>
      </c>
    </row>
    <row r="142" spans="1:4">
      <c r="A142" s="51">
        <v>87418</v>
      </c>
      <c r="B142" s="51" t="s">
        <v>976</v>
      </c>
      <c r="C142" s="50">
        <v>4126.6499999999996</v>
      </c>
      <c r="D142" s="49">
        <v>44749</v>
      </c>
    </row>
    <row r="143" spans="1:4">
      <c r="A143" s="51">
        <v>87419</v>
      </c>
      <c r="B143" s="51" t="s">
        <v>976</v>
      </c>
      <c r="C143" s="50">
        <v>4126.6499999999996</v>
      </c>
      <c r="D143" s="49">
        <v>44749</v>
      </c>
    </row>
    <row r="144" spans="1:4">
      <c r="A144" s="51">
        <v>87420</v>
      </c>
      <c r="B144" s="51" t="s">
        <v>976</v>
      </c>
      <c r="C144" s="50">
        <v>4126.6499999999996</v>
      </c>
      <c r="D144" s="49">
        <v>44749</v>
      </c>
    </row>
    <row r="145" spans="1:4">
      <c r="A145" s="51">
        <v>87438</v>
      </c>
      <c r="B145" s="51" t="s">
        <v>987</v>
      </c>
      <c r="C145" s="50">
        <v>3484.69</v>
      </c>
      <c r="D145" s="49">
        <v>44760</v>
      </c>
    </row>
    <row r="146" spans="1:4">
      <c r="A146" s="51">
        <v>87439</v>
      </c>
      <c r="B146" s="51" t="s">
        <v>987</v>
      </c>
      <c r="C146" s="50">
        <v>3484.69</v>
      </c>
      <c r="D146" s="49">
        <v>44760</v>
      </c>
    </row>
    <row r="147" spans="1:4">
      <c r="A147" s="51">
        <v>87441</v>
      </c>
      <c r="B147" s="51" t="s">
        <v>988</v>
      </c>
      <c r="C147" s="50">
        <v>3453.84</v>
      </c>
      <c r="D147" s="49">
        <v>44764</v>
      </c>
    </row>
    <row r="148" spans="1:4">
      <c r="A148" s="51">
        <v>87442</v>
      </c>
      <c r="B148" s="51" t="s">
        <v>988</v>
      </c>
      <c r="C148" s="50">
        <v>3453.84</v>
      </c>
      <c r="D148" s="49">
        <v>44764</v>
      </c>
    </row>
    <row r="149" spans="1:4">
      <c r="A149" s="51">
        <v>87449</v>
      </c>
      <c r="B149" s="51" t="s">
        <v>989</v>
      </c>
      <c r="C149" s="50">
        <v>3484.69</v>
      </c>
      <c r="D149" s="49">
        <v>44767</v>
      </c>
    </row>
    <row r="150" spans="1:4">
      <c r="A150" s="51">
        <v>87450</v>
      </c>
      <c r="B150" s="51" t="s">
        <v>989</v>
      </c>
      <c r="C150" s="50">
        <v>3484.69</v>
      </c>
      <c r="D150" s="49">
        <v>44767</v>
      </c>
    </row>
    <row r="151" spans="1:4">
      <c r="A151" s="51">
        <v>87507</v>
      </c>
      <c r="B151" s="51" t="s">
        <v>990</v>
      </c>
      <c r="C151" s="50">
        <v>4126.6499999999996</v>
      </c>
      <c r="D151" s="49">
        <v>44799</v>
      </c>
    </row>
    <row r="152" spans="1:4">
      <c r="A152" s="51">
        <v>87580</v>
      </c>
      <c r="B152" s="51" t="s">
        <v>991</v>
      </c>
      <c r="C152" s="50">
        <v>3350.52</v>
      </c>
      <c r="D152" s="49">
        <v>44813</v>
      </c>
    </row>
    <row r="153" spans="1:4">
      <c r="A153" s="51">
        <v>87581</v>
      </c>
      <c r="B153" s="51" t="s">
        <v>991</v>
      </c>
      <c r="C153" s="50">
        <v>3350.52</v>
      </c>
      <c r="D153" s="49">
        <v>44813</v>
      </c>
    </row>
    <row r="154" spans="1:4">
      <c r="A154" s="51">
        <v>87632</v>
      </c>
      <c r="B154" s="51" t="s">
        <v>981</v>
      </c>
      <c r="C154" s="50">
        <v>4350.51</v>
      </c>
      <c r="D154" s="49">
        <v>44827</v>
      </c>
    </row>
    <row r="155" spans="1:4">
      <c r="A155" s="51">
        <v>87635</v>
      </c>
      <c r="B155" s="51" t="s">
        <v>848</v>
      </c>
      <c r="C155" s="50">
        <v>4910.16</v>
      </c>
      <c r="D155" s="49">
        <v>44832</v>
      </c>
    </row>
    <row r="156" spans="1:4">
      <c r="A156" s="51">
        <v>87636</v>
      </c>
      <c r="B156" s="51" t="s">
        <v>848</v>
      </c>
      <c r="C156" s="50">
        <v>4910.16</v>
      </c>
      <c r="D156" s="49">
        <v>44832</v>
      </c>
    </row>
    <row r="157" spans="1:4">
      <c r="A157" s="51">
        <v>87637</v>
      </c>
      <c r="B157" s="51" t="s">
        <v>848</v>
      </c>
      <c r="C157" s="50">
        <v>4910.16</v>
      </c>
      <c r="D157" s="49">
        <v>44832</v>
      </c>
    </row>
    <row r="158" spans="1:4">
      <c r="A158" s="51">
        <v>87641</v>
      </c>
      <c r="B158" s="51" t="s">
        <v>848</v>
      </c>
      <c r="C158" s="50">
        <v>4910.16</v>
      </c>
      <c r="D158" s="49">
        <v>44832</v>
      </c>
    </row>
    <row r="159" spans="1:4">
      <c r="A159" s="51">
        <v>87701</v>
      </c>
      <c r="B159" s="51" t="s">
        <v>992</v>
      </c>
      <c r="C159" s="50">
        <v>4109.37</v>
      </c>
      <c r="D159" s="49">
        <v>44834</v>
      </c>
    </row>
    <row r="160" spans="1:4">
      <c r="A160" s="51">
        <v>87710</v>
      </c>
      <c r="B160" s="51" t="s">
        <v>848</v>
      </c>
      <c r="C160" s="50">
        <v>4910.16</v>
      </c>
      <c r="D160" s="49">
        <v>44834</v>
      </c>
    </row>
    <row r="161" spans="1:4">
      <c r="A161" s="51">
        <v>87711</v>
      </c>
      <c r="B161" s="51" t="s">
        <v>848</v>
      </c>
      <c r="C161" s="50">
        <v>4910.16</v>
      </c>
      <c r="D161" s="49">
        <v>44834</v>
      </c>
    </row>
    <row r="162" spans="1:4">
      <c r="A162" s="51">
        <v>87712</v>
      </c>
      <c r="B162" s="51" t="s">
        <v>848</v>
      </c>
      <c r="C162" s="50">
        <v>4910.16</v>
      </c>
      <c r="D162" s="49">
        <v>44834</v>
      </c>
    </row>
    <row r="163" spans="1:4">
      <c r="A163" s="51">
        <v>87719</v>
      </c>
      <c r="B163" s="51" t="s">
        <v>993</v>
      </c>
      <c r="C163" s="50">
        <v>5751.48</v>
      </c>
      <c r="D163" s="49">
        <v>44834</v>
      </c>
    </row>
    <row r="164" spans="1:4">
      <c r="A164" s="51">
        <v>87846</v>
      </c>
      <c r="B164" s="51" t="s">
        <v>994</v>
      </c>
      <c r="C164" s="50">
        <v>4065.15</v>
      </c>
      <c r="D164" s="49">
        <v>44846</v>
      </c>
    </row>
    <row r="165" spans="1:4">
      <c r="A165" s="51">
        <v>87980</v>
      </c>
      <c r="B165" s="51" t="s">
        <v>849</v>
      </c>
      <c r="C165" s="50">
        <v>7867.08</v>
      </c>
      <c r="D165" s="49">
        <v>44848</v>
      </c>
    </row>
    <row r="166" spans="1:4">
      <c r="A166" s="51">
        <v>88159</v>
      </c>
      <c r="B166" s="51" t="s">
        <v>994</v>
      </c>
      <c r="C166" s="50">
        <v>4065.15</v>
      </c>
      <c r="D166" s="49">
        <v>44855</v>
      </c>
    </row>
    <row r="167" spans="1:4">
      <c r="A167" s="51">
        <v>88248</v>
      </c>
      <c r="B167" s="51" t="s">
        <v>850</v>
      </c>
      <c r="C167" s="50">
        <v>7834.13</v>
      </c>
      <c r="D167" s="49">
        <v>44896</v>
      </c>
    </row>
    <row r="168" spans="1:4">
      <c r="A168" s="51">
        <v>88258</v>
      </c>
      <c r="B168" s="51" t="s">
        <v>994</v>
      </c>
      <c r="C168" s="50">
        <v>4065.15</v>
      </c>
      <c r="D168" s="49">
        <v>44902</v>
      </c>
    </row>
    <row r="169" spans="1:4">
      <c r="A169" s="51">
        <v>88260</v>
      </c>
      <c r="B169" s="51" t="s">
        <v>995</v>
      </c>
      <c r="C169" s="50">
        <v>3350.52</v>
      </c>
      <c r="D169" s="49">
        <v>44903</v>
      </c>
    </row>
    <row r="170" spans="1:4">
      <c r="A170" s="51">
        <v>88319</v>
      </c>
      <c r="B170" s="51" t="s">
        <v>844</v>
      </c>
      <c r="C170" s="50">
        <v>6992.66</v>
      </c>
      <c r="D170" s="49">
        <v>44918</v>
      </c>
    </row>
    <row r="171" spans="1:4">
      <c r="A171" s="51">
        <v>88320</v>
      </c>
      <c r="B171" s="51" t="s">
        <v>844</v>
      </c>
      <c r="C171" s="50">
        <v>6992.66</v>
      </c>
      <c r="D171" s="49">
        <v>44918</v>
      </c>
    </row>
    <row r="172" spans="1:4">
      <c r="A172" s="51">
        <v>88321</v>
      </c>
      <c r="B172" s="51" t="s">
        <v>844</v>
      </c>
      <c r="C172" s="50">
        <v>6992.66</v>
      </c>
      <c r="D172" s="49">
        <v>44918</v>
      </c>
    </row>
    <row r="173" spans="1:4">
      <c r="A173" s="51">
        <v>88322</v>
      </c>
      <c r="B173" s="51" t="s">
        <v>844</v>
      </c>
      <c r="C173" s="50">
        <v>6992.65</v>
      </c>
      <c r="D173" s="49">
        <v>44918</v>
      </c>
    </row>
    <row r="174" spans="1:4">
      <c r="A174" s="51">
        <v>88326</v>
      </c>
      <c r="B174" s="51" t="s">
        <v>851</v>
      </c>
      <c r="C174" s="50">
        <v>4910.16</v>
      </c>
      <c r="D174" s="49">
        <v>44925</v>
      </c>
    </row>
    <row r="175" spans="1:4">
      <c r="A175" s="51">
        <v>88327</v>
      </c>
      <c r="B175" s="51" t="s">
        <v>851</v>
      </c>
      <c r="C175" s="50">
        <v>4910.16</v>
      </c>
      <c r="D175" s="49">
        <v>44925</v>
      </c>
    </row>
    <row r="176" spans="1:4">
      <c r="A176" s="51">
        <v>88328</v>
      </c>
      <c r="B176" s="51" t="s">
        <v>851</v>
      </c>
      <c r="C176" s="50">
        <v>4910.16</v>
      </c>
      <c r="D176" s="49">
        <v>44925</v>
      </c>
    </row>
    <row r="177" spans="1:4">
      <c r="A177" s="51">
        <v>88329</v>
      </c>
      <c r="B177" s="51" t="s">
        <v>851</v>
      </c>
      <c r="C177" s="50">
        <v>4910.16</v>
      </c>
      <c r="D177" s="49">
        <v>44925</v>
      </c>
    </row>
    <row r="178" spans="1:4">
      <c r="A178" s="51">
        <v>88330</v>
      </c>
      <c r="B178" s="51" t="s">
        <v>851</v>
      </c>
      <c r="C178" s="50">
        <v>4910.16</v>
      </c>
      <c r="D178" s="49">
        <v>44925</v>
      </c>
    </row>
    <row r="179" spans="1:4">
      <c r="A179" s="51">
        <v>88331</v>
      </c>
      <c r="B179" s="51" t="s">
        <v>851</v>
      </c>
      <c r="C179" s="50">
        <v>4910.16</v>
      </c>
      <c r="D179" s="49">
        <v>44925</v>
      </c>
    </row>
    <row r="180" spans="1:4">
      <c r="A180" s="51">
        <v>88332</v>
      </c>
      <c r="B180" s="51" t="s">
        <v>851</v>
      </c>
      <c r="C180" s="50">
        <v>4910.16</v>
      </c>
      <c r="D180" s="49">
        <v>44925</v>
      </c>
    </row>
    <row r="181" spans="1:4">
      <c r="A181" s="51">
        <v>88333</v>
      </c>
      <c r="B181" s="51" t="s">
        <v>851</v>
      </c>
      <c r="C181" s="50">
        <v>4910.16</v>
      </c>
      <c r="D181" s="49">
        <v>44925</v>
      </c>
    </row>
    <row r="182" spans="1:4">
      <c r="A182" s="51">
        <v>88334</v>
      </c>
      <c r="B182" s="51" t="s">
        <v>844</v>
      </c>
      <c r="C182" s="50">
        <v>7022.07</v>
      </c>
      <c r="D182" s="49">
        <v>44925</v>
      </c>
    </row>
    <row r="183" spans="1:4">
      <c r="A183" s="51">
        <v>88335</v>
      </c>
      <c r="B183" s="51" t="s">
        <v>844</v>
      </c>
      <c r="C183" s="50">
        <v>7022.07</v>
      </c>
      <c r="D183" s="49">
        <v>44925</v>
      </c>
    </row>
    <row r="184" spans="1:4">
      <c r="A184" s="51">
        <v>88404</v>
      </c>
      <c r="B184" s="51" t="s">
        <v>83</v>
      </c>
      <c r="C184" s="50">
        <v>3485.31</v>
      </c>
      <c r="D184" s="49">
        <v>44925</v>
      </c>
    </row>
    <row r="185" spans="1:4">
      <c r="A185" s="51">
        <v>88455</v>
      </c>
      <c r="B185" s="51" t="s">
        <v>996</v>
      </c>
      <c r="C185" s="50">
        <v>4076.22</v>
      </c>
      <c r="D185" s="49">
        <v>44925</v>
      </c>
    </row>
    <row r="186" spans="1:4">
      <c r="A186" s="51">
        <v>88476</v>
      </c>
      <c r="B186" s="51" t="s">
        <v>852</v>
      </c>
      <c r="C186" s="50">
        <v>4910.16</v>
      </c>
      <c r="D186" s="49">
        <v>44925</v>
      </c>
    </row>
    <row r="187" spans="1:4">
      <c r="A187" s="51">
        <v>88478</v>
      </c>
      <c r="B187" s="51" t="s">
        <v>851</v>
      </c>
      <c r="C187" s="50">
        <v>4910.16</v>
      </c>
      <c r="D187" s="49">
        <v>44925</v>
      </c>
    </row>
    <row r="188" spans="1:4">
      <c r="A188" s="51">
        <v>88485</v>
      </c>
      <c r="B188" s="51" t="s">
        <v>71</v>
      </c>
      <c r="C188" s="50">
        <v>4910.16</v>
      </c>
      <c r="D188" s="49">
        <v>44925</v>
      </c>
    </row>
    <row r="189" spans="1:4">
      <c r="A189" s="51">
        <v>88487</v>
      </c>
      <c r="B189" s="51" t="s">
        <v>71</v>
      </c>
      <c r="C189" s="50">
        <v>4910.16</v>
      </c>
      <c r="D189" s="49">
        <v>44925</v>
      </c>
    </row>
    <row r="190" spans="1:4">
      <c r="A190" s="51">
        <v>88498</v>
      </c>
      <c r="B190" s="51" t="s">
        <v>980</v>
      </c>
      <c r="C190" s="50">
        <v>4109.37</v>
      </c>
      <c r="D190" s="49">
        <v>44925</v>
      </c>
    </row>
    <row r="191" spans="1:4">
      <c r="A191" s="51">
        <v>88526</v>
      </c>
      <c r="B191" s="51" t="s">
        <v>71</v>
      </c>
      <c r="C191" s="50">
        <v>4910.16</v>
      </c>
      <c r="D191" s="49">
        <v>44925</v>
      </c>
    </row>
    <row r="192" spans="1:4">
      <c r="A192" s="51">
        <v>88530</v>
      </c>
      <c r="B192" s="51" t="s">
        <v>71</v>
      </c>
      <c r="C192" s="50">
        <v>4910.16</v>
      </c>
      <c r="D192" s="49">
        <v>44926</v>
      </c>
    </row>
    <row r="193" spans="1:4">
      <c r="A193" s="51">
        <v>88531</v>
      </c>
      <c r="B193" s="51" t="s">
        <v>71</v>
      </c>
      <c r="C193" s="50">
        <v>4910.16</v>
      </c>
      <c r="D193" s="49">
        <v>44926</v>
      </c>
    </row>
    <row r="194" spans="1:4">
      <c r="A194" s="51">
        <v>88533</v>
      </c>
      <c r="B194" s="51" t="s">
        <v>853</v>
      </c>
      <c r="C194" s="50">
        <v>7022.07</v>
      </c>
      <c r="D194" s="49">
        <v>44926</v>
      </c>
    </row>
    <row r="195" spans="1:4">
      <c r="A195" s="51">
        <v>88581</v>
      </c>
      <c r="B195" s="51" t="s">
        <v>997</v>
      </c>
      <c r="C195" s="50">
        <v>4126.6499999999996</v>
      </c>
      <c r="D195" s="49">
        <v>44985</v>
      </c>
    </row>
    <row r="196" spans="1:4">
      <c r="A196" s="51">
        <v>88586</v>
      </c>
      <c r="B196" s="51" t="s">
        <v>997</v>
      </c>
      <c r="C196" s="50">
        <v>4126.6499999999996</v>
      </c>
      <c r="D196" s="49">
        <v>44985</v>
      </c>
    </row>
    <row r="197" spans="1:4">
      <c r="A197" s="51">
        <v>88597</v>
      </c>
      <c r="B197" s="51" t="s">
        <v>854</v>
      </c>
      <c r="C197" s="50">
        <v>4910.16</v>
      </c>
      <c r="D197" s="49">
        <v>44985</v>
      </c>
    </row>
    <row r="198" spans="1:4">
      <c r="A198" s="51">
        <v>88646</v>
      </c>
      <c r="B198" s="51" t="s">
        <v>850</v>
      </c>
      <c r="C198" s="50">
        <v>7837.95</v>
      </c>
      <c r="D198" s="49">
        <v>45005</v>
      </c>
    </row>
    <row r="199" spans="1:4">
      <c r="A199" s="51">
        <v>88651</v>
      </c>
      <c r="B199" s="51" t="s">
        <v>855</v>
      </c>
      <c r="C199" s="50">
        <v>4910.16</v>
      </c>
      <c r="D199" s="49">
        <v>45008</v>
      </c>
    </row>
    <row r="200" spans="1:4">
      <c r="A200" s="51">
        <v>88655</v>
      </c>
      <c r="B200" s="51" t="s">
        <v>995</v>
      </c>
      <c r="C200" s="50">
        <v>3350.52</v>
      </c>
      <c r="D200" s="49">
        <v>45014</v>
      </c>
    </row>
    <row r="201" spans="1:4">
      <c r="A201" s="51">
        <v>88661</v>
      </c>
      <c r="B201" s="51" t="s">
        <v>998</v>
      </c>
      <c r="C201" s="50">
        <v>3314.85</v>
      </c>
      <c r="D201" s="49">
        <v>45016</v>
      </c>
    </row>
    <row r="202" spans="1:4">
      <c r="A202" s="51">
        <v>88662</v>
      </c>
      <c r="B202" s="51" t="s">
        <v>998</v>
      </c>
      <c r="C202" s="50">
        <v>3314.85</v>
      </c>
      <c r="D202" s="49">
        <v>45016</v>
      </c>
    </row>
    <row r="203" spans="1:4">
      <c r="A203" s="51">
        <v>88663</v>
      </c>
      <c r="B203" s="51" t="s">
        <v>998</v>
      </c>
      <c r="C203" s="50">
        <v>3314.85</v>
      </c>
      <c r="D203" s="49">
        <v>45016</v>
      </c>
    </row>
    <row r="204" spans="1:4">
      <c r="A204" s="51">
        <v>88664</v>
      </c>
      <c r="B204" s="51" t="s">
        <v>998</v>
      </c>
      <c r="C204" s="50">
        <v>3314.85</v>
      </c>
      <c r="D204" s="49">
        <v>45016</v>
      </c>
    </row>
    <row r="205" spans="1:4">
      <c r="A205" s="51">
        <v>88665</v>
      </c>
      <c r="B205" s="51" t="s">
        <v>998</v>
      </c>
      <c r="C205" s="50">
        <v>3314.85</v>
      </c>
      <c r="D205" s="49">
        <v>45016</v>
      </c>
    </row>
    <row r="206" spans="1:4">
      <c r="A206" s="51">
        <v>88666</v>
      </c>
      <c r="B206" s="51" t="s">
        <v>857</v>
      </c>
      <c r="C206" s="50">
        <v>7487.01</v>
      </c>
      <c r="D206" s="49">
        <v>45016</v>
      </c>
    </row>
    <row r="207" spans="1:4">
      <c r="A207" s="51">
        <v>88667</v>
      </c>
      <c r="B207" s="51" t="s">
        <v>857</v>
      </c>
      <c r="C207" s="50">
        <v>7487.01</v>
      </c>
      <c r="D207" s="49">
        <v>45016</v>
      </c>
    </row>
    <row r="208" spans="1:4">
      <c r="A208" s="51">
        <v>88668</v>
      </c>
      <c r="B208" s="51" t="s">
        <v>857</v>
      </c>
      <c r="C208" s="50">
        <v>7487.01</v>
      </c>
      <c r="D208" s="49">
        <v>45016</v>
      </c>
    </row>
    <row r="209" spans="1:4">
      <c r="A209" s="51">
        <v>88673</v>
      </c>
      <c r="B209" s="51" t="s">
        <v>988</v>
      </c>
      <c r="C209" s="50">
        <v>3440.75</v>
      </c>
      <c r="D209" s="49">
        <v>45016</v>
      </c>
    </row>
    <row r="210" spans="1:4">
      <c r="A210" s="51">
        <v>88674</v>
      </c>
      <c r="B210" s="51" t="s">
        <v>988</v>
      </c>
      <c r="C210" s="50">
        <v>3440.75</v>
      </c>
      <c r="D210" s="49">
        <v>45016</v>
      </c>
    </row>
    <row r="211" spans="1:4">
      <c r="A211" s="51">
        <v>88679</v>
      </c>
      <c r="B211" s="51" t="s">
        <v>999</v>
      </c>
      <c r="C211" s="50">
        <v>3627.32</v>
      </c>
      <c r="D211" s="49">
        <v>45016</v>
      </c>
    </row>
    <row r="212" spans="1:4">
      <c r="A212" s="51">
        <v>88682</v>
      </c>
      <c r="B212" s="51" t="s">
        <v>999</v>
      </c>
      <c r="C212" s="50">
        <v>3627.32</v>
      </c>
      <c r="D212" s="49">
        <v>45016</v>
      </c>
    </row>
    <row r="213" spans="1:4">
      <c r="A213" s="51">
        <v>88685</v>
      </c>
      <c r="B213" s="51" t="s">
        <v>999</v>
      </c>
      <c r="C213" s="50">
        <v>3627.32</v>
      </c>
      <c r="D213" s="49">
        <v>45016</v>
      </c>
    </row>
    <row r="214" spans="1:4">
      <c r="A214" s="51">
        <v>88713</v>
      </c>
      <c r="B214" s="51" t="s">
        <v>856</v>
      </c>
      <c r="C214" s="50">
        <v>4910.16</v>
      </c>
      <c r="D214" s="49">
        <v>45016</v>
      </c>
    </row>
    <row r="215" spans="1:4">
      <c r="A215" s="51">
        <v>88714</v>
      </c>
      <c r="B215" s="51" t="s">
        <v>856</v>
      </c>
      <c r="C215" s="50">
        <v>4910.16</v>
      </c>
      <c r="D215" s="49">
        <v>45016</v>
      </c>
    </row>
    <row r="216" spans="1:4">
      <c r="A216" s="51">
        <v>88726</v>
      </c>
      <c r="B216" s="51" t="s">
        <v>858</v>
      </c>
      <c r="C216" s="50">
        <v>4910.16</v>
      </c>
      <c r="D216" s="49">
        <v>45034</v>
      </c>
    </row>
    <row r="217" spans="1:4">
      <c r="A217" s="51">
        <v>88769</v>
      </c>
      <c r="B217" s="51" t="s">
        <v>859</v>
      </c>
      <c r="C217" s="50">
        <v>4910.16</v>
      </c>
      <c r="D217" s="49">
        <v>45035</v>
      </c>
    </row>
    <row r="218" spans="1:4">
      <c r="A218" s="51">
        <v>88816</v>
      </c>
      <c r="B218" s="51" t="s">
        <v>860</v>
      </c>
      <c r="C218" s="50">
        <v>7867.08</v>
      </c>
      <c r="D218" s="49">
        <v>45037</v>
      </c>
    </row>
    <row r="219" spans="1:4">
      <c r="A219" s="51">
        <v>88817</v>
      </c>
      <c r="B219" s="51" t="s">
        <v>860</v>
      </c>
      <c r="C219" s="50">
        <v>7867.08</v>
      </c>
      <c r="D219" s="49">
        <v>45037</v>
      </c>
    </row>
    <row r="220" spans="1:4">
      <c r="A220" s="51">
        <v>88818</v>
      </c>
      <c r="B220" s="51" t="s">
        <v>860</v>
      </c>
      <c r="C220" s="50">
        <v>7867.08</v>
      </c>
      <c r="D220" s="49">
        <v>45037</v>
      </c>
    </row>
    <row r="221" spans="1:4">
      <c r="A221" s="51">
        <v>88819</v>
      </c>
      <c r="B221" s="51" t="s">
        <v>860</v>
      </c>
      <c r="C221" s="50">
        <v>7867.08</v>
      </c>
      <c r="D221" s="49">
        <v>45037</v>
      </c>
    </row>
    <row r="222" spans="1:4">
      <c r="A222" s="51">
        <v>88820</v>
      </c>
      <c r="B222" s="51" t="s">
        <v>860</v>
      </c>
      <c r="C222" s="50">
        <v>7867.08</v>
      </c>
      <c r="D222" s="49">
        <v>45037</v>
      </c>
    </row>
    <row r="223" spans="1:4">
      <c r="A223" s="51">
        <v>88830</v>
      </c>
      <c r="B223" s="51" t="s">
        <v>861</v>
      </c>
      <c r="C223" s="50">
        <v>7867.08</v>
      </c>
      <c r="D223" s="49">
        <v>45041</v>
      </c>
    </row>
    <row r="224" spans="1:4">
      <c r="A224" s="51">
        <v>88846</v>
      </c>
      <c r="B224" s="51" t="s">
        <v>1000</v>
      </c>
      <c r="C224" s="50">
        <v>4065.15</v>
      </c>
      <c r="D224" s="49">
        <v>45043</v>
      </c>
    </row>
    <row r="225" spans="1:4">
      <c r="A225" s="51">
        <v>88847</v>
      </c>
      <c r="B225" s="51" t="s">
        <v>995</v>
      </c>
      <c r="C225" s="50">
        <v>3350.52</v>
      </c>
      <c r="D225" s="49">
        <v>45044</v>
      </c>
    </row>
    <row r="226" spans="1:4">
      <c r="A226" s="51">
        <v>88848</v>
      </c>
      <c r="B226" s="51" t="s">
        <v>995</v>
      </c>
      <c r="C226" s="50">
        <v>3350.52</v>
      </c>
      <c r="D226" s="49">
        <v>45044</v>
      </c>
    </row>
    <row r="227" spans="1:4">
      <c r="A227" s="51">
        <v>88849</v>
      </c>
      <c r="B227" s="51" t="s">
        <v>995</v>
      </c>
      <c r="C227" s="50">
        <v>3350.52</v>
      </c>
      <c r="D227" s="49">
        <v>45044</v>
      </c>
    </row>
    <row r="228" spans="1:4">
      <c r="A228" s="51">
        <v>88850</v>
      </c>
      <c r="B228" s="51" t="s">
        <v>995</v>
      </c>
      <c r="C228" s="50">
        <v>3350.52</v>
      </c>
      <c r="D228" s="49">
        <v>45044</v>
      </c>
    </row>
    <row r="229" spans="1:4">
      <c r="A229" s="51">
        <v>88852</v>
      </c>
      <c r="B229" s="51" t="s">
        <v>862</v>
      </c>
      <c r="C229" s="50">
        <v>7022.07</v>
      </c>
      <c r="D229" s="49">
        <v>45044</v>
      </c>
    </row>
    <row r="230" spans="1:4">
      <c r="A230" s="51">
        <v>88899</v>
      </c>
      <c r="B230" s="51" t="s">
        <v>980</v>
      </c>
      <c r="C230" s="50">
        <v>4126.6499999999996</v>
      </c>
      <c r="D230" s="49">
        <v>45062</v>
      </c>
    </row>
    <row r="231" spans="1:4">
      <c r="A231" s="51">
        <v>88932</v>
      </c>
      <c r="B231" s="51" t="s">
        <v>855</v>
      </c>
      <c r="C231" s="50">
        <v>4910.16</v>
      </c>
      <c r="D231" s="49">
        <v>45068</v>
      </c>
    </row>
    <row r="232" spans="1:4">
      <c r="A232" s="51">
        <v>88933</v>
      </c>
      <c r="B232" s="51" t="s">
        <v>855</v>
      </c>
      <c r="C232" s="50">
        <v>4910.16</v>
      </c>
      <c r="D232" s="49">
        <v>45068</v>
      </c>
    </row>
    <row r="233" spans="1:4">
      <c r="A233" s="51">
        <v>88946</v>
      </c>
      <c r="B233" s="51" t="s">
        <v>1001</v>
      </c>
      <c r="C233" s="50">
        <v>4076.22</v>
      </c>
      <c r="D233" s="49">
        <v>45071</v>
      </c>
    </row>
    <row r="234" spans="1:4">
      <c r="A234" s="51">
        <v>88953</v>
      </c>
      <c r="B234" s="51" t="s">
        <v>863</v>
      </c>
      <c r="C234" s="50">
        <v>4913.8500000000004</v>
      </c>
      <c r="D234" s="49">
        <v>45072</v>
      </c>
    </row>
    <row r="235" spans="1:4">
      <c r="A235" s="51">
        <v>88954</v>
      </c>
      <c r="B235" s="51" t="s">
        <v>863</v>
      </c>
      <c r="C235" s="50">
        <v>4913.8500000000004</v>
      </c>
      <c r="D235" s="49">
        <v>45072</v>
      </c>
    </row>
    <row r="236" spans="1:4">
      <c r="A236" s="51">
        <v>88955</v>
      </c>
      <c r="B236" s="51" t="s">
        <v>863</v>
      </c>
      <c r="C236" s="50">
        <v>4913.8500000000004</v>
      </c>
      <c r="D236" s="49">
        <v>45072</v>
      </c>
    </row>
    <row r="237" spans="1:4">
      <c r="A237" s="51">
        <v>88969</v>
      </c>
      <c r="B237" s="51" t="s">
        <v>864</v>
      </c>
      <c r="C237" s="50">
        <v>11682.54</v>
      </c>
      <c r="D237" s="49">
        <v>45091</v>
      </c>
    </row>
    <row r="238" spans="1:4">
      <c r="A238" s="51">
        <v>88973</v>
      </c>
      <c r="B238" s="51" t="s">
        <v>865</v>
      </c>
      <c r="C238" s="50">
        <v>7022.07</v>
      </c>
      <c r="D238" s="49">
        <v>45100</v>
      </c>
    </row>
    <row r="239" spans="1:4">
      <c r="A239" s="51">
        <v>88981</v>
      </c>
      <c r="B239" s="51" t="s">
        <v>994</v>
      </c>
      <c r="C239" s="50">
        <v>4065.15</v>
      </c>
      <c r="D239" s="49">
        <v>45120</v>
      </c>
    </row>
    <row r="240" spans="1:4">
      <c r="A240" s="51">
        <v>88987</v>
      </c>
      <c r="B240" s="51" t="s">
        <v>1002</v>
      </c>
      <c r="C240" s="50">
        <v>3075</v>
      </c>
      <c r="D240" s="49">
        <v>45133</v>
      </c>
    </row>
    <row r="241" spans="1:4">
      <c r="A241" s="51">
        <v>88993</v>
      </c>
      <c r="B241" s="51" t="s">
        <v>1003</v>
      </c>
      <c r="C241" s="50">
        <v>4126.6499999999996</v>
      </c>
      <c r="D241" s="49">
        <v>45134</v>
      </c>
    </row>
    <row r="242" spans="1:4">
      <c r="A242" s="51">
        <v>88998</v>
      </c>
      <c r="B242" s="51" t="s">
        <v>1003</v>
      </c>
      <c r="C242" s="50">
        <v>4111.37</v>
      </c>
      <c r="D242" s="49">
        <v>45145</v>
      </c>
    </row>
    <row r="243" spans="1:4">
      <c r="A243" s="51">
        <v>88999</v>
      </c>
      <c r="B243" s="51" t="s">
        <v>1003</v>
      </c>
      <c r="C243" s="50">
        <v>4111.37</v>
      </c>
      <c r="D243" s="49">
        <v>45145</v>
      </c>
    </row>
    <row r="244" spans="1:4">
      <c r="A244" s="51">
        <v>89000</v>
      </c>
      <c r="B244" s="51" t="s">
        <v>1003</v>
      </c>
      <c r="C244" s="50">
        <v>4111.37</v>
      </c>
      <c r="D244" s="49">
        <v>45145</v>
      </c>
    </row>
    <row r="245" spans="1:4">
      <c r="A245" s="51">
        <v>89001</v>
      </c>
      <c r="B245" s="51" t="s">
        <v>1003</v>
      </c>
      <c r="C245" s="50">
        <v>4111.37</v>
      </c>
      <c r="D245" s="49">
        <v>45145</v>
      </c>
    </row>
    <row r="246" spans="1:4">
      <c r="A246" s="51">
        <v>89002</v>
      </c>
      <c r="B246" s="51" t="s">
        <v>1003</v>
      </c>
      <c r="C246" s="50">
        <v>4111.37</v>
      </c>
      <c r="D246" s="49">
        <v>45145</v>
      </c>
    </row>
    <row r="247" spans="1:4">
      <c r="A247" s="51">
        <v>89010</v>
      </c>
      <c r="B247" s="51" t="s">
        <v>1003</v>
      </c>
      <c r="C247" s="50">
        <v>4111.37</v>
      </c>
      <c r="D247" s="49">
        <v>45154</v>
      </c>
    </row>
    <row r="248" spans="1:4">
      <c r="A248" s="51">
        <v>89011</v>
      </c>
      <c r="B248" s="51" t="s">
        <v>1003</v>
      </c>
      <c r="C248" s="50">
        <v>4111.38</v>
      </c>
      <c r="D248" s="49">
        <v>45154</v>
      </c>
    </row>
    <row r="249" spans="1:4">
      <c r="A249" s="51">
        <v>89013</v>
      </c>
      <c r="B249" s="51" t="s">
        <v>866</v>
      </c>
      <c r="C249" s="50">
        <v>4910.16</v>
      </c>
      <c r="D249" s="49">
        <v>45168</v>
      </c>
    </row>
    <row r="250" spans="1:4">
      <c r="A250" s="51">
        <v>89014</v>
      </c>
      <c r="B250" s="51" t="s">
        <v>855</v>
      </c>
      <c r="C250" s="50">
        <v>4891.9799999999996</v>
      </c>
      <c r="D250" s="49">
        <v>45168</v>
      </c>
    </row>
    <row r="251" spans="1:4">
      <c r="A251" s="51">
        <v>89015</v>
      </c>
      <c r="B251" s="51" t="s">
        <v>1004</v>
      </c>
      <c r="C251" s="50">
        <v>4065.15</v>
      </c>
      <c r="D251" s="49">
        <v>45169</v>
      </c>
    </row>
    <row r="252" spans="1:4">
      <c r="A252" s="51">
        <v>89039</v>
      </c>
      <c r="B252" s="51" t="s">
        <v>860</v>
      </c>
      <c r="C252" s="50">
        <v>7867.08</v>
      </c>
      <c r="D252" s="49">
        <v>45181</v>
      </c>
    </row>
    <row r="253" spans="1:4">
      <c r="A253" s="51">
        <v>89044</v>
      </c>
      <c r="B253" s="51" t="s">
        <v>854</v>
      </c>
      <c r="C253" s="50">
        <v>4891.9799999999996</v>
      </c>
      <c r="D253" s="49">
        <v>45182</v>
      </c>
    </row>
    <row r="254" spans="1:4">
      <c r="A254" s="51">
        <v>89060</v>
      </c>
      <c r="B254" s="51" t="s">
        <v>1005</v>
      </c>
      <c r="C254" s="50">
        <v>4061.13</v>
      </c>
      <c r="D254" s="49">
        <v>45187</v>
      </c>
    </row>
    <row r="255" spans="1:4">
      <c r="A255" s="51">
        <v>89061</v>
      </c>
      <c r="B255" s="51" t="s">
        <v>1006</v>
      </c>
      <c r="C255" s="50">
        <v>4126.6499999999996</v>
      </c>
      <c r="D255" s="49">
        <v>45187</v>
      </c>
    </row>
    <row r="256" spans="1:4">
      <c r="A256" s="51">
        <v>89063</v>
      </c>
      <c r="B256" s="51" t="s">
        <v>867</v>
      </c>
      <c r="C256" s="50">
        <v>7022.07</v>
      </c>
      <c r="D256" s="49">
        <v>45189</v>
      </c>
    </row>
    <row r="257" spans="1:4">
      <c r="A257" s="51">
        <v>89089</v>
      </c>
      <c r="B257" s="51" t="s">
        <v>854</v>
      </c>
      <c r="C257" s="50">
        <v>4891.9799999999996</v>
      </c>
      <c r="D257" s="49">
        <v>45190</v>
      </c>
    </row>
    <row r="258" spans="1:4">
      <c r="A258" s="51">
        <v>89091</v>
      </c>
      <c r="B258" s="51" t="s">
        <v>868</v>
      </c>
      <c r="C258" s="50">
        <v>4910.16</v>
      </c>
      <c r="D258" s="49">
        <v>45194</v>
      </c>
    </row>
    <row r="259" spans="1:4">
      <c r="A259" s="51">
        <v>89092</v>
      </c>
      <c r="B259" s="51" t="s">
        <v>868</v>
      </c>
      <c r="C259" s="50">
        <v>4910.16</v>
      </c>
      <c r="D259" s="49">
        <v>45194</v>
      </c>
    </row>
    <row r="260" spans="1:4">
      <c r="A260" s="51">
        <v>89131</v>
      </c>
      <c r="B260" s="51" t="s">
        <v>1007</v>
      </c>
      <c r="C260" s="50">
        <v>4350.51</v>
      </c>
      <c r="D260" s="49">
        <v>45210</v>
      </c>
    </row>
    <row r="261" spans="1:4">
      <c r="A261" s="51">
        <v>89132</v>
      </c>
      <c r="B261" s="51" t="s">
        <v>1007</v>
      </c>
      <c r="C261" s="50">
        <v>4350.51</v>
      </c>
      <c r="D261" s="49">
        <v>45210</v>
      </c>
    </row>
    <row r="262" spans="1:4">
      <c r="A262" s="51">
        <v>89153</v>
      </c>
      <c r="B262" s="51" t="s">
        <v>869</v>
      </c>
      <c r="C262" s="50">
        <v>7022.07</v>
      </c>
      <c r="D262" s="49">
        <v>45224</v>
      </c>
    </row>
    <row r="263" spans="1:4">
      <c r="A263" s="51">
        <v>89154</v>
      </c>
      <c r="B263" s="51" t="s">
        <v>869</v>
      </c>
      <c r="C263" s="50">
        <v>7022.07</v>
      </c>
      <c r="D263" s="49">
        <v>45224</v>
      </c>
    </row>
    <row r="264" spans="1:4">
      <c r="A264" s="51">
        <v>89155</v>
      </c>
      <c r="B264" s="51" t="s">
        <v>869</v>
      </c>
      <c r="C264" s="50">
        <v>7022.07</v>
      </c>
      <c r="D264" s="49">
        <v>45224</v>
      </c>
    </row>
    <row r="265" spans="1:4">
      <c r="A265" s="51">
        <v>89156</v>
      </c>
      <c r="B265" s="51" t="s">
        <v>869</v>
      </c>
      <c r="C265" s="50">
        <v>7022.07</v>
      </c>
      <c r="D265" s="49">
        <v>45224</v>
      </c>
    </row>
    <row r="266" spans="1:4">
      <c r="A266" s="51">
        <v>89214</v>
      </c>
      <c r="B266" s="51" t="s">
        <v>870</v>
      </c>
      <c r="C266" s="50">
        <v>8359</v>
      </c>
      <c r="D266" s="49">
        <v>45251</v>
      </c>
    </row>
    <row r="267" spans="1:4">
      <c r="A267" s="51">
        <v>89253</v>
      </c>
      <c r="B267" s="51" t="s">
        <v>868</v>
      </c>
      <c r="C267" s="50">
        <v>4910.16</v>
      </c>
      <c r="D267" s="49">
        <v>45260</v>
      </c>
    </row>
    <row r="268" spans="1:4">
      <c r="A268" s="51">
        <v>89258</v>
      </c>
      <c r="B268" s="51" t="s">
        <v>871</v>
      </c>
      <c r="C268" s="50">
        <v>4891.9799999999996</v>
      </c>
      <c r="D268" s="49">
        <v>45260</v>
      </c>
    </row>
    <row r="269" spans="1:4">
      <c r="A269" s="51">
        <v>89262</v>
      </c>
      <c r="B269" s="51" t="s">
        <v>872</v>
      </c>
      <c r="C269" s="50">
        <v>7867.08</v>
      </c>
      <c r="D269" s="49">
        <v>45260</v>
      </c>
    </row>
    <row r="270" spans="1:4">
      <c r="A270" s="51">
        <v>89263</v>
      </c>
      <c r="B270" s="51" t="s">
        <v>872</v>
      </c>
      <c r="C270" s="50">
        <v>7867.08</v>
      </c>
      <c r="D270" s="49">
        <v>45260</v>
      </c>
    </row>
    <row r="271" spans="1:4">
      <c r="A271" s="51">
        <v>89312</v>
      </c>
      <c r="B271" s="51" t="s">
        <v>873</v>
      </c>
      <c r="C271" s="50">
        <v>7867.08</v>
      </c>
      <c r="D271" s="49">
        <v>45279</v>
      </c>
    </row>
    <row r="272" spans="1:4">
      <c r="A272" s="51">
        <v>89313</v>
      </c>
      <c r="B272" s="51" t="s">
        <v>873</v>
      </c>
      <c r="C272" s="50">
        <v>7867.08</v>
      </c>
      <c r="D272" s="49">
        <v>45279</v>
      </c>
    </row>
    <row r="273" spans="1:4">
      <c r="A273" s="51">
        <v>89337</v>
      </c>
      <c r="B273" s="51" t="s">
        <v>1008</v>
      </c>
      <c r="C273" s="50">
        <v>4350.51</v>
      </c>
      <c r="D273" s="49">
        <v>45282</v>
      </c>
    </row>
    <row r="274" spans="1:4">
      <c r="A274" s="51">
        <v>89338</v>
      </c>
      <c r="B274" s="51" t="s">
        <v>1003</v>
      </c>
      <c r="C274" s="50">
        <v>4126.6499999999996</v>
      </c>
      <c r="D274" s="49">
        <v>45282</v>
      </c>
    </row>
    <row r="275" spans="1:4">
      <c r="A275" s="51">
        <v>89440</v>
      </c>
      <c r="B275" s="51" t="s">
        <v>901</v>
      </c>
      <c r="C275" s="50">
        <v>3399</v>
      </c>
      <c r="D275" s="49">
        <v>45288</v>
      </c>
    </row>
    <row r="276" spans="1:4">
      <c r="A276" s="51">
        <v>89447</v>
      </c>
      <c r="B276" s="51" t="s">
        <v>867</v>
      </c>
      <c r="C276" s="50">
        <v>7022.07</v>
      </c>
      <c r="D276" s="49">
        <v>45288</v>
      </c>
    </row>
    <row r="277" spans="1:4">
      <c r="A277" s="51">
        <v>89495</v>
      </c>
      <c r="B277" s="51" t="s">
        <v>858</v>
      </c>
      <c r="C277" s="50">
        <v>4910.16</v>
      </c>
      <c r="D277" s="49">
        <v>45288</v>
      </c>
    </row>
    <row r="278" spans="1:4">
      <c r="A278" s="51">
        <v>89547</v>
      </c>
      <c r="B278" s="51" t="s">
        <v>855</v>
      </c>
      <c r="C278" s="50">
        <v>4910.16</v>
      </c>
      <c r="D278" s="49">
        <v>45288</v>
      </c>
    </row>
    <row r="279" spans="1:4">
      <c r="A279" s="51">
        <v>89548</v>
      </c>
      <c r="B279" s="51" t="s">
        <v>855</v>
      </c>
      <c r="C279" s="50">
        <v>4910.16</v>
      </c>
      <c r="D279" s="49">
        <v>45288</v>
      </c>
    </row>
    <row r="280" spans="1:4">
      <c r="A280" s="51">
        <v>89549</v>
      </c>
      <c r="B280" s="51" t="s">
        <v>855</v>
      </c>
      <c r="C280" s="50">
        <v>4910.16</v>
      </c>
      <c r="D280" s="49">
        <v>45288</v>
      </c>
    </row>
    <row r="281" spans="1:4">
      <c r="A281" s="51">
        <v>89550</v>
      </c>
      <c r="B281" s="51" t="s">
        <v>855</v>
      </c>
      <c r="C281" s="50">
        <v>4910.16</v>
      </c>
      <c r="D281" s="49">
        <v>45288</v>
      </c>
    </row>
    <row r="282" spans="1:4">
      <c r="A282" s="51">
        <v>89552</v>
      </c>
      <c r="B282" s="51" t="s">
        <v>855</v>
      </c>
      <c r="C282" s="50">
        <v>4910.16</v>
      </c>
      <c r="D282" s="49">
        <v>45288</v>
      </c>
    </row>
    <row r="283" spans="1:4">
      <c r="A283" s="51">
        <v>89553</v>
      </c>
      <c r="B283" s="51" t="s">
        <v>855</v>
      </c>
      <c r="C283" s="50">
        <v>4910.16</v>
      </c>
      <c r="D283" s="49">
        <v>45288</v>
      </c>
    </row>
    <row r="284" spans="1:4">
      <c r="A284" s="51">
        <v>89554</v>
      </c>
      <c r="B284" s="51" t="s">
        <v>855</v>
      </c>
      <c r="C284" s="50">
        <v>4910.16</v>
      </c>
      <c r="D284" s="49">
        <v>45288</v>
      </c>
    </row>
    <row r="285" spans="1:4">
      <c r="A285" s="51">
        <v>89555</v>
      </c>
      <c r="B285" s="51" t="s">
        <v>1009</v>
      </c>
      <c r="C285" s="50">
        <v>4350.51</v>
      </c>
      <c r="D285" s="49">
        <v>45288</v>
      </c>
    </row>
    <row r="286" spans="1:4">
      <c r="A286" s="51">
        <v>89653</v>
      </c>
      <c r="B286" s="51" t="s">
        <v>874</v>
      </c>
      <c r="C286" s="50">
        <v>6224.9</v>
      </c>
      <c r="D286" s="49">
        <v>45288</v>
      </c>
    </row>
    <row r="287" spans="1:4">
      <c r="A287" s="51">
        <v>89655</v>
      </c>
      <c r="B287" s="51" t="s">
        <v>855</v>
      </c>
      <c r="C287" s="50">
        <v>4910.16</v>
      </c>
      <c r="D287" s="49">
        <v>45288</v>
      </c>
    </row>
    <row r="288" spans="1:4">
      <c r="A288" s="51">
        <v>89664</v>
      </c>
      <c r="B288" s="51" t="s">
        <v>1008</v>
      </c>
      <c r="C288" s="50">
        <v>4350.51</v>
      </c>
      <c r="D288" s="49">
        <v>45288</v>
      </c>
    </row>
    <row r="289" spans="1:4">
      <c r="A289" s="51">
        <v>89674</v>
      </c>
      <c r="B289" s="51" t="s">
        <v>1009</v>
      </c>
      <c r="C289" s="50">
        <v>4350.51</v>
      </c>
      <c r="D289" s="49">
        <v>45288</v>
      </c>
    </row>
    <row r="290" spans="1:4">
      <c r="A290" s="51">
        <v>89691</v>
      </c>
      <c r="B290" s="51" t="s">
        <v>855</v>
      </c>
      <c r="C290" s="50">
        <v>4910.16</v>
      </c>
      <c r="D290" s="49">
        <v>45288</v>
      </c>
    </row>
    <row r="291" spans="1:4">
      <c r="A291" s="51">
        <v>89713</v>
      </c>
      <c r="B291" s="51" t="s">
        <v>994</v>
      </c>
      <c r="C291" s="50">
        <v>4065.15</v>
      </c>
      <c r="D291" s="49">
        <v>45288</v>
      </c>
    </row>
    <row r="292" spans="1:4">
      <c r="A292" s="51">
        <v>89730</v>
      </c>
      <c r="B292" s="51" t="s">
        <v>1010</v>
      </c>
      <c r="C292" s="50">
        <v>10000</v>
      </c>
      <c r="D292" s="49">
        <v>45288</v>
      </c>
    </row>
    <row r="293" spans="1:4">
      <c r="A293" s="51">
        <v>89731</v>
      </c>
      <c r="B293" s="51" t="s">
        <v>1011</v>
      </c>
      <c r="C293" s="50">
        <v>14999</v>
      </c>
      <c r="D293" s="49">
        <v>45288</v>
      </c>
    </row>
    <row r="294" spans="1:4">
      <c r="A294" s="51">
        <v>89738</v>
      </c>
      <c r="B294" s="51" t="s">
        <v>867</v>
      </c>
      <c r="C294" s="50">
        <v>7022.07</v>
      </c>
      <c r="D294" s="49">
        <v>45288</v>
      </c>
    </row>
    <row r="295" spans="1:4">
      <c r="A295" s="51">
        <v>89739</v>
      </c>
      <c r="B295" s="51" t="s">
        <v>855</v>
      </c>
      <c r="C295" s="50">
        <v>4910.16</v>
      </c>
      <c r="D295" s="49">
        <v>45288</v>
      </c>
    </row>
    <row r="296" spans="1:4">
      <c r="A296" s="51">
        <v>89740</v>
      </c>
      <c r="B296" s="51" t="s">
        <v>855</v>
      </c>
      <c r="C296" s="50">
        <v>4910.16</v>
      </c>
      <c r="D296" s="49">
        <v>45288</v>
      </c>
    </row>
    <row r="297" spans="1:4">
      <c r="A297" s="51">
        <v>89757</v>
      </c>
      <c r="B297" s="51" t="s">
        <v>1012</v>
      </c>
      <c r="C297" s="50">
        <v>3788.4</v>
      </c>
      <c r="D297" s="49">
        <v>45288</v>
      </c>
    </row>
    <row r="298" spans="1:4">
      <c r="A298" s="51">
        <v>89758</v>
      </c>
      <c r="B298" s="51" t="s">
        <v>1012</v>
      </c>
      <c r="C298" s="50">
        <v>3788.4</v>
      </c>
      <c r="D298" s="49">
        <v>45288</v>
      </c>
    </row>
    <row r="299" spans="1:4">
      <c r="A299" s="51">
        <v>89759</v>
      </c>
      <c r="B299" s="51" t="s">
        <v>1013</v>
      </c>
      <c r="C299" s="50">
        <v>4112.3</v>
      </c>
      <c r="D299" s="49">
        <v>45337</v>
      </c>
    </row>
    <row r="300" spans="1:4">
      <c r="A300" s="51">
        <v>89765</v>
      </c>
      <c r="B300" s="51" t="s">
        <v>1014</v>
      </c>
      <c r="C300" s="50">
        <v>7867.08</v>
      </c>
      <c r="D300" s="49">
        <v>45351</v>
      </c>
    </row>
    <row r="301" spans="1:4">
      <c r="A301" s="51">
        <v>89827</v>
      </c>
      <c r="B301" s="51" t="s">
        <v>995</v>
      </c>
      <c r="C301" s="50">
        <v>3350.52</v>
      </c>
      <c r="D301" s="49">
        <v>45351</v>
      </c>
    </row>
    <row r="302" spans="1:4">
      <c r="A302" s="51">
        <v>89844</v>
      </c>
      <c r="B302" s="51" t="s">
        <v>1015</v>
      </c>
      <c r="C302" s="50">
        <v>5051.37</v>
      </c>
      <c r="D302" s="49">
        <v>45377</v>
      </c>
    </row>
    <row r="303" spans="1:4">
      <c r="A303" s="51">
        <v>89849</v>
      </c>
      <c r="B303" s="51" t="s">
        <v>1016</v>
      </c>
      <c r="C303" s="50">
        <v>4065.15</v>
      </c>
      <c r="D303" s="49">
        <v>45397</v>
      </c>
    </row>
    <row r="304" spans="1:4">
      <c r="A304" s="51">
        <v>89850</v>
      </c>
      <c r="B304" s="51" t="s">
        <v>1017</v>
      </c>
      <c r="C304" s="50">
        <v>4112.29</v>
      </c>
      <c r="D304" s="49">
        <v>45397</v>
      </c>
    </row>
    <row r="305" spans="1:4">
      <c r="A305" s="51">
        <v>89851</v>
      </c>
      <c r="B305" s="51" t="s">
        <v>1017</v>
      </c>
      <c r="C305" s="50">
        <v>4112.3</v>
      </c>
      <c r="D305" s="45">
        <v>45397</v>
      </c>
    </row>
    <row r="306" spans="1:4">
      <c r="A306" s="51">
        <v>89852</v>
      </c>
      <c r="B306" s="51" t="s">
        <v>1018</v>
      </c>
      <c r="C306" s="50">
        <v>3350.52</v>
      </c>
      <c r="D306" s="45">
        <v>45397</v>
      </c>
    </row>
    <row r="307" spans="1:4">
      <c r="A307" s="51">
        <v>89855</v>
      </c>
      <c r="B307" s="51" t="s">
        <v>1019</v>
      </c>
      <c r="C307" s="50">
        <v>4112.3</v>
      </c>
      <c r="D307" s="45">
        <v>45404</v>
      </c>
    </row>
    <row r="308" spans="1:4">
      <c r="A308" s="51">
        <v>89881</v>
      </c>
      <c r="B308" s="51" t="s">
        <v>1020</v>
      </c>
      <c r="C308" s="50">
        <v>7867.08</v>
      </c>
      <c r="D308" s="45">
        <v>45418</v>
      </c>
    </row>
    <row r="309" spans="1:4">
      <c r="A309" s="51">
        <v>89891</v>
      </c>
      <c r="B309" s="51" t="s">
        <v>1021</v>
      </c>
      <c r="C309" s="50">
        <v>3350.52</v>
      </c>
      <c r="D309" s="45">
        <v>45422</v>
      </c>
    </row>
    <row r="310" spans="1:4">
      <c r="A310" s="51">
        <v>89893</v>
      </c>
      <c r="B310" s="51" t="s">
        <v>1022</v>
      </c>
      <c r="C310" s="50">
        <v>4062.04</v>
      </c>
      <c r="D310" s="45">
        <v>45422</v>
      </c>
    </row>
    <row r="311" spans="1:4">
      <c r="A311" s="51">
        <v>89895</v>
      </c>
      <c r="B311" s="51" t="s">
        <v>1023</v>
      </c>
      <c r="C311" s="50">
        <v>7867.08</v>
      </c>
      <c r="D311" s="45">
        <v>45428</v>
      </c>
    </row>
    <row r="312" spans="1:4">
      <c r="A312" s="51">
        <v>89897</v>
      </c>
      <c r="B312" s="51" t="s">
        <v>1024</v>
      </c>
      <c r="C312" s="50">
        <v>4910.16</v>
      </c>
      <c r="D312" s="45">
        <v>45432</v>
      </c>
    </row>
    <row r="313" spans="1:4">
      <c r="A313" s="51">
        <v>89898</v>
      </c>
      <c r="B313" s="51" t="s">
        <v>1024</v>
      </c>
      <c r="C313" s="50">
        <v>4910.16</v>
      </c>
      <c r="D313" s="45">
        <v>45432</v>
      </c>
    </row>
    <row r="314" spans="1:4">
      <c r="A314" s="51">
        <v>89899</v>
      </c>
      <c r="B314" s="51" t="s">
        <v>855</v>
      </c>
      <c r="C314" s="50">
        <v>4910.16</v>
      </c>
      <c r="D314" s="45">
        <v>45432</v>
      </c>
    </row>
    <row r="315" spans="1:4">
      <c r="A315" s="51">
        <v>89929</v>
      </c>
      <c r="B315" s="51" t="s">
        <v>1025</v>
      </c>
      <c r="C315" s="50">
        <v>6049.31</v>
      </c>
      <c r="D315" s="45">
        <v>45483</v>
      </c>
    </row>
    <row r="316" spans="1:4">
      <c r="A316" s="51">
        <v>89936</v>
      </c>
      <c r="B316" s="51" t="s">
        <v>1026</v>
      </c>
      <c r="C316" s="50">
        <v>3430.03</v>
      </c>
      <c r="D316" s="45">
        <v>45504</v>
      </c>
    </row>
    <row r="317" spans="1:4">
      <c r="A317" s="51">
        <v>89937</v>
      </c>
      <c r="B317" s="51" t="s">
        <v>1027</v>
      </c>
      <c r="C317" s="50">
        <v>3431.03</v>
      </c>
      <c r="D317" s="45">
        <v>45504</v>
      </c>
    </row>
    <row r="318" spans="1:4">
      <c r="A318" s="51">
        <v>89982</v>
      </c>
      <c r="B318" s="51" t="s">
        <v>1028</v>
      </c>
      <c r="C318" s="50">
        <v>6699</v>
      </c>
      <c r="D318" s="45">
        <v>45513</v>
      </c>
    </row>
    <row r="319" spans="1:4">
      <c r="A319" s="51">
        <v>89983</v>
      </c>
      <c r="B319" s="51" t="s">
        <v>1028</v>
      </c>
      <c r="C319" s="50">
        <v>6699</v>
      </c>
      <c r="D319" s="45">
        <v>45513</v>
      </c>
    </row>
    <row r="320" spans="1:4">
      <c r="A320" s="51">
        <v>90067</v>
      </c>
      <c r="B320" s="51" t="s">
        <v>1029</v>
      </c>
      <c r="C320" s="50">
        <v>8545.73</v>
      </c>
      <c r="D320" s="45">
        <v>45544</v>
      </c>
    </row>
    <row r="321" spans="1:4">
      <c r="A321" s="51">
        <v>90071</v>
      </c>
      <c r="B321" s="51" t="s">
        <v>1030</v>
      </c>
      <c r="C321" s="50">
        <v>3690</v>
      </c>
      <c r="D321" s="45">
        <v>45548</v>
      </c>
    </row>
    <row r="322" spans="1:4">
      <c r="A322" s="51">
        <v>90072</v>
      </c>
      <c r="B322" s="51" t="s">
        <v>1031</v>
      </c>
      <c r="C322" s="50">
        <v>5329.59</v>
      </c>
      <c r="D322" s="45">
        <v>45554</v>
      </c>
    </row>
    <row r="323" spans="1:4">
      <c r="A323" s="51">
        <v>90076</v>
      </c>
      <c r="B323" s="51" t="s">
        <v>1031</v>
      </c>
      <c r="C323" s="50">
        <v>5329.59</v>
      </c>
      <c r="D323" s="45">
        <v>45554</v>
      </c>
    </row>
    <row r="324" spans="1:4">
      <c r="A324" s="51">
        <v>90077</v>
      </c>
      <c r="B324" s="51" t="s">
        <v>1031</v>
      </c>
      <c r="C324" s="50">
        <v>5329.59</v>
      </c>
      <c r="D324" s="45">
        <v>45554</v>
      </c>
    </row>
    <row r="325" spans="1:4">
      <c r="A325" s="51">
        <v>90078</v>
      </c>
      <c r="B325" s="51" t="s">
        <v>1031</v>
      </c>
      <c r="C325" s="50">
        <v>5329.59</v>
      </c>
      <c r="D325" s="45">
        <v>45554</v>
      </c>
    </row>
    <row r="326" spans="1:4">
      <c r="A326" s="51">
        <v>90079</v>
      </c>
      <c r="B326" s="51" t="s">
        <v>1031</v>
      </c>
      <c r="C326" s="50">
        <v>5329.59</v>
      </c>
      <c r="D326" s="45">
        <v>45554</v>
      </c>
    </row>
    <row r="327" spans="1:4">
      <c r="A327" s="51">
        <v>90080</v>
      </c>
      <c r="B327" s="51" t="s">
        <v>1031</v>
      </c>
      <c r="C327" s="50">
        <v>5329.59</v>
      </c>
      <c r="D327" s="45">
        <v>45554</v>
      </c>
    </row>
    <row r="328" spans="1:4">
      <c r="A328" s="51">
        <v>90081</v>
      </c>
      <c r="B328" s="51" t="s">
        <v>1031</v>
      </c>
      <c r="C328" s="50">
        <v>5329.59</v>
      </c>
      <c r="D328" s="45">
        <v>45554</v>
      </c>
    </row>
    <row r="329" spans="1:4">
      <c r="A329" s="51">
        <v>90082</v>
      </c>
      <c r="B329" s="51" t="s">
        <v>1031</v>
      </c>
      <c r="C329" s="50">
        <v>5329.59</v>
      </c>
      <c r="D329" s="45">
        <v>45554</v>
      </c>
    </row>
    <row r="330" spans="1:4">
      <c r="A330" s="51">
        <v>90083</v>
      </c>
      <c r="B330" s="51" t="s">
        <v>1027</v>
      </c>
      <c r="C330" s="50">
        <v>3336.36</v>
      </c>
      <c r="D330" s="45">
        <v>45555</v>
      </c>
    </row>
    <row r="331" spans="1:4">
      <c r="A331" s="51">
        <v>90084</v>
      </c>
      <c r="B331" s="51" t="s">
        <v>1032</v>
      </c>
      <c r="C331" s="50">
        <v>5311.05</v>
      </c>
      <c r="D331" s="45">
        <v>45555</v>
      </c>
    </row>
    <row r="332" spans="1:4">
      <c r="A332" s="51">
        <v>90088</v>
      </c>
      <c r="B332" s="51" t="s">
        <v>1033</v>
      </c>
      <c r="C332" s="50">
        <v>8545.73</v>
      </c>
      <c r="D332" s="45">
        <v>45559</v>
      </c>
    </row>
    <row r="333" spans="1:4">
      <c r="A333" s="51">
        <v>90099</v>
      </c>
      <c r="B333" s="51" t="s">
        <v>1032</v>
      </c>
      <c r="C333" s="50">
        <v>5311.05</v>
      </c>
      <c r="D333" s="45">
        <v>45562</v>
      </c>
    </row>
    <row r="334" spans="1:4">
      <c r="A334" s="51">
        <v>90101</v>
      </c>
      <c r="B334" s="51" t="s">
        <v>1034</v>
      </c>
      <c r="C334" s="50">
        <v>4583</v>
      </c>
      <c r="D334" s="45">
        <v>45565</v>
      </c>
    </row>
    <row r="335" spans="1:4">
      <c r="A335" s="51">
        <v>90108</v>
      </c>
      <c r="B335" s="51" t="s">
        <v>1027</v>
      </c>
      <c r="C335" s="50">
        <v>3357.27</v>
      </c>
      <c r="D335" s="45">
        <v>45565</v>
      </c>
    </row>
    <row r="336" spans="1:4">
      <c r="A336" s="51">
        <v>90109</v>
      </c>
      <c r="B336" s="51" t="s">
        <v>1035</v>
      </c>
      <c r="C336" s="50">
        <v>3357.27</v>
      </c>
      <c r="D336" s="45">
        <v>45565</v>
      </c>
    </row>
    <row r="337" spans="1:4">
      <c r="A337" s="51">
        <v>90132</v>
      </c>
      <c r="B337" s="51" t="s">
        <v>1029</v>
      </c>
      <c r="C337" s="50">
        <v>8545.73</v>
      </c>
      <c r="D337" s="45">
        <v>45580</v>
      </c>
    </row>
    <row r="338" spans="1:4">
      <c r="A338" s="51">
        <v>90143</v>
      </c>
      <c r="B338" s="51" t="s">
        <v>1036</v>
      </c>
      <c r="C338" s="50">
        <v>3690</v>
      </c>
      <c r="D338" s="45">
        <v>45580</v>
      </c>
    </row>
    <row r="339" spans="1:4">
      <c r="A339" s="51">
        <v>90144</v>
      </c>
      <c r="B339" s="51" t="s">
        <v>1036</v>
      </c>
      <c r="C339" s="50">
        <v>3690</v>
      </c>
      <c r="D339" s="45">
        <v>45580</v>
      </c>
    </row>
    <row r="340" spans="1:4">
      <c r="A340" s="51">
        <v>90155</v>
      </c>
      <c r="B340" s="51" t="s">
        <v>1032</v>
      </c>
      <c r="C340" s="50">
        <v>5329.59</v>
      </c>
      <c r="D340" s="45">
        <v>45602</v>
      </c>
    </row>
    <row r="341" spans="1:4">
      <c r="A341" s="51">
        <v>90178</v>
      </c>
      <c r="B341" s="51" t="s">
        <v>1037</v>
      </c>
      <c r="C341" s="50">
        <v>8545.73</v>
      </c>
      <c r="D341" s="45">
        <v>45603</v>
      </c>
    </row>
    <row r="342" spans="1:4">
      <c r="A342" s="51">
        <v>90186</v>
      </c>
      <c r="B342" s="51" t="s">
        <v>1038</v>
      </c>
      <c r="C342" s="50">
        <v>3509.19</v>
      </c>
      <c r="D342" s="45">
        <v>45604</v>
      </c>
    </row>
    <row r="343" spans="1:4">
      <c r="A343" s="51">
        <v>90204</v>
      </c>
      <c r="B343" s="51" t="s">
        <v>1030</v>
      </c>
      <c r="C343" s="50">
        <v>3677.17</v>
      </c>
      <c r="D343" s="45">
        <v>45610</v>
      </c>
    </row>
    <row r="344" spans="1:4">
      <c r="A344" s="51">
        <v>90205</v>
      </c>
      <c r="B344" s="51" t="s">
        <v>1039</v>
      </c>
      <c r="C344" s="50">
        <v>6287</v>
      </c>
      <c r="D344" s="45">
        <v>45615</v>
      </c>
    </row>
    <row r="345" spans="1:4">
      <c r="A345" s="51">
        <v>90206</v>
      </c>
      <c r="B345" s="51" t="s">
        <v>1030</v>
      </c>
      <c r="C345" s="50">
        <v>3677.17</v>
      </c>
      <c r="D345" s="45">
        <v>45615</v>
      </c>
    </row>
    <row r="346" spans="1:4">
      <c r="A346" s="51">
        <v>90222</v>
      </c>
      <c r="B346" s="51" t="s">
        <v>1030</v>
      </c>
      <c r="C346" s="50">
        <v>3677.17</v>
      </c>
      <c r="D346" s="45">
        <v>45618</v>
      </c>
    </row>
    <row r="347" spans="1:4">
      <c r="A347" s="51">
        <v>90223</v>
      </c>
      <c r="B347" s="51" t="s">
        <v>1030</v>
      </c>
      <c r="C347" s="50">
        <v>3677.17</v>
      </c>
      <c r="D347" s="45">
        <v>45618</v>
      </c>
    </row>
    <row r="348" spans="1:4">
      <c r="A348" s="51">
        <v>90224</v>
      </c>
      <c r="B348" s="51" t="s">
        <v>1030</v>
      </c>
      <c r="C348" s="50">
        <v>3677.17</v>
      </c>
      <c r="D348" s="45">
        <v>45618</v>
      </c>
    </row>
    <row r="349" spans="1:4">
      <c r="A349" s="51">
        <v>90225</v>
      </c>
      <c r="B349" s="51" t="s">
        <v>1030</v>
      </c>
      <c r="C349" s="50">
        <v>3677.17</v>
      </c>
      <c r="D349" s="45">
        <v>45618</v>
      </c>
    </row>
    <row r="350" spans="1:4">
      <c r="A350" s="51">
        <v>90226</v>
      </c>
      <c r="B350" s="51" t="s">
        <v>1030</v>
      </c>
      <c r="C350" s="50">
        <v>3677.17</v>
      </c>
      <c r="D350" s="45">
        <v>45618</v>
      </c>
    </row>
    <row r="351" spans="1:4">
      <c r="A351" s="51">
        <v>90227</v>
      </c>
      <c r="B351" s="51" t="s">
        <v>1030</v>
      </c>
      <c r="C351" s="50">
        <v>3677.17</v>
      </c>
      <c r="D351" s="45">
        <v>45618</v>
      </c>
    </row>
    <row r="352" spans="1:4">
      <c r="A352" s="51">
        <v>90228</v>
      </c>
      <c r="B352" s="51" t="s">
        <v>1030</v>
      </c>
      <c r="C352" s="50">
        <v>3677.17</v>
      </c>
      <c r="D352" s="45">
        <v>45618</v>
      </c>
    </row>
    <row r="353" spans="1:4">
      <c r="A353" s="51">
        <v>90229</v>
      </c>
      <c r="B353" s="51" t="s">
        <v>1030</v>
      </c>
      <c r="C353" s="50">
        <v>3677.17</v>
      </c>
      <c r="D353" s="45">
        <v>45618</v>
      </c>
    </row>
    <row r="354" spans="1:4">
      <c r="A354" s="51">
        <v>90230</v>
      </c>
      <c r="B354" s="51" t="s">
        <v>1030</v>
      </c>
      <c r="C354" s="50">
        <v>3677.17</v>
      </c>
      <c r="D354" s="45">
        <v>45618</v>
      </c>
    </row>
    <row r="355" spans="1:4">
      <c r="A355" s="51">
        <v>90231</v>
      </c>
      <c r="B355" s="51" t="s">
        <v>1030</v>
      </c>
      <c r="C355" s="50">
        <v>3677.17</v>
      </c>
      <c r="D355" s="45">
        <v>45618</v>
      </c>
    </row>
    <row r="356" spans="1:4">
      <c r="A356" s="51">
        <v>90232</v>
      </c>
      <c r="B356" s="51" t="s">
        <v>1030</v>
      </c>
      <c r="C356" s="50">
        <v>3677.17</v>
      </c>
      <c r="D356" s="45">
        <v>45618</v>
      </c>
    </row>
    <row r="357" spans="1:4">
      <c r="A357" s="51">
        <v>90233</v>
      </c>
      <c r="B357" s="51" t="s">
        <v>1030</v>
      </c>
      <c r="C357" s="50">
        <v>3677.12</v>
      </c>
      <c r="D357" s="45">
        <v>45618</v>
      </c>
    </row>
    <row r="358" spans="1:4">
      <c r="A358" s="51">
        <v>90235</v>
      </c>
      <c r="B358" s="51" t="s">
        <v>1040</v>
      </c>
      <c r="C358" s="50">
        <v>3198</v>
      </c>
      <c r="D358" s="45">
        <v>45623</v>
      </c>
    </row>
    <row r="359" spans="1:4">
      <c r="A359" s="51">
        <v>90238</v>
      </c>
      <c r="B359" s="51" t="s">
        <v>1041</v>
      </c>
      <c r="C359" s="50">
        <v>3506.73</v>
      </c>
      <c r="D359" s="45">
        <v>45625</v>
      </c>
    </row>
    <row r="360" spans="1:4">
      <c r="A360" s="51">
        <v>90239</v>
      </c>
      <c r="B360" s="51" t="s">
        <v>1041</v>
      </c>
      <c r="C360" s="50">
        <v>3506.73</v>
      </c>
      <c r="D360" s="45">
        <v>45625</v>
      </c>
    </row>
    <row r="361" spans="1:4">
      <c r="A361" s="51">
        <v>90240</v>
      </c>
      <c r="B361" s="51" t="s">
        <v>1042</v>
      </c>
      <c r="C361" s="50">
        <v>3685.08</v>
      </c>
      <c r="D361" s="45">
        <v>45625</v>
      </c>
    </row>
    <row r="362" spans="1:4">
      <c r="A362" s="51">
        <v>90244</v>
      </c>
      <c r="B362" s="51" t="s">
        <v>1040</v>
      </c>
      <c r="C362" s="50">
        <v>3186.88</v>
      </c>
      <c r="D362" s="45">
        <v>45642</v>
      </c>
    </row>
    <row r="363" spans="1:4">
      <c r="A363" s="51">
        <v>90245</v>
      </c>
      <c r="B363" s="51" t="s">
        <v>1043</v>
      </c>
      <c r="C363" s="50">
        <v>9260.33</v>
      </c>
      <c r="D363" s="45">
        <v>45638</v>
      </c>
    </row>
    <row r="364" spans="1:4">
      <c r="A364" s="51">
        <v>90250</v>
      </c>
      <c r="B364" s="51" t="s">
        <v>1030</v>
      </c>
      <c r="C364" s="50">
        <v>3690</v>
      </c>
      <c r="D364" s="45">
        <v>45638</v>
      </c>
    </row>
    <row r="365" spans="1:4">
      <c r="A365" s="51">
        <v>90253</v>
      </c>
      <c r="B365" s="51" t="s">
        <v>1030</v>
      </c>
      <c r="C365" s="50">
        <v>3677.17</v>
      </c>
      <c r="D365" s="45">
        <v>45638</v>
      </c>
    </row>
    <row r="366" spans="1:4">
      <c r="A366" s="51">
        <v>90266</v>
      </c>
      <c r="B366" s="51" t="s">
        <v>1044</v>
      </c>
      <c r="C366" s="50">
        <v>3985.09</v>
      </c>
      <c r="D366" s="45">
        <v>45644</v>
      </c>
    </row>
    <row r="367" spans="1:4">
      <c r="A367" s="51">
        <v>90280</v>
      </c>
      <c r="B367" s="51" t="s">
        <v>1038</v>
      </c>
      <c r="C367" s="50">
        <v>3509.19</v>
      </c>
      <c r="D367" s="45">
        <v>45646</v>
      </c>
    </row>
    <row r="368" spans="1:4">
      <c r="A368" s="51">
        <v>90281</v>
      </c>
      <c r="B368" s="51" t="s">
        <v>1045</v>
      </c>
      <c r="C368" s="50">
        <v>3198</v>
      </c>
      <c r="D368" s="45">
        <v>45646</v>
      </c>
    </row>
    <row r="369" spans="1:4">
      <c r="A369" s="51">
        <v>90284</v>
      </c>
      <c r="B369" s="51" t="s">
        <v>1046</v>
      </c>
      <c r="C369" s="50">
        <v>5280.57</v>
      </c>
      <c r="D369" s="45">
        <v>45646</v>
      </c>
    </row>
    <row r="370" spans="1:4">
      <c r="A370" s="51">
        <v>90287</v>
      </c>
      <c r="B370" s="51" t="s">
        <v>1047</v>
      </c>
      <c r="C370" s="50">
        <v>3198</v>
      </c>
      <c r="D370" s="45">
        <v>45649</v>
      </c>
    </row>
    <row r="371" spans="1:4">
      <c r="A371" s="51">
        <v>90288</v>
      </c>
      <c r="B371" s="51" t="s">
        <v>1047</v>
      </c>
      <c r="C371" s="50">
        <v>3198</v>
      </c>
      <c r="D371" s="45">
        <v>45649</v>
      </c>
    </row>
    <row r="372" spans="1:4">
      <c r="A372" s="51">
        <v>90289</v>
      </c>
      <c r="B372" s="51" t="s">
        <v>1030</v>
      </c>
      <c r="C372" s="50">
        <v>3690</v>
      </c>
      <c r="D372" s="45">
        <v>45649</v>
      </c>
    </row>
    <row r="373" spans="1:4">
      <c r="A373" s="51">
        <v>90307</v>
      </c>
      <c r="B373" s="51" t="s">
        <v>1048</v>
      </c>
      <c r="C373" s="50">
        <v>3198</v>
      </c>
      <c r="D373" s="45">
        <v>45649</v>
      </c>
    </row>
    <row r="374" spans="1:4">
      <c r="A374" s="51">
        <v>90312</v>
      </c>
      <c r="B374" s="51" t="s">
        <v>1049</v>
      </c>
      <c r="C374" s="50">
        <v>5329.59</v>
      </c>
      <c r="D374" s="45">
        <v>45649</v>
      </c>
    </row>
    <row r="375" spans="1:4">
      <c r="A375" s="51">
        <v>90313</v>
      </c>
      <c r="B375" s="51" t="s">
        <v>1049</v>
      </c>
      <c r="C375" s="50">
        <v>5329.59</v>
      </c>
      <c r="D375" s="45">
        <v>45649</v>
      </c>
    </row>
    <row r="376" spans="1:4">
      <c r="A376" s="51">
        <v>90322</v>
      </c>
      <c r="B376" s="51" t="s">
        <v>1050</v>
      </c>
      <c r="C376" s="50">
        <v>5068</v>
      </c>
      <c r="D376" s="45">
        <v>45653</v>
      </c>
    </row>
    <row r="377" spans="1:4">
      <c r="A377" s="51">
        <v>90326</v>
      </c>
      <c r="B377" s="51" t="s">
        <v>1051</v>
      </c>
      <c r="C377" s="50">
        <v>4499</v>
      </c>
      <c r="D377" s="45">
        <v>45653</v>
      </c>
    </row>
    <row r="378" spans="1:4">
      <c r="A378" s="51">
        <v>90327</v>
      </c>
      <c r="B378" s="51" t="s">
        <v>1052</v>
      </c>
      <c r="C378" s="50">
        <v>3690</v>
      </c>
      <c r="D378" s="45">
        <v>45653</v>
      </c>
    </row>
    <row r="379" spans="1:4">
      <c r="A379" s="51">
        <v>90328</v>
      </c>
      <c r="B379" s="51" t="s">
        <v>1053</v>
      </c>
      <c r="C379" s="50">
        <v>3690</v>
      </c>
      <c r="D379" s="45">
        <v>45653</v>
      </c>
    </row>
    <row r="380" spans="1:4">
      <c r="A380" s="51">
        <v>90330</v>
      </c>
      <c r="B380" s="51" t="s">
        <v>1049</v>
      </c>
      <c r="C380" s="50">
        <v>5329.59</v>
      </c>
      <c r="D380" s="45">
        <v>45653</v>
      </c>
    </row>
    <row r="381" spans="1:4">
      <c r="A381" s="51">
        <v>90343</v>
      </c>
      <c r="B381" s="51" t="s">
        <v>1054</v>
      </c>
      <c r="C381" s="50">
        <v>6832.65</v>
      </c>
      <c r="D381" s="45">
        <v>45653</v>
      </c>
    </row>
  </sheetData>
  <mergeCells count="4">
    <mergeCell ref="A2:B2"/>
    <mergeCell ref="C2:D2"/>
    <mergeCell ref="C3:D3"/>
    <mergeCell ref="C4:D4"/>
  </mergeCells>
  <pageMargins left="0.25" right="0.25" top="0.75" bottom="0.75" header="0.3" footer="0.3"/>
  <pageSetup paperSize="9" orientation="portrait" r:id="rId1"/>
  <headerFooter>
    <oddHeader xml:space="preserve">&amp;C&amp;14Załącznik 1b - Wykaz sprzętu Elektronicznego do ubezpieczenia Elektroniki EEI - KUL 2025
</oddHeader>
    <oddFooter>&amp;CStrona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72FF4-3274-4671-B8E9-B4212CB26D92}">
  <dimension ref="A1:AMJ65"/>
  <sheetViews>
    <sheetView tabSelected="1" topLeftCell="A28" workbookViewId="0">
      <selection activeCell="C8" sqref="C8"/>
    </sheetView>
  </sheetViews>
  <sheetFormatPr defaultRowHeight="15"/>
  <cols>
    <col min="1" max="1" width="4.85546875" style="19" customWidth="1"/>
    <col min="2" max="2" width="12.42578125" style="20" customWidth="1"/>
    <col min="3" max="3" width="76.140625" style="19" customWidth="1"/>
    <col min="4" max="4" width="35.42578125" style="19" customWidth="1"/>
    <col min="5" max="6" width="17.5703125" style="21" customWidth="1"/>
    <col min="7" max="7" width="28.42578125" style="19" customWidth="1"/>
    <col min="8" max="8" width="19.28515625" style="22" customWidth="1"/>
    <col min="9" max="9" width="10.5703125" style="19" customWidth="1"/>
    <col min="10" max="10" width="10.28515625" style="19" customWidth="1"/>
    <col min="11" max="11" width="76.28515625" style="22" customWidth="1"/>
    <col min="12" max="12" width="12.42578125" style="19" customWidth="1"/>
    <col min="13" max="13" width="10.28515625" style="20" customWidth="1"/>
    <col min="14" max="14" width="9.7109375" style="19" customWidth="1"/>
    <col min="15" max="15" width="10" style="19" customWidth="1"/>
    <col min="16" max="16" width="22.140625" style="19" customWidth="1"/>
    <col min="17" max="17" width="15.140625" style="19" customWidth="1"/>
    <col min="18" max="18" width="18.85546875" style="19" customWidth="1"/>
    <col min="19" max="19" width="18.140625" style="19" customWidth="1"/>
    <col min="20" max="20" width="11.85546875" style="19" customWidth="1"/>
    <col min="21" max="22" width="10.140625" style="19" customWidth="1"/>
    <col min="23" max="23" width="11.85546875" style="19" customWidth="1"/>
    <col min="24" max="24" width="11.42578125" style="19" customWidth="1"/>
    <col min="25" max="25" width="17" style="19" customWidth="1"/>
    <col min="26" max="26" width="21.85546875" style="19" customWidth="1"/>
    <col min="27" max="27" width="12" style="19" customWidth="1"/>
    <col min="28" max="28" width="9.85546875" style="19" customWidth="1"/>
    <col min="29" max="29" width="20.5703125" style="23" customWidth="1"/>
    <col min="30" max="30" width="11.42578125" style="19" customWidth="1"/>
    <col min="31" max="31" width="15.5703125" style="19" customWidth="1"/>
    <col min="32" max="32" width="15" style="19" customWidth="1"/>
    <col min="33" max="33" width="19" style="19" customWidth="1"/>
    <col min="34" max="255" width="9.7109375" style="19" customWidth="1"/>
    <col min="256" max="256" width="4.85546875" style="19" customWidth="1"/>
    <col min="257" max="257" width="6.5703125" style="19" customWidth="1"/>
    <col min="258" max="258" width="21.28515625" style="19" customWidth="1"/>
    <col min="259" max="259" width="49.85546875" style="19" customWidth="1"/>
    <col min="260" max="260" width="35.42578125" style="19" customWidth="1"/>
    <col min="261" max="261" width="21.7109375" style="19" customWidth="1"/>
    <col min="262" max="262" width="35.42578125" style="19" customWidth="1"/>
    <col min="263" max="263" width="13.85546875" style="19" customWidth="1"/>
    <col min="264" max="264" width="12" style="19" customWidth="1"/>
    <col min="265" max="265" width="13.42578125" style="19" customWidth="1"/>
    <col min="266" max="266" width="12" style="19" customWidth="1"/>
    <col min="267" max="267" width="109.140625" style="19" customWidth="1"/>
    <col min="268" max="268" width="14.140625" style="19" customWidth="1"/>
    <col min="269" max="269" width="14.42578125" style="19" customWidth="1"/>
    <col min="270" max="271" width="13.5703125" style="19" customWidth="1"/>
    <col min="272" max="272" width="22.140625" style="19" customWidth="1"/>
    <col min="273" max="273" width="13.28515625" style="19" customWidth="1"/>
    <col min="274" max="274" width="17" style="19" customWidth="1"/>
    <col min="275" max="275" width="26.5703125" style="19" customWidth="1"/>
    <col min="276" max="276" width="14.140625" style="19" customWidth="1"/>
    <col min="277" max="277" width="14.42578125" style="19" customWidth="1"/>
    <col min="278" max="278" width="10.140625" style="19" customWidth="1"/>
    <col min="279" max="280" width="13.5703125" style="19" customWidth="1"/>
    <col min="281" max="281" width="17.140625" style="19" customWidth="1"/>
    <col min="282" max="283" width="15.42578125" style="19" customWidth="1"/>
    <col min="284" max="284" width="15.28515625" style="19" customWidth="1"/>
    <col min="285" max="285" width="32.42578125" style="19" customWidth="1"/>
    <col min="286" max="286" width="16.28515625" style="19" customWidth="1"/>
    <col min="287" max="287" width="15.42578125" style="19" customWidth="1"/>
    <col min="288" max="289" width="12.28515625" style="19" customWidth="1"/>
    <col min="290" max="511" width="9.7109375" style="19" customWidth="1"/>
    <col min="512" max="512" width="4.85546875" style="19" customWidth="1"/>
    <col min="513" max="513" width="6.5703125" style="19" customWidth="1"/>
    <col min="514" max="514" width="21.28515625" style="19" customWidth="1"/>
    <col min="515" max="515" width="49.85546875" style="19" customWidth="1"/>
    <col min="516" max="516" width="35.42578125" style="19" customWidth="1"/>
    <col min="517" max="517" width="21.7109375" style="19" customWidth="1"/>
    <col min="518" max="518" width="35.42578125" style="19" customWidth="1"/>
    <col min="519" max="519" width="13.85546875" style="19" customWidth="1"/>
    <col min="520" max="520" width="12" style="19" customWidth="1"/>
    <col min="521" max="521" width="13.42578125" style="19" customWidth="1"/>
    <col min="522" max="522" width="12" style="19" customWidth="1"/>
    <col min="523" max="523" width="109.140625" style="19" customWidth="1"/>
    <col min="524" max="524" width="14.140625" style="19" customWidth="1"/>
    <col min="525" max="525" width="14.42578125" style="19" customWidth="1"/>
    <col min="526" max="527" width="13.5703125" style="19" customWidth="1"/>
    <col min="528" max="528" width="22.140625" style="19" customWidth="1"/>
    <col min="529" max="529" width="13.28515625" style="19" customWidth="1"/>
    <col min="530" max="530" width="17" style="19" customWidth="1"/>
    <col min="531" max="531" width="26.5703125" style="19" customWidth="1"/>
    <col min="532" max="532" width="14.140625" style="19" customWidth="1"/>
    <col min="533" max="533" width="14.42578125" style="19" customWidth="1"/>
    <col min="534" max="534" width="10.140625" style="19" customWidth="1"/>
    <col min="535" max="536" width="13.5703125" style="19" customWidth="1"/>
    <col min="537" max="537" width="17.140625" style="19" customWidth="1"/>
    <col min="538" max="539" width="15.42578125" style="19" customWidth="1"/>
    <col min="540" max="540" width="15.28515625" style="19" customWidth="1"/>
    <col min="541" max="541" width="32.42578125" style="19" customWidth="1"/>
    <col min="542" max="542" width="16.28515625" style="19" customWidth="1"/>
    <col min="543" max="543" width="15.42578125" style="19" customWidth="1"/>
    <col min="544" max="545" width="12.28515625" style="19" customWidth="1"/>
    <col min="546" max="767" width="9.7109375" style="19" customWidth="1"/>
    <col min="768" max="768" width="4.85546875" style="19" customWidth="1"/>
    <col min="769" max="769" width="6.5703125" style="19" customWidth="1"/>
    <col min="770" max="770" width="21.28515625" style="19" customWidth="1"/>
    <col min="771" max="771" width="49.85546875" style="19" customWidth="1"/>
    <col min="772" max="772" width="35.42578125" style="19" customWidth="1"/>
    <col min="773" max="773" width="21.7109375" style="19" customWidth="1"/>
    <col min="774" max="774" width="35.42578125" style="19" customWidth="1"/>
    <col min="775" max="775" width="13.85546875" style="19" customWidth="1"/>
    <col min="776" max="776" width="12" style="19" customWidth="1"/>
    <col min="777" max="777" width="13.42578125" style="19" customWidth="1"/>
    <col min="778" max="778" width="12" style="19" customWidth="1"/>
    <col min="779" max="779" width="109.140625" style="19" customWidth="1"/>
    <col min="780" max="780" width="14.140625" style="19" customWidth="1"/>
    <col min="781" max="781" width="14.42578125" style="19" customWidth="1"/>
    <col min="782" max="783" width="13.5703125" style="19" customWidth="1"/>
    <col min="784" max="784" width="22.140625" style="19" customWidth="1"/>
    <col min="785" max="785" width="13.28515625" style="19" customWidth="1"/>
    <col min="786" max="786" width="17" style="19" customWidth="1"/>
    <col min="787" max="787" width="26.5703125" style="19" customWidth="1"/>
    <col min="788" max="788" width="14.140625" style="19" customWidth="1"/>
    <col min="789" max="789" width="14.42578125" style="19" customWidth="1"/>
    <col min="790" max="790" width="10.140625" style="19" customWidth="1"/>
    <col min="791" max="792" width="13.5703125" style="19" customWidth="1"/>
    <col min="793" max="793" width="17.140625" style="19" customWidth="1"/>
    <col min="794" max="795" width="15.42578125" style="19" customWidth="1"/>
    <col min="796" max="796" width="15.28515625" style="19" customWidth="1"/>
    <col min="797" max="797" width="32.42578125" style="19" customWidth="1"/>
    <col min="798" max="798" width="16.28515625" style="19" customWidth="1"/>
    <col min="799" max="799" width="15.42578125" style="19" customWidth="1"/>
    <col min="800" max="801" width="12.28515625" style="19" customWidth="1"/>
    <col min="802" max="1023" width="9.7109375" style="19" customWidth="1"/>
    <col min="1024" max="1024" width="4.85546875" style="19" customWidth="1"/>
  </cols>
  <sheetData>
    <row r="1" spans="1:34" s="17" customFormat="1" ht="49.5" customHeight="1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2" t="s">
        <v>98</v>
      </c>
      <c r="L1" s="28"/>
      <c r="M1" s="28"/>
      <c r="N1" s="28"/>
      <c r="O1" s="28"/>
      <c r="P1" s="14"/>
      <c r="Q1" s="108" t="s">
        <v>99</v>
      </c>
      <c r="R1" s="108"/>
      <c r="S1" s="108"/>
      <c r="T1" s="108"/>
      <c r="U1" s="108"/>
      <c r="V1" s="108"/>
      <c r="W1" s="108"/>
      <c r="X1" s="108" t="s">
        <v>100</v>
      </c>
      <c r="Y1" s="108"/>
      <c r="Z1" s="108"/>
      <c r="AA1" s="108"/>
      <c r="AB1" s="108" t="s">
        <v>101</v>
      </c>
      <c r="AC1" s="108"/>
      <c r="AD1" s="108"/>
      <c r="AE1" s="108" t="s">
        <v>102</v>
      </c>
      <c r="AF1" s="108"/>
      <c r="AG1" s="108"/>
      <c r="AH1" s="16"/>
    </row>
    <row r="2" spans="1:34" s="18" customFormat="1" ht="97.5" customHeight="1">
      <c r="A2" s="9" t="s">
        <v>103</v>
      </c>
      <c r="B2" s="9" t="s">
        <v>104</v>
      </c>
      <c r="C2" s="9" t="s">
        <v>105</v>
      </c>
      <c r="D2" s="9" t="s">
        <v>106</v>
      </c>
      <c r="E2" s="10" t="s">
        <v>822</v>
      </c>
      <c r="F2" s="10" t="s">
        <v>828</v>
      </c>
      <c r="G2" s="9" t="s">
        <v>93</v>
      </c>
      <c r="H2" s="11" t="s">
        <v>922</v>
      </c>
      <c r="I2" s="9" t="s">
        <v>107</v>
      </c>
      <c r="J2" s="9" t="s">
        <v>108</v>
      </c>
      <c r="K2" s="13" t="s">
        <v>109</v>
      </c>
      <c r="L2" s="9" t="s">
        <v>110</v>
      </c>
      <c r="M2" s="9" t="s">
        <v>111</v>
      </c>
      <c r="N2" s="9" t="s">
        <v>112</v>
      </c>
      <c r="O2" s="9" t="s">
        <v>113</v>
      </c>
      <c r="P2" s="9" t="s">
        <v>114</v>
      </c>
      <c r="Q2" s="9" t="s">
        <v>923</v>
      </c>
      <c r="R2" s="9" t="s">
        <v>115</v>
      </c>
      <c r="S2" s="9" t="s">
        <v>116</v>
      </c>
      <c r="T2" s="9" t="s">
        <v>117</v>
      </c>
      <c r="U2" s="9" t="s">
        <v>924</v>
      </c>
      <c r="V2" s="9" t="s">
        <v>118</v>
      </c>
      <c r="W2" s="9" t="s">
        <v>119</v>
      </c>
      <c r="X2" s="9" t="s">
        <v>823</v>
      </c>
      <c r="Y2" s="9" t="s">
        <v>120</v>
      </c>
      <c r="Z2" s="9" t="s">
        <v>121</v>
      </c>
      <c r="AA2" s="9" t="s">
        <v>122</v>
      </c>
      <c r="AB2" s="9" t="s">
        <v>123</v>
      </c>
      <c r="AC2" s="9" t="s">
        <v>124</v>
      </c>
      <c r="AD2" s="9" t="s">
        <v>125</v>
      </c>
      <c r="AE2" s="9" t="s">
        <v>126</v>
      </c>
      <c r="AF2" s="9" t="s">
        <v>925</v>
      </c>
      <c r="AG2" s="15" t="s">
        <v>127</v>
      </c>
    </row>
    <row r="3" spans="1:34" s="110" customFormat="1" ht="11.25">
      <c r="A3" s="109">
        <v>1</v>
      </c>
      <c r="B3" s="74" t="s">
        <v>219</v>
      </c>
      <c r="C3" s="74" t="s">
        <v>220</v>
      </c>
      <c r="D3" s="74" t="s">
        <v>221</v>
      </c>
      <c r="E3" s="75">
        <v>7429056.6100000003</v>
      </c>
      <c r="F3" s="75" t="s">
        <v>833</v>
      </c>
      <c r="G3" s="74" t="s">
        <v>141</v>
      </c>
      <c r="H3" s="74" t="s">
        <v>222</v>
      </c>
      <c r="I3" s="73" t="s">
        <v>130</v>
      </c>
      <c r="J3" s="73">
        <v>1961</v>
      </c>
      <c r="K3" s="74" t="s">
        <v>223</v>
      </c>
      <c r="L3" s="76">
        <v>2048</v>
      </c>
      <c r="M3" s="73">
        <v>1</v>
      </c>
      <c r="N3" s="73" t="s">
        <v>130</v>
      </c>
      <c r="O3" s="73">
        <v>3</v>
      </c>
      <c r="P3" s="73" t="s">
        <v>139</v>
      </c>
      <c r="Q3" s="73" t="s">
        <v>155</v>
      </c>
      <c r="R3" s="73" t="s">
        <v>155</v>
      </c>
      <c r="S3" s="73" t="s">
        <v>130</v>
      </c>
      <c r="T3" s="73" t="s">
        <v>130</v>
      </c>
      <c r="U3" s="73" t="s">
        <v>130</v>
      </c>
      <c r="V3" s="73" t="s">
        <v>208</v>
      </c>
      <c r="W3" s="73">
        <v>1</v>
      </c>
      <c r="X3" s="73" t="s">
        <v>130</v>
      </c>
      <c r="Y3" s="73" t="s">
        <v>130</v>
      </c>
      <c r="Z3" s="73" t="s">
        <v>130</v>
      </c>
      <c r="AA3" s="73" t="s">
        <v>208</v>
      </c>
      <c r="AB3" s="73" t="s">
        <v>130</v>
      </c>
      <c r="AC3" s="74" t="s">
        <v>224</v>
      </c>
      <c r="AD3" s="73"/>
      <c r="AE3" s="73"/>
      <c r="AF3" s="73"/>
      <c r="AG3" s="77"/>
    </row>
    <row r="4" spans="1:34" s="110" customFormat="1" ht="11.25">
      <c r="A4" s="73">
        <f>A3+1</f>
        <v>2</v>
      </c>
      <c r="B4" s="74" t="s">
        <v>905</v>
      </c>
      <c r="C4" s="74" t="s">
        <v>270</v>
      </c>
      <c r="D4" s="74" t="s">
        <v>271</v>
      </c>
      <c r="E4" s="75">
        <v>14056505.130000001</v>
      </c>
      <c r="F4" s="75" t="s">
        <v>833</v>
      </c>
      <c r="G4" s="74" t="s">
        <v>272</v>
      </c>
      <c r="H4" s="74" t="s">
        <v>188</v>
      </c>
      <c r="I4" s="73" t="s">
        <v>130</v>
      </c>
      <c r="J4" s="73">
        <v>1998</v>
      </c>
      <c r="K4" s="74" t="s">
        <v>273</v>
      </c>
      <c r="L4" s="76">
        <v>2574</v>
      </c>
      <c r="M4" s="73">
        <v>1</v>
      </c>
      <c r="N4" s="73" t="s">
        <v>130</v>
      </c>
      <c r="O4" s="73">
        <v>2</v>
      </c>
      <c r="P4" s="73" t="s">
        <v>139</v>
      </c>
      <c r="Q4" s="73" t="s">
        <v>155</v>
      </c>
      <c r="R4" s="73" t="s">
        <v>155</v>
      </c>
      <c r="S4" s="111" t="s">
        <v>274</v>
      </c>
      <c r="T4" s="73" t="s">
        <v>130</v>
      </c>
      <c r="U4" s="73" t="s">
        <v>130</v>
      </c>
      <c r="V4" s="73" t="s">
        <v>20</v>
      </c>
      <c r="W4" s="73">
        <v>1</v>
      </c>
      <c r="X4" s="73" t="s">
        <v>130</v>
      </c>
      <c r="Y4" s="73" t="s">
        <v>130</v>
      </c>
      <c r="Z4" s="73" t="s">
        <v>130</v>
      </c>
      <c r="AA4" s="73" t="s">
        <v>130</v>
      </c>
      <c r="AB4" s="73" t="s">
        <v>130</v>
      </c>
      <c r="AC4" s="74" t="s">
        <v>275</v>
      </c>
      <c r="AD4" s="73"/>
      <c r="AE4" s="73"/>
      <c r="AF4" s="73"/>
      <c r="AG4" s="77"/>
    </row>
    <row r="5" spans="1:34" s="110" customFormat="1" ht="11.25">
      <c r="A5" s="73">
        <f t="shared" ref="A5:A60" si="0">A4+1</f>
        <v>3</v>
      </c>
      <c r="B5" s="112" t="s">
        <v>94</v>
      </c>
      <c r="C5" s="112" t="s">
        <v>278</v>
      </c>
      <c r="D5" s="74" t="s">
        <v>95</v>
      </c>
      <c r="E5" s="113">
        <v>122436970.18000001</v>
      </c>
      <c r="F5" s="113" t="s">
        <v>833</v>
      </c>
      <c r="G5" s="112" t="s">
        <v>128</v>
      </c>
      <c r="H5" s="74" t="s">
        <v>207</v>
      </c>
      <c r="I5" s="73" t="s">
        <v>130</v>
      </c>
      <c r="J5" s="73">
        <v>2000</v>
      </c>
      <c r="K5" s="74" t="s">
        <v>279</v>
      </c>
      <c r="L5" s="76">
        <v>16936</v>
      </c>
      <c r="M5" s="73">
        <v>1</v>
      </c>
      <c r="N5" s="73">
        <v>1</v>
      </c>
      <c r="O5" s="73">
        <v>12</v>
      </c>
      <c r="P5" s="73" t="s">
        <v>139</v>
      </c>
      <c r="Q5" s="73" t="s">
        <v>155</v>
      </c>
      <c r="R5" s="73" t="s">
        <v>155</v>
      </c>
      <c r="S5" s="111" t="s">
        <v>280</v>
      </c>
      <c r="T5" s="73" t="s">
        <v>130</v>
      </c>
      <c r="U5" s="73" t="s">
        <v>130</v>
      </c>
      <c r="V5" s="73" t="s">
        <v>20</v>
      </c>
      <c r="W5" s="73">
        <v>14</v>
      </c>
      <c r="X5" s="73" t="s">
        <v>130</v>
      </c>
      <c r="Y5" s="73" t="s">
        <v>130</v>
      </c>
      <c r="Z5" s="73" t="s">
        <v>130</v>
      </c>
      <c r="AA5" s="73" t="s">
        <v>130</v>
      </c>
      <c r="AB5" s="73" t="s">
        <v>130</v>
      </c>
      <c r="AC5" s="74" t="s">
        <v>281</v>
      </c>
      <c r="AD5" s="73"/>
      <c r="AE5" s="73"/>
      <c r="AF5" s="73"/>
      <c r="AG5" s="77"/>
    </row>
    <row r="6" spans="1:34" s="110" customFormat="1" ht="11.25">
      <c r="A6" s="73">
        <f t="shared" si="0"/>
        <v>4</v>
      </c>
      <c r="B6" s="112" t="s">
        <v>94</v>
      </c>
      <c r="C6" s="112" t="s">
        <v>278</v>
      </c>
      <c r="D6" s="74" t="s">
        <v>284</v>
      </c>
      <c r="E6" s="113" t="s">
        <v>824</v>
      </c>
      <c r="F6" s="113" t="s">
        <v>833</v>
      </c>
      <c r="G6" s="112" t="s">
        <v>128</v>
      </c>
      <c r="H6" s="74" t="s">
        <v>207</v>
      </c>
      <c r="I6" s="73" t="s">
        <v>130</v>
      </c>
      <c r="J6" s="73">
        <v>2006</v>
      </c>
      <c r="K6" s="74" t="s">
        <v>285</v>
      </c>
      <c r="L6" s="76">
        <v>3409</v>
      </c>
      <c r="M6" s="73">
        <v>1</v>
      </c>
      <c r="N6" s="73" t="s">
        <v>130</v>
      </c>
      <c r="O6" s="73">
        <v>3</v>
      </c>
      <c r="P6" s="73" t="s">
        <v>139</v>
      </c>
      <c r="Q6" s="73" t="s">
        <v>155</v>
      </c>
      <c r="R6" s="73" t="s">
        <v>155</v>
      </c>
      <c r="S6" s="73" t="s">
        <v>208</v>
      </c>
      <c r="T6" s="73" t="s">
        <v>130</v>
      </c>
      <c r="U6" s="73" t="s">
        <v>130</v>
      </c>
      <c r="V6" s="73" t="s">
        <v>208</v>
      </c>
      <c r="W6" s="73">
        <v>1</v>
      </c>
      <c r="X6" s="73" t="s">
        <v>130</v>
      </c>
      <c r="Y6" s="73" t="s">
        <v>130</v>
      </c>
      <c r="Z6" s="73" t="s">
        <v>130</v>
      </c>
      <c r="AA6" s="73" t="s">
        <v>130</v>
      </c>
      <c r="AB6" s="73" t="s">
        <v>130</v>
      </c>
      <c r="AC6" s="74" t="s">
        <v>283</v>
      </c>
      <c r="AD6" s="73"/>
      <c r="AE6" s="73"/>
      <c r="AF6" s="73"/>
      <c r="AG6" s="77"/>
    </row>
    <row r="7" spans="1:34" s="110" customFormat="1" ht="11.25">
      <c r="A7" s="73">
        <f t="shared" si="0"/>
        <v>5</v>
      </c>
      <c r="B7" s="112" t="s">
        <v>94</v>
      </c>
      <c r="C7" s="112" t="s">
        <v>278</v>
      </c>
      <c r="D7" s="74" t="s">
        <v>908</v>
      </c>
      <c r="E7" s="113" t="s">
        <v>824</v>
      </c>
      <c r="F7" s="113" t="s">
        <v>833</v>
      </c>
      <c r="G7" s="112" t="s">
        <v>128</v>
      </c>
      <c r="H7" s="74" t="s">
        <v>207</v>
      </c>
      <c r="I7" s="73" t="s">
        <v>130</v>
      </c>
      <c r="J7" s="73">
        <v>2015</v>
      </c>
      <c r="K7" s="74" t="s">
        <v>282</v>
      </c>
      <c r="L7" s="76">
        <v>6353</v>
      </c>
      <c r="M7" s="73">
        <v>1</v>
      </c>
      <c r="N7" s="73" t="s">
        <v>130</v>
      </c>
      <c r="O7" s="73">
        <v>5</v>
      </c>
      <c r="P7" s="73" t="s">
        <v>139</v>
      </c>
      <c r="Q7" s="73" t="s">
        <v>155</v>
      </c>
      <c r="R7" s="73" t="s">
        <v>155</v>
      </c>
      <c r="S7" s="111" t="s">
        <v>235</v>
      </c>
      <c r="T7" s="73" t="s">
        <v>130</v>
      </c>
      <c r="U7" s="73" t="s">
        <v>130</v>
      </c>
      <c r="V7" s="73" t="s">
        <v>20</v>
      </c>
      <c r="W7" s="73">
        <v>3</v>
      </c>
      <c r="X7" s="73" t="s">
        <v>130</v>
      </c>
      <c r="Y7" s="73" t="s">
        <v>130</v>
      </c>
      <c r="Z7" s="73" t="s">
        <v>130</v>
      </c>
      <c r="AA7" s="73" t="s">
        <v>130</v>
      </c>
      <c r="AB7" s="73" t="s">
        <v>130</v>
      </c>
      <c r="AC7" s="74" t="s">
        <v>283</v>
      </c>
      <c r="AD7" s="73" t="s">
        <v>130</v>
      </c>
      <c r="AE7" s="73"/>
      <c r="AF7" s="73"/>
      <c r="AG7" s="77"/>
    </row>
    <row r="8" spans="1:34" s="110" customFormat="1" ht="11.25">
      <c r="A8" s="73">
        <f t="shared" si="0"/>
        <v>6</v>
      </c>
      <c r="B8" s="112" t="s">
        <v>94</v>
      </c>
      <c r="C8" s="112" t="s">
        <v>278</v>
      </c>
      <c r="D8" s="74" t="s">
        <v>813</v>
      </c>
      <c r="E8" s="113" t="s">
        <v>824</v>
      </c>
      <c r="F8" s="113" t="s">
        <v>833</v>
      </c>
      <c r="G8" s="112" t="s">
        <v>128</v>
      </c>
      <c r="H8" s="114" t="s">
        <v>286</v>
      </c>
      <c r="I8" s="73" t="s">
        <v>130</v>
      </c>
      <c r="J8" s="73">
        <v>1987</v>
      </c>
      <c r="K8" s="74" t="s">
        <v>287</v>
      </c>
      <c r="L8" s="76">
        <v>2886</v>
      </c>
      <c r="M8" s="73">
        <v>1</v>
      </c>
      <c r="N8" s="73" t="s">
        <v>130</v>
      </c>
      <c r="O8" s="73">
        <v>3</v>
      </c>
      <c r="P8" s="73" t="s">
        <v>139</v>
      </c>
      <c r="Q8" s="73" t="s">
        <v>155</v>
      </c>
      <c r="R8" s="73" t="s">
        <v>155</v>
      </c>
      <c r="S8" s="73" t="s">
        <v>208</v>
      </c>
      <c r="T8" s="73" t="s">
        <v>130</v>
      </c>
      <c r="U8" s="73" t="s">
        <v>130</v>
      </c>
      <c r="V8" s="73" t="s">
        <v>20</v>
      </c>
      <c r="W8" s="73">
        <v>1</v>
      </c>
      <c r="X8" s="73" t="s">
        <v>130</v>
      </c>
      <c r="Y8" s="73" t="s">
        <v>130</v>
      </c>
      <c r="Z8" s="73" t="s">
        <v>130</v>
      </c>
      <c r="AA8" s="73" t="s">
        <v>130</v>
      </c>
      <c r="AB8" s="73" t="s">
        <v>130</v>
      </c>
      <c r="AC8" s="74"/>
      <c r="AD8" s="73"/>
      <c r="AE8" s="73"/>
      <c r="AF8" s="73"/>
      <c r="AG8" s="77"/>
    </row>
    <row r="9" spans="1:34" s="110" customFormat="1" ht="11.25">
      <c r="A9" s="73">
        <f t="shared" si="0"/>
        <v>7</v>
      </c>
      <c r="B9" s="74" t="s">
        <v>298</v>
      </c>
      <c r="C9" s="74" t="s">
        <v>299</v>
      </c>
      <c r="D9" s="74" t="s">
        <v>300</v>
      </c>
      <c r="E9" s="75">
        <v>10001094.550000001</v>
      </c>
      <c r="F9" s="75" t="s">
        <v>833</v>
      </c>
      <c r="G9" s="74" t="s">
        <v>301</v>
      </c>
      <c r="H9" s="74" t="s">
        <v>302</v>
      </c>
      <c r="I9" s="73" t="s">
        <v>130</v>
      </c>
      <c r="J9" s="73">
        <v>2002</v>
      </c>
      <c r="K9" s="74" t="s">
        <v>303</v>
      </c>
      <c r="L9" s="76">
        <v>3540</v>
      </c>
      <c r="M9" s="73"/>
      <c r="N9" s="73" t="s">
        <v>130</v>
      </c>
      <c r="O9" s="73">
        <v>2</v>
      </c>
      <c r="P9" s="73" t="s">
        <v>139</v>
      </c>
      <c r="Q9" s="73" t="s">
        <v>155</v>
      </c>
      <c r="R9" s="73" t="s">
        <v>155</v>
      </c>
      <c r="S9" s="115" t="s">
        <v>130</v>
      </c>
      <c r="T9" s="73" t="s">
        <v>130</v>
      </c>
      <c r="U9" s="73" t="s">
        <v>130</v>
      </c>
      <c r="V9" s="73" t="s">
        <v>20</v>
      </c>
      <c r="W9" s="73">
        <v>1</v>
      </c>
      <c r="X9" s="73" t="s">
        <v>130</v>
      </c>
      <c r="Y9" s="73" t="s">
        <v>130</v>
      </c>
      <c r="Z9" s="73" t="s">
        <v>304</v>
      </c>
      <c r="AA9" s="73" t="s">
        <v>130</v>
      </c>
      <c r="AB9" s="73" t="s">
        <v>130</v>
      </c>
      <c r="AC9" s="74" t="s">
        <v>305</v>
      </c>
      <c r="AD9" s="73"/>
      <c r="AE9" s="73" t="s">
        <v>306</v>
      </c>
      <c r="AF9" s="73" t="s">
        <v>307</v>
      </c>
      <c r="AG9" s="77" t="s">
        <v>308</v>
      </c>
    </row>
    <row r="10" spans="1:34" s="110" customFormat="1" ht="11.25">
      <c r="A10" s="73">
        <f t="shared" si="0"/>
        <v>8</v>
      </c>
      <c r="B10" s="74" t="s">
        <v>814</v>
      </c>
      <c r="C10" s="74" t="s">
        <v>314</v>
      </c>
      <c r="D10" s="74" t="s">
        <v>909</v>
      </c>
      <c r="E10" s="75">
        <v>2190126.85</v>
      </c>
      <c r="F10" s="75" t="s">
        <v>833</v>
      </c>
      <c r="G10" s="74" t="s">
        <v>315</v>
      </c>
      <c r="H10" s="74" t="s">
        <v>312</v>
      </c>
      <c r="I10" s="73" t="s">
        <v>130</v>
      </c>
      <c r="J10" s="73">
        <v>1984</v>
      </c>
      <c r="K10" s="74" t="s">
        <v>316</v>
      </c>
      <c r="L10" s="76">
        <v>1981</v>
      </c>
      <c r="M10" s="73">
        <v>1</v>
      </c>
      <c r="N10" s="73" t="s">
        <v>130</v>
      </c>
      <c r="O10" s="73">
        <v>3</v>
      </c>
      <c r="P10" s="73" t="s">
        <v>921</v>
      </c>
      <c r="Q10" s="73" t="s">
        <v>155</v>
      </c>
      <c r="R10" s="73" t="s">
        <v>155</v>
      </c>
      <c r="S10" s="73" t="s">
        <v>130</v>
      </c>
      <c r="T10" s="73" t="s">
        <v>130</v>
      </c>
      <c r="U10" s="73" t="s">
        <v>130</v>
      </c>
      <c r="V10" s="73" t="s">
        <v>20</v>
      </c>
      <c r="W10" s="73">
        <v>1</v>
      </c>
      <c r="X10" s="73" t="s">
        <v>130</v>
      </c>
      <c r="Y10" s="73" t="s">
        <v>130</v>
      </c>
      <c r="Z10" s="73" t="s">
        <v>130</v>
      </c>
      <c r="AA10" s="73" t="s">
        <v>130</v>
      </c>
      <c r="AB10" s="73" t="s">
        <v>130</v>
      </c>
      <c r="AC10" s="74" t="s">
        <v>317</v>
      </c>
      <c r="AD10" s="73"/>
      <c r="AE10" s="73"/>
      <c r="AF10" s="73"/>
      <c r="AG10" s="77"/>
    </row>
    <row r="11" spans="1:34" s="110" customFormat="1" ht="11.25">
      <c r="A11" s="73">
        <f t="shared" si="0"/>
        <v>9</v>
      </c>
      <c r="B11" s="74" t="s">
        <v>309</v>
      </c>
      <c r="C11" s="74" t="s">
        <v>310</v>
      </c>
      <c r="D11" s="74" t="s">
        <v>909</v>
      </c>
      <c r="E11" s="75">
        <v>580499.17000000004</v>
      </c>
      <c r="F11" s="75" t="s">
        <v>833</v>
      </c>
      <c r="G11" s="74" t="s">
        <v>311</v>
      </c>
      <c r="H11" s="74" t="s">
        <v>312</v>
      </c>
      <c r="I11" s="73" t="s">
        <v>130</v>
      </c>
      <c r="J11" s="73">
        <v>1964</v>
      </c>
      <c r="K11" s="74" t="s">
        <v>313</v>
      </c>
      <c r="L11" s="76">
        <v>1250</v>
      </c>
      <c r="M11" s="73">
        <v>1</v>
      </c>
      <c r="N11" s="73" t="s">
        <v>130</v>
      </c>
      <c r="O11" s="73">
        <v>1</v>
      </c>
      <c r="P11" s="73" t="s">
        <v>921</v>
      </c>
      <c r="Q11" s="73" t="s">
        <v>155</v>
      </c>
      <c r="R11" s="73" t="s">
        <v>155</v>
      </c>
      <c r="S11" s="73" t="s">
        <v>130</v>
      </c>
      <c r="T11" s="73" t="s">
        <v>130</v>
      </c>
      <c r="U11" s="73" t="s">
        <v>130</v>
      </c>
      <c r="V11" s="73" t="s">
        <v>20</v>
      </c>
      <c r="W11" s="73">
        <v>1</v>
      </c>
      <c r="X11" s="73" t="s">
        <v>130</v>
      </c>
      <c r="Y11" s="73"/>
      <c r="Z11" s="73"/>
      <c r="AA11" s="73"/>
      <c r="AB11" s="73"/>
      <c r="AC11" s="74"/>
      <c r="AD11" s="73"/>
      <c r="AE11" s="73"/>
      <c r="AF11" s="73"/>
      <c r="AG11" s="77"/>
    </row>
    <row r="12" spans="1:34" s="110" customFormat="1" ht="11.25">
      <c r="A12" s="73">
        <f t="shared" si="0"/>
        <v>10</v>
      </c>
      <c r="B12" s="74" t="s">
        <v>340</v>
      </c>
      <c r="C12" s="74" t="s">
        <v>341</v>
      </c>
      <c r="D12" s="74" t="s">
        <v>342</v>
      </c>
      <c r="E12" s="75">
        <v>36608807.189999998</v>
      </c>
      <c r="F12" s="75" t="s">
        <v>833</v>
      </c>
      <c r="G12" s="74" t="s">
        <v>343</v>
      </c>
      <c r="H12" s="74" t="s">
        <v>207</v>
      </c>
      <c r="I12" s="73" t="s">
        <v>130</v>
      </c>
      <c r="J12" s="73">
        <v>2011</v>
      </c>
      <c r="K12" s="116" t="s">
        <v>344</v>
      </c>
      <c r="L12" s="76">
        <v>2087</v>
      </c>
      <c r="M12" s="117">
        <v>1</v>
      </c>
      <c r="N12" s="73" t="s">
        <v>130</v>
      </c>
      <c r="O12" s="118">
        <v>5</v>
      </c>
      <c r="P12" s="119" t="s">
        <v>139</v>
      </c>
      <c r="Q12" s="73" t="s">
        <v>155</v>
      </c>
      <c r="R12" s="73" t="s">
        <v>155</v>
      </c>
      <c r="S12" s="73" t="s">
        <v>335</v>
      </c>
      <c r="T12" s="73" t="s">
        <v>130</v>
      </c>
      <c r="U12" s="73" t="s">
        <v>130</v>
      </c>
      <c r="V12" s="73" t="s">
        <v>20</v>
      </c>
      <c r="W12" s="73">
        <v>1</v>
      </c>
      <c r="X12" s="73" t="s">
        <v>130</v>
      </c>
      <c r="Y12" s="73" t="s">
        <v>208</v>
      </c>
      <c r="Z12" s="73" t="s">
        <v>208</v>
      </c>
      <c r="AA12" s="73" t="s">
        <v>130</v>
      </c>
      <c r="AB12" s="73" t="s">
        <v>130</v>
      </c>
      <c r="AC12" s="74" t="s">
        <v>345</v>
      </c>
      <c r="AD12" s="73" t="s">
        <v>130</v>
      </c>
      <c r="AE12" s="73"/>
      <c r="AF12" s="73"/>
      <c r="AG12" s="77"/>
    </row>
    <row r="13" spans="1:34" s="110" customFormat="1" ht="11.25">
      <c r="A13" s="73">
        <f t="shared" si="0"/>
        <v>11</v>
      </c>
      <c r="B13" s="74" t="s">
        <v>331</v>
      </c>
      <c r="C13" s="74" t="s">
        <v>332</v>
      </c>
      <c r="D13" s="74" t="s">
        <v>910</v>
      </c>
      <c r="E13" s="75">
        <v>15505064.4</v>
      </c>
      <c r="F13" s="75" t="s">
        <v>833</v>
      </c>
      <c r="G13" s="74" t="s">
        <v>333</v>
      </c>
      <c r="H13" s="74" t="s">
        <v>207</v>
      </c>
      <c r="I13" s="73" t="s">
        <v>208</v>
      </c>
      <c r="J13" s="73">
        <v>1911</v>
      </c>
      <c r="K13" s="74" t="s">
        <v>334</v>
      </c>
      <c r="L13" s="76">
        <v>2978.82</v>
      </c>
      <c r="M13" s="73">
        <v>1</v>
      </c>
      <c r="N13" s="73" t="s">
        <v>130</v>
      </c>
      <c r="O13" s="73">
        <v>4</v>
      </c>
      <c r="P13" s="73" t="s">
        <v>139</v>
      </c>
      <c r="Q13" s="73" t="s">
        <v>155</v>
      </c>
      <c r="R13" s="73" t="s">
        <v>155</v>
      </c>
      <c r="S13" s="73" t="s">
        <v>335</v>
      </c>
      <c r="T13" s="73" t="s">
        <v>130</v>
      </c>
      <c r="U13" s="73" t="s">
        <v>130</v>
      </c>
      <c r="V13" s="73" t="s">
        <v>20</v>
      </c>
      <c r="W13" s="73">
        <v>1</v>
      </c>
      <c r="X13" s="73" t="s">
        <v>130</v>
      </c>
      <c r="Y13" s="73" t="s">
        <v>130</v>
      </c>
      <c r="Z13" s="73" t="s">
        <v>130</v>
      </c>
      <c r="AA13" s="73" t="s">
        <v>130</v>
      </c>
      <c r="AB13" s="73" t="s">
        <v>130</v>
      </c>
      <c r="AC13" s="74" t="s">
        <v>336</v>
      </c>
      <c r="AD13" s="73"/>
      <c r="AE13" s="73"/>
      <c r="AF13" s="73"/>
      <c r="AG13" s="77"/>
    </row>
    <row r="14" spans="1:34" s="78" customFormat="1" ht="11.25">
      <c r="A14" s="73">
        <f t="shared" si="0"/>
        <v>12</v>
      </c>
      <c r="B14" s="74" t="s">
        <v>206</v>
      </c>
      <c r="C14" s="74" t="s">
        <v>1326</v>
      </c>
      <c r="D14" s="74" t="s">
        <v>911</v>
      </c>
      <c r="E14" s="75">
        <v>10658250.550000001</v>
      </c>
      <c r="F14" s="75" t="s">
        <v>833</v>
      </c>
      <c r="G14" s="74" t="s">
        <v>128</v>
      </c>
      <c r="H14" s="74" t="s">
        <v>207</v>
      </c>
      <c r="I14" s="73" t="s">
        <v>208</v>
      </c>
      <c r="J14" s="73" t="s">
        <v>209</v>
      </c>
      <c r="K14" s="74" t="s">
        <v>210</v>
      </c>
      <c r="L14" s="76">
        <v>14498.19</v>
      </c>
      <c r="M14" s="73">
        <v>1</v>
      </c>
      <c r="N14" s="73" t="s">
        <v>130</v>
      </c>
      <c r="O14" s="73">
        <v>4</v>
      </c>
      <c r="P14" s="73" t="s">
        <v>139</v>
      </c>
      <c r="Q14" s="73" t="s">
        <v>155</v>
      </c>
      <c r="R14" s="73" t="s">
        <v>155</v>
      </c>
      <c r="S14" s="73" t="s">
        <v>130</v>
      </c>
      <c r="T14" s="73" t="s">
        <v>130</v>
      </c>
      <c r="U14" s="73" t="s">
        <v>130</v>
      </c>
      <c r="V14" s="73" t="s">
        <v>20</v>
      </c>
      <c r="W14" s="73">
        <v>1</v>
      </c>
      <c r="X14" s="73" t="s">
        <v>130</v>
      </c>
      <c r="Y14" s="73" t="s">
        <v>130</v>
      </c>
      <c r="Z14" s="73" t="s">
        <v>130</v>
      </c>
      <c r="AA14" s="73" t="s">
        <v>130</v>
      </c>
      <c r="AB14" s="73" t="s">
        <v>130</v>
      </c>
      <c r="AC14" s="74" t="s">
        <v>211</v>
      </c>
      <c r="AD14" s="73"/>
      <c r="AE14" s="73"/>
      <c r="AF14" s="73"/>
      <c r="AG14" s="77"/>
    </row>
    <row r="15" spans="1:34" s="110" customFormat="1" ht="11.25">
      <c r="A15" s="73">
        <f t="shared" si="0"/>
        <v>13</v>
      </c>
      <c r="B15" s="74" t="s">
        <v>231</v>
      </c>
      <c r="C15" s="74" t="s">
        <v>232</v>
      </c>
      <c r="D15" s="74" t="s">
        <v>912</v>
      </c>
      <c r="E15" s="75">
        <v>26120247.510000002</v>
      </c>
      <c r="F15" s="75" t="s">
        <v>833</v>
      </c>
      <c r="G15" s="74" t="s">
        <v>136</v>
      </c>
      <c r="H15" s="74" t="s">
        <v>233</v>
      </c>
      <c r="I15" s="73" t="s">
        <v>208</v>
      </c>
      <c r="J15" s="73">
        <v>1938</v>
      </c>
      <c r="K15" s="74" t="s">
        <v>234</v>
      </c>
      <c r="L15" s="76">
        <v>10325.4</v>
      </c>
      <c r="M15" s="73">
        <v>1</v>
      </c>
      <c r="N15" s="73" t="s">
        <v>130</v>
      </c>
      <c r="O15" s="73">
        <v>7</v>
      </c>
      <c r="P15" s="73" t="s">
        <v>139</v>
      </c>
      <c r="Q15" s="73" t="s">
        <v>155</v>
      </c>
      <c r="R15" s="73" t="s">
        <v>155</v>
      </c>
      <c r="S15" s="120" t="s">
        <v>235</v>
      </c>
      <c r="T15" s="73" t="s">
        <v>130</v>
      </c>
      <c r="U15" s="73" t="s">
        <v>130</v>
      </c>
      <c r="V15" s="73" t="s">
        <v>20</v>
      </c>
      <c r="W15" s="73">
        <v>12</v>
      </c>
      <c r="X15" s="73" t="s">
        <v>130</v>
      </c>
      <c r="Y15" s="73" t="s">
        <v>130</v>
      </c>
      <c r="Z15" s="73" t="s">
        <v>130</v>
      </c>
      <c r="AA15" s="73" t="s">
        <v>130</v>
      </c>
      <c r="AB15" s="73" t="s">
        <v>130</v>
      </c>
      <c r="AC15" s="74" t="s">
        <v>236</v>
      </c>
      <c r="AD15" s="73"/>
      <c r="AE15" s="73"/>
      <c r="AF15" s="73"/>
      <c r="AG15" s="77"/>
    </row>
    <row r="16" spans="1:34" s="110" customFormat="1" ht="11.25">
      <c r="A16" s="73">
        <f t="shared" si="0"/>
        <v>14</v>
      </c>
      <c r="B16" s="74" t="s">
        <v>184</v>
      </c>
      <c r="C16" s="74" t="s">
        <v>185</v>
      </c>
      <c r="D16" s="74" t="s">
        <v>186</v>
      </c>
      <c r="E16" s="75">
        <v>10252046.369999999</v>
      </c>
      <c r="F16" s="75" t="s">
        <v>833</v>
      </c>
      <c r="G16" s="74" t="s">
        <v>187</v>
      </c>
      <c r="H16" s="74" t="s">
        <v>188</v>
      </c>
      <c r="I16" s="73" t="s">
        <v>130</v>
      </c>
      <c r="J16" s="73">
        <v>1992</v>
      </c>
      <c r="K16" s="74" t="s">
        <v>189</v>
      </c>
      <c r="L16" s="76">
        <v>6581</v>
      </c>
      <c r="M16" s="73">
        <v>1</v>
      </c>
      <c r="N16" s="73" t="s">
        <v>130</v>
      </c>
      <c r="O16" s="73">
        <v>5</v>
      </c>
      <c r="P16" s="73" t="s">
        <v>139</v>
      </c>
      <c r="Q16" s="73" t="s">
        <v>155</v>
      </c>
      <c r="R16" s="73" t="s">
        <v>155</v>
      </c>
      <c r="S16" s="73" t="s">
        <v>130</v>
      </c>
      <c r="T16" s="73" t="s">
        <v>130</v>
      </c>
      <c r="U16" s="73" t="s">
        <v>130</v>
      </c>
      <c r="V16" s="73" t="s">
        <v>20</v>
      </c>
      <c r="W16" s="73">
        <v>6</v>
      </c>
      <c r="X16" s="73" t="s">
        <v>130</v>
      </c>
      <c r="Y16" s="73" t="s">
        <v>130</v>
      </c>
      <c r="Z16" s="73" t="s">
        <v>130</v>
      </c>
      <c r="AA16" s="73" t="s">
        <v>130</v>
      </c>
      <c r="AB16" s="73" t="s">
        <v>130</v>
      </c>
      <c r="AC16" s="74" t="s">
        <v>190</v>
      </c>
      <c r="AD16" s="73"/>
      <c r="AE16" s="73"/>
      <c r="AF16" s="73"/>
      <c r="AG16" s="77"/>
    </row>
    <row r="17" spans="1:33" s="110" customFormat="1" ht="11.25">
      <c r="A17" s="73">
        <f t="shared" si="0"/>
        <v>15</v>
      </c>
      <c r="B17" s="74" t="s">
        <v>191</v>
      </c>
      <c r="C17" s="74" t="s">
        <v>192</v>
      </c>
      <c r="D17" s="74" t="s">
        <v>193</v>
      </c>
      <c r="E17" s="75">
        <v>1698550.37</v>
      </c>
      <c r="F17" s="75" t="s">
        <v>833</v>
      </c>
      <c r="G17" s="74" t="s">
        <v>128</v>
      </c>
      <c r="H17" s="74" t="s">
        <v>194</v>
      </c>
      <c r="I17" s="73" t="s">
        <v>130</v>
      </c>
      <c r="J17" s="73">
        <v>1992</v>
      </c>
      <c r="K17" s="74" t="s">
        <v>195</v>
      </c>
      <c r="L17" s="76">
        <v>2325</v>
      </c>
      <c r="M17" s="73">
        <v>1</v>
      </c>
      <c r="N17" s="73" t="s">
        <v>130</v>
      </c>
      <c r="O17" s="73">
        <v>1</v>
      </c>
      <c r="P17" s="73" t="s">
        <v>139</v>
      </c>
      <c r="Q17" s="73" t="s">
        <v>155</v>
      </c>
      <c r="R17" s="73" t="s">
        <v>155</v>
      </c>
      <c r="S17" s="73" t="s">
        <v>130</v>
      </c>
      <c r="T17" s="73" t="s">
        <v>130</v>
      </c>
      <c r="U17" s="73" t="s">
        <v>130</v>
      </c>
      <c r="V17" s="73" t="s">
        <v>20</v>
      </c>
      <c r="W17" s="73">
        <v>1</v>
      </c>
      <c r="X17" s="73" t="s">
        <v>130</v>
      </c>
      <c r="Y17" s="73" t="s">
        <v>130</v>
      </c>
      <c r="Z17" s="73" t="s">
        <v>130</v>
      </c>
      <c r="AA17" s="73" t="s">
        <v>130</v>
      </c>
      <c r="AB17" s="73" t="s">
        <v>130</v>
      </c>
      <c r="AC17" s="74"/>
      <c r="AD17" s="73"/>
      <c r="AE17" s="73"/>
      <c r="AF17" s="73"/>
      <c r="AG17" s="77"/>
    </row>
    <row r="18" spans="1:33" s="110" customFormat="1" ht="11.25">
      <c r="A18" s="73">
        <f t="shared" si="0"/>
        <v>16</v>
      </c>
      <c r="B18" s="74" t="s">
        <v>196</v>
      </c>
      <c r="C18" s="74" t="s">
        <v>197</v>
      </c>
      <c r="D18" s="74" t="s">
        <v>198</v>
      </c>
      <c r="E18" s="75">
        <v>933091.35</v>
      </c>
      <c r="F18" s="75" t="s">
        <v>833</v>
      </c>
      <c r="G18" s="74" t="s">
        <v>199</v>
      </c>
      <c r="H18" s="74" t="s">
        <v>148</v>
      </c>
      <c r="I18" s="73" t="s">
        <v>130</v>
      </c>
      <c r="J18" s="73">
        <v>1995</v>
      </c>
      <c r="K18" s="74" t="s">
        <v>200</v>
      </c>
      <c r="L18" s="76">
        <v>900</v>
      </c>
      <c r="M18" s="73">
        <v>1</v>
      </c>
      <c r="N18" s="73" t="s">
        <v>130</v>
      </c>
      <c r="O18" s="73">
        <v>5</v>
      </c>
      <c r="P18" s="73" t="s">
        <v>139</v>
      </c>
      <c r="Q18" s="73" t="s">
        <v>134</v>
      </c>
      <c r="R18" s="73" t="s">
        <v>134</v>
      </c>
      <c r="S18" s="73" t="s">
        <v>130</v>
      </c>
      <c r="T18" s="73" t="s">
        <v>130</v>
      </c>
      <c r="U18" s="73" t="s">
        <v>130</v>
      </c>
      <c r="V18" s="73" t="s">
        <v>134</v>
      </c>
      <c r="W18" s="73" t="s">
        <v>134</v>
      </c>
      <c r="X18" s="73" t="s">
        <v>130</v>
      </c>
      <c r="Y18" s="73" t="s">
        <v>130</v>
      </c>
      <c r="Z18" s="73" t="s">
        <v>130</v>
      </c>
      <c r="AA18" s="73" t="s">
        <v>130</v>
      </c>
      <c r="AB18" s="73" t="s">
        <v>130</v>
      </c>
      <c r="AC18" s="74"/>
      <c r="AD18" s="73"/>
      <c r="AE18" s="73"/>
      <c r="AF18" s="73"/>
      <c r="AG18" s="77"/>
    </row>
    <row r="19" spans="1:33" s="110" customFormat="1" ht="11.25">
      <c r="A19" s="73">
        <f t="shared" si="0"/>
        <v>17</v>
      </c>
      <c r="B19" s="74" t="s">
        <v>258</v>
      </c>
      <c r="C19" s="74" t="s">
        <v>1327</v>
      </c>
      <c r="D19" s="74" t="s">
        <v>259</v>
      </c>
      <c r="E19" s="75">
        <v>49513.599999999999</v>
      </c>
      <c r="F19" s="75" t="s">
        <v>833</v>
      </c>
      <c r="G19" s="74" t="s">
        <v>141</v>
      </c>
      <c r="H19" s="74" t="s">
        <v>148</v>
      </c>
      <c r="I19" s="73" t="s">
        <v>130</v>
      </c>
      <c r="J19" s="73">
        <v>1956</v>
      </c>
      <c r="K19" s="74" t="s">
        <v>260</v>
      </c>
      <c r="L19" s="76">
        <v>146.80000000000001</v>
      </c>
      <c r="M19" s="73">
        <v>1</v>
      </c>
      <c r="N19" s="73" t="s">
        <v>130</v>
      </c>
      <c r="O19" s="73">
        <v>1</v>
      </c>
      <c r="P19" s="73" t="s">
        <v>139</v>
      </c>
      <c r="Q19" s="73" t="s">
        <v>261</v>
      </c>
      <c r="R19" s="73" t="s">
        <v>134</v>
      </c>
      <c r="S19" s="73" t="s">
        <v>130</v>
      </c>
      <c r="T19" s="73" t="s">
        <v>130</v>
      </c>
      <c r="U19" s="73" t="s">
        <v>130</v>
      </c>
      <c r="V19" s="73" t="s">
        <v>134</v>
      </c>
      <c r="W19" s="73" t="s">
        <v>134</v>
      </c>
      <c r="X19" s="73" t="s">
        <v>130</v>
      </c>
      <c r="Y19" s="73" t="s">
        <v>130</v>
      </c>
      <c r="Z19" s="73" t="s">
        <v>130</v>
      </c>
      <c r="AA19" s="73" t="s">
        <v>130</v>
      </c>
      <c r="AB19" s="73" t="s">
        <v>130</v>
      </c>
      <c r="AC19" s="74"/>
      <c r="AD19" s="73"/>
      <c r="AE19" s="73"/>
      <c r="AF19" s="73"/>
      <c r="AG19" s="77"/>
    </row>
    <row r="20" spans="1:33" s="110" customFormat="1" ht="11.25">
      <c r="A20" s="73">
        <f t="shared" si="0"/>
        <v>18</v>
      </c>
      <c r="B20" s="112" t="s">
        <v>288</v>
      </c>
      <c r="C20" s="112" t="s">
        <v>289</v>
      </c>
      <c r="D20" s="74" t="s">
        <v>913</v>
      </c>
      <c r="E20" s="113">
        <v>802196.57</v>
      </c>
      <c r="F20" s="113" t="s">
        <v>833</v>
      </c>
      <c r="G20" s="74" t="s">
        <v>290</v>
      </c>
      <c r="H20" s="74" t="s">
        <v>148</v>
      </c>
      <c r="I20" s="73" t="s">
        <v>208</v>
      </c>
      <c r="J20" s="73" t="s">
        <v>291</v>
      </c>
      <c r="K20" s="74" t="s">
        <v>292</v>
      </c>
      <c r="L20" s="76">
        <v>1755</v>
      </c>
      <c r="M20" s="73">
        <v>1</v>
      </c>
      <c r="N20" s="73" t="s">
        <v>130</v>
      </c>
      <c r="O20" s="73">
        <v>4</v>
      </c>
      <c r="P20" s="73" t="s">
        <v>139</v>
      </c>
      <c r="Q20" s="73" t="s">
        <v>134</v>
      </c>
      <c r="R20" s="73" t="s">
        <v>134</v>
      </c>
      <c r="S20" s="73" t="s">
        <v>130</v>
      </c>
      <c r="T20" s="73" t="s">
        <v>130</v>
      </c>
      <c r="U20" s="73" t="s">
        <v>130</v>
      </c>
      <c r="V20" s="73" t="s">
        <v>134</v>
      </c>
      <c r="W20" s="73" t="s">
        <v>134</v>
      </c>
      <c r="X20" s="73" t="s">
        <v>130</v>
      </c>
      <c r="Y20" s="73" t="s">
        <v>130</v>
      </c>
      <c r="Z20" s="73" t="s">
        <v>130</v>
      </c>
      <c r="AA20" s="73" t="s">
        <v>130</v>
      </c>
      <c r="AB20" s="73" t="s">
        <v>130</v>
      </c>
      <c r="AC20" s="74"/>
      <c r="AD20" s="73"/>
      <c r="AE20" s="73"/>
      <c r="AF20" s="73"/>
      <c r="AG20" s="77"/>
    </row>
    <row r="21" spans="1:33" s="110" customFormat="1" ht="11.25">
      <c r="A21" s="73">
        <f t="shared" si="0"/>
        <v>19</v>
      </c>
      <c r="B21" s="112" t="s">
        <v>288</v>
      </c>
      <c r="C21" s="112" t="s">
        <v>289</v>
      </c>
      <c r="D21" s="74" t="s">
        <v>913</v>
      </c>
      <c r="E21" s="113" t="s">
        <v>825</v>
      </c>
      <c r="F21" s="113" t="s">
        <v>833</v>
      </c>
      <c r="G21" s="74" t="s">
        <v>293</v>
      </c>
      <c r="H21" s="74" t="s">
        <v>148</v>
      </c>
      <c r="I21" s="73" t="s">
        <v>208</v>
      </c>
      <c r="J21" s="73" t="s">
        <v>291</v>
      </c>
      <c r="K21" s="74" t="s">
        <v>292</v>
      </c>
      <c r="L21" s="76">
        <v>608</v>
      </c>
      <c r="M21" s="73"/>
      <c r="N21" s="73" t="s">
        <v>130</v>
      </c>
      <c r="O21" s="73"/>
      <c r="P21" s="73"/>
      <c r="Q21" s="73" t="s">
        <v>134</v>
      </c>
      <c r="R21" s="73" t="s">
        <v>134</v>
      </c>
      <c r="S21" s="73" t="s">
        <v>130</v>
      </c>
      <c r="T21" s="73" t="s">
        <v>130</v>
      </c>
      <c r="U21" s="73" t="s">
        <v>130</v>
      </c>
      <c r="V21" s="73" t="s">
        <v>134</v>
      </c>
      <c r="W21" s="73" t="s">
        <v>134</v>
      </c>
      <c r="X21" s="73" t="s">
        <v>130</v>
      </c>
      <c r="Y21" s="73"/>
      <c r="Z21" s="73"/>
      <c r="AA21" s="73" t="s">
        <v>130</v>
      </c>
      <c r="AB21" s="73"/>
      <c r="AC21" s="74"/>
      <c r="AD21" s="73"/>
      <c r="AE21" s="73"/>
      <c r="AF21" s="73"/>
      <c r="AG21" s="77"/>
    </row>
    <row r="22" spans="1:33" s="110" customFormat="1" ht="11.25">
      <c r="A22" s="73">
        <f t="shared" si="0"/>
        <v>20</v>
      </c>
      <c r="B22" s="74" t="s">
        <v>294</v>
      </c>
      <c r="C22" s="74" t="s">
        <v>295</v>
      </c>
      <c r="D22" s="74" t="s">
        <v>815</v>
      </c>
      <c r="E22" s="75">
        <v>211061.52</v>
      </c>
      <c r="F22" s="75" t="s">
        <v>833</v>
      </c>
      <c r="G22" s="74" t="s">
        <v>296</v>
      </c>
      <c r="H22" s="74" t="s">
        <v>148</v>
      </c>
      <c r="I22" s="73" t="s">
        <v>208</v>
      </c>
      <c r="J22" s="73">
        <v>1938</v>
      </c>
      <c r="K22" s="74" t="s">
        <v>297</v>
      </c>
      <c r="L22" s="76">
        <v>2496</v>
      </c>
      <c r="M22" s="73">
        <v>1</v>
      </c>
      <c r="N22" s="73" t="s">
        <v>130</v>
      </c>
      <c r="O22" s="73">
        <v>5</v>
      </c>
      <c r="P22" s="73" t="s">
        <v>139</v>
      </c>
      <c r="Q22" s="73" t="s">
        <v>134</v>
      </c>
      <c r="R22" s="73" t="s">
        <v>134</v>
      </c>
      <c r="S22" s="73" t="s">
        <v>130</v>
      </c>
      <c r="T22" s="73" t="s">
        <v>130</v>
      </c>
      <c r="U22" s="73" t="s">
        <v>130</v>
      </c>
      <c r="V22" s="73" t="s">
        <v>134</v>
      </c>
      <c r="W22" s="73" t="s">
        <v>134</v>
      </c>
      <c r="X22" s="73" t="s">
        <v>130</v>
      </c>
      <c r="Y22" s="73" t="s">
        <v>130</v>
      </c>
      <c r="Z22" s="73" t="s">
        <v>130</v>
      </c>
      <c r="AA22" s="73" t="s">
        <v>130</v>
      </c>
      <c r="AB22" s="73" t="s">
        <v>130</v>
      </c>
      <c r="AC22" s="74"/>
      <c r="AD22" s="73"/>
      <c r="AE22" s="73"/>
      <c r="AF22" s="73"/>
      <c r="AG22" s="77"/>
    </row>
    <row r="23" spans="1:33" s="110" customFormat="1" ht="11.25">
      <c r="A23" s="73">
        <f t="shared" si="0"/>
        <v>21</v>
      </c>
      <c r="B23" s="74" t="s">
        <v>201</v>
      </c>
      <c r="C23" s="74" t="s">
        <v>202</v>
      </c>
      <c r="D23" s="74" t="s">
        <v>914</v>
      </c>
      <c r="E23" s="75">
        <v>1157574.82</v>
      </c>
      <c r="F23" s="75" t="s">
        <v>833</v>
      </c>
      <c r="G23" s="74" t="s">
        <v>203</v>
      </c>
      <c r="H23" s="74" t="s">
        <v>148</v>
      </c>
      <c r="I23" s="73"/>
      <c r="J23" s="73">
        <v>1954</v>
      </c>
      <c r="K23" s="74" t="s">
        <v>204</v>
      </c>
      <c r="L23" s="76">
        <v>839.57</v>
      </c>
      <c r="M23" s="73">
        <v>1</v>
      </c>
      <c r="N23" s="73" t="s">
        <v>130</v>
      </c>
      <c r="O23" s="73">
        <v>3</v>
      </c>
      <c r="P23" s="73" t="s">
        <v>139</v>
      </c>
      <c r="Q23" s="73" t="s">
        <v>155</v>
      </c>
      <c r="R23" s="73" t="s">
        <v>155</v>
      </c>
      <c r="S23" s="115" t="s">
        <v>130</v>
      </c>
      <c r="T23" s="73" t="s">
        <v>130</v>
      </c>
      <c r="U23" s="73" t="s">
        <v>130</v>
      </c>
      <c r="V23" s="73" t="s">
        <v>20</v>
      </c>
      <c r="W23" s="73">
        <v>1</v>
      </c>
      <c r="X23" s="73" t="s">
        <v>130</v>
      </c>
      <c r="Y23" s="73" t="s">
        <v>130</v>
      </c>
      <c r="Z23" s="73" t="s">
        <v>130</v>
      </c>
      <c r="AA23" s="73" t="s">
        <v>130</v>
      </c>
      <c r="AB23" s="73" t="s">
        <v>130</v>
      </c>
      <c r="AC23" s="74" t="s">
        <v>205</v>
      </c>
      <c r="AD23" s="73"/>
      <c r="AE23" s="73"/>
      <c r="AF23" s="73"/>
      <c r="AG23" s="77"/>
    </row>
    <row r="24" spans="1:33" s="110" customFormat="1" ht="11.25">
      <c r="A24" s="73">
        <f t="shared" si="0"/>
        <v>22</v>
      </c>
      <c r="B24" s="74" t="s">
        <v>212</v>
      </c>
      <c r="C24" s="74" t="s">
        <v>213</v>
      </c>
      <c r="D24" s="74" t="s">
        <v>214</v>
      </c>
      <c r="E24" s="75">
        <v>1069126</v>
      </c>
      <c r="F24" s="75" t="s">
        <v>833</v>
      </c>
      <c r="G24" s="74" t="s">
        <v>215</v>
      </c>
      <c r="H24" s="74" t="s">
        <v>148</v>
      </c>
      <c r="I24" s="73"/>
      <c r="J24" s="73">
        <v>1953</v>
      </c>
      <c r="K24" s="74" t="s">
        <v>216</v>
      </c>
      <c r="L24" s="76">
        <v>1198.81</v>
      </c>
      <c r="M24" s="73">
        <v>1</v>
      </c>
      <c r="N24" s="73" t="s">
        <v>130</v>
      </c>
      <c r="O24" s="73">
        <v>4</v>
      </c>
      <c r="P24" s="73" t="s">
        <v>139</v>
      </c>
      <c r="Q24" s="73" t="s">
        <v>155</v>
      </c>
      <c r="R24" s="73" t="s">
        <v>155</v>
      </c>
      <c r="S24" s="73" t="s">
        <v>130</v>
      </c>
      <c r="T24" s="73" t="s">
        <v>130</v>
      </c>
      <c r="U24" s="73" t="s">
        <v>130</v>
      </c>
      <c r="V24" s="73" t="s">
        <v>20</v>
      </c>
      <c r="W24" s="73">
        <v>1</v>
      </c>
      <c r="X24" s="73" t="s">
        <v>130</v>
      </c>
      <c r="Y24" s="73" t="s">
        <v>130</v>
      </c>
      <c r="Z24" s="73" t="s">
        <v>130</v>
      </c>
      <c r="AA24" s="73" t="s">
        <v>130</v>
      </c>
      <c r="AB24" s="73" t="s">
        <v>130</v>
      </c>
      <c r="AC24" s="74" t="s">
        <v>217</v>
      </c>
      <c r="AD24" s="73" t="s">
        <v>218</v>
      </c>
      <c r="AE24" s="73"/>
      <c r="AF24" s="73"/>
      <c r="AG24" s="77"/>
    </row>
    <row r="25" spans="1:33" s="110" customFormat="1" ht="11.25">
      <c r="A25" s="73">
        <f t="shared" si="0"/>
        <v>23</v>
      </c>
      <c r="B25" s="74" t="s">
        <v>225</v>
      </c>
      <c r="C25" s="74" t="s">
        <v>226</v>
      </c>
      <c r="D25" s="74" t="s">
        <v>227</v>
      </c>
      <c r="E25" s="75">
        <v>5874569.7800000003</v>
      </c>
      <c r="F25" s="75" t="s">
        <v>833</v>
      </c>
      <c r="G25" s="74" t="s">
        <v>228</v>
      </c>
      <c r="H25" s="74" t="s">
        <v>148</v>
      </c>
      <c r="I25" s="73" t="s">
        <v>208</v>
      </c>
      <c r="J25" s="73">
        <v>1919</v>
      </c>
      <c r="K25" s="74" t="s">
        <v>229</v>
      </c>
      <c r="L25" s="76">
        <v>2568.6999999999998</v>
      </c>
      <c r="M25" s="73">
        <v>1</v>
      </c>
      <c r="N25" s="73" t="s">
        <v>130</v>
      </c>
      <c r="O25" s="73">
        <v>4</v>
      </c>
      <c r="P25" s="73" t="s">
        <v>139</v>
      </c>
      <c r="Q25" s="73" t="s">
        <v>155</v>
      </c>
      <c r="R25" s="73" t="s">
        <v>155</v>
      </c>
      <c r="S25" s="115" t="s">
        <v>130</v>
      </c>
      <c r="T25" s="73" t="s">
        <v>130</v>
      </c>
      <c r="U25" s="73" t="s">
        <v>130</v>
      </c>
      <c r="V25" s="73" t="s">
        <v>20</v>
      </c>
      <c r="W25" s="73">
        <v>5</v>
      </c>
      <c r="X25" s="73" t="s">
        <v>130</v>
      </c>
      <c r="Y25" s="73" t="s">
        <v>130</v>
      </c>
      <c r="Z25" s="73" t="s">
        <v>130</v>
      </c>
      <c r="AA25" s="73" t="s">
        <v>951</v>
      </c>
      <c r="AB25" s="73" t="s">
        <v>130</v>
      </c>
      <c r="AC25" s="74" t="s">
        <v>230</v>
      </c>
      <c r="AD25" s="73"/>
      <c r="AE25" s="73"/>
      <c r="AF25" s="73"/>
      <c r="AG25" s="77"/>
    </row>
    <row r="26" spans="1:33" s="110" customFormat="1" ht="11.25">
      <c r="A26" s="73">
        <f t="shared" si="0"/>
        <v>24</v>
      </c>
      <c r="B26" s="74" t="s">
        <v>237</v>
      </c>
      <c r="C26" s="74" t="s">
        <v>238</v>
      </c>
      <c r="D26" s="74" t="s">
        <v>816</v>
      </c>
      <c r="E26" s="75">
        <v>5669865.1200000001</v>
      </c>
      <c r="F26" s="75" t="s">
        <v>833</v>
      </c>
      <c r="G26" s="74" t="s">
        <v>239</v>
      </c>
      <c r="H26" s="74" t="s">
        <v>148</v>
      </c>
      <c r="I26" s="73" t="s">
        <v>130</v>
      </c>
      <c r="J26" s="73">
        <v>1925</v>
      </c>
      <c r="K26" s="74" t="s">
        <v>240</v>
      </c>
      <c r="L26" s="76">
        <v>4965.34</v>
      </c>
      <c r="M26" s="73">
        <v>1</v>
      </c>
      <c r="N26" s="73" t="s">
        <v>130</v>
      </c>
      <c r="O26" s="73">
        <v>4</v>
      </c>
      <c r="P26" s="73" t="s">
        <v>139</v>
      </c>
      <c r="Q26" s="73" t="s">
        <v>155</v>
      </c>
      <c r="R26" s="73" t="s">
        <v>155</v>
      </c>
      <c r="S26" s="73" t="s">
        <v>130</v>
      </c>
      <c r="T26" s="73" t="s">
        <v>130</v>
      </c>
      <c r="U26" s="73" t="s">
        <v>130</v>
      </c>
      <c r="V26" s="73" t="s">
        <v>20</v>
      </c>
      <c r="W26" s="73">
        <v>5</v>
      </c>
      <c r="X26" s="73" t="s">
        <v>130</v>
      </c>
      <c r="Y26" s="73" t="s">
        <v>130</v>
      </c>
      <c r="Z26" s="73" t="s">
        <v>130</v>
      </c>
      <c r="AA26" s="73" t="s">
        <v>130</v>
      </c>
      <c r="AB26" s="73" t="s">
        <v>130</v>
      </c>
      <c r="AC26" s="74" t="s">
        <v>241</v>
      </c>
      <c r="AD26" s="73"/>
      <c r="AE26" s="73"/>
      <c r="AF26" s="73"/>
      <c r="AG26" s="77"/>
    </row>
    <row r="27" spans="1:33" s="110" customFormat="1" ht="11.25">
      <c r="A27" s="73">
        <f t="shared" si="0"/>
        <v>25</v>
      </c>
      <c r="B27" s="74" t="s">
        <v>144</v>
      </c>
      <c r="C27" s="74" t="s">
        <v>145</v>
      </c>
      <c r="D27" s="74" t="s">
        <v>146</v>
      </c>
      <c r="E27" s="75">
        <v>1073844.3899999999</v>
      </c>
      <c r="F27" s="75" t="s">
        <v>833</v>
      </c>
      <c r="G27" s="74" t="s">
        <v>147</v>
      </c>
      <c r="H27" s="74" t="s">
        <v>148</v>
      </c>
      <c r="I27" s="73" t="s">
        <v>130</v>
      </c>
      <c r="J27" s="73">
        <v>1991</v>
      </c>
      <c r="K27" s="74" t="s">
        <v>149</v>
      </c>
      <c r="L27" s="76">
        <v>1391</v>
      </c>
      <c r="M27" s="73">
        <v>1</v>
      </c>
      <c r="N27" s="73" t="s">
        <v>130</v>
      </c>
      <c r="O27" s="73">
        <v>4</v>
      </c>
      <c r="P27" s="73" t="s">
        <v>139</v>
      </c>
      <c r="Q27" s="73" t="s">
        <v>134</v>
      </c>
      <c r="R27" s="73" t="s">
        <v>134</v>
      </c>
      <c r="S27" s="73" t="s">
        <v>130</v>
      </c>
      <c r="T27" s="73" t="s">
        <v>130</v>
      </c>
      <c r="U27" s="73" t="s">
        <v>130</v>
      </c>
      <c r="V27" s="73" t="s">
        <v>134</v>
      </c>
      <c r="W27" s="73" t="s">
        <v>134</v>
      </c>
      <c r="X27" s="73" t="s">
        <v>130</v>
      </c>
      <c r="Y27" s="73" t="s">
        <v>130</v>
      </c>
      <c r="Z27" s="73" t="s">
        <v>130</v>
      </c>
      <c r="AA27" s="73" t="s">
        <v>130</v>
      </c>
      <c r="AB27" s="73" t="s">
        <v>130</v>
      </c>
      <c r="AC27" s="74"/>
      <c r="AD27" s="73"/>
      <c r="AE27" s="73"/>
      <c r="AF27" s="73"/>
      <c r="AG27" s="77"/>
    </row>
    <row r="28" spans="1:33" s="110" customFormat="1" ht="11.25">
      <c r="A28" s="73">
        <f t="shared" si="0"/>
        <v>26</v>
      </c>
      <c r="B28" s="74" t="s">
        <v>150</v>
      </c>
      <c r="C28" s="74" t="s">
        <v>151</v>
      </c>
      <c r="D28" s="74" t="s">
        <v>152</v>
      </c>
      <c r="E28" s="75">
        <v>12825868.890000001</v>
      </c>
      <c r="F28" s="75" t="s">
        <v>833</v>
      </c>
      <c r="G28" s="74" t="s">
        <v>153</v>
      </c>
      <c r="H28" s="74" t="s">
        <v>148</v>
      </c>
      <c r="I28" s="73" t="s">
        <v>130</v>
      </c>
      <c r="J28" s="73">
        <v>1991</v>
      </c>
      <c r="K28" s="74" t="s">
        <v>154</v>
      </c>
      <c r="L28" s="76">
        <v>10752.95</v>
      </c>
      <c r="M28" s="73">
        <v>1</v>
      </c>
      <c r="N28" s="73" t="s">
        <v>130</v>
      </c>
      <c r="O28" s="73">
        <v>11</v>
      </c>
      <c r="P28" s="73" t="s">
        <v>139</v>
      </c>
      <c r="Q28" s="73" t="s">
        <v>155</v>
      </c>
      <c r="R28" s="73" t="s">
        <v>155</v>
      </c>
      <c r="S28" s="111" t="s">
        <v>156</v>
      </c>
      <c r="T28" s="73" t="s">
        <v>130</v>
      </c>
      <c r="U28" s="73" t="s">
        <v>130</v>
      </c>
      <c r="V28" s="73" t="s">
        <v>20</v>
      </c>
      <c r="W28" s="73">
        <v>15</v>
      </c>
      <c r="X28" s="73" t="s">
        <v>130</v>
      </c>
      <c r="Y28" s="73" t="s">
        <v>130</v>
      </c>
      <c r="Z28" s="73" t="s">
        <v>130</v>
      </c>
      <c r="AA28" s="73" t="s">
        <v>130</v>
      </c>
      <c r="AB28" s="73" t="s">
        <v>130</v>
      </c>
      <c r="AC28" s="74" t="s">
        <v>157</v>
      </c>
      <c r="AD28" s="73"/>
      <c r="AE28" s="73"/>
      <c r="AF28" s="73"/>
      <c r="AG28" s="77"/>
    </row>
    <row r="29" spans="1:33" s="110" customFormat="1" ht="33.75">
      <c r="A29" s="73">
        <f t="shared" si="0"/>
        <v>27</v>
      </c>
      <c r="B29" s="74" t="s">
        <v>242</v>
      </c>
      <c r="C29" s="74" t="s">
        <v>243</v>
      </c>
      <c r="D29" s="74" t="s">
        <v>817</v>
      </c>
      <c r="E29" s="75">
        <v>1165692.6399999999</v>
      </c>
      <c r="F29" s="75" t="s">
        <v>833</v>
      </c>
      <c r="G29" s="74" t="s">
        <v>244</v>
      </c>
      <c r="H29" s="114" t="s">
        <v>818</v>
      </c>
      <c r="I29" s="73" t="s">
        <v>245</v>
      </c>
      <c r="J29" s="73" t="s">
        <v>131</v>
      </c>
      <c r="K29" s="74" t="s">
        <v>246</v>
      </c>
      <c r="L29" s="76">
        <v>420</v>
      </c>
      <c r="M29" s="73"/>
      <c r="N29" s="73" t="s">
        <v>130</v>
      </c>
      <c r="O29" s="73">
        <v>3</v>
      </c>
      <c r="P29" s="73" t="s">
        <v>921</v>
      </c>
      <c r="Q29" s="73" t="s">
        <v>155</v>
      </c>
      <c r="R29" s="73" t="s">
        <v>155</v>
      </c>
      <c r="S29" s="111" t="s">
        <v>247</v>
      </c>
      <c r="T29" s="73" t="s">
        <v>130</v>
      </c>
      <c r="U29" s="73" t="s">
        <v>130</v>
      </c>
      <c r="V29" s="73" t="s">
        <v>20</v>
      </c>
      <c r="W29" s="73">
        <v>1</v>
      </c>
      <c r="X29" s="73" t="s">
        <v>130</v>
      </c>
      <c r="Y29" s="73" t="s">
        <v>130</v>
      </c>
      <c r="Z29" s="73" t="s">
        <v>130</v>
      </c>
      <c r="AA29" s="73" t="s">
        <v>130</v>
      </c>
      <c r="AB29" s="73" t="s">
        <v>208</v>
      </c>
      <c r="AC29" s="74" t="s">
        <v>205</v>
      </c>
      <c r="AD29" s="73" t="s">
        <v>248</v>
      </c>
      <c r="AE29" s="73"/>
      <c r="AF29" s="73"/>
      <c r="AG29" s="77"/>
    </row>
    <row r="30" spans="1:33" s="110" customFormat="1" ht="11.25">
      <c r="A30" s="73">
        <f t="shared" si="0"/>
        <v>28</v>
      </c>
      <c r="B30" s="74" t="s">
        <v>249</v>
      </c>
      <c r="C30" s="74" t="s">
        <v>250</v>
      </c>
      <c r="D30" s="74" t="s">
        <v>251</v>
      </c>
      <c r="E30" s="75">
        <v>3995056.37</v>
      </c>
      <c r="F30" s="75" t="s">
        <v>833</v>
      </c>
      <c r="G30" s="74" t="s">
        <v>141</v>
      </c>
      <c r="H30" s="74" t="s">
        <v>819</v>
      </c>
      <c r="I30" s="73" t="s">
        <v>208</v>
      </c>
      <c r="J30" s="73" t="s">
        <v>252</v>
      </c>
      <c r="K30" s="74" t="s">
        <v>253</v>
      </c>
      <c r="L30" s="76">
        <v>716</v>
      </c>
      <c r="M30" s="73">
        <v>1</v>
      </c>
      <c r="N30" s="73" t="s">
        <v>130</v>
      </c>
      <c r="O30" s="73">
        <v>2</v>
      </c>
      <c r="P30" s="73" t="s">
        <v>139</v>
      </c>
      <c r="Q30" s="73" t="s">
        <v>155</v>
      </c>
      <c r="R30" s="73" t="s">
        <v>155</v>
      </c>
      <c r="S30" s="73" t="s">
        <v>130</v>
      </c>
      <c r="T30" s="73" t="s">
        <v>130</v>
      </c>
      <c r="U30" s="73" t="s">
        <v>130</v>
      </c>
      <c r="V30" s="73" t="s">
        <v>20</v>
      </c>
      <c r="W30" s="73">
        <v>1</v>
      </c>
      <c r="X30" s="73" t="s">
        <v>130</v>
      </c>
      <c r="Y30" s="73" t="s">
        <v>130</v>
      </c>
      <c r="Z30" s="73" t="s">
        <v>130</v>
      </c>
      <c r="AA30" s="73" t="s">
        <v>130</v>
      </c>
      <c r="AB30" s="73" t="s">
        <v>130</v>
      </c>
      <c r="AC30" s="74"/>
      <c r="AD30" s="73" t="s">
        <v>248</v>
      </c>
      <c r="AE30" s="73"/>
      <c r="AF30" s="73"/>
      <c r="AG30" s="77"/>
    </row>
    <row r="31" spans="1:33" s="110" customFormat="1" ht="11.25">
      <c r="A31" s="73">
        <f t="shared" si="0"/>
        <v>29</v>
      </c>
      <c r="B31" s="74" t="s">
        <v>337</v>
      </c>
      <c r="C31" s="74" t="s">
        <v>952</v>
      </c>
      <c r="D31" s="74" t="s">
        <v>915</v>
      </c>
      <c r="E31" s="75">
        <v>350000</v>
      </c>
      <c r="F31" s="75" t="s">
        <v>833</v>
      </c>
      <c r="G31" s="74" t="s">
        <v>338</v>
      </c>
      <c r="H31" s="74" t="s">
        <v>328</v>
      </c>
      <c r="I31" s="73" t="s">
        <v>130</v>
      </c>
      <c r="J31" s="73">
        <v>1991</v>
      </c>
      <c r="K31" s="74" t="s">
        <v>339</v>
      </c>
      <c r="L31" s="76">
        <v>1075.8699999999999</v>
      </c>
      <c r="M31" s="73" t="s">
        <v>130</v>
      </c>
      <c r="N31" s="73" t="s">
        <v>130</v>
      </c>
      <c r="O31" s="73">
        <v>2</v>
      </c>
      <c r="P31" s="73" t="s">
        <v>139</v>
      </c>
      <c r="Q31" s="73" t="s">
        <v>155</v>
      </c>
      <c r="R31" s="73" t="s">
        <v>155</v>
      </c>
      <c r="S31" s="73" t="s">
        <v>130</v>
      </c>
      <c r="T31" s="73" t="s">
        <v>130</v>
      </c>
      <c r="U31" s="73" t="s">
        <v>130</v>
      </c>
      <c r="V31" s="73" t="s">
        <v>20</v>
      </c>
      <c r="W31" s="73">
        <v>1</v>
      </c>
      <c r="X31" s="73" t="s">
        <v>130</v>
      </c>
      <c r="Y31" s="73" t="s">
        <v>130</v>
      </c>
      <c r="Z31" s="73" t="s">
        <v>130</v>
      </c>
      <c r="AA31" s="73" t="s">
        <v>130</v>
      </c>
      <c r="AB31" s="73" t="s">
        <v>130</v>
      </c>
      <c r="AC31" s="74"/>
      <c r="AD31" s="73"/>
      <c r="AE31" s="73"/>
      <c r="AF31" s="73"/>
      <c r="AG31" s="77"/>
    </row>
    <row r="32" spans="1:33" s="110" customFormat="1" ht="11.25">
      <c r="A32" s="73">
        <f t="shared" si="0"/>
        <v>30</v>
      </c>
      <c r="B32" s="74" t="s">
        <v>325</v>
      </c>
      <c r="C32" s="74" t="s">
        <v>326</v>
      </c>
      <c r="D32" s="74" t="s">
        <v>916</v>
      </c>
      <c r="E32" s="75">
        <v>2000941.26</v>
      </c>
      <c r="F32" s="75" t="s">
        <v>833</v>
      </c>
      <c r="G32" s="74" t="s">
        <v>327</v>
      </c>
      <c r="H32" s="74" t="s">
        <v>328</v>
      </c>
      <c r="I32" s="73" t="s">
        <v>130</v>
      </c>
      <c r="J32" s="73">
        <v>1970</v>
      </c>
      <c r="K32" s="74" t="s">
        <v>329</v>
      </c>
      <c r="L32" s="76">
        <v>3527</v>
      </c>
      <c r="M32" s="73">
        <v>1</v>
      </c>
      <c r="N32" s="73" t="s">
        <v>130</v>
      </c>
      <c r="O32" s="73">
        <v>3</v>
      </c>
      <c r="P32" s="73" t="s">
        <v>139</v>
      </c>
      <c r="Q32" s="73" t="s">
        <v>155</v>
      </c>
      <c r="R32" s="73" t="s">
        <v>155</v>
      </c>
      <c r="S32" s="73" t="s">
        <v>130</v>
      </c>
      <c r="T32" s="73" t="s">
        <v>130</v>
      </c>
      <c r="U32" s="73" t="s">
        <v>130</v>
      </c>
      <c r="V32" s="73" t="s">
        <v>20</v>
      </c>
      <c r="W32" s="73">
        <v>1</v>
      </c>
      <c r="X32" s="73" t="s">
        <v>130</v>
      </c>
      <c r="Y32" s="73" t="s">
        <v>130</v>
      </c>
      <c r="Z32" s="73" t="s">
        <v>130</v>
      </c>
      <c r="AA32" s="73" t="s">
        <v>130</v>
      </c>
      <c r="AB32" s="73" t="s">
        <v>130</v>
      </c>
      <c r="AC32" s="74" t="s">
        <v>330</v>
      </c>
      <c r="AD32" s="73"/>
      <c r="AE32" s="73"/>
      <c r="AF32" s="73"/>
      <c r="AG32" s="77"/>
    </row>
    <row r="33" spans="1:33" s="110" customFormat="1" ht="11.25">
      <c r="A33" s="73">
        <f t="shared" si="0"/>
        <v>31</v>
      </c>
      <c r="B33" s="112" t="s">
        <v>346</v>
      </c>
      <c r="C33" s="112" t="s">
        <v>347</v>
      </c>
      <c r="D33" s="74" t="s">
        <v>348</v>
      </c>
      <c r="E33" s="113">
        <v>22712214.09</v>
      </c>
      <c r="F33" s="113" t="s">
        <v>833</v>
      </c>
      <c r="G33" s="74" t="s">
        <v>349</v>
      </c>
      <c r="H33" s="74" t="s">
        <v>188</v>
      </c>
      <c r="I33" s="73" t="s">
        <v>130</v>
      </c>
      <c r="J33" s="73">
        <v>2011</v>
      </c>
      <c r="K33" s="74" t="s">
        <v>350</v>
      </c>
      <c r="L33" s="76">
        <v>4213.8</v>
      </c>
      <c r="M33" s="121">
        <v>1</v>
      </c>
      <c r="N33" s="73" t="s">
        <v>130</v>
      </c>
      <c r="O33" s="122">
        <v>3</v>
      </c>
      <c r="P33" s="73" t="s">
        <v>139</v>
      </c>
      <c r="Q33" s="73" t="s">
        <v>155</v>
      </c>
      <c r="R33" s="73" t="s">
        <v>155</v>
      </c>
      <c r="S33" s="111" t="s">
        <v>247</v>
      </c>
      <c r="T33" s="73" t="s">
        <v>130</v>
      </c>
      <c r="U33" s="73" t="s">
        <v>130</v>
      </c>
      <c r="V33" s="73" t="s">
        <v>20</v>
      </c>
      <c r="W33" s="73">
        <v>1</v>
      </c>
      <c r="X33" s="73" t="s">
        <v>130</v>
      </c>
      <c r="Y33" s="73" t="s">
        <v>130</v>
      </c>
      <c r="Z33" s="73" t="s">
        <v>351</v>
      </c>
      <c r="AA33" s="73" t="s">
        <v>130</v>
      </c>
      <c r="AB33" s="73" t="s">
        <v>130</v>
      </c>
      <c r="AC33" s="74" t="s">
        <v>352</v>
      </c>
      <c r="AD33" s="73"/>
      <c r="AE33" s="73" t="s">
        <v>353</v>
      </c>
      <c r="AF33" s="73" t="s">
        <v>354</v>
      </c>
      <c r="AG33" s="77" t="s">
        <v>208</v>
      </c>
    </row>
    <row r="34" spans="1:33" s="110" customFormat="1" ht="11.25">
      <c r="A34" s="73">
        <f t="shared" si="0"/>
        <v>32</v>
      </c>
      <c r="B34" s="112" t="s">
        <v>346</v>
      </c>
      <c r="C34" s="112" t="s">
        <v>347</v>
      </c>
      <c r="D34" s="74" t="s">
        <v>355</v>
      </c>
      <c r="E34" s="113" t="s">
        <v>826</v>
      </c>
      <c r="F34" s="113" t="s">
        <v>833</v>
      </c>
      <c r="G34" s="74" t="s">
        <v>349</v>
      </c>
      <c r="H34" s="74" t="s">
        <v>356</v>
      </c>
      <c r="I34" s="73" t="s">
        <v>130</v>
      </c>
      <c r="J34" s="73">
        <v>2011</v>
      </c>
      <c r="K34" s="74" t="s">
        <v>357</v>
      </c>
      <c r="L34" s="76" t="s">
        <v>358</v>
      </c>
      <c r="M34" s="73" t="s">
        <v>130</v>
      </c>
      <c r="N34" s="73" t="s">
        <v>130</v>
      </c>
      <c r="O34" s="73">
        <v>1</v>
      </c>
      <c r="P34" s="73" t="s">
        <v>133</v>
      </c>
      <c r="Q34" s="73" t="s">
        <v>155</v>
      </c>
      <c r="R34" s="73" t="s">
        <v>134</v>
      </c>
      <c r="S34" s="73" t="s">
        <v>130</v>
      </c>
      <c r="T34" s="73" t="s">
        <v>130</v>
      </c>
      <c r="U34" s="73" t="s">
        <v>130</v>
      </c>
      <c r="V34" s="73" t="s">
        <v>134</v>
      </c>
      <c r="W34" s="73" t="s">
        <v>134</v>
      </c>
      <c r="X34" s="73" t="s">
        <v>130</v>
      </c>
      <c r="Y34" s="73" t="s">
        <v>130</v>
      </c>
      <c r="Z34" s="73" t="s">
        <v>130</v>
      </c>
      <c r="AA34" s="73" t="s">
        <v>130</v>
      </c>
      <c r="AB34" s="73" t="s">
        <v>130</v>
      </c>
      <c r="AC34" s="74"/>
      <c r="AD34" s="73"/>
      <c r="AE34" s="73"/>
      <c r="AF34" s="73"/>
      <c r="AG34" s="77"/>
    </row>
    <row r="35" spans="1:33" s="110" customFormat="1" ht="11.25">
      <c r="A35" s="73">
        <f t="shared" si="0"/>
        <v>33</v>
      </c>
      <c r="B35" s="123" t="s">
        <v>359</v>
      </c>
      <c r="C35" s="123" t="s">
        <v>1324</v>
      </c>
      <c r="D35" s="74" t="s">
        <v>917</v>
      </c>
      <c r="E35" s="124">
        <v>50300149.460000001</v>
      </c>
      <c r="F35" s="124" t="s">
        <v>833</v>
      </c>
      <c r="G35" s="74" t="s">
        <v>360</v>
      </c>
      <c r="H35" s="74" t="s">
        <v>361</v>
      </c>
      <c r="I35" s="73" t="s">
        <v>130</v>
      </c>
      <c r="J35" s="73">
        <v>2015</v>
      </c>
      <c r="K35" s="116" t="s">
        <v>344</v>
      </c>
      <c r="L35" s="76">
        <v>1708</v>
      </c>
      <c r="M35" s="117">
        <v>1</v>
      </c>
      <c r="N35" s="73" t="s">
        <v>130</v>
      </c>
      <c r="O35" s="118">
        <v>5</v>
      </c>
      <c r="P35" s="119" t="s">
        <v>139</v>
      </c>
      <c r="Q35" s="73" t="s">
        <v>155</v>
      </c>
      <c r="R35" s="73" t="s">
        <v>155</v>
      </c>
      <c r="S35" s="111" t="s">
        <v>335</v>
      </c>
      <c r="T35" s="73" t="s">
        <v>130</v>
      </c>
      <c r="U35" s="73" t="s">
        <v>130</v>
      </c>
      <c r="V35" s="73" t="s">
        <v>20</v>
      </c>
      <c r="W35" s="73">
        <v>2</v>
      </c>
      <c r="X35" s="73" t="s">
        <v>130</v>
      </c>
      <c r="Y35" s="73" t="s">
        <v>130</v>
      </c>
      <c r="Z35" s="73" t="s">
        <v>362</v>
      </c>
      <c r="AA35" s="73" t="s">
        <v>130</v>
      </c>
      <c r="AB35" s="73" t="s">
        <v>130</v>
      </c>
      <c r="AC35" s="74" t="s">
        <v>363</v>
      </c>
      <c r="AD35" s="73" t="s">
        <v>130</v>
      </c>
      <c r="AE35" s="73" t="s">
        <v>17</v>
      </c>
      <c r="AF35" s="73" t="s">
        <v>17</v>
      </c>
      <c r="AG35" s="77" t="s">
        <v>208</v>
      </c>
    </row>
    <row r="36" spans="1:33" s="110" customFormat="1" ht="45">
      <c r="A36" s="73">
        <f t="shared" si="0"/>
        <v>34</v>
      </c>
      <c r="B36" s="112" t="s">
        <v>364</v>
      </c>
      <c r="C36" s="112" t="s">
        <v>365</v>
      </c>
      <c r="D36" s="74" t="s">
        <v>369</v>
      </c>
      <c r="E36" s="125">
        <v>7182293.4400000004</v>
      </c>
      <c r="F36" s="113" t="s">
        <v>833</v>
      </c>
      <c r="G36" s="74" t="s">
        <v>367</v>
      </c>
      <c r="H36" s="114" t="s">
        <v>370</v>
      </c>
      <c r="I36" s="73" t="s">
        <v>130</v>
      </c>
      <c r="J36" s="73">
        <v>2017</v>
      </c>
      <c r="K36" s="74" t="s">
        <v>371</v>
      </c>
      <c r="L36" s="76">
        <v>472.8</v>
      </c>
      <c r="M36" s="73" t="s">
        <v>130</v>
      </c>
      <c r="N36" s="73" t="s">
        <v>130</v>
      </c>
      <c r="O36" s="73">
        <v>1</v>
      </c>
      <c r="P36" s="73" t="s">
        <v>139</v>
      </c>
      <c r="Q36" s="73" t="s">
        <v>155</v>
      </c>
      <c r="R36" s="73" t="s">
        <v>155</v>
      </c>
      <c r="S36" s="73" t="s">
        <v>130</v>
      </c>
      <c r="T36" s="73" t="s">
        <v>130</v>
      </c>
      <c r="U36" s="73" t="s">
        <v>130</v>
      </c>
      <c r="V36" s="73" t="s">
        <v>134</v>
      </c>
      <c r="W36" s="73" t="s">
        <v>134</v>
      </c>
      <c r="X36" s="73" t="s">
        <v>130</v>
      </c>
      <c r="Y36" s="74" t="s">
        <v>372</v>
      </c>
      <c r="Z36" s="73" t="s">
        <v>130</v>
      </c>
      <c r="AA36" s="73" t="s">
        <v>130</v>
      </c>
      <c r="AB36" s="73" t="s">
        <v>130</v>
      </c>
      <c r="AC36" s="74" t="s">
        <v>305</v>
      </c>
      <c r="AD36" s="73" t="s">
        <v>130</v>
      </c>
      <c r="AE36" s="73" t="s">
        <v>130</v>
      </c>
      <c r="AF36" s="73"/>
      <c r="AG36" s="77" t="s">
        <v>130</v>
      </c>
    </row>
    <row r="37" spans="1:33" s="110" customFormat="1" ht="45">
      <c r="A37" s="73">
        <f t="shared" si="0"/>
        <v>35</v>
      </c>
      <c r="B37" s="112" t="s">
        <v>364</v>
      </c>
      <c r="C37" s="112" t="s">
        <v>365</v>
      </c>
      <c r="D37" s="74" t="s">
        <v>366</v>
      </c>
      <c r="E37" s="125" t="s">
        <v>827</v>
      </c>
      <c r="F37" s="113" t="s">
        <v>833</v>
      </c>
      <c r="G37" s="74" t="s">
        <v>367</v>
      </c>
      <c r="H37" s="74" t="s">
        <v>368</v>
      </c>
      <c r="I37" s="73" t="s">
        <v>130</v>
      </c>
      <c r="J37" s="73">
        <v>2017</v>
      </c>
      <c r="K37" s="114" t="s">
        <v>919</v>
      </c>
      <c r="L37" s="76">
        <v>2620.8000000000002</v>
      </c>
      <c r="M37" s="73" t="s">
        <v>130</v>
      </c>
      <c r="N37" s="73" t="s">
        <v>130</v>
      </c>
      <c r="O37" s="73">
        <v>1</v>
      </c>
      <c r="P37" s="73" t="s">
        <v>139</v>
      </c>
      <c r="Q37" s="73" t="s">
        <v>155</v>
      </c>
      <c r="R37" s="73" t="s">
        <v>155</v>
      </c>
      <c r="S37" s="73" t="s">
        <v>130</v>
      </c>
      <c r="T37" s="73" t="s">
        <v>130</v>
      </c>
      <c r="U37" s="73" t="s">
        <v>130</v>
      </c>
      <c r="V37" s="73" t="s">
        <v>20</v>
      </c>
      <c r="W37" s="73">
        <v>1</v>
      </c>
      <c r="X37" s="73" t="s">
        <v>130</v>
      </c>
      <c r="Y37" s="73" t="s">
        <v>130</v>
      </c>
      <c r="Z37" s="73" t="s">
        <v>130</v>
      </c>
      <c r="AA37" s="73" t="s">
        <v>130</v>
      </c>
      <c r="AB37" s="73" t="s">
        <v>130</v>
      </c>
      <c r="AC37" s="74" t="s">
        <v>305</v>
      </c>
      <c r="AD37" s="73" t="s">
        <v>130</v>
      </c>
      <c r="AE37" s="73" t="s">
        <v>130</v>
      </c>
      <c r="AF37" s="73"/>
      <c r="AG37" s="77" t="s">
        <v>130</v>
      </c>
    </row>
    <row r="38" spans="1:33" s="110" customFormat="1" ht="11.25">
      <c r="A38" s="73">
        <f t="shared" si="0"/>
        <v>36</v>
      </c>
      <c r="B38" s="112" t="s">
        <v>364</v>
      </c>
      <c r="C38" s="112" t="s">
        <v>365</v>
      </c>
      <c r="D38" s="74" t="s">
        <v>373</v>
      </c>
      <c r="E38" s="125" t="s">
        <v>827</v>
      </c>
      <c r="F38" s="113" t="s">
        <v>833</v>
      </c>
      <c r="G38" s="74" t="s">
        <v>367</v>
      </c>
      <c r="H38" s="74" t="s">
        <v>374</v>
      </c>
      <c r="I38" s="73" t="s">
        <v>130</v>
      </c>
      <c r="J38" s="73">
        <v>2017</v>
      </c>
      <c r="K38" s="74" t="s">
        <v>375</v>
      </c>
      <c r="L38" s="76">
        <v>1092.3</v>
      </c>
      <c r="M38" s="73" t="s">
        <v>130</v>
      </c>
      <c r="N38" s="73" t="s">
        <v>130</v>
      </c>
      <c r="O38" s="73">
        <v>1</v>
      </c>
      <c r="P38" s="73" t="s">
        <v>139</v>
      </c>
      <c r="Q38" s="73" t="s">
        <v>155</v>
      </c>
      <c r="R38" s="73" t="s">
        <v>134</v>
      </c>
      <c r="S38" s="73" t="s">
        <v>130</v>
      </c>
      <c r="T38" s="73" t="s">
        <v>130</v>
      </c>
      <c r="U38" s="73" t="s">
        <v>130</v>
      </c>
      <c r="V38" s="73" t="s">
        <v>134</v>
      </c>
      <c r="W38" s="73" t="s">
        <v>134</v>
      </c>
      <c r="X38" s="73" t="s">
        <v>130</v>
      </c>
      <c r="Y38" s="73" t="s">
        <v>130</v>
      </c>
      <c r="Z38" s="73" t="s">
        <v>130</v>
      </c>
      <c r="AA38" s="73" t="s">
        <v>130</v>
      </c>
      <c r="AB38" s="73" t="s">
        <v>130</v>
      </c>
      <c r="AC38" s="74" t="s">
        <v>305</v>
      </c>
      <c r="AD38" s="73" t="s">
        <v>130</v>
      </c>
      <c r="AE38" s="73" t="s">
        <v>130</v>
      </c>
      <c r="AF38" s="73"/>
      <c r="AG38" s="77" t="s">
        <v>130</v>
      </c>
    </row>
    <row r="39" spans="1:33" s="110" customFormat="1" ht="11.25">
      <c r="A39" s="73">
        <f t="shared" si="0"/>
        <v>37</v>
      </c>
      <c r="B39" s="74" t="s">
        <v>318</v>
      </c>
      <c r="C39" s="74" t="s">
        <v>319</v>
      </c>
      <c r="D39" s="74" t="s">
        <v>320</v>
      </c>
      <c r="E39" s="75">
        <v>5263987.33</v>
      </c>
      <c r="F39" s="75" t="s">
        <v>833</v>
      </c>
      <c r="G39" s="74" t="s">
        <v>321</v>
      </c>
      <c r="H39" s="74" t="s">
        <v>148</v>
      </c>
      <c r="I39" s="73" t="s">
        <v>130</v>
      </c>
      <c r="J39" s="73">
        <v>1971</v>
      </c>
      <c r="K39" s="74" t="s">
        <v>920</v>
      </c>
      <c r="L39" s="76">
        <v>6091.2</v>
      </c>
      <c r="M39" s="73">
        <v>1</v>
      </c>
      <c r="N39" s="73" t="s">
        <v>130</v>
      </c>
      <c r="O39" s="73">
        <v>5</v>
      </c>
      <c r="P39" s="73" t="s">
        <v>139</v>
      </c>
      <c r="Q39" s="73" t="s">
        <v>155</v>
      </c>
      <c r="R39" s="73" t="s">
        <v>155</v>
      </c>
      <c r="S39" s="111" t="s">
        <v>322</v>
      </c>
      <c r="T39" s="73" t="s">
        <v>130</v>
      </c>
      <c r="U39" s="73" t="s">
        <v>130</v>
      </c>
      <c r="V39" s="73" t="s">
        <v>20</v>
      </c>
      <c r="W39" s="73">
        <v>2</v>
      </c>
      <c r="X39" s="73" t="s">
        <v>130</v>
      </c>
      <c r="Y39" s="73" t="s">
        <v>130</v>
      </c>
      <c r="Z39" s="73" t="s">
        <v>130</v>
      </c>
      <c r="AA39" s="73" t="s">
        <v>130</v>
      </c>
      <c r="AB39" s="73" t="s">
        <v>130</v>
      </c>
      <c r="AC39" s="74" t="s">
        <v>323</v>
      </c>
      <c r="AD39" s="73" t="s">
        <v>324</v>
      </c>
      <c r="AE39" s="73"/>
      <c r="AF39" s="73"/>
      <c r="AG39" s="77"/>
    </row>
    <row r="40" spans="1:33" s="110" customFormat="1" ht="11.25">
      <c r="A40" s="73">
        <f t="shared" si="0"/>
        <v>38</v>
      </c>
      <c r="B40" s="74" t="s">
        <v>167</v>
      </c>
      <c r="C40" s="74" t="s">
        <v>168</v>
      </c>
      <c r="D40" s="74" t="s">
        <v>169</v>
      </c>
      <c r="E40" s="75">
        <v>1348.21</v>
      </c>
      <c r="F40" s="75" t="s">
        <v>833</v>
      </c>
      <c r="G40" s="74" t="s">
        <v>170</v>
      </c>
      <c r="H40" s="74" t="s">
        <v>129</v>
      </c>
      <c r="I40" s="73" t="s">
        <v>130</v>
      </c>
      <c r="J40" s="73">
        <v>1993</v>
      </c>
      <c r="K40" s="74" t="s">
        <v>171</v>
      </c>
      <c r="L40" s="76">
        <v>9.6300000000000008</v>
      </c>
      <c r="M40" s="73" t="s">
        <v>130</v>
      </c>
      <c r="N40" s="73" t="s">
        <v>130</v>
      </c>
      <c r="O40" s="73">
        <v>1</v>
      </c>
      <c r="P40" s="73" t="s">
        <v>139</v>
      </c>
      <c r="Q40" s="73" t="s">
        <v>155</v>
      </c>
      <c r="R40" s="73" t="s">
        <v>134</v>
      </c>
      <c r="S40" s="73" t="s">
        <v>130</v>
      </c>
      <c r="T40" s="73" t="s">
        <v>130</v>
      </c>
      <c r="U40" s="73" t="s">
        <v>130</v>
      </c>
      <c r="V40" s="73" t="s">
        <v>134</v>
      </c>
      <c r="W40" s="73" t="s">
        <v>134</v>
      </c>
      <c r="X40" s="73" t="s">
        <v>130</v>
      </c>
      <c r="Y40" s="73" t="s">
        <v>130</v>
      </c>
      <c r="Z40" s="73" t="s">
        <v>130</v>
      </c>
      <c r="AA40" s="73" t="s">
        <v>130</v>
      </c>
      <c r="AB40" s="73" t="s">
        <v>130</v>
      </c>
      <c r="AC40" s="74"/>
      <c r="AD40" s="73"/>
      <c r="AE40" s="73"/>
      <c r="AF40" s="73"/>
      <c r="AG40" s="77"/>
    </row>
    <row r="41" spans="1:33" s="110" customFormat="1" ht="22.5">
      <c r="A41" s="73">
        <f t="shared" si="0"/>
        <v>39</v>
      </c>
      <c r="B41" s="74" t="s">
        <v>376</v>
      </c>
      <c r="C41" s="74" t="s">
        <v>377</v>
      </c>
      <c r="D41" s="114" t="s">
        <v>378</v>
      </c>
      <c r="E41" s="75">
        <v>118517.17</v>
      </c>
      <c r="F41" s="75" t="s">
        <v>833</v>
      </c>
      <c r="G41" s="74" t="s">
        <v>379</v>
      </c>
      <c r="H41" s="74" t="s">
        <v>137</v>
      </c>
      <c r="I41" s="73" t="s">
        <v>130</v>
      </c>
      <c r="J41" s="73" t="s">
        <v>131</v>
      </c>
      <c r="K41" s="74" t="s">
        <v>380</v>
      </c>
      <c r="L41" s="76">
        <v>61</v>
      </c>
      <c r="M41" s="73" t="s">
        <v>130</v>
      </c>
      <c r="N41" s="73" t="s">
        <v>130</v>
      </c>
      <c r="O41" s="73">
        <v>1</v>
      </c>
      <c r="P41" s="73" t="s">
        <v>139</v>
      </c>
      <c r="Q41" s="73" t="s">
        <v>155</v>
      </c>
      <c r="R41" s="73" t="s">
        <v>134</v>
      </c>
      <c r="S41" s="73" t="s">
        <v>130</v>
      </c>
      <c r="T41" s="73" t="s">
        <v>130</v>
      </c>
      <c r="U41" s="73" t="s">
        <v>130</v>
      </c>
      <c r="V41" s="73" t="s">
        <v>134</v>
      </c>
      <c r="W41" s="73" t="s">
        <v>134</v>
      </c>
      <c r="X41" s="73" t="s">
        <v>130</v>
      </c>
      <c r="Y41" s="73" t="s">
        <v>130</v>
      </c>
      <c r="Z41" s="73" t="s">
        <v>130</v>
      </c>
      <c r="AA41" s="73" t="s">
        <v>130</v>
      </c>
      <c r="AB41" s="73" t="s">
        <v>130</v>
      </c>
      <c r="AC41" s="74" t="s">
        <v>135</v>
      </c>
      <c r="AD41" s="73"/>
      <c r="AE41" s="73"/>
      <c r="AF41" s="73"/>
      <c r="AG41" s="77"/>
    </row>
    <row r="42" spans="1:33" s="110" customFormat="1" ht="22.5">
      <c r="A42" s="73">
        <f t="shared" si="0"/>
        <v>40</v>
      </c>
      <c r="B42" s="74" t="s">
        <v>381</v>
      </c>
      <c r="C42" s="74" t="s">
        <v>382</v>
      </c>
      <c r="D42" s="114" t="s">
        <v>383</v>
      </c>
      <c r="E42" s="75">
        <v>42082</v>
      </c>
      <c r="F42" s="75" t="s">
        <v>833</v>
      </c>
      <c r="G42" s="74" t="s">
        <v>276</v>
      </c>
      <c r="H42" s="74" t="s">
        <v>384</v>
      </c>
      <c r="I42" s="73" t="s">
        <v>130</v>
      </c>
      <c r="J42" s="73" t="s">
        <v>131</v>
      </c>
      <c r="K42" s="74" t="s">
        <v>277</v>
      </c>
      <c r="L42" s="76">
        <v>117.4</v>
      </c>
      <c r="M42" s="73" t="s">
        <v>130</v>
      </c>
      <c r="N42" s="73" t="s">
        <v>130</v>
      </c>
      <c r="O42" s="73">
        <v>1</v>
      </c>
      <c r="P42" s="73" t="s">
        <v>139</v>
      </c>
      <c r="Q42" s="73" t="s">
        <v>155</v>
      </c>
      <c r="R42" s="73" t="s">
        <v>134</v>
      </c>
      <c r="S42" s="73" t="s">
        <v>130</v>
      </c>
      <c r="T42" s="73" t="s">
        <v>130</v>
      </c>
      <c r="U42" s="73" t="s">
        <v>130</v>
      </c>
      <c r="V42" s="73" t="s">
        <v>134</v>
      </c>
      <c r="W42" s="73" t="s">
        <v>134</v>
      </c>
      <c r="X42" s="73" t="s">
        <v>130</v>
      </c>
      <c r="Y42" s="73" t="s">
        <v>130</v>
      </c>
      <c r="Z42" s="73" t="s">
        <v>130</v>
      </c>
      <c r="AA42" s="73" t="s">
        <v>130</v>
      </c>
      <c r="AB42" s="73" t="s">
        <v>130</v>
      </c>
      <c r="AC42" s="74" t="s">
        <v>135</v>
      </c>
      <c r="AD42" s="73"/>
      <c r="AE42" s="73"/>
      <c r="AF42" s="73"/>
      <c r="AG42" s="77"/>
    </row>
    <row r="43" spans="1:33" s="110" customFormat="1" ht="11.25">
      <c r="A43" s="73">
        <f t="shared" si="0"/>
        <v>41</v>
      </c>
      <c r="B43" s="112" t="s">
        <v>832</v>
      </c>
      <c r="C43" s="112" t="s">
        <v>831</v>
      </c>
      <c r="D43" s="74" t="s">
        <v>918</v>
      </c>
      <c r="E43" s="126">
        <v>26000</v>
      </c>
      <c r="F43" s="126" t="s">
        <v>829</v>
      </c>
      <c r="G43" s="74" t="s">
        <v>136</v>
      </c>
      <c r="H43" s="74" t="s">
        <v>137</v>
      </c>
      <c r="I43" s="73" t="s">
        <v>130</v>
      </c>
      <c r="J43" s="73">
        <v>1939</v>
      </c>
      <c r="K43" s="74" t="s">
        <v>138</v>
      </c>
      <c r="L43" s="76">
        <v>47.15</v>
      </c>
      <c r="M43" s="73" t="s">
        <v>130</v>
      </c>
      <c r="N43" s="73" t="s">
        <v>130</v>
      </c>
      <c r="O43" s="73">
        <v>1</v>
      </c>
      <c r="P43" s="73" t="s">
        <v>133</v>
      </c>
      <c r="Q43" s="73" t="s">
        <v>155</v>
      </c>
      <c r="R43" s="73" t="s">
        <v>134</v>
      </c>
      <c r="S43" s="73" t="s">
        <v>130</v>
      </c>
      <c r="T43" s="73" t="s">
        <v>130</v>
      </c>
      <c r="U43" s="73" t="s">
        <v>130</v>
      </c>
      <c r="V43" s="73" t="s">
        <v>134</v>
      </c>
      <c r="W43" s="73" t="s">
        <v>134</v>
      </c>
      <c r="X43" s="73" t="s">
        <v>130</v>
      </c>
      <c r="Y43" s="73" t="s">
        <v>130</v>
      </c>
      <c r="Z43" s="73" t="s">
        <v>130</v>
      </c>
      <c r="AA43" s="73" t="s">
        <v>130</v>
      </c>
      <c r="AB43" s="73" t="s">
        <v>130</v>
      </c>
      <c r="AC43" s="74" t="s">
        <v>135</v>
      </c>
      <c r="AD43" s="73"/>
      <c r="AE43" s="73"/>
      <c r="AF43" s="73"/>
      <c r="AG43" s="77"/>
    </row>
    <row r="44" spans="1:33" s="110" customFormat="1" ht="11.25">
      <c r="A44" s="73">
        <f t="shared" si="0"/>
        <v>42</v>
      </c>
      <c r="B44" s="74" t="s">
        <v>262</v>
      </c>
      <c r="C44" s="74" t="s">
        <v>263</v>
      </c>
      <c r="D44" s="74" t="s">
        <v>264</v>
      </c>
      <c r="E44" s="75">
        <v>5250</v>
      </c>
      <c r="F44" s="75" t="s">
        <v>833</v>
      </c>
      <c r="G44" s="74" t="s">
        <v>170</v>
      </c>
      <c r="H44" s="74" t="s">
        <v>265</v>
      </c>
      <c r="I44" s="73" t="s">
        <v>130</v>
      </c>
      <c r="J44" s="73">
        <v>1996</v>
      </c>
      <c r="K44" s="74" t="s">
        <v>171</v>
      </c>
      <c r="L44" s="76" t="s">
        <v>131</v>
      </c>
      <c r="M44" s="73">
        <v>1</v>
      </c>
      <c r="N44" s="73" t="s">
        <v>130</v>
      </c>
      <c r="O44" s="73">
        <v>1</v>
      </c>
      <c r="P44" s="73" t="s">
        <v>139</v>
      </c>
      <c r="Q44" s="73" t="s">
        <v>155</v>
      </c>
      <c r="R44" s="73" t="s">
        <v>134</v>
      </c>
      <c r="S44" s="73" t="s">
        <v>130</v>
      </c>
      <c r="T44" s="73" t="s">
        <v>130</v>
      </c>
      <c r="U44" s="73" t="s">
        <v>130</v>
      </c>
      <c r="V44" s="73" t="s">
        <v>134</v>
      </c>
      <c r="W44" s="73" t="s">
        <v>134</v>
      </c>
      <c r="X44" s="73" t="s">
        <v>130</v>
      </c>
      <c r="Y44" s="73" t="s">
        <v>130</v>
      </c>
      <c r="Z44" s="73" t="s">
        <v>130</v>
      </c>
      <c r="AA44" s="73" t="s">
        <v>130</v>
      </c>
      <c r="AB44" s="73" t="s">
        <v>130</v>
      </c>
      <c r="AC44" s="74"/>
      <c r="AD44" s="73"/>
      <c r="AE44" s="73"/>
      <c r="AF44" s="73"/>
      <c r="AG44" s="77"/>
    </row>
    <row r="45" spans="1:33" s="110" customFormat="1" ht="11.25">
      <c r="A45" s="73">
        <f t="shared" si="0"/>
        <v>43</v>
      </c>
      <c r="B45" s="74" t="s">
        <v>254</v>
      </c>
      <c r="C45" s="74" t="s">
        <v>907</v>
      </c>
      <c r="D45" s="74" t="s">
        <v>255</v>
      </c>
      <c r="E45" s="75">
        <v>1150637.24</v>
      </c>
      <c r="F45" s="75" t="s">
        <v>833</v>
      </c>
      <c r="G45" s="74" t="s">
        <v>141</v>
      </c>
      <c r="H45" s="74" t="s">
        <v>256</v>
      </c>
      <c r="I45" s="73" t="s">
        <v>130</v>
      </c>
      <c r="J45" s="73">
        <v>1986</v>
      </c>
      <c r="K45" s="74" t="s">
        <v>257</v>
      </c>
      <c r="L45" s="76">
        <v>350</v>
      </c>
      <c r="M45" s="73" t="s">
        <v>130</v>
      </c>
      <c r="N45" s="73" t="s">
        <v>130</v>
      </c>
      <c r="O45" s="73">
        <v>1</v>
      </c>
      <c r="P45" s="73" t="s">
        <v>139</v>
      </c>
      <c r="Q45" s="73" t="s">
        <v>155</v>
      </c>
      <c r="R45" s="73" t="s">
        <v>134</v>
      </c>
      <c r="S45" s="73" t="s">
        <v>130</v>
      </c>
      <c r="T45" s="73" t="s">
        <v>130</v>
      </c>
      <c r="U45" s="73" t="s">
        <v>130</v>
      </c>
      <c r="V45" s="73" t="s">
        <v>134</v>
      </c>
      <c r="W45" s="73" t="s">
        <v>134</v>
      </c>
      <c r="X45" s="73" t="s">
        <v>130</v>
      </c>
      <c r="Y45" s="73" t="s">
        <v>130</v>
      </c>
      <c r="Z45" s="73" t="s">
        <v>130</v>
      </c>
      <c r="AA45" s="73" t="s">
        <v>130</v>
      </c>
      <c r="AB45" s="73" t="s">
        <v>130</v>
      </c>
      <c r="AC45" s="74"/>
      <c r="AD45" s="73"/>
      <c r="AE45" s="73"/>
      <c r="AF45" s="73"/>
      <c r="AG45" s="77"/>
    </row>
    <row r="46" spans="1:33" s="110" customFormat="1" ht="11.25">
      <c r="A46" s="73">
        <f t="shared" si="0"/>
        <v>44</v>
      </c>
      <c r="B46" s="112" t="s">
        <v>906</v>
      </c>
      <c r="C46" s="112" t="s">
        <v>834</v>
      </c>
      <c r="D46" s="114" t="s">
        <v>834</v>
      </c>
      <c r="E46" s="126">
        <v>56315</v>
      </c>
      <c r="F46" s="126" t="s">
        <v>833</v>
      </c>
      <c r="G46" s="74" t="s">
        <v>128</v>
      </c>
      <c r="H46" s="74" t="s">
        <v>129</v>
      </c>
      <c r="I46" s="73" t="s">
        <v>130</v>
      </c>
      <c r="J46" s="73" t="s">
        <v>131</v>
      </c>
      <c r="K46" s="74" t="s">
        <v>132</v>
      </c>
      <c r="L46" s="76" t="s">
        <v>131</v>
      </c>
      <c r="M46" s="73" t="s">
        <v>130</v>
      </c>
      <c r="N46" s="73" t="s">
        <v>130</v>
      </c>
      <c r="O46" s="73">
        <v>1</v>
      </c>
      <c r="P46" s="73" t="s">
        <v>133</v>
      </c>
      <c r="Q46" s="73" t="s">
        <v>155</v>
      </c>
      <c r="R46" s="73" t="s">
        <v>134</v>
      </c>
      <c r="S46" s="73" t="s">
        <v>130</v>
      </c>
      <c r="T46" s="73" t="s">
        <v>130</v>
      </c>
      <c r="U46" s="73" t="s">
        <v>130</v>
      </c>
      <c r="V46" s="73" t="s">
        <v>134</v>
      </c>
      <c r="W46" s="73" t="s">
        <v>134</v>
      </c>
      <c r="X46" s="73" t="s">
        <v>130</v>
      </c>
      <c r="Y46" s="73" t="s">
        <v>130</v>
      </c>
      <c r="Z46" s="73" t="s">
        <v>130</v>
      </c>
      <c r="AA46" s="73" t="s">
        <v>130</v>
      </c>
      <c r="AB46" s="73" t="s">
        <v>130</v>
      </c>
      <c r="AC46" s="74" t="s">
        <v>135</v>
      </c>
      <c r="AD46" s="73"/>
      <c r="AE46" s="73"/>
      <c r="AF46" s="73"/>
      <c r="AG46" s="77"/>
    </row>
    <row r="47" spans="1:33" s="110" customFormat="1" ht="11.25">
      <c r="A47" s="73">
        <f t="shared" si="0"/>
        <v>45</v>
      </c>
      <c r="B47" s="74" t="s">
        <v>176</v>
      </c>
      <c r="C47" s="74" t="s">
        <v>177</v>
      </c>
      <c r="D47" s="74" t="s">
        <v>178</v>
      </c>
      <c r="E47" s="75">
        <v>15708.98</v>
      </c>
      <c r="F47" s="75" t="s">
        <v>833</v>
      </c>
      <c r="G47" s="74" t="s">
        <v>141</v>
      </c>
      <c r="H47" s="74" t="s">
        <v>179</v>
      </c>
      <c r="I47" s="73" t="s">
        <v>130</v>
      </c>
      <c r="J47" s="73">
        <v>1993</v>
      </c>
      <c r="K47" s="74" t="s">
        <v>180</v>
      </c>
      <c r="L47" s="76">
        <v>250.36</v>
      </c>
      <c r="M47" s="73" t="s">
        <v>130</v>
      </c>
      <c r="N47" s="73" t="s">
        <v>130</v>
      </c>
      <c r="O47" s="73">
        <v>1</v>
      </c>
      <c r="P47" s="73" t="s">
        <v>139</v>
      </c>
      <c r="Q47" s="73" t="s">
        <v>155</v>
      </c>
      <c r="R47" s="73" t="s">
        <v>134</v>
      </c>
      <c r="S47" s="73" t="s">
        <v>130</v>
      </c>
      <c r="T47" s="73" t="s">
        <v>130</v>
      </c>
      <c r="U47" s="73" t="s">
        <v>130</v>
      </c>
      <c r="V47" s="73" t="s">
        <v>134</v>
      </c>
      <c r="W47" s="73" t="s">
        <v>134</v>
      </c>
      <c r="X47" s="73" t="s">
        <v>130</v>
      </c>
      <c r="Y47" s="73"/>
      <c r="Z47" s="73"/>
      <c r="AA47" s="73" t="s">
        <v>130</v>
      </c>
      <c r="AB47" s="73"/>
      <c r="AC47" s="74"/>
      <c r="AD47" s="73"/>
      <c r="AE47" s="73"/>
      <c r="AF47" s="73"/>
      <c r="AG47" s="77"/>
    </row>
    <row r="48" spans="1:33" s="110" customFormat="1" ht="11.25">
      <c r="A48" s="73">
        <f t="shared" si="0"/>
        <v>46</v>
      </c>
      <c r="B48" s="74" t="s">
        <v>820</v>
      </c>
      <c r="C48" s="74" t="s">
        <v>181</v>
      </c>
      <c r="D48" s="74" t="s">
        <v>821</v>
      </c>
      <c r="E48" s="75">
        <f>29808.36+4868.56</f>
        <v>34676.92</v>
      </c>
      <c r="F48" s="75" t="s">
        <v>833</v>
      </c>
      <c r="G48" s="127" t="s">
        <v>141</v>
      </c>
      <c r="H48" s="74" t="s">
        <v>182</v>
      </c>
      <c r="I48" s="73" t="s">
        <v>130</v>
      </c>
      <c r="J48" s="73">
        <v>1993</v>
      </c>
      <c r="K48" s="74" t="s">
        <v>183</v>
      </c>
      <c r="L48" s="76">
        <v>309</v>
      </c>
      <c r="M48" s="73" t="s">
        <v>130</v>
      </c>
      <c r="N48" s="73" t="s">
        <v>130</v>
      </c>
      <c r="O48" s="73">
        <v>1</v>
      </c>
      <c r="P48" s="73" t="s">
        <v>139</v>
      </c>
      <c r="Q48" s="73" t="s">
        <v>155</v>
      </c>
      <c r="R48" s="73" t="s">
        <v>134</v>
      </c>
      <c r="S48" s="73" t="s">
        <v>130</v>
      </c>
      <c r="T48" s="73" t="s">
        <v>130</v>
      </c>
      <c r="U48" s="73" t="s">
        <v>130</v>
      </c>
      <c r="V48" s="73" t="s">
        <v>134</v>
      </c>
      <c r="W48" s="73" t="s">
        <v>134</v>
      </c>
      <c r="X48" s="73" t="s">
        <v>130</v>
      </c>
      <c r="Y48" s="73"/>
      <c r="Z48" s="73"/>
      <c r="AA48" s="73" t="s">
        <v>130</v>
      </c>
      <c r="AB48" s="73"/>
      <c r="AC48" s="74"/>
      <c r="AD48" s="73"/>
      <c r="AE48" s="73"/>
      <c r="AF48" s="73"/>
      <c r="AG48" s="77"/>
    </row>
    <row r="49" spans="1:1024" s="110" customFormat="1" ht="11.25">
      <c r="A49" s="73">
        <f t="shared" si="0"/>
        <v>47</v>
      </c>
      <c r="B49" s="74" t="s">
        <v>162</v>
      </c>
      <c r="C49" s="74" t="s">
        <v>163</v>
      </c>
      <c r="D49" s="74" t="s">
        <v>164</v>
      </c>
      <c r="E49" s="75">
        <v>20205.91</v>
      </c>
      <c r="F49" s="75" t="s">
        <v>833</v>
      </c>
      <c r="G49" s="74" t="s">
        <v>141</v>
      </c>
      <c r="H49" s="74" t="s">
        <v>165</v>
      </c>
      <c r="I49" s="73" t="s">
        <v>130</v>
      </c>
      <c r="J49" s="73">
        <v>1993</v>
      </c>
      <c r="K49" s="74" t="s">
        <v>166</v>
      </c>
      <c r="L49" s="76">
        <v>71</v>
      </c>
      <c r="M49" s="73" t="s">
        <v>130</v>
      </c>
      <c r="N49" s="73" t="s">
        <v>130</v>
      </c>
      <c r="O49" s="73">
        <v>1</v>
      </c>
      <c r="P49" s="73" t="s">
        <v>139</v>
      </c>
      <c r="Q49" s="73" t="s">
        <v>155</v>
      </c>
      <c r="R49" s="73" t="s">
        <v>134</v>
      </c>
      <c r="S49" s="73" t="s">
        <v>130</v>
      </c>
      <c r="T49" s="73" t="s">
        <v>130</v>
      </c>
      <c r="U49" s="73" t="s">
        <v>130</v>
      </c>
      <c r="V49" s="73" t="s">
        <v>134</v>
      </c>
      <c r="W49" s="73" t="s">
        <v>134</v>
      </c>
      <c r="X49" s="73" t="s">
        <v>130</v>
      </c>
      <c r="Y49" s="73"/>
      <c r="Z49" s="73"/>
      <c r="AA49" s="73" t="s">
        <v>130</v>
      </c>
      <c r="AB49" s="73"/>
      <c r="AC49" s="74"/>
      <c r="AD49" s="73"/>
      <c r="AE49" s="73"/>
      <c r="AF49" s="73"/>
      <c r="AG49" s="77"/>
    </row>
    <row r="50" spans="1:1024" s="110" customFormat="1" ht="11.25">
      <c r="A50" s="73">
        <f t="shared" si="0"/>
        <v>48</v>
      </c>
      <c r="B50" s="74" t="s">
        <v>172</v>
      </c>
      <c r="C50" s="74" t="s">
        <v>173</v>
      </c>
      <c r="D50" s="74" t="s">
        <v>174</v>
      </c>
      <c r="E50" s="75">
        <v>5713.28</v>
      </c>
      <c r="F50" s="75" t="s">
        <v>833</v>
      </c>
      <c r="G50" s="74" t="s">
        <v>141</v>
      </c>
      <c r="H50" s="74" t="s">
        <v>164</v>
      </c>
      <c r="I50" s="73" t="s">
        <v>130</v>
      </c>
      <c r="J50" s="73">
        <v>1993</v>
      </c>
      <c r="K50" s="74" t="s">
        <v>175</v>
      </c>
      <c r="L50" s="76">
        <v>139</v>
      </c>
      <c r="M50" s="73" t="s">
        <v>130</v>
      </c>
      <c r="N50" s="73" t="s">
        <v>130</v>
      </c>
      <c r="O50" s="73">
        <v>1</v>
      </c>
      <c r="P50" s="73" t="s">
        <v>139</v>
      </c>
      <c r="Q50" s="73" t="s">
        <v>155</v>
      </c>
      <c r="R50" s="73" t="s">
        <v>134</v>
      </c>
      <c r="S50" s="73" t="s">
        <v>130</v>
      </c>
      <c r="T50" s="73" t="s">
        <v>130</v>
      </c>
      <c r="U50" s="73" t="s">
        <v>130</v>
      </c>
      <c r="V50" s="73" t="s">
        <v>134</v>
      </c>
      <c r="W50" s="73" t="s">
        <v>134</v>
      </c>
      <c r="X50" s="73" t="s">
        <v>130</v>
      </c>
      <c r="Y50" s="73"/>
      <c r="Z50" s="73"/>
      <c r="AA50" s="73" t="s">
        <v>130</v>
      </c>
      <c r="AB50" s="73"/>
      <c r="AC50" s="74"/>
      <c r="AD50" s="73"/>
      <c r="AE50" s="73"/>
      <c r="AF50" s="73"/>
      <c r="AG50" s="77"/>
    </row>
    <row r="51" spans="1:1024" s="110" customFormat="1" ht="11.25">
      <c r="A51" s="73">
        <f t="shared" si="0"/>
        <v>49</v>
      </c>
      <c r="B51" s="74" t="s">
        <v>158</v>
      </c>
      <c r="C51" s="74" t="s">
        <v>159</v>
      </c>
      <c r="D51" s="74" t="s">
        <v>160</v>
      </c>
      <c r="E51" s="75">
        <v>17254.490000000002</v>
      </c>
      <c r="F51" s="75" t="s">
        <v>833</v>
      </c>
      <c r="G51" s="74" t="s">
        <v>141</v>
      </c>
      <c r="H51" s="74" t="s">
        <v>142</v>
      </c>
      <c r="I51" s="73" t="s">
        <v>130</v>
      </c>
      <c r="J51" s="73">
        <v>1993</v>
      </c>
      <c r="K51" s="74" t="s">
        <v>161</v>
      </c>
      <c r="L51" s="76">
        <v>76</v>
      </c>
      <c r="M51" s="73" t="s">
        <v>130</v>
      </c>
      <c r="N51" s="73" t="s">
        <v>130</v>
      </c>
      <c r="O51" s="73">
        <v>1</v>
      </c>
      <c r="P51" s="73" t="s">
        <v>139</v>
      </c>
      <c r="Q51" s="73" t="s">
        <v>155</v>
      </c>
      <c r="R51" s="73" t="s">
        <v>134</v>
      </c>
      <c r="S51" s="73" t="s">
        <v>130</v>
      </c>
      <c r="T51" s="73" t="s">
        <v>130</v>
      </c>
      <c r="U51" s="73" t="s">
        <v>130</v>
      </c>
      <c r="V51" s="73" t="s">
        <v>134</v>
      </c>
      <c r="W51" s="73" t="s">
        <v>134</v>
      </c>
      <c r="X51" s="73" t="s">
        <v>130</v>
      </c>
      <c r="Y51" s="73"/>
      <c r="Z51" s="73"/>
      <c r="AA51" s="73" t="s">
        <v>130</v>
      </c>
      <c r="AB51" s="73"/>
      <c r="AC51" s="74"/>
      <c r="AD51" s="73"/>
      <c r="AE51" s="73"/>
      <c r="AF51" s="73"/>
      <c r="AG51" s="77"/>
    </row>
    <row r="52" spans="1:1024" s="110" customFormat="1" ht="11.25">
      <c r="A52" s="73">
        <f t="shared" si="0"/>
        <v>50</v>
      </c>
      <c r="B52" s="74" t="s">
        <v>266</v>
      </c>
      <c r="C52" s="74" t="s">
        <v>267</v>
      </c>
      <c r="D52" s="74" t="s">
        <v>268</v>
      </c>
      <c r="E52" s="75">
        <v>195232.75</v>
      </c>
      <c r="F52" s="75" t="s">
        <v>833</v>
      </c>
      <c r="G52" s="74" t="s">
        <v>141</v>
      </c>
      <c r="H52" s="74" t="s">
        <v>256</v>
      </c>
      <c r="I52" s="73" t="s">
        <v>130</v>
      </c>
      <c r="J52" s="73" t="s">
        <v>131</v>
      </c>
      <c r="K52" s="74" t="s">
        <v>269</v>
      </c>
      <c r="L52" s="76">
        <v>25.18</v>
      </c>
      <c r="M52" s="73" t="s">
        <v>130</v>
      </c>
      <c r="N52" s="73" t="s">
        <v>130</v>
      </c>
      <c r="O52" s="73">
        <v>1</v>
      </c>
      <c r="P52" s="73" t="s">
        <v>139</v>
      </c>
      <c r="Q52" s="73" t="s">
        <v>155</v>
      </c>
      <c r="R52" s="73" t="s">
        <v>134</v>
      </c>
      <c r="S52" s="73" t="s">
        <v>130</v>
      </c>
      <c r="T52" s="73" t="s">
        <v>130</v>
      </c>
      <c r="U52" s="73" t="s">
        <v>130</v>
      </c>
      <c r="V52" s="73" t="s">
        <v>134</v>
      </c>
      <c r="W52" s="73" t="s">
        <v>134</v>
      </c>
      <c r="X52" s="73" t="s">
        <v>130</v>
      </c>
      <c r="Y52" s="73"/>
      <c r="Z52" s="73"/>
      <c r="AA52" s="73" t="s">
        <v>130</v>
      </c>
      <c r="AB52" s="73"/>
      <c r="AC52" s="74"/>
      <c r="AD52" s="73"/>
      <c r="AE52" s="73"/>
      <c r="AF52" s="73"/>
      <c r="AG52" s="73"/>
    </row>
    <row r="53" spans="1:1024" s="56" customFormat="1" ht="11.25">
      <c r="A53" s="52">
        <f t="shared" si="0"/>
        <v>51</v>
      </c>
      <c r="B53" s="53" t="s">
        <v>835</v>
      </c>
      <c r="C53" s="53" t="s">
        <v>140</v>
      </c>
      <c r="D53" s="53" t="s">
        <v>140</v>
      </c>
      <c r="E53" s="54">
        <v>23997.4</v>
      </c>
      <c r="F53" s="54" t="s">
        <v>833</v>
      </c>
      <c r="G53" s="53" t="s">
        <v>141</v>
      </c>
      <c r="H53" s="53" t="s">
        <v>142</v>
      </c>
      <c r="I53" s="52" t="s">
        <v>130</v>
      </c>
      <c r="J53" s="52">
        <v>2003</v>
      </c>
      <c r="K53" s="53" t="s">
        <v>143</v>
      </c>
      <c r="L53" s="55">
        <v>261.89999999999998</v>
      </c>
      <c r="M53" s="52" t="s">
        <v>130</v>
      </c>
      <c r="N53" s="52" t="s">
        <v>130</v>
      </c>
      <c r="O53" s="52">
        <v>1</v>
      </c>
      <c r="P53" s="52" t="s">
        <v>133</v>
      </c>
      <c r="Q53" s="52" t="s">
        <v>155</v>
      </c>
      <c r="R53" s="52" t="s">
        <v>134</v>
      </c>
      <c r="S53" s="52" t="s">
        <v>130</v>
      </c>
      <c r="T53" s="52" t="s">
        <v>130</v>
      </c>
      <c r="U53" s="52" t="s">
        <v>130</v>
      </c>
      <c r="V53" s="52" t="s">
        <v>134</v>
      </c>
      <c r="W53" s="52" t="s">
        <v>134</v>
      </c>
      <c r="X53" s="52" t="s">
        <v>130</v>
      </c>
      <c r="Y53" s="52"/>
      <c r="Z53" s="52"/>
      <c r="AA53" s="52"/>
      <c r="AB53" s="52"/>
      <c r="AC53" s="53"/>
      <c r="AD53" s="52"/>
      <c r="AE53" s="52"/>
      <c r="AF53" s="52"/>
      <c r="AG53" s="52"/>
    </row>
    <row r="54" spans="1:1024" s="60" customFormat="1">
      <c r="A54" s="52">
        <f t="shared" si="0"/>
        <v>52</v>
      </c>
      <c r="B54" s="57" t="s">
        <v>953</v>
      </c>
      <c r="C54" s="57" t="s">
        <v>954</v>
      </c>
      <c r="D54" s="57" t="s">
        <v>955</v>
      </c>
      <c r="E54" s="58">
        <v>39520.629999999997</v>
      </c>
      <c r="F54" s="54" t="s">
        <v>833</v>
      </c>
      <c r="G54" s="53" t="s">
        <v>141</v>
      </c>
      <c r="H54" s="53" t="s">
        <v>954</v>
      </c>
      <c r="I54" s="52" t="s">
        <v>130</v>
      </c>
      <c r="J54" s="52">
        <v>2023</v>
      </c>
      <c r="K54" s="53" t="s">
        <v>956</v>
      </c>
      <c r="L54" s="55"/>
      <c r="M54" s="52"/>
      <c r="N54" s="52"/>
      <c r="O54" s="52"/>
      <c r="P54" s="52" t="s">
        <v>134</v>
      </c>
      <c r="Q54" s="52" t="s">
        <v>155</v>
      </c>
      <c r="R54" s="52" t="s">
        <v>134</v>
      </c>
      <c r="S54" s="52" t="s">
        <v>130</v>
      </c>
      <c r="T54" s="52"/>
      <c r="U54" s="52"/>
      <c r="V54" s="52"/>
      <c r="W54" s="52"/>
      <c r="X54" s="52"/>
      <c r="Y54" s="52"/>
      <c r="Z54" s="52"/>
      <c r="AA54" s="52"/>
      <c r="AB54" s="52"/>
      <c r="AC54" s="53"/>
      <c r="AD54" s="52"/>
      <c r="AE54" s="52"/>
      <c r="AF54" s="52"/>
      <c r="AG54" s="52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9"/>
      <c r="FL54" s="59"/>
      <c r="FM54" s="59"/>
      <c r="FN54" s="59"/>
      <c r="FO54" s="59"/>
      <c r="FP54" s="59"/>
      <c r="FQ54" s="59"/>
      <c r="FR54" s="59"/>
      <c r="FS54" s="59"/>
      <c r="FT54" s="59"/>
      <c r="FU54" s="59"/>
      <c r="FV54" s="59"/>
      <c r="FW54" s="59"/>
      <c r="FX54" s="59"/>
      <c r="FY54" s="59"/>
      <c r="FZ54" s="59"/>
      <c r="GA54" s="59"/>
      <c r="GB54" s="59"/>
      <c r="GC54" s="59"/>
      <c r="GD54" s="59"/>
      <c r="GE54" s="59"/>
      <c r="GF54" s="59"/>
      <c r="GG54" s="59"/>
      <c r="GH54" s="59"/>
      <c r="GI54" s="59"/>
      <c r="GJ54" s="59"/>
      <c r="GK54" s="59"/>
      <c r="GL54" s="59"/>
      <c r="GM54" s="59"/>
      <c r="GN54" s="59"/>
      <c r="GO54" s="59"/>
      <c r="GP54" s="59"/>
      <c r="GQ54" s="59"/>
      <c r="GR54" s="59"/>
      <c r="GS54" s="59"/>
      <c r="GT54" s="59"/>
      <c r="GU54" s="59"/>
      <c r="GV54" s="59"/>
      <c r="GW54" s="59"/>
      <c r="GX54" s="59"/>
      <c r="GY54" s="59"/>
      <c r="GZ54" s="59"/>
      <c r="HA54" s="59"/>
      <c r="HB54" s="59"/>
      <c r="HC54" s="59"/>
      <c r="HD54" s="59"/>
      <c r="HE54" s="59"/>
      <c r="HF54" s="59"/>
      <c r="HG54" s="59"/>
      <c r="HH54" s="59"/>
      <c r="HI54" s="59"/>
      <c r="HJ54" s="59"/>
      <c r="HK54" s="59"/>
      <c r="HL54" s="59"/>
      <c r="HM54" s="59"/>
      <c r="HN54" s="59"/>
      <c r="HO54" s="59"/>
      <c r="HP54" s="59"/>
      <c r="HQ54" s="59"/>
      <c r="HR54" s="59"/>
      <c r="HS54" s="59"/>
      <c r="HT54" s="59"/>
      <c r="HU54" s="59"/>
      <c r="HV54" s="59"/>
      <c r="HW54" s="59"/>
      <c r="HX54" s="59"/>
      <c r="HY54" s="59"/>
      <c r="HZ54" s="59"/>
      <c r="IA54" s="59"/>
      <c r="IB54" s="59"/>
      <c r="IC54" s="59"/>
      <c r="ID54" s="59"/>
      <c r="IE54" s="59"/>
      <c r="IF54" s="59"/>
      <c r="IG54" s="59"/>
      <c r="IH54" s="59"/>
      <c r="II54" s="59"/>
      <c r="IJ54" s="59"/>
      <c r="IK54" s="59"/>
      <c r="IL54" s="59"/>
      <c r="IM54" s="59"/>
      <c r="IN54" s="59"/>
      <c r="IO54" s="59"/>
      <c r="IP54" s="59"/>
      <c r="IQ54" s="59"/>
      <c r="IR54" s="59"/>
      <c r="IS54" s="59"/>
      <c r="IT54" s="59"/>
      <c r="IU54" s="59"/>
      <c r="IV54" s="59"/>
      <c r="IW54" s="59"/>
      <c r="IX54" s="59"/>
      <c r="IY54" s="59"/>
      <c r="IZ54" s="59"/>
      <c r="JA54" s="59"/>
      <c r="JB54" s="59"/>
      <c r="JC54" s="59"/>
      <c r="JD54" s="59"/>
      <c r="JE54" s="59"/>
      <c r="JF54" s="59"/>
      <c r="JG54" s="59"/>
      <c r="JH54" s="59"/>
      <c r="JI54" s="59"/>
      <c r="JJ54" s="59"/>
      <c r="JK54" s="59"/>
      <c r="JL54" s="59"/>
      <c r="JM54" s="59"/>
      <c r="JN54" s="59"/>
      <c r="JO54" s="59"/>
      <c r="JP54" s="59"/>
      <c r="JQ54" s="59"/>
      <c r="JR54" s="59"/>
      <c r="JS54" s="59"/>
      <c r="JT54" s="59"/>
      <c r="JU54" s="59"/>
      <c r="JV54" s="59"/>
      <c r="JW54" s="59"/>
      <c r="JX54" s="59"/>
      <c r="JY54" s="59"/>
      <c r="JZ54" s="59"/>
      <c r="KA54" s="59"/>
      <c r="KB54" s="59"/>
      <c r="KC54" s="59"/>
      <c r="KD54" s="59"/>
      <c r="KE54" s="59"/>
      <c r="KF54" s="59"/>
      <c r="KG54" s="59"/>
      <c r="KH54" s="59"/>
      <c r="KI54" s="59"/>
      <c r="KJ54" s="59"/>
      <c r="KK54" s="59"/>
      <c r="KL54" s="59"/>
      <c r="KM54" s="59"/>
      <c r="KN54" s="59"/>
      <c r="KO54" s="59"/>
      <c r="KP54" s="59"/>
      <c r="KQ54" s="59"/>
      <c r="KR54" s="59"/>
      <c r="KS54" s="59"/>
      <c r="KT54" s="59"/>
      <c r="KU54" s="59"/>
      <c r="KV54" s="59"/>
      <c r="KW54" s="59"/>
      <c r="KX54" s="59"/>
      <c r="KY54" s="59"/>
      <c r="KZ54" s="59"/>
      <c r="LA54" s="59"/>
      <c r="LB54" s="59"/>
      <c r="LC54" s="59"/>
      <c r="LD54" s="59"/>
      <c r="LE54" s="59"/>
      <c r="LF54" s="59"/>
      <c r="LG54" s="59"/>
      <c r="LH54" s="59"/>
      <c r="LI54" s="59"/>
      <c r="LJ54" s="59"/>
      <c r="LK54" s="59"/>
      <c r="LL54" s="59"/>
      <c r="LM54" s="59"/>
      <c r="LN54" s="59"/>
      <c r="LO54" s="59"/>
      <c r="LP54" s="59"/>
      <c r="LQ54" s="59"/>
      <c r="LR54" s="59"/>
      <c r="LS54" s="59"/>
      <c r="LT54" s="59"/>
      <c r="LU54" s="59"/>
      <c r="LV54" s="59"/>
      <c r="LW54" s="59"/>
      <c r="LX54" s="59"/>
      <c r="LY54" s="59"/>
      <c r="LZ54" s="59"/>
      <c r="MA54" s="59"/>
      <c r="MB54" s="59"/>
      <c r="MC54" s="59"/>
      <c r="MD54" s="59"/>
      <c r="ME54" s="59"/>
      <c r="MF54" s="59"/>
      <c r="MG54" s="59"/>
      <c r="MH54" s="59"/>
      <c r="MI54" s="59"/>
      <c r="MJ54" s="59"/>
      <c r="MK54" s="59"/>
      <c r="ML54" s="59"/>
      <c r="MM54" s="59"/>
      <c r="MN54" s="59"/>
      <c r="MO54" s="59"/>
      <c r="MP54" s="59"/>
      <c r="MQ54" s="59"/>
      <c r="MR54" s="59"/>
      <c r="MS54" s="59"/>
      <c r="MT54" s="59"/>
      <c r="MU54" s="59"/>
      <c r="MV54" s="59"/>
      <c r="MW54" s="59"/>
      <c r="MX54" s="59"/>
      <c r="MY54" s="59"/>
      <c r="MZ54" s="59"/>
      <c r="NA54" s="59"/>
      <c r="NB54" s="59"/>
      <c r="NC54" s="59"/>
      <c r="ND54" s="59"/>
      <c r="NE54" s="59"/>
      <c r="NF54" s="59"/>
      <c r="NG54" s="59"/>
      <c r="NH54" s="59"/>
      <c r="NI54" s="59"/>
      <c r="NJ54" s="59"/>
      <c r="NK54" s="59"/>
      <c r="NL54" s="59"/>
      <c r="NM54" s="59"/>
      <c r="NN54" s="59"/>
      <c r="NO54" s="59"/>
      <c r="NP54" s="59"/>
      <c r="NQ54" s="59"/>
      <c r="NR54" s="59"/>
      <c r="NS54" s="59"/>
      <c r="NT54" s="59"/>
      <c r="NU54" s="59"/>
      <c r="NV54" s="59"/>
      <c r="NW54" s="59"/>
      <c r="NX54" s="59"/>
      <c r="NY54" s="59"/>
      <c r="NZ54" s="59"/>
      <c r="OA54" s="59"/>
      <c r="OB54" s="59"/>
      <c r="OC54" s="59"/>
      <c r="OD54" s="59"/>
      <c r="OE54" s="59"/>
      <c r="OF54" s="59"/>
      <c r="OG54" s="59"/>
      <c r="OH54" s="59"/>
      <c r="OI54" s="59"/>
      <c r="OJ54" s="59"/>
      <c r="OK54" s="59"/>
      <c r="OL54" s="59"/>
      <c r="OM54" s="59"/>
      <c r="ON54" s="59"/>
      <c r="OO54" s="59"/>
      <c r="OP54" s="59"/>
      <c r="OQ54" s="59"/>
      <c r="OR54" s="59"/>
      <c r="OS54" s="59"/>
      <c r="OT54" s="59"/>
      <c r="OU54" s="59"/>
      <c r="OV54" s="59"/>
      <c r="OW54" s="59"/>
      <c r="OX54" s="59"/>
      <c r="OY54" s="59"/>
      <c r="OZ54" s="59"/>
      <c r="PA54" s="59"/>
      <c r="PB54" s="59"/>
      <c r="PC54" s="59"/>
      <c r="PD54" s="59"/>
      <c r="PE54" s="59"/>
      <c r="PF54" s="59"/>
      <c r="PG54" s="59"/>
      <c r="PH54" s="59"/>
      <c r="PI54" s="59"/>
      <c r="PJ54" s="59"/>
      <c r="PK54" s="59"/>
      <c r="PL54" s="59"/>
      <c r="PM54" s="59"/>
      <c r="PN54" s="59"/>
      <c r="PO54" s="59"/>
      <c r="PP54" s="59"/>
      <c r="PQ54" s="59"/>
      <c r="PR54" s="59"/>
      <c r="PS54" s="59"/>
      <c r="PT54" s="59"/>
      <c r="PU54" s="59"/>
      <c r="PV54" s="59"/>
      <c r="PW54" s="59"/>
      <c r="PX54" s="59"/>
      <c r="PY54" s="59"/>
      <c r="PZ54" s="59"/>
      <c r="QA54" s="59"/>
      <c r="QB54" s="59"/>
      <c r="QC54" s="59"/>
      <c r="QD54" s="59"/>
      <c r="QE54" s="59"/>
      <c r="QF54" s="59"/>
      <c r="QG54" s="59"/>
      <c r="QH54" s="59"/>
      <c r="QI54" s="59"/>
      <c r="QJ54" s="59"/>
      <c r="QK54" s="59"/>
      <c r="QL54" s="59"/>
      <c r="QM54" s="59"/>
      <c r="QN54" s="59"/>
      <c r="QO54" s="59"/>
      <c r="QP54" s="59"/>
      <c r="QQ54" s="59"/>
      <c r="QR54" s="59"/>
      <c r="QS54" s="59"/>
      <c r="QT54" s="59"/>
      <c r="QU54" s="59"/>
      <c r="QV54" s="59"/>
      <c r="QW54" s="59"/>
      <c r="QX54" s="59"/>
      <c r="QY54" s="59"/>
      <c r="QZ54" s="59"/>
      <c r="RA54" s="59"/>
      <c r="RB54" s="59"/>
      <c r="RC54" s="59"/>
      <c r="RD54" s="59"/>
      <c r="RE54" s="59"/>
      <c r="RF54" s="59"/>
      <c r="RG54" s="59"/>
      <c r="RH54" s="59"/>
      <c r="RI54" s="59"/>
      <c r="RJ54" s="59"/>
      <c r="RK54" s="59"/>
      <c r="RL54" s="59"/>
      <c r="RM54" s="59"/>
      <c r="RN54" s="59"/>
      <c r="RO54" s="59"/>
      <c r="RP54" s="59"/>
      <c r="RQ54" s="59"/>
      <c r="RR54" s="59"/>
      <c r="RS54" s="59"/>
      <c r="RT54" s="59"/>
      <c r="RU54" s="59"/>
      <c r="RV54" s="59"/>
      <c r="RW54" s="59"/>
      <c r="RX54" s="59"/>
      <c r="RY54" s="59"/>
      <c r="RZ54" s="59"/>
      <c r="SA54" s="59"/>
      <c r="SB54" s="59"/>
      <c r="SC54" s="59"/>
      <c r="SD54" s="59"/>
      <c r="SE54" s="59"/>
      <c r="SF54" s="59"/>
      <c r="SG54" s="59"/>
      <c r="SH54" s="59"/>
      <c r="SI54" s="59"/>
      <c r="SJ54" s="59"/>
      <c r="SK54" s="59"/>
      <c r="SL54" s="59"/>
      <c r="SM54" s="59"/>
      <c r="SN54" s="59"/>
      <c r="SO54" s="59"/>
      <c r="SP54" s="59"/>
      <c r="SQ54" s="59"/>
      <c r="SR54" s="59"/>
      <c r="SS54" s="59"/>
      <c r="ST54" s="59"/>
      <c r="SU54" s="59"/>
      <c r="SV54" s="59"/>
      <c r="SW54" s="59"/>
      <c r="SX54" s="59"/>
      <c r="SY54" s="59"/>
      <c r="SZ54" s="59"/>
      <c r="TA54" s="59"/>
      <c r="TB54" s="59"/>
      <c r="TC54" s="59"/>
      <c r="TD54" s="59"/>
      <c r="TE54" s="59"/>
      <c r="TF54" s="59"/>
      <c r="TG54" s="59"/>
      <c r="TH54" s="59"/>
      <c r="TI54" s="59"/>
      <c r="TJ54" s="59"/>
      <c r="TK54" s="59"/>
      <c r="TL54" s="59"/>
      <c r="TM54" s="59"/>
      <c r="TN54" s="59"/>
      <c r="TO54" s="59"/>
      <c r="TP54" s="59"/>
      <c r="TQ54" s="59"/>
      <c r="TR54" s="59"/>
      <c r="TS54" s="59"/>
      <c r="TT54" s="59"/>
      <c r="TU54" s="59"/>
      <c r="TV54" s="59"/>
      <c r="TW54" s="59"/>
      <c r="TX54" s="59"/>
      <c r="TY54" s="59"/>
      <c r="TZ54" s="59"/>
      <c r="UA54" s="59"/>
      <c r="UB54" s="59"/>
      <c r="UC54" s="59"/>
      <c r="UD54" s="59"/>
      <c r="UE54" s="59"/>
      <c r="UF54" s="59"/>
      <c r="UG54" s="59"/>
      <c r="UH54" s="59"/>
      <c r="UI54" s="59"/>
      <c r="UJ54" s="59"/>
      <c r="UK54" s="59"/>
      <c r="UL54" s="59"/>
      <c r="UM54" s="59"/>
      <c r="UN54" s="59"/>
      <c r="UO54" s="59"/>
      <c r="UP54" s="59"/>
      <c r="UQ54" s="59"/>
      <c r="UR54" s="59"/>
      <c r="US54" s="59"/>
      <c r="UT54" s="59"/>
      <c r="UU54" s="59"/>
      <c r="UV54" s="59"/>
      <c r="UW54" s="59"/>
      <c r="UX54" s="59"/>
      <c r="UY54" s="59"/>
      <c r="UZ54" s="59"/>
      <c r="VA54" s="59"/>
      <c r="VB54" s="59"/>
      <c r="VC54" s="59"/>
      <c r="VD54" s="59"/>
      <c r="VE54" s="59"/>
      <c r="VF54" s="59"/>
      <c r="VG54" s="59"/>
      <c r="VH54" s="59"/>
      <c r="VI54" s="59"/>
      <c r="VJ54" s="59"/>
      <c r="VK54" s="59"/>
      <c r="VL54" s="59"/>
      <c r="VM54" s="59"/>
      <c r="VN54" s="59"/>
      <c r="VO54" s="59"/>
      <c r="VP54" s="59"/>
      <c r="VQ54" s="59"/>
      <c r="VR54" s="59"/>
      <c r="VS54" s="59"/>
      <c r="VT54" s="59"/>
      <c r="VU54" s="59"/>
      <c r="VV54" s="59"/>
      <c r="VW54" s="59"/>
      <c r="VX54" s="59"/>
      <c r="VY54" s="59"/>
      <c r="VZ54" s="59"/>
      <c r="WA54" s="59"/>
      <c r="WB54" s="59"/>
      <c r="WC54" s="59"/>
      <c r="WD54" s="59"/>
      <c r="WE54" s="59"/>
      <c r="WF54" s="59"/>
      <c r="WG54" s="59"/>
      <c r="WH54" s="59"/>
      <c r="WI54" s="59"/>
      <c r="WJ54" s="59"/>
      <c r="WK54" s="59"/>
      <c r="WL54" s="59"/>
      <c r="WM54" s="59"/>
      <c r="WN54" s="59"/>
      <c r="WO54" s="59"/>
      <c r="WP54" s="59"/>
      <c r="WQ54" s="59"/>
      <c r="WR54" s="59"/>
      <c r="WS54" s="59"/>
      <c r="WT54" s="59"/>
      <c r="WU54" s="59"/>
      <c r="WV54" s="59"/>
      <c r="WW54" s="59"/>
      <c r="WX54" s="59"/>
      <c r="WY54" s="59"/>
      <c r="WZ54" s="59"/>
      <c r="XA54" s="59"/>
      <c r="XB54" s="59"/>
      <c r="XC54" s="59"/>
      <c r="XD54" s="59"/>
      <c r="XE54" s="59"/>
      <c r="XF54" s="59"/>
      <c r="XG54" s="59"/>
      <c r="XH54" s="59"/>
      <c r="XI54" s="59"/>
      <c r="XJ54" s="59"/>
      <c r="XK54" s="59"/>
      <c r="XL54" s="59"/>
      <c r="XM54" s="59"/>
      <c r="XN54" s="59"/>
      <c r="XO54" s="59"/>
      <c r="XP54" s="59"/>
      <c r="XQ54" s="59"/>
      <c r="XR54" s="59"/>
      <c r="XS54" s="59"/>
      <c r="XT54" s="59"/>
      <c r="XU54" s="59"/>
      <c r="XV54" s="59"/>
      <c r="XW54" s="59"/>
      <c r="XX54" s="59"/>
      <c r="XY54" s="59"/>
      <c r="XZ54" s="59"/>
      <c r="YA54" s="59"/>
      <c r="YB54" s="59"/>
      <c r="YC54" s="59"/>
      <c r="YD54" s="59"/>
      <c r="YE54" s="59"/>
      <c r="YF54" s="59"/>
      <c r="YG54" s="59"/>
      <c r="YH54" s="59"/>
      <c r="YI54" s="59"/>
      <c r="YJ54" s="59"/>
      <c r="YK54" s="59"/>
      <c r="YL54" s="59"/>
      <c r="YM54" s="59"/>
      <c r="YN54" s="59"/>
      <c r="YO54" s="59"/>
      <c r="YP54" s="59"/>
      <c r="YQ54" s="59"/>
      <c r="YR54" s="59"/>
      <c r="YS54" s="59"/>
      <c r="YT54" s="59"/>
      <c r="YU54" s="59"/>
      <c r="YV54" s="59"/>
      <c r="YW54" s="59"/>
      <c r="YX54" s="59"/>
      <c r="YY54" s="59"/>
      <c r="YZ54" s="59"/>
      <c r="ZA54" s="59"/>
      <c r="ZB54" s="59"/>
      <c r="ZC54" s="59"/>
      <c r="ZD54" s="59"/>
      <c r="ZE54" s="59"/>
      <c r="ZF54" s="59"/>
      <c r="ZG54" s="59"/>
      <c r="ZH54" s="59"/>
      <c r="ZI54" s="59"/>
      <c r="ZJ54" s="59"/>
      <c r="ZK54" s="59"/>
      <c r="ZL54" s="59"/>
      <c r="ZM54" s="59"/>
      <c r="ZN54" s="59"/>
      <c r="ZO54" s="59"/>
      <c r="ZP54" s="59"/>
      <c r="ZQ54" s="59"/>
      <c r="ZR54" s="59"/>
      <c r="ZS54" s="59"/>
      <c r="ZT54" s="59"/>
      <c r="ZU54" s="59"/>
      <c r="ZV54" s="59"/>
      <c r="ZW54" s="59"/>
      <c r="ZX54" s="59"/>
      <c r="ZY54" s="59"/>
      <c r="ZZ54" s="59"/>
      <c r="AAA54" s="59"/>
      <c r="AAB54" s="59"/>
      <c r="AAC54" s="59"/>
      <c r="AAD54" s="59"/>
      <c r="AAE54" s="59"/>
      <c r="AAF54" s="59"/>
      <c r="AAG54" s="59"/>
      <c r="AAH54" s="59"/>
      <c r="AAI54" s="59"/>
      <c r="AAJ54" s="59"/>
      <c r="AAK54" s="59"/>
      <c r="AAL54" s="59"/>
      <c r="AAM54" s="59"/>
      <c r="AAN54" s="59"/>
      <c r="AAO54" s="59"/>
      <c r="AAP54" s="59"/>
      <c r="AAQ54" s="59"/>
      <c r="AAR54" s="59"/>
      <c r="AAS54" s="59"/>
      <c r="AAT54" s="59"/>
      <c r="AAU54" s="59"/>
      <c r="AAV54" s="59"/>
      <c r="AAW54" s="59"/>
      <c r="AAX54" s="59"/>
      <c r="AAY54" s="59"/>
      <c r="AAZ54" s="59"/>
      <c r="ABA54" s="59"/>
      <c r="ABB54" s="59"/>
      <c r="ABC54" s="59"/>
      <c r="ABD54" s="59"/>
      <c r="ABE54" s="59"/>
      <c r="ABF54" s="59"/>
      <c r="ABG54" s="59"/>
      <c r="ABH54" s="59"/>
      <c r="ABI54" s="59"/>
      <c r="ABJ54" s="59"/>
      <c r="ABK54" s="59"/>
      <c r="ABL54" s="59"/>
      <c r="ABM54" s="59"/>
      <c r="ABN54" s="59"/>
      <c r="ABO54" s="59"/>
      <c r="ABP54" s="59"/>
      <c r="ABQ54" s="59"/>
      <c r="ABR54" s="59"/>
      <c r="ABS54" s="59"/>
      <c r="ABT54" s="59"/>
      <c r="ABU54" s="59"/>
      <c r="ABV54" s="59"/>
      <c r="ABW54" s="59"/>
      <c r="ABX54" s="59"/>
      <c r="ABY54" s="59"/>
      <c r="ABZ54" s="59"/>
      <c r="ACA54" s="59"/>
      <c r="ACB54" s="59"/>
      <c r="ACC54" s="59"/>
      <c r="ACD54" s="59"/>
      <c r="ACE54" s="59"/>
      <c r="ACF54" s="59"/>
      <c r="ACG54" s="59"/>
      <c r="ACH54" s="59"/>
      <c r="ACI54" s="59"/>
      <c r="ACJ54" s="59"/>
      <c r="ACK54" s="59"/>
      <c r="ACL54" s="59"/>
      <c r="ACM54" s="59"/>
      <c r="ACN54" s="59"/>
      <c r="ACO54" s="59"/>
      <c r="ACP54" s="59"/>
      <c r="ACQ54" s="59"/>
      <c r="ACR54" s="59"/>
      <c r="ACS54" s="59"/>
      <c r="ACT54" s="59"/>
      <c r="ACU54" s="59"/>
      <c r="ACV54" s="59"/>
      <c r="ACW54" s="59"/>
      <c r="ACX54" s="59"/>
      <c r="ACY54" s="59"/>
      <c r="ACZ54" s="59"/>
      <c r="ADA54" s="59"/>
      <c r="ADB54" s="59"/>
      <c r="ADC54" s="59"/>
      <c r="ADD54" s="59"/>
      <c r="ADE54" s="59"/>
      <c r="ADF54" s="59"/>
      <c r="ADG54" s="59"/>
      <c r="ADH54" s="59"/>
      <c r="ADI54" s="59"/>
      <c r="ADJ54" s="59"/>
      <c r="ADK54" s="59"/>
      <c r="ADL54" s="59"/>
      <c r="ADM54" s="59"/>
      <c r="ADN54" s="59"/>
      <c r="ADO54" s="59"/>
      <c r="ADP54" s="59"/>
      <c r="ADQ54" s="59"/>
      <c r="ADR54" s="59"/>
      <c r="ADS54" s="59"/>
      <c r="ADT54" s="59"/>
      <c r="ADU54" s="59"/>
      <c r="ADV54" s="59"/>
      <c r="ADW54" s="59"/>
      <c r="ADX54" s="59"/>
      <c r="ADY54" s="59"/>
      <c r="ADZ54" s="59"/>
      <c r="AEA54" s="59"/>
      <c r="AEB54" s="59"/>
      <c r="AEC54" s="59"/>
      <c r="AED54" s="59"/>
      <c r="AEE54" s="59"/>
      <c r="AEF54" s="59"/>
      <c r="AEG54" s="59"/>
      <c r="AEH54" s="59"/>
      <c r="AEI54" s="59"/>
      <c r="AEJ54" s="59"/>
      <c r="AEK54" s="59"/>
      <c r="AEL54" s="59"/>
      <c r="AEM54" s="59"/>
      <c r="AEN54" s="59"/>
      <c r="AEO54" s="59"/>
      <c r="AEP54" s="59"/>
      <c r="AEQ54" s="59"/>
      <c r="AER54" s="59"/>
      <c r="AES54" s="59"/>
      <c r="AET54" s="59"/>
      <c r="AEU54" s="59"/>
      <c r="AEV54" s="59"/>
      <c r="AEW54" s="59"/>
      <c r="AEX54" s="59"/>
      <c r="AEY54" s="59"/>
      <c r="AEZ54" s="59"/>
      <c r="AFA54" s="59"/>
      <c r="AFB54" s="59"/>
      <c r="AFC54" s="59"/>
      <c r="AFD54" s="59"/>
      <c r="AFE54" s="59"/>
      <c r="AFF54" s="59"/>
      <c r="AFG54" s="59"/>
      <c r="AFH54" s="59"/>
      <c r="AFI54" s="59"/>
      <c r="AFJ54" s="59"/>
      <c r="AFK54" s="59"/>
      <c r="AFL54" s="59"/>
      <c r="AFM54" s="59"/>
      <c r="AFN54" s="59"/>
      <c r="AFO54" s="59"/>
      <c r="AFP54" s="59"/>
      <c r="AFQ54" s="59"/>
      <c r="AFR54" s="59"/>
      <c r="AFS54" s="59"/>
      <c r="AFT54" s="59"/>
      <c r="AFU54" s="59"/>
      <c r="AFV54" s="59"/>
      <c r="AFW54" s="59"/>
      <c r="AFX54" s="59"/>
      <c r="AFY54" s="59"/>
      <c r="AFZ54" s="59"/>
      <c r="AGA54" s="59"/>
      <c r="AGB54" s="59"/>
      <c r="AGC54" s="59"/>
      <c r="AGD54" s="59"/>
      <c r="AGE54" s="59"/>
      <c r="AGF54" s="59"/>
      <c r="AGG54" s="59"/>
      <c r="AGH54" s="59"/>
      <c r="AGI54" s="59"/>
      <c r="AGJ54" s="59"/>
      <c r="AGK54" s="59"/>
      <c r="AGL54" s="59"/>
      <c r="AGM54" s="59"/>
      <c r="AGN54" s="59"/>
      <c r="AGO54" s="59"/>
      <c r="AGP54" s="59"/>
      <c r="AGQ54" s="59"/>
      <c r="AGR54" s="59"/>
      <c r="AGS54" s="59"/>
      <c r="AGT54" s="59"/>
      <c r="AGU54" s="59"/>
      <c r="AGV54" s="59"/>
      <c r="AGW54" s="59"/>
      <c r="AGX54" s="59"/>
      <c r="AGY54" s="59"/>
      <c r="AGZ54" s="59"/>
      <c r="AHA54" s="59"/>
      <c r="AHB54" s="59"/>
      <c r="AHC54" s="59"/>
      <c r="AHD54" s="59"/>
      <c r="AHE54" s="59"/>
      <c r="AHF54" s="59"/>
      <c r="AHG54" s="59"/>
      <c r="AHH54" s="59"/>
      <c r="AHI54" s="59"/>
      <c r="AHJ54" s="59"/>
      <c r="AHK54" s="59"/>
      <c r="AHL54" s="59"/>
      <c r="AHM54" s="59"/>
      <c r="AHN54" s="59"/>
      <c r="AHO54" s="59"/>
      <c r="AHP54" s="59"/>
      <c r="AHQ54" s="59"/>
      <c r="AHR54" s="59"/>
      <c r="AHS54" s="59"/>
      <c r="AHT54" s="59"/>
      <c r="AHU54" s="59"/>
      <c r="AHV54" s="59"/>
      <c r="AHW54" s="59"/>
      <c r="AHX54" s="59"/>
      <c r="AHY54" s="59"/>
      <c r="AHZ54" s="59"/>
      <c r="AIA54" s="59"/>
      <c r="AIB54" s="59"/>
      <c r="AIC54" s="59"/>
      <c r="AID54" s="59"/>
      <c r="AIE54" s="59"/>
      <c r="AIF54" s="59"/>
      <c r="AIG54" s="59"/>
      <c r="AIH54" s="59"/>
      <c r="AII54" s="59"/>
      <c r="AIJ54" s="59"/>
      <c r="AIK54" s="59"/>
      <c r="AIL54" s="59"/>
      <c r="AIM54" s="59"/>
      <c r="AIN54" s="59"/>
      <c r="AIO54" s="59"/>
      <c r="AIP54" s="59"/>
      <c r="AIQ54" s="59"/>
      <c r="AIR54" s="59"/>
      <c r="AIS54" s="59"/>
      <c r="AIT54" s="59"/>
      <c r="AIU54" s="59"/>
      <c r="AIV54" s="59"/>
      <c r="AIW54" s="59"/>
      <c r="AIX54" s="59"/>
      <c r="AIY54" s="59"/>
      <c r="AIZ54" s="59"/>
      <c r="AJA54" s="59"/>
      <c r="AJB54" s="59"/>
      <c r="AJC54" s="59"/>
      <c r="AJD54" s="59"/>
      <c r="AJE54" s="59"/>
      <c r="AJF54" s="59"/>
      <c r="AJG54" s="59"/>
      <c r="AJH54" s="59"/>
      <c r="AJI54" s="59"/>
      <c r="AJJ54" s="59"/>
      <c r="AJK54" s="59"/>
      <c r="AJL54" s="59"/>
      <c r="AJM54" s="59"/>
      <c r="AJN54" s="59"/>
      <c r="AJO54" s="59"/>
      <c r="AJP54" s="59"/>
      <c r="AJQ54" s="59"/>
      <c r="AJR54" s="59"/>
      <c r="AJS54" s="59"/>
      <c r="AJT54" s="59"/>
      <c r="AJU54" s="59"/>
      <c r="AJV54" s="59"/>
      <c r="AJW54" s="59"/>
      <c r="AJX54" s="59"/>
      <c r="AJY54" s="59"/>
      <c r="AJZ54" s="59"/>
      <c r="AKA54" s="59"/>
      <c r="AKB54" s="59"/>
      <c r="AKC54" s="59"/>
      <c r="AKD54" s="59"/>
      <c r="AKE54" s="59"/>
      <c r="AKF54" s="59"/>
      <c r="AKG54" s="59"/>
      <c r="AKH54" s="59"/>
      <c r="AKI54" s="59"/>
      <c r="AKJ54" s="59"/>
      <c r="AKK54" s="59"/>
      <c r="AKL54" s="59"/>
      <c r="AKM54" s="59"/>
      <c r="AKN54" s="59"/>
      <c r="AKO54" s="59"/>
      <c r="AKP54" s="59"/>
      <c r="AKQ54" s="59"/>
      <c r="AKR54" s="59"/>
      <c r="AKS54" s="59"/>
      <c r="AKT54" s="59"/>
      <c r="AKU54" s="59"/>
      <c r="AKV54" s="59"/>
      <c r="AKW54" s="59"/>
      <c r="AKX54" s="59"/>
      <c r="AKY54" s="59"/>
      <c r="AKZ54" s="59"/>
      <c r="ALA54" s="59"/>
      <c r="ALB54" s="59"/>
      <c r="ALC54" s="59"/>
      <c r="ALD54" s="59"/>
      <c r="ALE54" s="59"/>
      <c r="ALF54" s="59"/>
      <c r="ALG54" s="59"/>
      <c r="ALH54" s="59"/>
      <c r="ALI54" s="59"/>
      <c r="ALJ54" s="59"/>
      <c r="ALK54" s="59"/>
      <c r="ALL54" s="59"/>
      <c r="ALM54" s="59"/>
      <c r="ALN54" s="59"/>
      <c r="ALO54" s="59"/>
      <c r="ALP54" s="59"/>
      <c r="ALQ54" s="59"/>
      <c r="ALR54" s="59"/>
      <c r="ALS54" s="59"/>
      <c r="ALT54" s="59"/>
      <c r="ALU54" s="59"/>
      <c r="ALV54" s="59"/>
      <c r="ALW54" s="59"/>
      <c r="ALX54" s="59"/>
      <c r="ALY54" s="59"/>
      <c r="ALZ54" s="59"/>
      <c r="AMA54" s="59"/>
      <c r="AMB54" s="59"/>
      <c r="AMC54" s="59"/>
      <c r="AMD54" s="59"/>
      <c r="AME54" s="59"/>
      <c r="AMF54" s="59"/>
      <c r="AMG54" s="59"/>
      <c r="AMH54" s="59"/>
      <c r="AMI54" s="59"/>
      <c r="AMJ54" s="59"/>
    </row>
    <row r="55" spans="1:1024" s="60" customFormat="1">
      <c r="A55" s="52">
        <f t="shared" si="0"/>
        <v>53</v>
      </c>
      <c r="B55" s="61" t="s">
        <v>957</v>
      </c>
      <c r="C55" s="62" t="s">
        <v>954</v>
      </c>
      <c r="D55" s="57" t="s">
        <v>955</v>
      </c>
      <c r="E55" s="63">
        <v>48981.08</v>
      </c>
      <c r="F55" s="54" t="s">
        <v>833</v>
      </c>
      <c r="G55" s="53" t="s">
        <v>141</v>
      </c>
      <c r="H55" s="53" t="s">
        <v>954</v>
      </c>
      <c r="I55" s="64" t="s">
        <v>130</v>
      </c>
      <c r="J55" s="64">
        <v>2023</v>
      </c>
      <c r="K55" s="53" t="s">
        <v>956</v>
      </c>
      <c r="L55" s="59"/>
      <c r="M55" s="64"/>
      <c r="N55" s="59"/>
      <c r="O55" s="59"/>
      <c r="P55" s="52" t="s">
        <v>134</v>
      </c>
      <c r="Q55" s="52" t="s">
        <v>155</v>
      </c>
      <c r="R55" s="52" t="s">
        <v>134</v>
      </c>
      <c r="S55" s="52" t="s">
        <v>130</v>
      </c>
      <c r="T55" s="59"/>
      <c r="U55" s="59"/>
      <c r="V55" s="59"/>
      <c r="W55" s="59"/>
      <c r="X55" s="59"/>
      <c r="Y55" s="59"/>
      <c r="Z55" s="59"/>
      <c r="AA55" s="59"/>
      <c r="AB55" s="59"/>
      <c r="AC55" s="65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/>
      <c r="CQ55" s="59"/>
      <c r="CR55" s="59"/>
      <c r="CS55" s="59"/>
      <c r="CT55" s="59"/>
      <c r="CU55" s="59"/>
      <c r="CV55" s="59"/>
      <c r="CW55" s="59"/>
      <c r="CX55" s="59"/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59"/>
      <c r="DJ55" s="59"/>
      <c r="DK55" s="59"/>
      <c r="DL55" s="59"/>
      <c r="DM55" s="59"/>
      <c r="DN55" s="59"/>
      <c r="DO55" s="59"/>
      <c r="DP55" s="59"/>
      <c r="DQ55" s="59"/>
      <c r="DR55" s="59"/>
      <c r="DS55" s="59"/>
      <c r="DT55" s="59"/>
      <c r="DU55" s="59"/>
      <c r="DV55" s="59"/>
      <c r="DW55" s="59"/>
      <c r="DX55" s="59"/>
      <c r="DY55" s="59"/>
      <c r="DZ55" s="59"/>
      <c r="EA55" s="59"/>
      <c r="EB55" s="59"/>
      <c r="EC55" s="59"/>
      <c r="ED55" s="59"/>
      <c r="EE55" s="59"/>
      <c r="EF55" s="59"/>
      <c r="EG55" s="59"/>
      <c r="EH55" s="59"/>
      <c r="EI55" s="59"/>
      <c r="EJ55" s="59"/>
      <c r="EK55" s="59"/>
      <c r="EL55" s="59"/>
      <c r="EM55" s="59"/>
      <c r="EN55" s="59"/>
      <c r="EO55" s="59"/>
      <c r="EP55" s="59"/>
      <c r="EQ55" s="59"/>
      <c r="ER55" s="59"/>
      <c r="ES55" s="59"/>
      <c r="ET55" s="59"/>
      <c r="EU55" s="59"/>
      <c r="EV55" s="59"/>
      <c r="EW55" s="59"/>
      <c r="EX55" s="59"/>
      <c r="EY55" s="59"/>
      <c r="EZ55" s="59"/>
      <c r="FA55" s="59"/>
      <c r="FB55" s="59"/>
      <c r="FC55" s="59"/>
      <c r="FD55" s="59"/>
      <c r="FE55" s="59"/>
      <c r="FF55" s="59"/>
      <c r="FG55" s="59"/>
      <c r="FH55" s="59"/>
      <c r="FI55" s="59"/>
      <c r="FJ55" s="59"/>
      <c r="FK55" s="59"/>
      <c r="FL55" s="59"/>
      <c r="FM55" s="59"/>
      <c r="FN55" s="59"/>
      <c r="FO55" s="59"/>
      <c r="FP55" s="59"/>
      <c r="FQ55" s="59"/>
      <c r="FR55" s="59"/>
      <c r="FS55" s="59"/>
      <c r="FT55" s="59"/>
      <c r="FU55" s="59"/>
      <c r="FV55" s="59"/>
      <c r="FW55" s="59"/>
      <c r="FX55" s="59"/>
      <c r="FY55" s="59"/>
      <c r="FZ55" s="59"/>
      <c r="GA55" s="59"/>
      <c r="GB55" s="59"/>
      <c r="GC55" s="59"/>
      <c r="GD55" s="59"/>
      <c r="GE55" s="59"/>
      <c r="GF55" s="59"/>
      <c r="GG55" s="59"/>
      <c r="GH55" s="59"/>
      <c r="GI55" s="59"/>
      <c r="GJ55" s="59"/>
      <c r="GK55" s="59"/>
      <c r="GL55" s="59"/>
      <c r="GM55" s="59"/>
      <c r="GN55" s="59"/>
      <c r="GO55" s="59"/>
      <c r="GP55" s="59"/>
      <c r="GQ55" s="59"/>
      <c r="GR55" s="59"/>
      <c r="GS55" s="59"/>
      <c r="GT55" s="59"/>
      <c r="GU55" s="59"/>
      <c r="GV55" s="59"/>
      <c r="GW55" s="59"/>
      <c r="GX55" s="59"/>
      <c r="GY55" s="59"/>
      <c r="GZ55" s="59"/>
      <c r="HA55" s="59"/>
      <c r="HB55" s="59"/>
      <c r="HC55" s="59"/>
      <c r="HD55" s="59"/>
      <c r="HE55" s="59"/>
      <c r="HF55" s="59"/>
      <c r="HG55" s="59"/>
      <c r="HH55" s="59"/>
      <c r="HI55" s="59"/>
      <c r="HJ55" s="59"/>
      <c r="HK55" s="59"/>
      <c r="HL55" s="59"/>
      <c r="HM55" s="59"/>
      <c r="HN55" s="59"/>
      <c r="HO55" s="59"/>
      <c r="HP55" s="59"/>
      <c r="HQ55" s="59"/>
      <c r="HR55" s="59"/>
      <c r="HS55" s="59"/>
      <c r="HT55" s="59"/>
      <c r="HU55" s="59"/>
      <c r="HV55" s="59"/>
      <c r="HW55" s="59"/>
      <c r="HX55" s="59"/>
      <c r="HY55" s="59"/>
      <c r="HZ55" s="59"/>
      <c r="IA55" s="59"/>
      <c r="IB55" s="59"/>
      <c r="IC55" s="59"/>
      <c r="ID55" s="59"/>
      <c r="IE55" s="59"/>
      <c r="IF55" s="59"/>
      <c r="IG55" s="59"/>
      <c r="IH55" s="59"/>
      <c r="II55" s="59"/>
      <c r="IJ55" s="59"/>
      <c r="IK55" s="59"/>
      <c r="IL55" s="59"/>
      <c r="IM55" s="59"/>
      <c r="IN55" s="59"/>
      <c r="IO55" s="59"/>
      <c r="IP55" s="59"/>
      <c r="IQ55" s="59"/>
      <c r="IR55" s="59"/>
      <c r="IS55" s="59"/>
      <c r="IT55" s="59"/>
      <c r="IU55" s="59"/>
      <c r="IV55" s="59"/>
      <c r="IW55" s="59"/>
      <c r="IX55" s="59"/>
      <c r="IY55" s="59"/>
      <c r="IZ55" s="59"/>
      <c r="JA55" s="59"/>
      <c r="JB55" s="59"/>
      <c r="JC55" s="59"/>
      <c r="JD55" s="59"/>
      <c r="JE55" s="59"/>
      <c r="JF55" s="59"/>
      <c r="JG55" s="59"/>
      <c r="JH55" s="59"/>
      <c r="JI55" s="59"/>
      <c r="JJ55" s="59"/>
      <c r="JK55" s="59"/>
      <c r="JL55" s="59"/>
      <c r="JM55" s="59"/>
      <c r="JN55" s="59"/>
      <c r="JO55" s="59"/>
      <c r="JP55" s="59"/>
      <c r="JQ55" s="59"/>
      <c r="JR55" s="59"/>
      <c r="JS55" s="59"/>
      <c r="JT55" s="59"/>
      <c r="JU55" s="59"/>
      <c r="JV55" s="59"/>
      <c r="JW55" s="59"/>
      <c r="JX55" s="59"/>
      <c r="JY55" s="59"/>
      <c r="JZ55" s="59"/>
      <c r="KA55" s="59"/>
      <c r="KB55" s="59"/>
      <c r="KC55" s="59"/>
      <c r="KD55" s="59"/>
      <c r="KE55" s="59"/>
      <c r="KF55" s="59"/>
      <c r="KG55" s="59"/>
      <c r="KH55" s="59"/>
      <c r="KI55" s="59"/>
      <c r="KJ55" s="59"/>
      <c r="KK55" s="59"/>
      <c r="KL55" s="59"/>
      <c r="KM55" s="59"/>
      <c r="KN55" s="59"/>
      <c r="KO55" s="59"/>
      <c r="KP55" s="59"/>
      <c r="KQ55" s="59"/>
      <c r="KR55" s="59"/>
      <c r="KS55" s="59"/>
      <c r="KT55" s="59"/>
      <c r="KU55" s="59"/>
      <c r="KV55" s="59"/>
      <c r="KW55" s="59"/>
      <c r="KX55" s="59"/>
      <c r="KY55" s="59"/>
      <c r="KZ55" s="59"/>
      <c r="LA55" s="59"/>
      <c r="LB55" s="59"/>
      <c r="LC55" s="59"/>
      <c r="LD55" s="59"/>
      <c r="LE55" s="59"/>
      <c r="LF55" s="59"/>
      <c r="LG55" s="59"/>
      <c r="LH55" s="59"/>
      <c r="LI55" s="59"/>
      <c r="LJ55" s="59"/>
      <c r="LK55" s="59"/>
      <c r="LL55" s="59"/>
      <c r="LM55" s="59"/>
      <c r="LN55" s="59"/>
      <c r="LO55" s="59"/>
      <c r="LP55" s="59"/>
      <c r="LQ55" s="59"/>
      <c r="LR55" s="59"/>
      <c r="LS55" s="59"/>
      <c r="LT55" s="59"/>
      <c r="LU55" s="59"/>
      <c r="LV55" s="59"/>
      <c r="LW55" s="59"/>
      <c r="LX55" s="59"/>
      <c r="LY55" s="59"/>
      <c r="LZ55" s="59"/>
      <c r="MA55" s="59"/>
      <c r="MB55" s="59"/>
      <c r="MC55" s="59"/>
      <c r="MD55" s="59"/>
      <c r="ME55" s="59"/>
      <c r="MF55" s="59"/>
      <c r="MG55" s="59"/>
      <c r="MH55" s="59"/>
      <c r="MI55" s="59"/>
      <c r="MJ55" s="59"/>
      <c r="MK55" s="59"/>
      <c r="ML55" s="59"/>
      <c r="MM55" s="59"/>
      <c r="MN55" s="59"/>
      <c r="MO55" s="59"/>
      <c r="MP55" s="59"/>
      <c r="MQ55" s="59"/>
      <c r="MR55" s="59"/>
      <c r="MS55" s="59"/>
      <c r="MT55" s="59"/>
      <c r="MU55" s="59"/>
      <c r="MV55" s="59"/>
      <c r="MW55" s="59"/>
      <c r="MX55" s="59"/>
      <c r="MY55" s="59"/>
      <c r="MZ55" s="59"/>
      <c r="NA55" s="59"/>
      <c r="NB55" s="59"/>
      <c r="NC55" s="59"/>
      <c r="ND55" s="59"/>
      <c r="NE55" s="59"/>
      <c r="NF55" s="59"/>
      <c r="NG55" s="59"/>
      <c r="NH55" s="59"/>
      <c r="NI55" s="59"/>
      <c r="NJ55" s="59"/>
      <c r="NK55" s="59"/>
      <c r="NL55" s="59"/>
      <c r="NM55" s="59"/>
      <c r="NN55" s="59"/>
      <c r="NO55" s="59"/>
      <c r="NP55" s="59"/>
      <c r="NQ55" s="59"/>
      <c r="NR55" s="59"/>
      <c r="NS55" s="59"/>
      <c r="NT55" s="59"/>
      <c r="NU55" s="59"/>
      <c r="NV55" s="59"/>
      <c r="NW55" s="59"/>
      <c r="NX55" s="59"/>
      <c r="NY55" s="59"/>
      <c r="NZ55" s="59"/>
      <c r="OA55" s="59"/>
      <c r="OB55" s="59"/>
      <c r="OC55" s="59"/>
      <c r="OD55" s="59"/>
      <c r="OE55" s="59"/>
      <c r="OF55" s="59"/>
      <c r="OG55" s="59"/>
      <c r="OH55" s="59"/>
      <c r="OI55" s="59"/>
      <c r="OJ55" s="59"/>
      <c r="OK55" s="59"/>
      <c r="OL55" s="59"/>
      <c r="OM55" s="59"/>
      <c r="ON55" s="59"/>
      <c r="OO55" s="59"/>
      <c r="OP55" s="59"/>
      <c r="OQ55" s="59"/>
      <c r="OR55" s="59"/>
      <c r="OS55" s="59"/>
      <c r="OT55" s="59"/>
      <c r="OU55" s="59"/>
      <c r="OV55" s="59"/>
      <c r="OW55" s="59"/>
      <c r="OX55" s="59"/>
      <c r="OY55" s="59"/>
      <c r="OZ55" s="59"/>
      <c r="PA55" s="59"/>
      <c r="PB55" s="59"/>
      <c r="PC55" s="59"/>
      <c r="PD55" s="59"/>
      <c r="PE55" s="59"/>
      <c r="PF55" s="59"/>
      <c r="PG55" s="59"/>
      <c r="PH55" s="59"/>
      <c r="PI55" s="59"/>
      <c r="PJ55" s="59"/>
      <c r="PK55" s="59"/>
      <c r="PL55" s="59"/>
      <c r="PM55" s="59"/>
      <c r="PN55" s="59"/>
      <c r="PO55" s="59"/>
      <c r="PP55" s="59"/>
      <c r="PQ55" s="59"/>
      <c r="PR55" s="59"/>
      <c r="PS55" s="59"/>
      <c r="PT55" s="59"/>
      <c r="PU55" s="59"/>
      <c r="PV55" s="59"/>
      <c r="PW55" s="59"/>
      <c r="PX55" s="59"/>
      <c r="PY55" s="59"/>
      <c r="PZ55" s="59"/>
      <c r="QA55" s="59"/>
      <c r="QB55" s="59"/>
      <c r="QC55" s="59"/>
      <c r="QD55" s="59"/>
      <c r="QE55" s="59"/>
      <c r="QF55" s="59"/>
      <c r="QG55" s="59"/>
      <c r="QH55" s="59"/>
      <c r="QI55" s="59"/>
      <c r="QJ55" s="59"/>
      <c r="QK55" s="59"/>
      <c r="QL55" s="59"/>
      <c r="QM55" s="59"/>
      <c r="QN55" s="59"/>
      <c r="QO55" s="59"/>
      <c r="QP55" s="59"/>
      <c r="QQ55" s="59"/>
      <c r="QR55" s="59"/>
      <c r="QS55" s="59"/>
      <c r="QT55" s="59"/>
      <c r="QU55" s="59"/>
      <c r="QV55" s="59"/>
      <c r="QW55" s="59"/>
      <c r="QX55" s="59"/>
      <c r="QY55" s="59"/>
      <c r="QZ55" s="59"/>
      <c r="RA55" s="59"/>
      <c r="RB55" s="59"/>
      <c r="RC55" s="59"/>
      <c r="RD55" s="59"/>
      <c r="RE55" s="59"/>
      <c r="RF55" s="59"/>
      <c r="RG55" s="59"/>
      <c r="RH55" s="59"/>
      <c r="RI55" s="59"/>
      <c r="RJ55" s="59"/>
      <c r="RK55" s="59"/>
      <c r="RL55" s="59"/>
      <c r="RM55" s="59"/>
      <c r="RN55" s="59"/>
      <c r="RO55" s="59"/>
      <c r="RP55" s="59"/>
      <c r="RQ55" s="59"/>
      <c r="RR55" s="59"/>
      <c r="RS55" s="59"/>
      <c r="RT55" s="59"/>
      <c r="RU55" s="59"/>
      <c r="RV55" s="59"/>
      <c r="RW55" s="59"/>
      <c r="RX55" s="59"/>
      <c r="RY55" s="59"/>
      <c r="RZ55" s="59"/>
      <c r="SA55" s="59"/>
      <c r="SB55" s="59"/>
      <c r="SC55" s="59"/>
      <c r="SD55" s="59"/>
      <c r="SE55" s="59"/>
      <c r="SF55" s="59"/>
      <c r="SG55" s="59"/>
      <c r="SH55" s="59"/>
      <c r="SI55" s="59"/>
      <c r="SJ55" s="59"/>
      <c r="SK55" s="59"/>
      <c r="SL55" s="59"/>
      <c r="SM55" s="59"/>
      <c r="SN55" s="59"/>
      <c r="SO55" s="59"/>
      <c r="SP55" s="59"/>
      <c r="SQ55" s="59"/>
      <c r="SR55" s="59"/>
      <c r="SS55" s="59"/>
      <c r="ST55" s="59"/>
      <c r="SU55" s="59"/>
      <c r="SV55" s="59"/>
      <c r="SW55" s="59"/>
      <c r="SX55" s="59"/>
      <c r="SY55" s="59"/>
      <c r="SZ55" s="59"/>
      <c r="TA55" s="59"/>
      <c r="TB55" s="59"/>
      <c r="TC55" s="59"/>
      <c r="TD55" s="59"/>
      <c r="TE55" s="59"/>
      <c r="TF55" s="59"/>
      <c r="TG55" s="59"/>
      <c r="TH55" s="59"/>
      <c r="TI55" s="59"/>
      <c r="TJ55" s="59"/>
      <c r="TK55" s="59"/>
      <c r="TL55" s="59"/>
      <c r="TM55" s="59"/>
      <c r="TN55" s="59"/>
      <c r="TO55" s="59"/>
      <c r="TP55" s="59"/>
      <c r="TQ55" s="59"/>
      <c r="TR55" s="59"/>
      <c r="TS55" s="59"/>
      <c r="TT55" s="59"/>
      <c r="TU55" s="59"/>
      <c r="TV55" s="59"/>
      <c r="TW55" s="59"/>
      <c r="TX55" s="59"/>
      <c r="TY55" s="59"/>
      <c r="TZ55" s="59"/>
      <c r="UA55" s="59"/>
      <c r="UB55" s="59"/>
      <c r="UC55" s="59"/>
      <c r="UD55" s="59"/>
      <c r="UE55" s="59"/>
      <c r="UF55" s="59"/>
      <c r="UG55" s="59"/>
      <c r="UH55" s="59"/>
      <c r="UI55" s="59"/>
      <c r="UJ55" s="59"/>
      <c r="UK55" s="59"/>
      <c r="UL55" s="59"/>
      <c r="UM55" s="59"/>
      <c r="UN55" s="59"/>
      <c r="UO55" s="59"/>
      <c r="UP55" s="59"/>
      <c r="UQ55" s="59"/>
      <c r="UR55" s="59"/>
      <c r="US55" s="59"/>
      <c r="UT55" s="59"/>
      <c r="UU55" s="59"/>
      <c r="UV55" s="59"/>
      <c r="UW55" s="59"/>
      <c r="UX55" s="59"/>
      <c r="UY55" s="59"/>
      <c r="UZ55" s="59"/>
      <c r="VA55" s="59"/>
      <c r="VB55" s="59"/>
      <c r="VC55" s="59"/>
      <c r="VD55" s="59"/>
      <c r="VE55" s="59"/>
      <c r="VF55" s="59"/>
      <c r="VG55" s="59"/>
      <c r="VH55" s="59"/>
      <c r="VI55" s="59"/>
      <c r="VJ55" s="59"/>
      <c r="VK55" s="59"/>
      <c r="VL55" s="59"/>
      <c r="VM55" s="59"/>
      <c r="VN55" s="59"/>
      <c r="VO55" s="59"/>
      <c r="VP55" s="59"/>
      <c r="VQ55" s="59"/>
      <c r="VR55" s="59"/>
      <c r="VS55" s="59"/>
      <c r="VT55" s="59"/>
      <c r="VU55" s="59"/>
      <c r="VV55" s="59"/>
      <c r="VW55" s="59"/>
      <c r="VX55" s="59"/>
      <c r="VY55" s="59"/>
      <c r="VZ55" s="59"/>
      <c r="WA55" s="59"/>
      <c r="WB55" s="59"/>
      <c r="WC55" s="59"/>
      <c r="WD55" s="59"/>
      <c r="WE55" s="59"/>
      <c r="WF55" s="59"/>
      <c r="WG55" s="59"/>
      <c r="WH55" s="59"/>
      <c r="WI55" s="59"/>
      <c r="WJ55" s="59"/>
      <c r="WK55" s="59"/>
      <c r="WL55" s="59"/>
      <c r="WM55" s="59"/>
      <c r="WN55" s="59"/>
      <c r="WO55" s="59"/>
      <c r="WP55" s="59"/>
      <c r="WQ55" s="59"/>
      <c r="WR55" s="59"/>
      <c r="WS55" s="59"/>
      <c r="WT55" s="59"/>
      <c r="WU55" s="59"/>
      <c r="WV55" s="59"/>
      <c r="WW55" s="59"/>
      <c r="WX55" s="59"/>
      <c r="WY55" s="59"/>
      <c r="WZ55" s="59"/>
      <c r="XA55" s="59"/>
      <c r="XB55" s="59"/>
      <c r="XC55" s="59"/>
      <c r="XD55" s="59"/>
      <c r="XE55" s="59"/>
      <c r="XF55" s="59"/>
      <c r="XG55" s="59"/>
      <c r="XH55" s="59"/>
      <c r="XI55" s="59"/>
      <c r="XJ55" s="59"/>
      <c r="XK55" s="59"/>
      <c r="XL55" s="59"/>
      <c r="XM55" s="59"/>
      <c r="XN55" s="59"/>
      <c r="XO55" s="59"/>
      <c r="XP55" s="59"/>
      <c r="XQ55" s="59"/>
      <c r="XR55" s="59"/>
      <c r="XS55" s="59"/>
      <c r="XT55" s="59"/>
      <c r="XU55" s="59"/>
      <c r="XV55" s="59"/>
      <c r="XW55" s="59"/>
      <c r="XX55" s="59"/>
      <c r="XY55" s="59"/>
      <c r="XZ55" s="59"/>
      <c r="YA55" s="59"/>
      <c r="YB55" s="59"/>
      <c r="YC55" s="59"/>
      <c r="YD55" s="59"/>
      <c r="YE55" s="59"/>
      <c r="YF55" s="59"/>
      <c r="YG55" s="59"/>
      <c r="YH55" s="59"/>
      <c r="YI55" s="59"/>
      <c r="YJ55" s="59"/>
      <c r="YK55" s="59"/>
      <c r="YL55" s="59"/>
      <c r="YM55" s="59"/>
      <c r="YN55" s="59"/>
      <c r="YO55" s="59"/>
      <c r="YP55" s="59"/>
      <c r="YQ55" s="59"/>
      <c r="YR55" s="59"/>
      <c r="YS55" s="59"/>
      <c r="YT55" s="59"/>
      <c r="YU55" s="59"/>
      <c r="YV55" s="59"/>
      <c r="YW55" s="59"/>
      <c r="YX55" s="59"/>
      <c r="YY55" s="59"/>
      <c r="YZ55" s="59"/>
      <c r="ZA55" s="59"/>
      <c r="ZB55" s="59"/>
      <c r="ZC55" s="59"/>
      <c r="ZD55" s="59"/>
      <c r="ZE55" s="59"/>
      <c r="ZF55" s="59"/>
      <c r="ZG55" s="59"/>
      <c r="ZH55" s="59"/>
      <c r="ZI55" s="59"/>
      <c r="ZJ55" s="59"/>
      <c r="ZK55" s="59"/>
      <c r="ZL55" s="59"/>
      <c r="ZM55" s="59"/>
      <c r="ZN55" s="59"/>
      <c r="ZO55" s="59"/>
      <c r="ZP55" s="59"/>
      <c r="ZQ55" s="59"/>
      <c r="ZR55" s="59"/>
      <c r="ZS55" s="59"/>
      <c r="ZT55" s="59"/>
      <c r="ZU55" s="59"/>
      <c r="ZV55" s="59"/>
      <c r="ZW55" s="59"/>
      <c r="ZX55" s="59"/>
      <c r="ZY55" s="59"/>
      <c r="ZZ55" s="59"/>
      <c r="AAA55" s="59"/>
      <c r="AAB55" s="59"/>
      <c r="AAC55" s="59"/>
      <c r="AAD55" s="59"/>
      <c r="AAE55" s="59"/>
      <c r="AAF55" s="59"/>
      <c r="AAG55" s="59"/>
      <c r="AAH55" s="59"/>
      <c r="AAI55" s="59"/>
      <c r="AAJ55" s="59"/>
      <c r="AAK55" s="59"/>
      <c r="AAL55" s="59"/>
      <c r="AAM55" s="59"/>
      <c r="AAN55" s="59"/>
      <c r="AAO55" s="59"/>
      <c r="AAP55" s="59"/>
      <c r="AAQ55" s="59"/>
      <c r="AAR55" s="59"/>
      <c r="AAS55" s="59"/>
      <c r="AAT55" s="59"/>
      <c r="AAU55" s="59"/>
      <c r="AAV55" s="59"/>
      <c r="AAW55" s="59"/>
      <c r="AAX55" s="59"/>
      <c r="AAY55" s="59"/>
      <c r="AAZ55" s="59"/>
      <c r="ABA55" s="59"/>
      <c r="ABB55" s="59"/>
      <c r="ABC55" s="59"/>
      <c r="ABD55" s="59"/>
      <c r="ABE55" s="59"/>
      <c r="ABF55" s="59"/>
      <c r="ABG55" s="59"/>
      <c r="ABH55" s="59"/>
      <c r="ABI55" s="59"/>
      <c r="ABJ55" s="59"/>
      <c r="ABK55" s="59"/>
      <c r="ABL55" s="59"/>
      <c r="ABM55" s="59"/>
      <c r="ABN55" s="59"/>
      <c r="ABO55" s="59"/>
      <c r="ABP55" s="59"/>
      <c r="ABQ55" s="59"/>
      <c r="ABR55" s="59"/>
      <c r="ABS55" s="59"/>
      <c r="ABT55" s="59"/>
      <c r="ABU55" s="59"/>
      <c r="ABV55" s="59"/>
      <c r="ABW55" s="59"/>
      <c r="ABX55" s="59"/>
      <c r="ABY55" s="59"/>
      <c r="ABZ55" s="59"/>
      <c r="ACA55" s="59"/>
      <c r="ACB55" s="59"/>
      <c r="ACC55" s="59"/>
      <c r="ACD55" s="59"/>
      <c r="ACE55" s="59"/>
      <c r="ACF55" s="59"/>
      <c r="ACG55" s="59"/>
      <c r="ACH55" s="59"/>
      <c r="ACI55" s="59"/>
      <c r="ACJ55" s="59"/>
      <c r="ACK55" s="59"/>
      <c r="ACL55" s="59"/>
      <c r="ACM55" s="59"/>
      <c r="ACN55" s="59"/>
      <c r="ACO55" s="59"/>
      <c r="ACP55" s="59"/>
      <c r="ACQ55" s="59"/>
      <c r="ACR55" s="59"/>
      <c r="ACS55" s="59"/>
      <c r="ACT55" s="59"/>
      <c r="ACU55" s="59"/>
      <c r="ACV55" s="59"/>
      <c r="ACW55" s="59"/>
      <c r="ACX55" s="59"/>
      <c r="ACY55" s="59"/>
      <c r="ACZ55" s="59"/>
      <c r="ADA55" s="59"/>
      <c r="ADB55" s="59"/>
      <c r="ADC55" s="59"/>
      <c r="ADD55" s="59"/>
      <c r="ADE55" s="59"/>
      <c r="ADF55" s="59"/>
      <c r="ADG55" s="59"/>
      <c r="ADH55" s="59"/>
      <c r="ADI55" s="59"/>
      <c r="ADJ55" s="59"/>
      <c r="ADK55" s="59"/>
      <c r="ADL55" s="59"/>
      <c r="ADM55" s="59"/>
      <c r="ADN55" s="59"/>
      <c r="ADO55" s="59"/>
      <c r="ADP55" s="59"/>
      <c r="ADQ55" s="59"/>
      <c r="ADR55" s="59"/>
      <c r="ADS55" s="59"/>
      <c r="ADT55" s="59"/>
      <c r="ADU55" s="59"/>
      <c r="ADV55" s="59"/>
      <c r="ADW55" s="59"/>
      <c r="ADX55" s="59"/>
      <c r="ADY55" s="59"/>
      <c r="ADZ55" s="59"/>
      <c r="AEA55" s="59"/>
      <c r="AEB55" s="59"/>
      <c r="AEC55" s="59"/>
      <c r="AED55" s="59"/>
      <c r="AEE55" s="59"/>
      <c r="AEF55" s="59"/>
      <c r="AEG55" s="59"/>
      <c r="AEH55" s="59"/>
      <c r="AEI55" s="59"/>
      <c r="AEJ55" s="59"/>
      <c r="AEK55" s="59"/>
      <c r="AEL55" s="59"/>
      <c r="AEM55" s="59"/>
      <c r="AEN55" s="59"/>
      <c r="AEO55" s="59"/>
      <c r="AEP55" s="59"/>
      <c r="AEQ55" s="59"/>
      <c r="AER55" s="59"/>
      <c r="AES55" s="59"/>
      <c r="AET55" s="59"/>
      <c r="AEU55" s="59"/>
      <c r="AEV55" s="59"/>
      <c r="AEW55" s="59"/>
      <c r="AEX55" s="59"/>
      <c r="AEY55" s="59"/>
      <c r="AEZ55" s="59"/>
      <c r="AFA55" s="59"/>
      <c r="AFB55" s="59"/>
      <c r="AFC55" s="59"/>
      <c r="AFD55" s="59"/>
      <c r="AFE55" s="59"/>
      <c r="AFF55" s="59"/>
      <c r="AFG55" s="59"/>
      <c r="AFH55" s="59"/>
      <c r="AFI55" s="59"/>
      <c r="AFJ55" s="59"/>
      <c r="AFK55" s="59"/>
      <c r="AFL55" s="59"/>
      <c r="AFM55" s="59"/>
      <c r="AFN55" s="59"/>
      <c r="AFO55" s="59"/>
      <c r="AFP55" s="59"/>
      <c r="AFQ55" s="59"/>
      <c r="AFR55" s="59"/>
      <c r="AFS55" s="59"/>
      <c r="AFT55" s="59"/>
      <c r="AFU55" s="59"/>
      <c r="AFV55" s="59"/>
      <c r="AFW55" s="59"/>
      <c r="AFX55" s="59"/>
      <c r="AFY55" s="59"/>
      <c r="AFZ55" s="59"/>
      <c r="AGA55" s="59"/>
      <c r="AGB55" s="59"/>
      <c r="AGC55" s="59"/>
      <c r="AGD55" s="59"/>
      <c r="AGE55" s="59"/>
      <c r="AGF55" s="59"/>
      <c r="AGG55" s="59"/>
      <c r="AGH55" s="59"/>
      <c r="AGI55" s="59"/>
      <c r="AGJ55" s="59"/>
      <c r="AGK55" s="59"/>
      <c r="AGL55" s="59"/>
      <c r="AGM55" s="59"/>
      <c r="AGN55" s="59"/>
      <c r="AGO55" s="59"/>
      <c r="AGP55" s="59"/>
      <c r="AGQ55" s="59"/>
      <c r="AGR55" s="59"/>
      <c r="AGS55" s="59"/>
      <c r="AGT55" s="59"/>
      <c r="AGU55" s="59"/>
      <c r="AGV55" s="59"/>
      <c r="AGW55" s="59"/>
      <c r="AGX55" s="59"/>
      <c r="AGY55" s="59"/>
      <c r="AGZ55" s="59"/>
      <c r="AHA55" s="59"/>
      <c r="AHB55" s="59"/>
      <c r="AHC55" s="59"/>
      <c r="AHD55" s="59"/>
      <c r="AHE55" s="59"/>
      <c r="AHF55" s="59"/>
      <c r="AHG55" s="59"/>
      <c r="AHH55" s="59"/>
      <c r="AHI55" s="59"/>
      <c r="AHJ55" s="59"/>
      <c r="AHK55" s="59"/>
      <c r="AHL55" s="59"/>
      <c r="AHM55" s="59"/>
      <c r="AHN55" s="59"/>
      <c r="AHO55" s="59"/>
      <c r="AHP55" s="59"/>
      <c r="AHQ55" s="59"/>
      <c r="AHR55" s="59"/>
      <c r="AHS55" s="59"/>
      <c r="AHT55" s="59"/>
      <c r="AHU55" s="59"/>
      <c r="AHV55" s="59"/>
      <c r="AHW55" s="59"/>
      <c r="AHX55" s="59"/>
      <c r="AHY55" s="59"/>
      <c r="AHZ55" s="59"/>
      <c r="AIA55" s="59"/>
      <c r="AIB55" s="59"/>
      <c r="AIC55" s="59"/>
      <c r="AID55" s="59"/>
      <c r="AIE55" s="59"/>
      <c r="AIF55" s="59"/>
      <c r="AIG55" s="59"/>
      <c r="AIH55" s="59"/>
      <c r="AII55" s="59"/>
      <c r="AIJ55" s="59"/>
      <c r="AIK55" s="59"/>
      <c r="AIL55" s="59"/>
      <c r="AIM55" s="59"/>
      <c r="AIN55" s="59"/>
      <c r="AIO55" s="59"/>
      <c r="AIP55" s="59"/>
      <c r="AIQ55" s="59"/>
      <c r="AIR55" s="59"/>
      <c r="AIS55" s="59"/>
      <c r="AIT55" s="59"/>
      <c r="AIU55" s="59"/>
      <c r="AIV55" s="59"/>
      <c r="AIW55" s="59"/>
      <c r="AIX55" s="59"/>
      <c r="AIY55" s="59"/>
      <c r="AIZ55" s="59"/>
      <c r="AJA55" s="59"/>
      <c r="AJB55" s="59"/>
      <c r="AJC55" s="59"/>
      <c r="AJD55" s="59"/>
      <c r="AJE55" s="59"/>
      <c r="AJF55" s="59"/>
      <c r="AJG55" s="59"/>
      <c r="AJH55" s="59"/>
      <c r="AJI55" s="59"/>
      <c r="AJJ55" s="59"/>
      <c r="AJK55" s="59"/>
      <c r="AJL55" s="59"/>
      <c r="AJM55" s="59"/>
      <c r="AJN55" s="59"/>
      <c r="AJO55" s="59"/>
      <c r="AJP55" s="59"/>
      <c r="AJQ55" s="59"/>
      <c r="AJR55" s="59"/>
      <c r="AJS55" s="59"/>
      <c r="AJT55" s="59"/>
      <c r="AJU55" s="59"/>
      <c r="AJV55" s="59"/>
      <c r="AJW55" s="59"/>
      <c r="AJX55" s="59"/>
      <c r="AJY55" s="59"/>
      <c r="AJZ55" s="59"/>
      <c r="AKA55" s="59"/>
      <c r="AKB55" s="59"/>
      <c r="AKC55" s="59"/>
      <c r="AKD55" s="59"/>
      <c r="AKE55" s="59"/>
      <c r="AKF55" s="59"/>
      <c r="AKG55" s="59"/>
      <c r="AKH55" s="59"/>
      <c r="AKI55" s="59"/>
      <c r="AKJ55" s="59"/>
      <c r="AKK55" s="59"/>
      <c r="AKL55" s="59"/>
      <c r="AKM55" s="59"/>
      <c r="AKN55" s="59"/>
      <c r="AKO55" s="59"/>
      <c r="AKP55" s="59"/>
      <c r="AKQ55" s="59"/>
      <c r="AKR55" s="59"/>
      <c r="AKS55" s="59"/>
      <c r="AKT55" s="59"/>
      <c r="AKU55" s="59"/>
      <c r="AKV55" s="59"/>
      <c r="AKW55" s="59"/>
      <c r="AKX55" s="59"/>
      <c r="AKY55" s="59"/>
      <c r="AKZ55" s="59"/>
      <c r="ALA55" s="59"/>
      <c r="ALB55" s="59"/>
      <c r="ALC55" s="59"/>
      <c r="ALD55" s="59"/>
      <c r="ALE55" s="59"/>
      <c r="ALF55" s="59"/>
      <c r="ALG55" s="59"/>
      <c r="ALH55" s="59"/>
      <c r="ALI55" s="59"/>
      <c r="ALJ55" s="59"/>
      <c r="ALK55" s="59"/>
      <c r="ALL55" s="59"/>
      <c r="ALM55" s="59"/>
      <c r="ALN55" s="59"/>
      <c r="ALO55" s="59"/>
      <c r="ALP55" s="59"/>
      <c r="ALQ55" s="59"/>
      <c r="ALR55" s="59"/>
      <c r="ALS55" s="59"/>
      <c r="ALT55" s="59"/>
      <c r="ALU55" s="59"/>
      <c r="ALV55" s="59"/>
      <c r="ALW55" s="59"/>
      <c r="ALX55" s="59"/>
      <c r="ALY55" s="59"/>
      <c r="ALZ55" s="59"/>
      <c r="AMA55" s="59"/>
      <c r="AMB55" s="59"/>
      <c r="AMC55" s="59"/>
      <c r="AMD55" s="59"/>
      <c r="AME55" s="59"/>
      <c r="AMF55" s="59"/>
      <c r="AMG55" s="59"/>
      <c r="AMH55" s="59"/>
      <c r="AMI55" s="59"/>
      <c r="AMJ55" s="59"/>
    </row>
    <row r="56" spans="1:1024" s="60" customFormat="1">
      <c r="A56" s="52">
        <f t="shared" si="0"/>
        <v>54</v>
      </c>
      <c r="B56" s="65" t="s">
        <v>958</v>
      </c>
      <c r="C56" s="57" t="s">
        <v>954</v>
      </c>
      <c r="D56" s="57" t="s">
        <v>955</v>
      </c>
      <c r="E56" s="66">
        <v>20832.580000000002</v>
      </c>
      <c r="F56" s="54" t="s">
        <v>833</v>
      </c>
      <c r="G56" s="53" t="s">
        <v>141</v>
      </c>
      <c r="H56" s="53" t="s">
        <v>954</v>
      </c>
      <c r="I56" s="64" t="s">
        <v>130</v>
      </c>
      <c r="J56" s="64">
        <v>2023</v>
      </c>
      <c r="K56" s="53" t="s">
        <v>956</v>
      </c>
      <c r="L56" s="59"/>
      <c r="M56" s="64"/>
      <c r="N56" s="59"/>
      <c r="O56" s="59"/>
      <c r="P56" s="52" t="s">
        <v>134</v>
      </c>
      <c r="Q56" s="52" t="s">
        <v>155</v>
      </c>
      <c r="R56" s="52" t="s">
        <v>134</v>
      </c>
      <c r="S56" s="52" t="s">
        <v>130</v>
      </c>
      <c r="T56" s="59"/>
      <c r="U56" s="59"/>
      <c r="V56" s="59"/>
      <c r="W56" s="59"/>
      <c r="X56" s="59"/>
      <c r="Y56" s="59"/>
      <c r="Z56" s="59"/>
      <c r="AA56" s="59"/>
      <c r="AB56" s="59"/>
      <c r="AC56" s="65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59"/>
      <c r="CL56" s="59"/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59"/>
      <c r="DJ56" s="59"/>
      <c r="DK56" s="59"/>
      <c r="DL56" s="59"/>
      <c r="DM56" s="59"/>
      <c r="DN56" s="59"/>
      <c r="DO56" s="59"/>
      <c r="DP56" s="59"/>
      <c r="DQ56" s="59"/>
      <c r="DR56" s="59"/>
      <c r="DS56" s="59"/>
      <c r="DT56" s="59"/>
      <c r="DU56" s="59"/>
      <c r="DV56" s="59"/>
      <c r="DW56" s="59"/>
      <c r="DX56" s="59"/>
      <c r="DY56" s="59"/>
      <c r="DZ56" s="59"/>
      <c r="EA56" s="59"/>
      <c r="EB56" s="59"/>
      <c r="EC56" s="59"/>
      <c r="ED56" s="59"/>
      <c r="EE56" s="59"/>
      <c r="EF56" s="59"/>
      <c r="EG56" s="59"/>
      <c r="EH56" s="59"/>
      <c r="EI56" s="59"/>
      <c r="EJ56" s="59"/>
      <c r="EK56" s="59"/>
      <c r="EL56" s="59"/>
      <c r="EM56" s="59"/>
      <c r="EN56" s="59"/>
      <c r="EO56" s="59"/>
      <c r="EP56" s="59"/>
      <c r="EQ56" s="59"/>
      <c r="ER56" s="59"/>
      <c r="ES56" s="59"/>
      <c r="ET56" s="59"/>
      <c r="EU56" s="59"/>
      <c r="EV56" s="59"/>
      <c r="EW56" s="59"/>
      <c r="EX56" s="59"/>
      <c r="EY56" s="59"/>
      <c r="EZ56" s="59"/>
      <c r="FA56" s="59"/>
      <c r="FB56" s="59"/>
      <c r="FC56" s="59"/>
      <c r="FD56" s="59"/>
      <c r="FE56" s="59"/>
      <c r="FF56" s="59"/>
      <c r="FG56" s="59"/>
      <c r="FH56" s="59"/>
      <c r="FI56" s="59"/>
      <c r="FJ56" s="59"/>
      <c r="FK56" s="59"/>
      <c r="FL56" s="59"/>
      <c r="FM56" s="59"/>
      <c r="FN56" s="59"/>
      <c r="FO56" s="59"/>
      <c r="FP56" s="59"/>
      <c r="FQ56" s="59"/>
      <c r="FR56" s="59"/>
      <c r="FS56" s="59"/>
      <c r="FT56" s="59"/>
      <c r="FU56" s="59"/>
      <c r="FV56" s="59"/>
      <c r="FW56" s="59"/>
      <c r="FX56" s="59"/>
      <c r="FY56" s="59"/>
      <c r="FZ56" s="59"/>
      <c r="GA56" s="59"/>
      <c r="GB56" s="59"/>
      <c r="GC56" s="59"/>
      <c r="GD56" s="59"/>
      <c r="GE56" s="59"/>
      <c r="GF56" s="59"/>
      <c r="GG56" s="59"/>
      <c r="GH56" s="59"/>
      <c r="GI56" s="59"/>
      <c r="GJ56" s="59"/>
      <c r="GK56" s="59"/>
      <c r="GL56" s="59"/>
      <c r="GM56" s="59"/>
      <c r="GN56" s="59"/>
      <c r="GO56" s="59"/>
      <c r="GP56" s="59"/>
      <c r="GQ56" s="59"/>
      <c r="GR56" s="59"/>
      <c r="GS56" s="59"/>
      <c r="GT56" s="59"/>
      <c r="GU56" s="59"/>
      <c r="GV56" s="59"/>
      <c r="GW56" s="59"/>
      <c r="GX56" s="59"/>
      <c r="GY56" s="59"/>
      <c r="GZ56" s="59"/>
      <c r="HA56" s="59"/>
      <c r="HB56" s="59"/>
      <c r="HC56" s="59"/>
      <c r="HD56" s="59"/>
      <c r="HE56" s="59"/>
      <c r="HF56" s="59"/>
      <c r="HG56" s="59"/>
      <c r="HH56" s="59"/>
      <c r="HI56" s="59"/>
      <c r="HJ56" s="59"/>
      <c r="HK56" s="59"/>
      <c r="HL56" s="59"/>
      <c r="HM56" s="59"/>
      <c r="HN56" s="59"/>
      <c r="HO56" s="59"/>
      <c r="HP56" s="59"/>
      <c r="HQ56" s="59"/>
      <c r="HR56" s="59"/>
      <c r="HS56" s="59"/>
      <c r="HT56" s="59"/>
      <c r="HU56" s="59"/>
      <c r="HV56" s="59"/>
      <c r="HW56" s="59"/>
      <c r="HX56" s="59"/>
      <c r="HY56" s="59"/>
      <c r="HZ56" s="59"/>
      <c r="IA56" s="59"/>
      <c r="IB56" s="59"/>
      <c r="IC56" s="59"/>
      <c r="ID56" s="59"/>
      <c r="IE56" s="59"/>
      <c r="IF56" s="59"/>
      <c r="IG56" s="59"/>
      <c r="IH56" s="59"/>
      <c r="II56" s="59"/>
      <c r="IJ56" s="59"/>
      <c r="IK56" s="59"/>
      <c r="IL56" s="59"/>
      <c r="IM56" s="59"/>
      <c r="IN56" s="59"/>
      <c r="IO56" s="59"/>
      <c r="IP56" s="59"/>
      <c r="IQ56" s="59"/>
      <c r="IR56" s="59"/>
      <c r="IS56" s="59"/>
      <c r="IT56" s="59"/>
      <c r="IU56" s="59"/>
      <c r="IV56" s="59"/>
      <c r="IW56" s="59"/>
      <c r="IX56" s="59"/>
      <c r="IY56" s="59"/>
      <c r="IZ56" s="59"/>
      <c r="JA56" s="59"/>
      <c r="JB56" s="59"/>
      <c r="JC56" s="59"/>
      <c r="JD56" s="59"/>
      <c r="JE56" s="59"/>
      <c r="JF56" s="59"/>
      <c r="JG56" s="59"/>
      <c r="JH56" s="59"/>
      <c r="JI56" s="59"/>
      <c r="JJ56" s="59"/>
      <c r="JK56" s="59"/>
      <c r="JL56" s="59"/>
      <c r="JM56" s="59"/>
      <c r="JN56" s="59"/>
      <c r="JO56" s="59"/>
      <c r="JP56" s="59"/>
      <c r="JQ56" s="59"/>
      <c r="JR56" s="59"/>
      <c r="JS56" s="59"/>
      <c r="JT56" s="59"/>
      <c r="JU56" s="59"/>
      <c r="JV56" s="59"/>
      <c r="JW56" s="59"/>
      <c r="JX56" s="59"/>
      <c r="JY56" s="59"/>
      <c r="JZ56" s="59"/>
      <c r="KA56" s="59"/>
      <c r="KB56" s="59"/>
      <c r="KC56" s="59"/>
      <c r="KD56" s="59"/>
      <c r="KE56" s="59"/>
      <c r="KF56" s="59"/>
      <c r="KG56" s="59"/>
      <c r="KH56" s="59"/>
      <c r="KI56" s="59"/>
      <c r="KJ56" s="59"/>
      <c r="KK56" s="59"/>
      <c r="KL56" s="59"/>
      <c r="KM56" s="59"/>
      <c r="KN56" s="59"/>
      <c r="KO56" s="59"/>
      <c r="KP56" s="59"/>
      <c r="KQ56" s="59"/>
      <c r="KR56" s="59"/>
      <c r="KS56" s="59"/>
      <c r="KT56" s="59"/>
      <c r="KU56" s="59"/>
      <c r="KV56" s="59"/>
      <c r="KW56" s="59"/>
      <c r="KX56" s="59"/>
      <c r="KY56" s="59"/>
      <c r="KZ56" s="59"/>
      <c r="LA56" s="59"/>
      <c r="LB56" s="59"/>
      <c r="LC56" s="59"/>
      <c r="LD56" s="59"/>
      <c r="LE56" s="59"/>
      <c r="LF56" s="59"/>
      <c r="LG56" s="59"/>
      <c r="LH56" s="59"/>
      <c r="LI56" s="59"/>
      <c r="LJ56" s="59"/>
      <c r="LK56" s="59"/>
      <c r="LL56" s="59"/>
      <c r="LM56" s="59"/>
      <c r="LN56" s="59"/>
      <c r="LO56" s="59"/>
      <c r="LP56" s="59"/>
      <c r="LQ56" s="59"/>
      <c r="LR56" s="59"/>
      <c r="LS56" s="59"/>
      <c r="LT56" s="59"/>
      <c r="LU56" s="59"/>
      <c r="LV56" s="59"/>
      <c r="LW56" s="59"/>
      <c r="LX56" s="59"/>
      <c r="LY56" s="59"/>
      <c r="LZ56" s="59"/>
      <c r="MA56" s="59"/>
      <c r="MB56" s="59"/>
      <c r="MC56" s="59"/>
      <c r="MD56" s="59"/>
      <c r="ME56" s="59"/>
      <c r="MF56" s="59"/>
      <c r="MG56" s="59"/>
      <c r="MH56" s="59"/>
      <c r="MI56" s="59"/>
      <c r="MJ56" s="59"/>
      <c r="MK56" s="59"/>
      <c r="ML56" s="59"/>
      <c r="MM56" s="59"/>
      <c r="MN56" s="59"/>
      <c r="MO56" s="59"/>
      <c r="MP56" s="59"/>
      <c r="MQ56" s="59"/>
      <c r="MR56" s="59"/>
      <c r="MS56" s="59"/>
      <c r="MT56" s="59"/>
      <c r="MU56" s="59"/>
      <c r="MV56" s="59"/>
      <c r="MW56" s="59"/>
      <c r="MX56" s="59"/>
      <c r="MY56" s="59"/>
      <c r="MZ56" s="59"/>
      <c r="NA56" s="59"/>
      <c r="NB56" s="59"/>
      <c r="NC56" s="59"/>
      <c r="ND56" s="59"/>
      <c r="NE56" s="59"/>
      <c r="NF56" s="59"/>
      <c r="NG56" s="59"/>
      <c r="NH56" s="59"/>
      <c r="NI56" s="59"/>
      <c r="NJ56" s="59"/>
      <c r="NK56" s="59"/>
      <c r="NL56" s="59"/>
      <c r="NM56" s="59"/>
      <c r="NN56" s="59"/>
      <c r="NO56" s="59"/>
      <c r="NP56" s="59"/>
      <c r="NQ56" s="59"/>
      <c r="NR56" s="59"/>
      <c r="NS56" s="59"/>
      <c r="NT56" s="59"/>
      <c r="NU56" s="59"/>
      <c r="NV56" s="59"/>
      <c r="NW56" s="59"/>
      <c r="NX56" s="59"/>
      <c r="NY56" s="59"/>
      <c r="NZ56" s="59"/>
      <c r="OA56" s="59"/>
      <c r="OB56" s="59"/>
      <c r="OC56" s="59"/>
      <c r="OD56" s="59"/>
      <c r="OE56" s="59"/>
      <c r="OF56" s="59"/>
      <c r="OG56" s="59"/>
      <c r="OH56" s="59"/>
      <c r="OI56" s="59"/>
      <c r="OJ56" s="59"/>
      <c r="OK56" s="59"/>
      <c r="OL56" s="59"/>
      <c r="OM56" s="59"/>
      <c r="ON56" s="59"/>
      <c r="OO56" s="59"/>
      <c r="OP56" s="59"/>
      <c r="OQ56" s="59"/>
      <c r="OR56" s="59"/>
      <c r="OS56" s="59"/>
      <c r="OT56" s="59"/>
      <c r="OU56" s="59"/>
      <c r="OV56" s="59"/>
      <c r="OW56" s="59"/>
      <c r="OX56" s="59"/>
      <c r="OY56" s="59"/>
      <c r="OZ56" s="59"/>
      <c r="PA56" s="59"/>
      <c r="PB56" s="59"/>
      <c r="PC56" s="59"/>
      <c r="PD56" s="59"/>
      <c r="PE56" s="59"/>
      <c r="PF56" s="59"/>
      <c r="PG56" s="59"/>
      <c r="PH56" s="59"/>
      <c r="PI56" s="59"/>
      <c r="PJ56" s="59"/>
      <c r="PK56" s="59"/>
      <c r="PL56" s="59"/>
      <c r="PM56" s="59"/>
      <c r="PN56" s="59"/>
      <c r="PO56" s="59"/>
      <c r="PP56" s="59"/>
      <c r="PQ56" s="59"/>
      <c r="PR56" s="59"/>
      <c r="PS56" s="59"/>
      <c r="PT56" s="59"/>
      <c r="PU56" s="59"/>
      <c r="PV56" s="59"/>
      <c r="PW56" s="59"/>
      <c r="PX56" s="59"/>
      <c r="PY56" s="59"/>
      <c r="PZ56" s="59"/>
      <c r="QA56" s="59"/>
      <c r="QB56" s="59"/>
      <c r="QC56" s="59"/>
      <c r="QD56" s="59"/>
      <c r="QE56" s="59"/>
      <c r="QF56" s="59"/>
      <c r="QG56" s="59"/>
      <c r="QH56" s="59"/>
      <c r="QI56" s="59"/>
      <c r="QJ56" s="59"/>
      <c r="QK56" s="59"/>
      <c r="QL56" s="59"/>
      <c r="QM56" s="59"/>
      <c r="QN56" s="59"/>
      <c r="QO56" s="59"/>
      <c r="QP56" s="59"/>
      <c r="QQ56" s="59"/>
      <c r="QR56" s="59"/>
      <c r="QS56" s="59"/>
      <c r="QT56" s="59"/>
      <c r="QU56" s="59"/>
      <c r="QV56" s="59"/>
      <c r="QW56" s="59"/>
      <c r="QX56" s="59"/>
      <c r="QY56" s="59"/>
      <c r="QZ56" s="59"/>
      <c r="RA56" s="59"/>
      <c r="RB56" s="59"/>
      <c r="RC56" s="59"/>
      <c r="RD56" s="59"/>
      <c r="RE56" s="59"/>
      <c r="RF56" s="59"/>
      <c r="RG56" s="59"/>
      <c r="RH56" s="59"/>
      <c r="RI56" s="59"/>
      <c r="RJ56" s="59"/>
      <c r="RK56" s="59"/>
      <c r="RL56" s="59"/>
      <c r="RM56" s="59"/>
      <c r="RN56" s="59"/>
      <c r="RO56" s="59"/>
      <c r="RP56" s="59"/>
      <c r="RQ56" s="59"/>
      <c r="RR56" s="59"/>
      <c r="RS56" s="59"/>
      <c r="RT56" s="59"/>
      <c r="RU56" s="59"/>
      <c r="RV56" s="59"/>
      <c r="RW56" s="59"/>
      <c r="RX56" s="59"/>
      <c r="RY56" s="59"/>
      <c r="RZ56" s="59"/>
      <c r="SA56" s="59"/>
      <c r="SB56" s="59"/>
      <c r="SC56" s="59"/>
      <c r="SD56" s="59"/>
      <c r="SE56" s="59"/>
      <c r="SF56" s="59"/>
      <c r="SG56" s="59"/>
      <c r="SH56" s="59"/>
      <c r="SI56" s="59"/>
      <c r="SJ56" s="59"/>
      <c r="SK56" s="59"/>
      <c r="SL56" s="59"/>
      <c r="SM56" s="59"/>
      <c r="SN56" s="59"/>
      <c r="SO56" s="59"/>
      <c r="SP56" s="59"/>
      <c r="SQ56" s="59"/>
      <c r="SR56" s="59"/>
      <c r="SS56" s="59"/>
      <c r="ST56" s="59"/>
      <c r="SU56" s="59"/>
      <c r="SV56" s="59"/>
      <c r="SW56" s="59"/>
      <c r="SX56" s="59"/>
      <c r="SY56" s="59"/>
      <c r="SZ56" s="59"/>
      <c r="TA56" s="59"/>
      <c r="TB56" s="59"/>
      <c r="TC56" s="59"/>
      <c r="TD56" s="59"/>
      <c r="TE56" s="59"/>
      <c r="TF56" s="59"/>
      <c r="TG56" s="59"/>
      <c r="TH56" s="59"/>
      <c r="TI56" s="59"/>
      <c r="TJ56" s="59"/>
      <c r="TK56" s="59"/>
      <c r="TL56" s="59"/>
      <c r="TM56" s="59"/>
      <c r="TN56" s="59"/>
      <c r="TO56" s="59"/>
      <c r="TP56" s="59"/>
      <c r="TQ56" s="59"/>
      <c r="TR56" s="59"/>
      <c r="TS56" s="59"/>
      <c r="TT56" s="59"/>
      <c r="TU56" s="59"/>
      <c r="TV56" s="59"/>
      <c r="TW56" s="59"/>
      <c r="TX56" s="59"/>
      <c r="TY56" s="59"/>
      <c r="TZ56" s="59"/>
      <c r="UA56" s="59"/>
      <c r="UB56" s="59"/>
      <c r="UC56" s="59"/>
      <c r="UD56" s="59"/>
      <c r="UE56" s="59"/>
      <c r="UF56" s="59"/>
      <c r="UG56" s="59"/>
      <c r="UH56" s="59"/>
      <c r="UI56" s="59"/>
      <c r="UJ56" s="59"/>
      <c r="UK56" s="59"/>
      <c r="UL56" s="59"/>
      <c r="UM56" s="59"/>
      <c r="UN56" s="59"/>
      <c r="UO56" s="59"/>
      <c r="UP56" s="59"/>
      <c r="UQ56" s="59"/>
      <c r="UR56" s="59"/>
      <c r="US56" s="59"/>
      <c r="UT56" s="59"/>
      <c r="UU56" s="59"/>
      <c r="UV56" s="59"/>
      <c r="UW56" s="59"/>
      <c r="UX56" s="59"/>
      <c r="UY56" s="59"/>
      <c r="UZ56" s="59"/>
      <c r="VA56" s="59"/>
      <c r="VB56" s="59"/>
      <c r="VC56" s="59"/>
      <c r="VD56" s="59"/>
      <c r="VE56" s="59"/>
      <c r="VF56" s="59"/>
      <c r="VG56" s="59"/>
      <c r="VH56" s="59"/>
      <c r="VI56" s="59"/>
      <c r="VJ56" s="59"/>
      <c r="VK56" s="59"/>
      <c r="VL56" s="59"/>
      <c r="VM56" s="59"/>
      <c r="VN56" s="59"/>
      <c r="VO56" s="59"/>
      <c r="VP56" s="59"/>
      <c r="VQ56" s="59"/>
      <c r="VR56" s="59"/>
      <c r="VS56" s="59"/>
      <c r="VT56" s="59"/>
      <c r="VU56" s="59"/>
      <c r="VV56" s="59"/>
      <c r="VW56" s="59"/>
      <c r="VX56" s="59"/>
      <c r="VY56" s="59"/>
      <c r="VZ56" s="59"/>
      <c r="WA56" s="59"/>
      <c r="WB56" s="59"/>
      <c r="WC56" s="59"/>
      <c r="WD56" s="59"/>
      <c r="WE56" s="59"/>
      <c r="WF56" s="59"/>
      <c r="WG56" s="59"/>
      <c r="WH56" s="59"/>
      <c r="WI56" s="59"/>
      <c r="WJ56" s="59"/>
      <c r="WK56" s="59"/>
      <c r="WL56" s="59"/>
      <c r="WM56" s="59"/>
      <c r="WN56" s="59"/>
      <c r="WO56" s="59"/>
      <c r="WP56" s="59"/>
      <c r="WQ56" s="59"/>
      <c r="WR56" s="59"/>
      <c r="WS56" s="59"/>
      <c r="WT56" s="59"/>
      <c r="WU56" s="59"/>
      <c r="WV56" s="59"/>
      <c r="WW56" s="59"/>
      <c r="WX56" s="59"/>
      <c r="WY56" s="59"/>
      <c r="WZ56" s="59"/>
      <c r="XA56" s="59"/>
      <c r="XB56" s="59"/>
      <c r="XC56" s="59"/>
      <c r="XD56" s="59"/>
      <c r="XE56" s="59"/>
      <c r="XF56" s="59"/>
      <c r="XG56" s="59"/>
      <c r="XH56" s="59"/>
      <c r="XI56" s="59"/>
      <c r="XJ56" s="59"/>
      <c r="XK56" s="59"/>
      <c r="XL56" s="59"/>
      <c r="XM56" s="59"/>
      <c r="XN56" s="59"/>
      <c r="XO56" s="59"/>
      <c r="XP56" s="59"/>
      <c r="XQ56" s="59"/>
      <c r="XR56" s="59"/>
      <c r="XS56" s="59"/>
      <c r="XT56" s="59"/>
      <c r="XU56" s="59"/>
      <c r="XV56" s="59"/>
      <c r="XW56" s="59"/>
      <c r="XX56" s="59"/>
      <c r="XY56" s="59"/>
      <c r="XZ56" s="59"/>
      <c r="YA56" s="59"/>
      <c r="YB56" s="59"/>
      <c r="YC56" s="59"/>
      <c r="YD56" s="59"/>
      <c r="YE56" s="59"/>
      <c r="YF56" s="59"/>
      <c r="YG56" s="59"/>
      <c r="YH56" s="59"/>
      <c r="YI56" s="59"/>
      <c r="YJ56" s="59"/>
      <c r="YK56" s="59"/>
      <c r="YL56" s="59"/>
      <c r="YM56" s="59"/>
      <c r="YN56" s="59"/>
      <c r="YO56" s="59"/>
      <c r="YP56" s="59"/>
      <c r="YQ56" s="59"/>
      <c r="YR56" s="59"/>
      <c r="YS56" s="59"/>
      <c r="YT56" s="59"/>
      <c r="YU56" s="59"/>
      <c r="YV56" s="59"/>
      <c r="YW56" s="59"/>
      <c r="YX56" s="59"/>
      <c r="YY56" s="59"/>
      <c r="YZ56" s="59"/>
      <c r="ZA56" s="59"/>
      <c r="ZB56" s="59"/>
      <c r="ZC56" s="59"/>
      <c r="ZD56" s="59"/>
      <c r="ZE56" s="59"/>
      <c r="ZF56" s="59"/>
      <c r="ZG56" s="59"/>
      <c r="ZH56" s="59"/>
      <c r="ZI56" s="59"/>
      <c r="ZJ56" s="59"/>
      <c r="ZK56" s="59"/>
      <c r="ZL56" s="59"/>
      <c r="ZM56" s="59"/>
      <c r="ZN56" s="59"/>
      <c r="ZO56" s="59"/>
      <c r="ZP56" s="59"/>
      <c r="ZQ56" s="59"/>
      <c r="ZR56" s="59"/>
      <c r="ZS56" s="59"/>
      <c r="ZT56" s="59"/>
      <c r="ZU56" s="59"/>
      <c r="ZV56" s="59"/>
      <c r="ZW56" s="59"/>
      <c r="ZX56" s="59"/>
      <c r="ZY56" s="59"/>
      <c r="ZZ56" s="59"/>
      <c r="AAA56" s="59"/>
      <c r="AAB56" s="59"/>
      <c r="AAC56" s="59"/>
      <c r="AAD56" s="59"/>
      <c r="AAE56" s="59"/>
      <c r="AAF56" s="59"/>
      <c r="AAG56" s="59"/>
      <c r="AAH56" s="59"/>
      <c r="AAI56" s="59"/>
      <c r="AAJ56" s="59"/>
      <c r="AAK56" s="59"/>
      <c r="AAL56" s="59"/>
      <c r="AAM56" s="59"/>
      <c r="AAN56" s="59"/>
      <c r="AAO56" s="59"/>
      <c r="AAP56" s="59"/>
      <c r="AAQ56" s="59"/>
      <c r="AAR56" s="59"/>
      <c r="AAS56" s="59"/>
      <c r="AAT56" s="59"/>
      <c r="AAU56" s="59"/>
      <c r="AAV56" s="59"/>
      <c r="AAW56" s="59"/>
      <c r="AAX56" s="59"/>
      <c r="AAY56" s="59"/>
      <c r="AAZ56" s="59"/>
      <c r="ABA56" s="59"/>
      <c r="ABB56" s="59"/>
      <c r="ABC56" s="59"/>
      <c r="ABD56" s="59"/>
      <c r="ABE56" s="59"/>
      <c r="ABF56" s="59"/>
      <c r="ABG56" s="59"/>
      <c r="ABH56" s="59"/>
      <c r="ABI56" s="59"/>
      <c r="ABJ56" s="59"/>
      <c r="ABK56" s="59"/>
      <c r="ABL56" s="59"/>
      <c r="ABM56" s="59"/>
      <c r="ABN56" s="59"/>
      <c r="ABO56" s="59"/>
      <c r="ABP56" s="59"/>
      <c r="ABQ56" s="59"/>
      <c r="ABR56" s="59"/>
      <c r="ABS56" s="59"/>
      <c r="ABT56" s="59"/>
      <c r="ABU56" s="59"/>
      <c r="ABV56" s="59"/>
      <c r="ABW56" s="59"/>
      <c r="ABX56" s="59"/>
      <c r="ABY56" s="59"/>
      <c r="ABZ56" s="59"/>
      <c r="ACA56" s="59"/>
      <c r="ACB56" s="59"/>
      <c r="ACC56" s="59"/>
      <c r="ACD56" s="59"/>
      <c r="ACE56" s="59"/>
      <c r="ACF56" s="59"/>
      <c r="ACG56" s="59"/>
      <c r="ACH56" s="59"/>
      <c r="ACI56" s="59"/>
      <c r="ACJ56" s="59"/>
      <c r="ACK56" s="59"/>
      <c r="ACL56" s="59"/>
      <c r="ACM56" s="59"/>
      <c r="ACN56" s="59"/>
      <c r="ACO56" s="59"/>
      <c r="ACP56" s="59"/>
      <c r="ACQ56" s="59"/>
      <c r="ACR56" s="59"/>
      <c r="ACS56" s="59"/>
      <c r="ACT56" s="59"/>
      <c r="ACU56" s="59"/>
      <c r="ACV56" s="59"/>
      <c r="ACW56" s="59"/>
      <c r="ACX56" s="59"/>
      <c r="ACY56" s="59"/>
      <c r="ACZ56" s="59"/>
      <c r="ADA56" s="59"/>
      <c r="ADB56" s="59"/>
      <c r="ADC56" s="59"/>
      <c r="ADD56" s="59"/>
      <c r="ADE56" s="59"/>
      <c r="ADF56" s="59"/>
      <c r="ADG56" s="59"/>
      <c r="ADH56" s="59"/>
      <c r="ADI56" s="59"/>
      <c r="ADJ56" s="59"/>
      <c r="ADK56" s="59"/>
      <c r="ADL56" s="59"/>
      <c r="ADM56" s="59"/>
      <c r="ADN56" s="59"/>
      <c r="ADO56" s="59"/>
      <c r="ADP56" s="59"/>
      <c r="ADQ56" s="59"/>
      <c r="ADR56" s="59"/>
      <c r="ADS56" s="59"/>
      <c r="ADT56" s="59"/>
      <c r="ADU56" s="59"/>
      <c r="ADV56" s="59"/>
      <c r="ADW56" s="59"/>
      <c r="ADX56" s="59"/>
      <c r="ADY56" s="59"/>
      <c r="ADZ56" s="59"/>
      <c r="AEA56" s="59"/>
      <c r="AEB56" s="59"/>
      <c r="AEC56" s="59"/>
      <c r="AED56" s="59"/>
      <c r="AEE56" s="59"/>
      <c r="AEF56" s="59"/>
      <c r="AEG56" s="59"/>
      <c r="AEH56" s="59"/>
      <c r="AEI56" s="59"/>
      <c r="AEJ56" s="59"/>
      <c r="AEK56" s="59"/>
      <c r="AEL56" s="59"/>
      <c r="AEM56" s="59"/>
      <c r="AEN56" s="59"/>
      <c r="AEO56" s="59"/>
      <c r="AEP56" s="59"/>
      <c r="AEQ56" s="59"/>
      <c r="AER56" s="59"/>
      <c r="AES56" s="59"/>
      <c r="AET56" s="59"/>
      <c r="AEU56" s="59"/>
      <c r="AEV56" s="59"/>
      <c r="AEW56" s="59"/>
      <c r="AEX56" s="59"/>
      <c r="AEY56" s="59"/>
      <c r="AEZ56" s="59"/>
      <c r="AFA56" s="59"/>
      <c r="AFB56" s="59"/>
      <c r="AFC56" s="59"/>
      <c r="AFD56" s="59"/>
      <c r="AFE56" s="59"/>
      <c r="AFF56" s="59"/>
      <c r="AFG56" s="59"/>
      <c r="AFH56" s="59"/>
      <c r="AFI56" s="59"/>
      <c r="AFJ56" s="59"/>
      <c r="AFK56" s="59"/>
      <c r="AFL56" s="59"/>
      <c r="AFM56" s="59"/>
      <c r="AFN56" s="59"/>
      <c r="AFO56" s="59"/>
      <c r="AFP56" s="59"/>
      <c r="AFQ56" s="59"/>
      <c r="AFR56" s="59"/>
      <c r="AFS56" s="59"/>
      <c r="AFT56" s="59"/>
      <c r="AFU56" s="59"/>
      <c r="AFV56" s="59"/>
      <c r="AFW56" s="59"/>
      <c r="AFX56" s="59"/>
      <c r="AFY56" s="59"/>
      <c r="AFZ56" s="59"/>
      <c r="AGA56" s="59"/>
      <c r="AGB56" s="59"/>
      <c r="AGC56" s="59"/>
      <c r="AGD56" s="59"/>
      <c r="AGE56" s="59"/>
      <c r="AGF56" s="59"/>
      <c r="AGG56" s="59"/>
      <c r="AGH56" s="59"/>
      <c r="AGI56" s="59"/>
      <c r="AGJ56" s="59"/>
      <c r="AGK56" s="59"/>
      <c r="AGL56" s="59"/>
      <c r="AGM56" s="59"/>
      <c r="AGN56" s="59"/>
      <c r="AGO56" s="59"/>
      <c r="AGP56" s="59"/>
      <c r="AGQ56" s="59"/>
      <c r="AGR56" s="59"/>
      <c r="AGS56" s="59"/>
      <c r="AGT56" s="59"/>
      <c r="AGU56" s="59"/>
      <c r="AGV56" s="59"/>
      <c r="AGW56" s="59"/>
      <c r="AGX56" s="59"/>
      <c r="AGY56" s="59"/>
      <c r="AGZ56" s="59"/>
      <c r="AHA56" s="59"/>
      <c r="AHB56" s="59"/>
      <c r="AHC56" s="59"/>
      <c r="AHD56" s="59"/>
      <c r="AHE56" s="59"/>
      <c r="AHF56" s="59"/>
      <c r="AHG56" s="59"/>
      <c r="AHH56" s="59"/>
      <c r="AHI56" s="59"/>
      <c r="AHJ56" s="59"/>
      <c r="AHK56" s="59"/>
      <c r="AHL56" s="59"/>
      <c r="AHM56" s="59"/>
      <c r="AHN56" s="59"/>
      <c r="AHO56" s="59"/>
      <c r="AHP56" s="59"/>
      <c r="AHQ56" s="59"/>
      <c r="AHR56" s="59"/>
      <c r="AHS56" s="59"/>
      <c r="AHT56" s="59"/>
      <c r="AHU56" s="59"/>
      <c r="AHV56" s="59"/>
      <c r="AHW56" s="59"/>
      <c r="AHX56" s="59"/>
      <c r="AHY56" s="59"/>
      <c r="AHZ56" s="59"/>
      <c r="AIA56" s="59"/>
      <c r="AIB56" s="59"/>
      <c r="AIC56" s="59"/>
      <c r="AID56" s="59"/>
      <c r="AIE56" s="59"/>
      <c r="AIF56" s="59"/>
      <c r="AIG56" s="59"/>
      <c r="AIH56" s="59"/>
      <c r="AII56" s="59"/>
      <c r="AIJ56" s="59"/>
      <c r="AIK56" s="59"/>
      <c r="AIL56" s="59"/>
      <c r="AIM56" s="59"/>
      <c r="AIN56" s="59"/>
      <c r="AIO56" s="59"/>
      <c r="AIP56" s="59"/>
      <c r="AIQ56" s="59"/>
      <c r="AIR56" s="59"/>
      <c r="AIS56" s="59"/>
      <c r="AIT56" s="59"/>
      <c r="AIU56" s="59"/>
      <c r="AIV56" s="59"/>
      <c r="AIW56" s="59"/>
      <c r="AIX56" s="59"/>
      <c r="AIY56" s="59"/>
      <c r="AIZ56" s="59"/>
      <c r="AJA56" s="59"/>
      <c r="AJB56" s="59"/>
      <c r="AJC56" s="59"/>
      <c r="AJD56" s="59"/>
      <c r="AJE56" s="59"/>
      <c r="AJF56" s="59"/>
      <c r="AJG56" s="59"/>
      <c r="AJH56" s="59"/>
      <c r="AJI56" s="59"/>
      <c r="AJJ56" s="59"/>
      <c r="AJK56" s="59"/>
      <c r="AJL56" s="59"/>
      <c r="AJM56" s="59"/>
      <c r="AJN56" s="59"/>
      <c r="AJO56" s="59"/>
      <c r="AJP56" s="59"/>
      <c r="AJQ56" s="59"/>
      <c r="AJR56" s="59"/>
      <c r="AJS56" s="59"/>
      <c r="AJT56" s="59"/>
      <c r="AJU56" s="59"/>
      <c r="AJV56" s="59"/>
      <c r="AJW56" s="59"/>
      <c r="AJX56" s="59"/>
      <c r="AJY56" s="59"/>
      <c r="AJZ56" s="59"/>
      <c r="AKA56" s="59"/>
      <c r="AKB56" s="59"/>
      <c r="AKC56" s="59"/>
      <c r="AKD56" s="59"/>
      <c r="AKE56" s="59"/>
      <c r="AKF56" s="59"/>
      <c r="AKG56" s="59"/>
      <c r="AKH56" s="59"/>
      <c r="AKI56" s="59"/>
      <c r="AKJ56" s="59"/>
      <c r="AKK56" s="59"/>
      <c r="AKL56" s="59"/>
      <c r="AKM56" s="59"/>
      <c r="AKN56" s="59"/>
      <c r="AKO56" s="59"/>
      <c r="AKP56" s="59"/>
      <c r="AKQ56" s="59"/>
      <c r="AKR56" s="59"/>
      <c r="AKS56" s="59"/>
      <c r="AKT56" s="59"/>
      <c r="AKU56" s="59"/>
      <c r="AKV56" s="59"/>
      <c r="AKW56" s="59"/>
      <c r="AKX56" s="59"/>
      <c r="AKY56" s="59"/>
      <c r="AKZ56" s="59"/>
      <c r="ALA56" s="59"/>
      <c r="ALB56" s="59"/>
      <c r="ALC56" s="59"/>
      <c r="ALD56" s="59"/>
      <c r="ALE56" s="59"/>
      <c r="ALF56" s="59"/>
      <c r="ALG56" s="59"/>
      <c r="ALH56" s="59"/>
      <c r="ALI56" s="59"/>
      <c r="ALJ56" s="59"/>
      <c r="ALK56" s="59"/>
      <c r="ALL56" s="59"/>
      <c r="ALM56" s="59"/>
      <c r="ALN56" s="59"/>
      <c r="ALO56" s="59"/>
      <c r="ALP56" s="59"/>
      <c r="ALQ56" s="59"/>
      <c r="ALR56" s="59"/>
      <c r="ALS56" s="59"/>
      <c r="ALT56" s="59"/>
      <c r="ALU56" s="59"/>
      <c r="ALV56" s="59"/>
      <c r="ALW56" s="59"/>
      <c r="ALX56" s="59"/>
      <c r="ALY56" s="59"/>
      <c r="ALZ56" s="59"/>
      <c r="AMA56" s="59"/>
      <c r="AMB56" s="59"/>
      <c r="AMC56" s="59"/>
      <c r="AMD56" s="59"/>
      <c r="AME56" s="59"/>
      <c r="AMF56" s="59"/>
      <c r="AMG56" s="59"/>
      <c r="AMH56" s="59"/>
      <c r="AMI56" s="59"/>
      <c r="AMJ56" s="59"/>
    </row>
    <row r="57" spans="1:1024" s="60" customFormat="1" ht="23.25">
      <c r="A57" s="52">
        <f t="shared" si="0"/>
        <v>55</v>
      </c>
      <c r="B57" s="65" t="s">
        <v>959</v>
      </c>
      <c r="C57" s="59" t="s">
        <v>960</v>
      </c>
      <c r="D57" s="59" t="s">
        <v>961</v>
      </c>
      <c r="E57" s="66">
        <v>42890.61</v>
      </c>
      <c r="F57" s="54" t="s">
        <v>833</v>
      </c>
      <c r="G57" s="53" t="s">
        <v>141</v>
      </c>
      <c r="H57" s="59" t="s">
        <v>961</v>
      </c>
      <c r="I57" s="64" t="s">
        <v>130</v>
      </c>
      <c r="J57" s="64">
        <v>2023</v>
      </c>
      <c r="K57" s="67"/>
      <c r="L57" s="59"/>
      <c r="M57" s="64"/>
      <c r="N57" s="59"/>
      <c r="O57" s="59"/>
      <c r="P57" s="52" t="s">
        <v>134</v>
      </c>
      <c r="Q57" s="52" t="s">
        <v>155</v>
      </c>
      <c r="R57" s="52" t="s">
        <v>134</v>
      </c>
      <c r="S57" s="52" t="s">
        <v>130</v>
      </c>
      <c r="T57" s="59"/>
      <c r="U57" s="59"/>
      <c r="V57" s="59"/>
      <c r="W57" s="59"/>
      <c r="X57" s="59"/>
      <c r="Y57" s="59"/>
      <c r="Z57" s="59"/>
      <c r="AA57" s="59"/>
      <c r="AB57" s="59"/>
      <c r="AC57" s="65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59"/>
      <c r="DJ57" s="59"/>
      <c r="DK57" s="59"/>
      <c r="DL57" s="59"/>
      <c r="DM57" s="59"/>
      <c r="DN57" s="59"/>
      <c r="DO57" s="59"/>
      <c r="DP57" s="59"/>
      <c r="DQ57" s="59"/>
      <c r="DR57" s="59"/>
      <c r="DS57" s="59"/>
      <c r="DT57" s="59"/>
      <c r="DU57" s="59"/>
      <c r="DV57" s="59"/>
      <c r="DW57" s="59"/>
      <c r="DX57" s="59"/>
      <c r="DY57" s="59"/>
      <c r="DZ57" s="59"/>
      <c r="EA57" s="59"/>
      <c r="EB57" s="59"/>
      <c r="EC57" s="59"/>
      <c r="ED57" s="59"/>
      <c r="EE57" s="59"/>
      <c r="EF57" s="59"/>
      <c r="EG57" s="59"/>
      <c r="EH57" s="59"/>
      <c r="EI57" s="59"/>
      <c r="EJ57" s="59"/>
      <c r="EK57" s="59"/>
      <c r="EL57" s="59"/>
      <c r="EM57" s="59"/>
      <c r="EN57" s="59"/>
      <c r="EO57" s="59"/>
      <c r="EP57" s="59"/>
      <c r="EQ57" s="59"/>
      <c r="ER57" s="59"/>
      <c r="ES57" s="59"/>
      <c r="ET57" s="59"/>
      <c r="EU57" s="59"/>
      <c r="EV57" s="59"/>
      <c r="EW57" s="59"/>
      <c r="EX57" s="59"/>
      <c r="EY57" s="59"/>
      <c r="EZ57" s="59"/>
      <c r="FA57" s="59"/>
      <c r="FB57" s="59"/>
      <c r="FC57" s="59"/>
      <c r="FD57" s="59"/>
      <c r="FE57" s="59"/>
      <c r="FF57" s="59"/>
      <c r="FG57" s="59"/>
      <c r="FH57" s="59"/>
      <c r="FI57" s="59"/>
      <c r="FJ57" s="59"/>
      <c r="FK57" s="59"/>
      <c r="FL57" s="59"/>
      <c r="FM57" s="59"/>
      <c r="FN57" s="59"/>
      <c r="FO57" s="59"/>
      <c r="FP57" s="59"/>
      <c r="FQ57" s="59"/>
      <c r="FR57" s="59"/>
      <c r="FS57" s="59"/>
      <c r="FT57" s="59"/>
      <c r="FU57" s="59"/>
      <c r="FV57" s="59"/>
      <c r="FW57" s="59"/>
      <c r="FX57" s="59"/>
      <c r="FY57" s="59"/>
      <c r="FZ57" s="59"/>
      <c r="GA57" s="59"/>
      <c r="GB57" s="59"/>
      <c r="GC57" s="59"/>
      <c r="GD57" s="59"/>
      <c r="GE57" s="59"/>
      <c r="GF57" s="59"/>
      <c r="GG57" s="59"/>
      <c r="GH57" s="59"/>
      <c r="GI57" s="59"/>
      <c r="GJ57" s="59"/>
      <c r="GK57" s="59"/>
      <c r="GL57" s="59"/>
      <c r="GM57" s="59"/>
      <c r="GN57" s="59"/>
      <c r="GO57" s="59"/>
      <c r="GP57" s="59"/>
      <c r="GQ57" s="59"/>
      <c r="GR57" s="59"/>
      <c r="GS57" s="59"/>
      <c r="GT57" s="59"/>
      <c r="GU57" s="59"/>
      <c r="GV57" s="59"/>
      <c r="GW57" s="59"/>
      <c r="GX57" s="59"/>
      <c r="GY57" s="59"/>
      <c r="GZ57" s="59"/>
      <c r="HA57" s="59"/>
      <c r="HB57" s="59"/>
      <c r="HC57" s="59"/>
      <c r="HD57" s="59"/>
      <c r="HE57" s="59"/>
      <c r="HF57" s="59"/>
      <c r="HG57" s="59"/>
      <c r="HH57" s="59"/>
      <c r="HI57" s="59"/>
      <c r="HJ57" s="59"/>
      <c r="HK57" s="59"/>
      <c r="HL57" s="59"/>
      <c r="HM57" s="59"/>
      <c r="HN57" s="59"/>
      <c r="HO57" s="59"/>
      <c r="HP57" s="59"/>
      <c r="HQ57" s="59"/>
      <c r="HR57" s="59"/>
      <c r="HS57" s="59"/>
      <c r="HT57" s="59"/>
      <c r="HU57" s="59"/>
      <c r="HV57" s="59"/>
      <c r="HW57" s="59"/>
      <c r="HX57" s="59"/>
      <c r="HY57" s="59"/>
      <c r="HZ57" s="59"/>
      <c r="IA57" s="59"/>
      <c r="IB57" s="59"/>
      <c r="IC57" s="59"/>
      <c r="ID57" s="59"/>
      <c r="IE57" s="59"/>
      <c r="IF57" s="59"/>
      <c r="IG57" s="59"/>
      <c r="IH57" s="59"/>
      <c r="II57" s="59"/>
      <c r="IJ57" s="59"/>
      <c r="IK57" s="59"/>
      <c r="IL57" s="59"/>
      <c r="IM57" s="59"/>
      <c r="IN57" s="59"/>
      <c r="IO57" s="59"/>
      <c r="IP57" s="59"/>
      <c r="IQ57" s="59"/>
      <c r="IR57" s="59"/>
      <c r="IS57" s="59"/>
      <c r="IT57" s="59"/>
      <c r="IU57" s="59"/>
      <c r="IV57" s="59"/>
      <c r="IW57" s="59"/>
      <c r="IX57" s="59"/>
      <c r="IY57" s="59"/>
      <c r="IZ57" s="59"/>
      <c r="JA57" s="59"/>
      <c r="JB57" s="59"/>
      <c r="JC57" s="59"/>
      <c r="JD57" s="59"/>
      <c r="JE57" s="59"/>
      <c r="JF57" s="59"/>
      <c r="JG57" s="59"/>
      <c r="JH57" s="59"/>
      <c r="JI57" s="59"/>
      <c r="JJ57" s="59"/>
      <c r="JK57" s="59"/>
      <c r="JL57" s="59"/>
      <c r="JM57" s="59"/>
      <c r="JN57" s="59"/>
      <c r="JO57" s="59"/>
      <c r="JP57" s="59"/>
      <c r="JQ57" s="59"/>
      <c r="JR57" s="59"/>
      <c r="JS57" s="59"/>
      <c r="JT57" s="59"/>
      <c r="JU57" s="59"/>
      <c r="JV57" s="59"/>
      <c r="JW57" s="59"/>
      <c r="JX57" s="59"/>
      <c r="JY57" s="59"/>
      <c r="JZ57" s="59"/>
      <c r="KA57" s="59"/>
      <c r="KB57" s="59"/>
      <c r="KC57" s="59"/>
      <c r="KD57" s="59"/>
      <c r="KE57" s="59"/>
      <c r="KF57" s="59"/>
      <c r="KG57" s="59"/>
      <c r="KH57" s="59"/>
      <c r="KI57" s="59"/>
      <c r="KJ57" s="59"/>
      <c r="KK57" s="59"/>
      <c r="KL57" s="59"/>
      <c r="KM57" s="59"/>
      <c r="KN57" s="59"/>
      <c r="KO57" s="59"/>
      <c r="KP57" s="59"/>
      <c r="KQ57" s="59"/>
      <c r="KR57" s="59"/>
      <c r="KS57" s="59"/>
      <c r="KT57" s="59"/>
      <c r="KU57" s="59"/>
      <c r="KV57" s="59"/>
      <c r="KW57" s="59"/>
      <c r="KX57" s="59"/>
      <c r="KY57" s="59"/>
      <c r="KZ57" s="59"/>
      <c r="LA57" s="59"/>
      <c r="LB57" s="59"/>
      <c r="LC57" s="59"/>
      <c r="LD57" s="59"/>
      <c r="LE57" s="59"/>
      <c r="LF57" s="59"/>
      <c r="LG57" s="59"/>
      <c r="LH57" s="59"/>
      <c r="LI57" s="59"/>
      <c r="LJ57" s="59"/>
      <c r="LK57" s="59"/>
      <c r="LL57" s="59"/>
      <c r="LM57" s="59"/>
      <c r="LN57" s="59"/>
      <c r="LO57" s="59"/>
      <c r="LP57" s="59"/>
      <c r="LQ57" s="59"/>
      <c r="LR57" s="59"/>
      <c r="LS57" s="59"/>
      <c r="LT57" s="59"/>
      <c r="LU57" s="59"/>
      <c r="LV57" s="59"/>
      <c r="LW57" s="59"/>
      <c r="LX57" s="59"/>
      <c r="LY57" s="59"/>
      <c r="LZ57" s="59"/>
      <c r="MA57" s="59"/>
      <c r="MB57" s="59"/>
      <c r="MC57" s="59"/>
      <c r="MD57" s="59"/>
      <c r="ME57" s="59"/>
      <c r="MF57" s="59"/>
      <c r="MG57" s="59"/>
      <c r="MH57" s="59"/>
      <c r="MI57" s="59"/>
      <c r="MJ57" s="59"/>
      <c r="MK57" s="59"/>
      <c r="ML57" s="59"/>
      <c r="MM57" s="59"/>
      <c r="MN57" s="59"/>
      <c r="MO57" s="59"/>
      <c r="MP57" s="59"/>
      <c r="MQ57" s="59"/>
      <c r="MR57" s="59"/>
      <c r="MS57" s="59"/>
      <c r="MT57" s="59"/>
      <c r="MU57" s="59"/>
      <c r="MV57" s="59"/>
      <c r="MW57" s="59"/>
      <c r="MX57" s="59"/>
      <c r="MY57" s="59"/>
      <c r="MZ57" s="59"/>
      <c r="NA57" s="59"/>
      <c r="NB57" s="59"/>
      <c r="NC57" s="59"/>
      <c r="ND57" s="59"/>
      <c r="NE57" s="59"/>
      <c r="NF57" s="59"/>
      <c r="NG57" s="59"/>
      <c r="NH57" s="59"/>
      <c r="NI57" s="59"/>
      <c r="NJ57" s="59"/>
      <c r="NK57" s="59"/>
      <c r="NL57" s="59"/>
      <c r="NM57" s="59"/>
      <c r="NN57" s="59"/>
      <c r="NO57" s="59"/>
      <c r="NP57" s="59"/>
      <c r="NQ57" s="59"/>
      <c r="NR57" s="59"/>
      <c r="NS57" s="59"/>
      <c r="NT57" s="59"/>
      <c r="NU57" s="59"/>
      <c r="NV57" s="59"/>
      <c r="NW57" s="59"/>
      <c r="NX57" s="59"/>
      <c r="NY57" s="59"/>
      <c r="NZ57" s="59"/>
      <c r="OA57" s="59"/>
      <c r="OB57" s="59"/>
      <c r="OC57" s="59"/>
      <c r="OD57" s="59"/>
      <c r="OE57" s="59"/>
      <c r="OF57" s="59"/>
      <c r="OG57" s="59"/>
      <c r="OH57" s="59"/>
      <c r="OI57" s="59"/>
      <c r="OJ57" s="59"/>
      <c r="OK57" s="59"/>
      <c r="OL57" s="59"/>
      <c r="OM57" s="59"/>
      <c r="ON57" s="59"/>
      <c r="OO57" s="59"/>
      <c r="OP57" s="59"/>
      <c r="OQ57" s="59"/>
      <c r="OR57" s="59"/>
      <c r="OS57" s="59"/>
      <c r="OT57" s="59"/>
      <c r="OU57" s="59"/>
      <c r="OV57" s="59"/>
      <c r="OW57" s="59"/>
      <c r="OX57" s="59"/>
      <c r="OY57" s="59"/>
      <c r="OZ57" s="59"/>
      <c r="PA57" s="59"/>
      <c r="PB57" s="59"/>
      <c r="PC57" s="59"/>
      <c r="PD57" s="59"/>
      <c r="PE57" s="59"/>
      <c r="PF57" s="59"/>
      <c r="PG57" s="59"/>
      <c r="PH57" s="59"/>
      <c r="PI57" s="59"/>
      <c r="PJ57" s="59"/>
      <c r="PK57" s="59"/>
      <c r="PL57" s="59"/>
      <c r="PM57" s="59"/>
      <c r="PN57" s="59"/>
      <c r="PO57" s="59"/>
      <c r="PP57" s="59"/>
      <c r="PQ57" s="59"/>
      <c r="PR57" s="59"/>
      <c r="PS57" s="59"/>
      <c r="PT57" s="59"/>
      <c r="PU57" s="59"/>
      <c r="PV57" s="59"/>
      <c r="PW57" s="59"/>
      <c r="PX57" s="59"/>
      <c r="PY57" s="59"/>
      <c r="PZ57" s="59"/>
      <c r="QA57" s="59"/>
      <c r="QB57" s="59"/>
      <c r="QC57" s="59"/>
      <c r="QD57" s="59"/>
      <c r="QE57" s="59"/>
      <c r="QF57" s="59"/>
      <c r="QG57" s="59"/>
      <c r="QH57" s="59"/>
      <c r="QI57" s="59"/>
      <c r="QJ57" s="59"/>
      <c r="QK57" s="59"/>
      <c r="QL57" s="59"/>
      <c r="QM57" s="59"/>
      <c r="QN57" s="59"/>
      <c r="QO57" s="59"/>
      <c r="QP57" s="59"/>
      <c r="QQ57" s="59"/>
      <c r="QR57" s="59"/>
      <c r="QS57" s="59"/>
      <c r="QT57" s="59"/>
      <c r="QU57" s="59"/>
      <c r="QV57" s="59"/>
      <c r="QW57" s="59"/>
      <c r="QX57" s="59"/>
      <c r="QY57" s="59"/>
      <c r="QZ57" s="59"/>
      <c r="RA57" s="59"/>
      <c r="RB57" s="59"/>
      <c r="RC57" s="59"/>
      <c r="RD57" s="59"/>
      <c r="RE57" s="59"/>
      <c r="RF57" s="59"/>
      <c r="RG57" s="59"/>
      <c r="RH57" s="59"/>
      <c r="RI57" s="59"/>
      <c r="RJ57" s="59"/>
      <c r="RK57" s="59"/>
      <c r="RL57" s="59"/>
      <c r="RM57" s="59"/>
      <c r="RN57" s="59"/>
      <c r="RO57" s="59"/>
      <c r="RP57" s="59"/>
      <c r="RQ57" s="59"/>
      <c r="RR57" s="59"/>
      <c r="RS57" s="59"/>
      <c r="RT57" s="59"/>
      <c r="RU57" s="59"/>
      <c r="RV57" s="59"/>
      <c r="RW57" s="59"/>
      <c r="RX57" s="59"/>
      <c r="RY57" s="59"/>
      <c r="RZ57" s="59"/>
      <c r="SA57" s="59"/>
      <c r="SB57" s="59"/>
      <c r="SC57" s="59"/>
      <c r="SD57" s="59"/>
      <c r="SE57" s="59"/>
      <c r="SF57" s="59"/>
      <c r="SG57" s="59"/>
      <c r="SH57" s="59"/>
      <c r="SI57" s="59"/>
      <c r="SJ57" s="59"/>
      <c r="SK57" s="59"/>
      <c r="SL57" s="59"/>
      <c r="SM57" s="59"/>
      <c r="SN57" s="59"/>
      <c r="SO57" s="59"/>
      <c r="SP57" s="59"/>
      <c r="SQ57" s="59"/>
      <c r="SR57" s="59"/>
      <c r="SS57" s="59"/>
      <c r="ST57" s="59"/>
      <c r="SU57" s="59"/>
      <c r="SV57" s="59"/>
      <c r="SW57" s="59"/>
      <c r="SX57" s="59"/>
      <c r="SY57" s="59"/>
      <c r="SZ57" s="59"/>
      <c r="TA57" s="59"/>
      <c r="TB57" s="59"/>
      <c r="TC57" s="59"/>
      <c r="TD57" s="59"/>
      <c r="TE57" s="59"/>
      <c r="TF57" s="59"/>
      <c r="TG57" s="59"/>
      <c r="TH57" s="59"/>
      <c r="TI57" s="59"/>
      <c r="TJ57" s="59"/>
      <c r="TK57" s="59"/>
      <c r="TL57" s="59"/>
      <c r="TM57" s="59"/>
      <c r="TN57" s="59"/>
      <c r="TO57" s="59"/>
      <c r="TP57" s="59"/>
      <c r="TQ57" s="59"/>
      <c r="TR57" s="59"/>
      <c r="TS57" s="59"/>
      <c r="TT57" s="59"/>
      <c r="TU57" s="59"/>
      <c r="TV57" s="59"/>
      <c r="TW57" s="59"/>
      <c r="TX57" s="59"/>
      <c r="TY57" s="59"/>
      <c r="TZ57" s="59"/>
      <c r="UA57" s="59"/>
      <c r="UB57" s="59"/>
      <c r="UC57" s="59"/>
      <c r="UD57" s="59"/>
      <c r="UE57" s="59"/>
      <c r="UF57" s="59"/>
      <c r="UG57" s="59"/>
      <c r="UH57" s="59"/>
      <c r="UI57" s="59"/>
      <c r="UJ57" s="59"/>
      <c r="UK57" s="59"/>
      <c r="UL57" s="59"/>
      <c r="UM57" s="59"/>
      <c r="UN57" s="59"/>
      <c r="UO57" s="59"/>
      <c r="UP57" s="59"/>
      <c r="UQ57" s="59"/>
      <c r="UR57" s="59"/>
      <c r="US57" s="59"/>
      <c r="UT57" s="59"/>
      <c r="UU57" s="59"/>
      <c r="UV57" s="59"/>
      <c r="UW57" s="59"/>
      <c r="UX57" s="59"/>
      <c r="UY57" s="59"/>
      <c r="UZ57" s="59"/>
      <c r="VA57" s="59"/>
      <c r="VB57" s="59"/>
      <c r="VC57" s="59"/>
      <c r="VD57" s="59"/>
      <c r="VE57" s="59"/>
      <c r="VF57" s="59"/>
      <c r="VG57" s="59"/>
      <c r="VH57" s="59"/>
      <c r="VI57" s="59"/>
      <c r="VJ57" s="59"/>
      <c r="VK57" s="59"/>
      <c r="VL57" s="59"/>
      <c r="VM57" s="59"/>
      <c r="VN57" s="59"/>
      <c r="VO57" s="59"/>
      <c r="VP57" s="59"/>
      <c r="VQ57" s="59"/>
      <c r="VR57" s="59"/>
      <c r="VS57" s="59"/>
      <c r="VT57" s="59"/>
      <c r="VU57" s="59"/>
      <c r="VV57" s="59"/>
      <c r="VW57" s="59"/>
      <c r="VX57" s="59"/>
      <c r="VY57" s="59"/>
      <c r="VZ57" s="59"/>
      <c r="WA57" s="59"/>
      <c r="WB57" s="59"/>
      <c r="WC57" s="59"/>
      <c r="WD57" s="59"/>
      <c r="WE57" s="59"/>
      <c r="WF57" s="59"/>
      <c r="WG57" s="59"/>
      <c r="WH57" s="59"/>
      <c r="WI57" s="59"/>
      <c r="WJ57" s="59"/>
      <c r="WK57" s="59"/>
      <c r="WL57" s="59"/>
      <c r="WM57" s="59"/>
      <c r="WN57" s="59"/>
      <c r="WO57" s="59"/>
      <c r="WP57" s="59"/>
      <c r="WQ57" s="59"/>
      <c r="WR57" s="59"/>
      <c r="WS57" s="59"/>
      <c r="WT57" s="59"/>
      <c r="WU57" s="59"/>
      <c r="WV57" s="59"/>
      <c r="WW57" s="59"/>
      <c r="WX57" s="59"/>
      <c r="WY57" s="59"/>
      <c r="WZ57" s="59"/>
      <c r="XA57" s="59"/>
      <c r="XB57" s="59"/>
      <c r="XC57" s="59"/>
      <c r="XD57" s="59"/>
      <c r="XE57" s="59"/>
      <c r="XF57" s="59"/>
      <c r="XG57" s="59"/>
      <c r="XH57" s="59"/>
      <c r="XI57" s="59"/>
      <c r="XJ57" s="59"/>
      <c r="XK57" s="59"/>
      <c r="XL57" s="59"/>
      <c r="XM57" s="59"/>
      <c r="XN57" s="59"/>
      <c r="XO57" s="59"/>
      <c r="XP57" s="59"/>
      <c r="XQ57" s="59"/>
      <c r="XR57" s="59"/>
      <c r="XS57" s="59"/>
      <c r="XT57" s="59"/>
      <c r="XU57" s="59"/>
      <c r="XV57" s="59"/>
      <c r="XW57" s="59"/>
      <c r="XX57" s="59"/>
      <c r="XY57" s="59"/>
      <c r="XZ57" s="59"/>
      <c r="YA57" s="59"/>
      <c r="YB57" s="59"/>
      <c r="YC57" s="59"/>
      <c r="YD57" s="59"/>
      <c r="YE57" s="59"/>
      <c r="YF57" s="59"/>
      <c r="YG57" s="59"/>
      <c r="YH57" s="59"/>
      <c r="YI57" s="59"/>
      <c r="YJ57" s="59"/>
      <c r="YK57" s="59"/>
      <c r="YL57" s="59"/>
      <c r="YM57" s="59"/>
      <c r="YN57" s="59"/>
      <c r="YO57" s="59"/>
      <c r="YP57" s="59"/>
      <c r="YQ57" s="59"/>
      <c r="YR57" s="59"/>
      <c r="YS57" s="59"/>
      <c r="YT57" s="59"/>
      <c r="YU57" s="59"/>
      <c r="YV57" s="59"/>
      <c r="YW57" s="59"/>
      <c r="YX57" s="59"/>
      <c r="YY57" s="59"/>
      <c r="YZ57" s="59"/>
      <c r="ZA57" s="59"/>
      <c r="ZB57" s="59"/>
      <c r="ZC57" s="59"/>
      <c r="ZD57" s="59"/>
      <c r="ZE57" s="59"/>
      <c r="ZF57" s="59"/>
      <c r="ZG57" s="59"/>
      <c r="ZH57" s="59"/>
      <c r="ZI57" s="59"/>
      <c r="ZJ57" s="59"/>
      <c r="ZK57" s="59"/>
      <c r="ZL57" s="59"/>
      <c r="ZM57" s="59"/>
      <c r="ZN57" s="59"/>
      <c r="ZO57" s="59"/>
      <c r="ZP57" s="59"/>
      <c r="ZQ57" s="59"/>
      <c r="ZR57" s="59"/>
      <c r="ZS57" s="59"/>
      <c r="ZT57" s="59"/>
      <c r="ZU57" s="59"/>
      <c r="ZV57" s="59"/>
      <c r="ZW57" s="59"/>
      <c r="ZX57" s="59"/>
      <c r="ZY57" s="59"/>
      <c r="ZZ57" s="59"/>
      <c r="AAA57" s="59"/>
      <c r="AAB57" s="59"/>
      <c r="AAC57" s="59"/>
      <c r="AAD57" s="59"/>
      <c r="AAE57" s="59"/>
      <c r="AAF57" s="59"/>
      <c r="AAG57" s="59"/>
      <c r="AAH57" s="59"/>
      <c r="AAI57" s="59"/>
      <c r="AAJ57" s="59"/>
      <c r="AAK57" s="59"/>
      <c r="AAL57" s="59"/>
      <c r="AAM57" s="59"/>
      <c r="AAN57" s="59"/>
      <c r="AAO57" s="59"/>
      <c r="AAP57" s="59"/>
      <c r="AAQ57" s="59"/>
      <c r="AAR57" s="59"/>
      <c r="AAS57" s="59"/>
      <c r="AAT57" s="59"/>
      <c r="AAU57" s="59"/>
      <c r="AAV57" s="59"/>
      <c r="AAW57" s="59"/>
      <c r="AAX57" s="59"/>
      <c r="AAY57" s="59"/>
      <c r="AAZ57" s="59"/>
      <c r="ABA57" s="59"/>
      <c r="ABB57" s="59"/>
      <c r="ABC57" s="59"/>
      <c r="ABD57" s="59"/>
      <c r="ABE57" s="59"/>
      <c r="ABF57" s="59"/>
      <c r="ABG57" s="59"/>
      <c r="ABH57" s="59"/>
      <c r="ABI57" s="59"/>
      <c r="ABJ57" s="59"/>
      <c r="ABK57" s="59"/>
      <c r="ABL57" s="59"/>
      <c r="ABM57" s="59"/>
      <c r="ABN57" s="59"/>
      <c r="ABO57" s="59"/>
      <c r="ABP57" s="59"/>
      <c r="ABQ57" s="59"/>
      <c r="ABR57" s="59"/>
      <c r="ABS57" s="59"/>
      <c r="ABT57" s="59"/>
      <c r="ABU57" s="59"/>
      <c r="ABV57" s="59"/>
      <c r="ABW57" s="59"/>
      <c r="ABX57" s="59"/>
      <c r="ABY57" s="59"/>
      <c r="ABZ57" s="59"/>
      <c r="ACA57" s="59"/>
      <c r="ACB57" s="59"/>
      <c r="ACC57" s="59"/>
      <c r="ACD57" s="59"/>
      <c r="ACE57" s="59"/>
      <c r="ACF57" s="59"/>
      <c r="ACG57" s="59"/>
      <c r="ACH57" s="59"/>
      <c r="ACI57" s="59"/>
      <c r="ACJ57" s="59"/>
      <c r="ACK57" s="59"/>
      <c r="ACL57" s="59"/>
      <c r="ACM57" s="59"/>
      <c r="ACN57" s="59"/>
      <c r="ACO57" s="59"/>
      <c r="ACP57" s="59"/>
      <c r="ACQ57" s="59"/>
      <c r="ACR57" s="59"/>
      <c r="ACS57" s="59"/>
      <c r="ACT57" s="59"/>
      <c r="ACU57" s="59"/>
      <c r="ACV57" s="59"/>
      <c r="ACW57" s="59"/>
      <c r="ACX57" s="59"/>
      <c r="ACY57" s="59"/>
      <c r="ACZ57" s="59"/>
      <c r="ADA57" s="59"/>
      <c r="ADB57" s="59"/>
      <c r="ADC57" s="59"/>
      <c r="ADD57" s="59"/>
      <c r="ADE57" s="59"/>
      <c r="ADF57" s="59"/>
      <c r="ADG57" s="59"/>
      <c r="ADH57" s="59"/>
      <c r="ADI57" s="59"/>
      <c r="ADJ57" s="59"/>
      <c r="ADK57" s="59"/>
      <c r="ADL57" s="59"/>
      <c r="ADM57" s="59"/>
      <c r="ADN57" s="59"/>
      <c r="ADO57" s="59"/>
      <c r="ADP57" s="59"/>
      <c r="ADQ57" s="59"/>
      <c r="ADR57" s="59"/>
      <c r="ADS57" s="59"/>
      <c r="ADT57" s="59"/>
      <c r="ADU57" s="59"/>
      <c r="ADV57" s="59"/>
      <c r="ADW57" s="59"/>
      <c r="ADX57" s="59"/>
      <c r="ADY57" s="59"/>
      <c r="ADZ57" s="59"/>
      <c r="AEA57" s="59"/>
      <c r="AEB57" s="59"/>
      <c r="AEC57" s="59"/>
      <c r="AED57" s="59"/>
      <c r="AEE57" s="59"/>
      <c r="AEF57" s="59"/>
      <c r="AEG57" s="59"/>
      <c r="AEH57" s="59"/>
      <c r="AEI57" s="59"/>
      <c r="AEJ57" s="59"/>
      <c r="AEK57" s="59"/>
      <c r="AEL57" s="59"/>
      <c r="AEM57" s="59"/>
      <c r="AEN57" s="59"/>
      <c r="AEO57" s="59"/>
      <c r="AEP57" s="59"/>
      <c r="AEQ57" s="59"/>
      <c r="AER57" s="59"/>
      <c r="AES57" s="59"/>
      <c r="AET57" s="59"/>
      <c r="AEU57" s="59"/>
      <c r="AEV57" s="59"/>
      <c r="AEW57" s="59"/>
      <c r="AEX57" s="59"/>
      <c r="AEY57" s="59"/>
      <c r="AEZ57" s="59"/>
      <c r="AFA57" s="59"/>
      <c r="AFB57" s="59"/>
      <c r="AFC57" s="59"/>
      <c r="AFD57" s="59"/>
      <c r="AFE57" s="59"/>
      <c r="AFF57" s="59"/>
      <c r="AFG57" s="59"/>
      <c r="AFH57" s="59"/>
      <c r="AFI57" s="59"/>
      <c r="AFJ57" s="59"/>
      <c r="AFK57" s="59"/>
      <c r="AFL57" s="59"/>
      <c r="AFM57" s="59"/>
      <c r="AFN57" s="59"/>
      <c r="AFO57" s="59"/>
      <c r="AFP57" s="59"/>
      <c r="AFQ57" s="59"/>
      <c r="AFR57" s="59"/>
      <c r="AFS57" s="59"/>
      <c r="AFT57" s="59"/>
      <c r="AFU57" s="59"/>
      <c r="AFV57" s="59"/>
      <c r="AFW57" s="59"/>
      <c r="AFX57" s="59"/>
      <c r="AFY57" s="59"/>
      <c r="AFZ57" s="59"/>
      <c r="AGA57" s="59"/>
      <c r="AGB57" s="59"/>
      <c r="AGC57" s="59"/>
      <c r="AGD57" s="59"/>
      <c r="AGE57" s="59"/>
      <c r="AGF57" s="59"/>
      <c r="AGG57" s="59"/>
      <c r="AGH57" s="59"/>
      <c r="AGI57" s="59"/>
      <c r="AGJ57" s="59"/>
      <c r="AGK57" s="59"/>
      <c r="AGL57" s="59"/>
      <c r="AGM57" s="59"/>
      <c r="AGN57" s="59"/>
      <c r="AGO57" s="59"/>
      <c r="AGP57" s="59"/>
      <c r="AGQ57" s="59"/>
      <c r="AGR57" s="59"/>
      <c r="AGS57" s="59"/>
      <c r="AGT57" s="59"/>
      <c r="AGU57" s="59"/>
      <c r="AGV57" s="59"/>
      <c r="AGW57" s="59"/>
      <c r="AGX57" s="59"/>
      <c r="AGY57" s="59"/>
      <c r="AGZ57" s="59"/>
      <c r="AHA57" s="59"/>
      <c r="AHB57" s="59"/>
      <c r="AHC57" s="59"/>
      <c r="AHD57" s="59"/>
      <c r="AHE57" s="59"/>
      <c r="AHF57" s="59"/>
      <c r="AHG57" s="59"/>
      <c r="AHH57" s="59"/>
      <c r="AHI57" s="59"/>
      <c r="AHJ57" s="59"/>
      <c r="AHK57" s="59"/>
      <c r="AHL57" s="59"/>
      <c r="AHM57" s="59"/>
      <c r="AHN57" s="59"/>
      <c r="AHO57" s="59"/>
      <c r="AHP57" s="59"/>
      <c r="AHQ57" s="59"/>
      <c r="AHR57" s="59"/>
      <c r="AHS57" s="59"/>
      <c r="AHT57" s="59"/>
      <c r="AHU57" s="59"/>
      <c r="AHV57" s="59"/>
      <c r="AHW57" s="59"/>
      <c r="AHX57" s="59"/>
      <c r="AHY57" s="59"/>
      <c r="AHZ57" s="59"/>
      <c r="AIA57" s="59"/>
      <c r="AIB57" s="59"/>
      <c r="AIC57" s="59"/>
      <c r="AID57" s="59"/>
      <c r="AIE57" s="59"/>
      <c r="AIF57" s="59"/>
      <c r="AIG57" s="59"/>
      <c r="AIH57" s="59"/>
      <c r="AII57" s="59"/>
      <c r="AIJ57" s="59"/>
      <c r="AIK57" s="59"/>
      <c r="AIL57" s="59"/>
      <c r="AIM57" s="59"/>
      <c r="AIN57" s="59"/>
      <c r="AIO57" s="59"/>
      <c r="AIP57" s="59"/>
      <c r="AIQ57" s="59"/>
      <c r="AIR57" s="59"/>
      <c r="AIS57" s="59"/>
      <c r="AIT57" s="59"/>
      <c r="AIU57" s="59"/>
      <c r="AIV57" s="59"/>
      <c r="AIW57" s="59"/>
      <c r="AIX57" s="59"/>
      <c r="AIY57" s="59"/>
      <c r="AIZ57" s="59"/>
      <c r="AJA57" s="59"/>
      <c r="AJB57" s="59"/>
      <c r="AJC57" s="59"/>
      <c r="AJD57" s="59"/>
      <c r="AJE57" s="59"/>
      <c r="AJF57" s="59"/>
      <c r="AJG57" s="59"/>
      <c r="AJH57" s="59"/>
      <c r="AJI57" s="59"/>
      <c r="AJJ57" s="59"/>
      <c r="AJK57" s="59"/>
      <c r="AJL57" s="59"/>
      <c r="AJM57" s="59"/>
      <c r="AJN57" s="59"/>
      <c r="AJO57" s="59"/>
      <c r="AJP57" s="59"/>
      <c r="AJQ57" s="59"/>
      <c r="AJR57" s="59"/>
      <c r="AJS57" s="59"/>
      <c r="AJT57" s="59"/>
      <c r="AJU57" s="59"/>
      <c r="AJV57" s="59"/>
      <c r="AJW57" s="59"/>
      <c r="AJX57" s="59"/>
      <c r="AJY57" s="59"/>
      <c r="AJZ57" s="59"/>
      <c r="AKA57" s="59"/>
      <c r="AKB57" s="59"/>
      <c r="AKC57" s="59"/>
      <c r="AKD57" s="59"/>
      <c r="AKE57" s="59"/>
      <c r="AKF57" s="59"/>
      <c r="AKG57" s="59"/>
      <c r="AKH57" s="59"/>
      <c r="AKI57" s="59"/>
      <c r="AKJ57" s="59"/>
      <c r="AKK57" s="59"/>
      <c r="AKL57" s="59"/>
      <c r="AKM57" s="59"/>
      <c r="AKN57" s="59"/>
      <c r="AKO57" s="59"/>
      <c r="AKP57" s="59"/>
      <c r="AKQ57" s="59"/>
      <c r="AKR57" s="59"/>
      <c r="AKS57" s="59"/>
      <c r="AKT57" s="59"/>
      <c r="AKU57" s="59"/>
      <c r="AKV57" s="59"/>
      <c r="AKW57" s="59"/>
      <c r="AKX57" s="59"/>
      <c r="AKY57" s="59"/>
      <c r="AKZ57" s="59"/>
      <c r="ALA57" s="59"/>
      <c r="ALB57" s="59"/>
      <c r="ALC57" s="59"/>
      <c r="ALD57" s="59"/>
      <c r="ALE57" s="59"/>
      <c r="ALF57" s="59"/>
      <c r="ALG57" s="59"/>
      <c r="ALH57" s="59"/>
      <c r="ALI57" s="59"/>
      <c r="ALJ57" s="59"/>
      <c r="ALK57" s="59"/>
      <c r="ALL57" s="59"/>
      <c r="ALM57" s="59"/>
      <c r="ALN57" s="59"/>
      <c r="ALO57" s="59"/>
      <c r="ALP57" s="59"/>
      <c r="ALQ57" s="59"/>
      <c r="ALR57" s="59"/>
      <c r="ALS57" s="59"/>
      <c r="ALT57" s="59"/>
      <c r="ALU57" s="59"/>
      <c r="ALV57" s="59"/>
      <c r="ALW57" s="59"/>
      <c r="ALX57" s="59"/>
      <c r="ALY57" s="59"/>
      <c r="ALZ57" s="59"/>
      <c r="AMA57" s="59"/>
      <c r="AMB57" s="59"/>
      <c r="AMC57" s="59"/>
      <c r="AMD57" s="59"/>
      <c r="AME57" s="59"/>
      <c r="AMF57" s="59"/>
      <c r="AMG57" s="59"/>
      <c r="AMH57" s="59"/>
      <c r="AMI57" s="59"/>
      <c r="AMJ57" s="59"/>
    </row>
    <row r="58" spans="1:1024" s="60" customFormat="1">
      <c r="A58" s="52">
        <f t="shared" si="0"/>
        <v>56</v>
      </c>
      <c r="B58" s="65" t="s">
        <v>962</v>
      </c>
      <c r="C58" s="59" t="s">
        <v>963</v>
      </c>
      <c r="D58" s="59" t="s">
        <v>963</v>
      </c>
      <c r="E58" s="66">
        <v>21685.38</v>
      </c>
      <c r="F58" s="54" t="s">
        <v>833</v>
      </c>
      <c r="G58" s="53" t="s">
        <v>141</v>
      </c>
      <c r="H58" s="59" t="s">
        <v>963</v>
      </c>
      <c r="I58" s="64" t="s">
        <v>130</v>
      </c>
      <c r="J58" s="64">
        <v>2023</v>
      </c>
      <c r="K58" s="53" t="s">
        <v>956</v>
      </c>
      <c r="L58" s="59"/>
      <c r="M58" s="64"/>
      <c r="N58" s="59"/>
      <c r="O58" s="59"/>
      <c r="P58" s="52" t="s">
        <v>134</v>
      </c>
      <c r="Q58" s="52" t="s">
        <v>155</v>
      </c>
      <c r="R58" s="52" t="s">
        <v>134</v>
      </c>
      <c r="S58" s="52" t="s">
        <v>130</v>
      </c>
      <c r="T58" s="59"/>
      <c r="U58" s="59"/>
      <c r="V58" s="59"/>
      <c r="W58" s="59"/>
      <c r="X58" s="59"/>
      <c r="Y58" s="59"/>
      <c r="Z58" s="59"/>
      <c r="AA58" s="59"/>
      <c r="AB58" s="59"/>
      <c r="AC58" s="65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  <c r="CD58" s="59"/>
      <c r="CE58" s="59"/>
      <c r="CF58" s="59"/>
      <c r="CG58" s="59"/>
      <c r="CH58" s="59"/>
      <c r="CI58" s="59"/>
      <c r="CJ58" s="59"/>
      <c r="CK58" s="59"/>
      <c r="CL58" s="59"/>
      <c r="CM58" s="59"/>
      <c r="CN58" s="59"/>
      <c r="CO58" s="59"/>
      <c r="CP58" s="59"/>
      <c r="CQ58" s="59"/>
      <c r="CR58" s="59"/>
      <c r="CS58" s="59"/>
      <c r="CT58" s="59"/>
      <c r="CU58" s="59"/>
      <c r="CV58" s="59"/>
      <c r="CW58" s="59"/>
      <c r="CX58" s="59"/>
      <c r="CY58" s="59"/>
      <c r="CZ58" s="59"/>
      <c r="DA58" s="59"/>
      <c r="DB58" s="59"/>
      <c r="DC58" s="59"/>
      <c r="DD58" s="59"/>
      <c r="DE58" s="59"/>
      <c r="DF58" s="59"/>
      <c r="DG58" s="59"/>
      <c r="DH58" s="59"/>
      <c r="DI58" s="59"/>
      <c r="DJ58" s="59"/>
      <c r="DK58" s="59"/>
      <c r="DL58" s="59"/>
      <c r="DM58" s="59"/>
      <c r="DN58" s="59"/>
      <c r="DO58" s="59"/>
      <c r="DP58" s="59"/>
      <c r="DQ58" s="59"/>
      <c r="DR58" s="59"/>
      <c r="DS58" s="59"/>
      <c r="DT58" s="59"/>
      <c r="DU58" s="59"/>
      <c r="DV58" s="59"/>
      <c r="DW58" s="59"/>
      <c r="DX58" s="59"/>
      <c r="DY58" s="59"/>
      <c r="DZ58" s="59"/>
      <c r="EA58" s="59"/>
      <c r="EB58" s="59"/>
      <c r="EC58" s="59"/>
      <c r="ED58" s="59"/>
      <c r="EE58" s="59"/>
      <c r="EF58" s="59"/>
      <c r="EG58" s="59"/>
      <c r="EH58" s="59"/>
      <c r="EI58" s="59"/>
      <c r="EJ58" s="59"/>
      <c r="EK58" s="59"/>
      <c r="EL58" s="59"/>
      <c r="EM58" s="59"/>
      <c r="EN58" s="59"/>
      <c r="EO58" s="59"/>
      <c r="EP58" s="59"/>
      <c r="EQ58" s="59"/>
      <c r="ER58" s="59"/>
      <c r="ES58" s="59"/>
      <c r="ET58" s="59"/>
      <c r="EU58" s="59"/>
      <c r="EV58" s="59"/>
      <c r="EW58" s="59"/>
      <c r="EX58" s="59"/>
      <c r="EY58" s="59"/>
      <c r="EZ58" s="59"/>
      <c r="FA58" s="59"/>
      <c r="FB58" s="59"/>
      <c r="FC58" s="59"/>
      <c r="FD58" s="59"/>
      <c r="FE58" s="59"/>
      <c r="FF58" s="59"/>
      <c r="FG58" s="59"/>
      <c r="FH58" s="59"/>
      <c r="FI58" s="59"/>
      <c r="FJ58" s="59"/>
      <c r="FK58" s="59"/>
      <c r="FL58" s="59"/>
      <c r="FM58" s="59"/>
      <c r="FN58" s="59"/>
      <c r="FO58" s="59"/>
      <c r="FP58" s="59"/>
      <c r="FQ58" s="59"/>
      <c r="FR58" s="59"/>
      <c r="FS58" s="59"/>
      <c r="FT58" s="59"/>
      <c r="FU58" s="59"/>
      <c r="FV58" s="59"/>
      <c r="FW58" s="59"/>
      <c r="FX58" s="59"/>
      <c r="FY58" s="59"/>
      <c r="FZ58" s="59"/>
      <c r="GA58" s="59"/>
      <c r="GB58" s="59"/>
      <c r="GC58" s="59"/>
      <c r="GD58" s="59"/>
      <c r="GE58" s="59"/>
      <c r="GF58" s="59"/>
      <c r="GG58" s="59"/>
      <c r="GH58" s="59"/>
      <c r="GI58" s="59"/>
      <c r="GJ58" s="59"/>
      <c r="GK58" s="59"/>
      <c r="GL58" s="59"/>
      <c r="GM58" s="59"/>
      <c r="GN58" s="59"/>
      <c r="GO58" s="59"/>
      <c r="GP58" s="59"/>
      <c r="GQ58" s="59"/>
      <c r="GR58" s="59"/>
      <c r="GS58" s="59"/>
      <c r="GT58" s="59"/>
      <c r="GU58" s="59"/>
      <c r="GV58" s="59"/>
      <c r="GW58" s="59"/>
      <c r="GX58" s="59"/>
      <c r="GY58" s="59"/>
      <c r="GZ58" s="59"/>
      <c r="HA58" s="59"/>
      <c r="HB58" s="59"/>
      <c r="HC58" s="59"/>
      <c r="HD58" s="59"/>
      <c r="HE58" s="59"/>
      <c r="HF58" s="59"/>
      <c r="HG58" s="59"/>
      <c r="HH58" s="59"/>
      <c r="HI58" s="59"/>
      <c r="HJ58" s="59"/>
      <c r="HK58" s="59"/>
      <c r="HL58" s="59"/>
      <c r="HM58" s="59"/>
      <c r="HN58" s="59"/>
      <c r="HO58" s="59"/>
      <c r="HP58" s="59"/>
      <c r="HQ58" s="59"/>
      <c r="HR58" s="59"/>
      <c r="HS58" s="59"/>
      <c r="HT58" s="59"/>
      <c r="HU58" s="59"/>
      <c r="HV58" s="59"/>
      <c r="HW58" s="59"/>
      <c r="HX58" s="59"/>
      <c r="HY58" s="59"/>
      <c r="HZ58" s="59"/>
      <c r="IA58" s="59"/>
      <c r="IB58" s="59"/>
      <c r="IC58" s="59"/>
      <c r="ID58" s="59"/>
      <c r="IE58" s="59"/>
      <c r="IF58" s="59"/>
      <c r="IG58" s="59"/>
      <c r="IH58" s="59"/>
      <c r="II58" s="59"/>
      <c r="IJ58" s="59"/>
      <c r="IK58" s="59"/>
      <c r="IL58" s="59"/>
      <c r="IM58" s="59"/>
      <c r="IN58" s="59"/>
      <c r="IO58" s="59"/>
      <c r="IP58" s="59"/>
      <c r="IQ58" s="59"/>
      <c r="IR58" s="59"/>
      <c r="IS58" s="59"/>
      <c r="IT58" s="59"/>
      <c r="IU58" s="59"/>
      <c r="IV58" s="59"/>
      <c r="IW58" s="59"/>
      <c r="IX58" s="59"/>
      <c r="IY58" s="59"/>
      <c r="IZ58" s="59"/>
      <c r="JA58" s="59"/>
      <c r="JB58" s="59"/>
      <c r="JC58" s="59"/>
      <c r="JD58" s="59"/>
      <c r="JE58" s="59"/>
      <c r="JF58" s="59"/>
      <c r="JG58" s="59"/>
      <c r="JH58" s="59"/>
      <c r="JI58" s="59"/>
      <c r="JJ58" s="59"/>
      <c r="JK58" s="59"/>
      <c r="JL58" s="59"/>
      <c r="JM58" s="59"/>
      <c r="JN58" s="59"/>
      <c r="JO58" s="59"/>
      <c r="JP58" s="59"/>
      <c r="JQ58" s="59"/>
      <c r="JR58" s="59"/>
      <c r="JS58" s="59"/>
      <c r="JT58" s="59"/>
      <c r="JU58" s="59"/>
      <c r="JV58" s="59"/>
      <c r="JW58" s="59"/>
      <c r="JX58" s="59"/>
      <c r="JY58" s="59"/>
      <c r="JZ58" s="59"/>
      <c r="KA58" s="59"/>
      <c r="KB58" s="59"/>
      <c r="KC58" s="59"/>
      <c r="KD58" s="59"/>
      <c r="KE58" s="59"/>
      <c r="KF58" s="59"/>
      <c r="KG58" s="59"/>
      <c r="KH58" s="59"/>
      <c r="KI58" s="59"/>
      <c r="KJ58" s="59"/>
      <c r="KK58" s="59"/>
      <c r="KL58" s="59"/>
      <c r="KM58" s="59"/>
      <c r="KN58" s="59"/>
      <c r="KO58" s="59"/>
      <c r="KP58" s="59"/>
      <c r="KQ58" s="59"/>
      <c r="KR58" s="59"/>
      <c r="KS58" s="59"/>
      <c r="KT58" s="59"/>
      <c r="KU58" s="59"/>
      <c r="KV58" s="59"/>
      <c r="KW58" s="59"/>
      <c r="KX58" s="59"/>
      <c r="KY58" s="59"/>
      <c r="KZ58" s="59"/>
      <c r="LA58" s="59"/>
      <c r="LB58" s="59"/>
      <c r="LC58" s="59"/>
      <c r="LD58" s="59"/>
      <c r="LE58" s="59"/>
      <c r="LF58" s="59"/>
      <c r="LG58" s="59"/>
      <c r="LH58" s="59"/>
      <c r="LI58" s="59"/>
      <c r="LJ58" s="59"/>
      <c r="LK58" s="59"/>
      <c r="LL58" s="59"/>
      <c r="LM58" s="59"/>
      <c r="LN58" s="59"/>
      <c r="LO58" s="59"/>
      <c r="LP58" s="59"/>
      <c r="LQ58" s="59"/>
      <c r="LR58" s="59"/>
      <c r="LS58" s="59"/>
      <c r="LT58" s="59"/>
      <c r="LU58" s="59"/>
      <c r="LV58" s="59"/>
      <c r="LW58" s="59"/>
      <c r="LX58" s="59"/>
      <c r="LY58" s="59"/>
      <c r="LZ58" s="59"/>
      <c r="MA58" s="59"/>
      <c r="MB58" s="59"/>
      <c r="MC58" s="59"/>
      <c r="MD58" s="59"/>
      <c r="ME58" s="59"/>
      <c r="MF58" s="59"/>
      <c r="MG58" s="59"/>
      <c r="MH58" s="59"/>
      <c r="MI58" s="59"/>
      <c r="MJ58" s="59"/>
      <c r="MK58" s="59"/>
      <c r="ML58" s="59"/>
      <c r="MM58" s="59"/>
      <c r="MN58" s="59"/>
      <c r="MO58" s="59"/>
      <c r="MP58" s="59"/>
      <c r="MQ58" s="59"/>
      <c r="MR58" s="59"/>
      <c r="MS58" s="59"/>
      <c r="MT58" s="59"/>
      <c r="MU58" s="59"/>
      <c r="MV58" s="59"/>
      <c r="MW58" s="59"/>
      <c r="MX58" s="59"/>
      <c r="MY58" s="59"/>
      <c r="MZ58" s="59"/>
      <c r="NA58" s="59"/>
      <c r="NB58" s="59"/>
      <c r="NC58" s="59"/>
      <c r="ND58" s="59"/>
      <c r="NE58" s="59"/>
      <c r="NF58" s="59"/>
      <c r="NG58" s="59"/>
      <c r="NH58" s="59"/>
      <c r="NI58" s="59"/>
      <c r="NJ58" s="59"/>
      <c r="NK58" s="59"/>
      <c r="NL58" s="59"/>
      <c r="NM58" s="59"/>
      <c r="NN58" s="59"/>
      <c r="NO58" s="59"/>
      <c r="NP58" s="59"/>
      <c r="NQ58" s="59"/>
      <c r="NR58" s="59"/>
      <c r="NS58" s="59"/>
      <c r="NT58" s="59"/>
      <c r="NU58" s="59"/>
      <c r="NV58" s="59"/>
      <c r="NW58" s="59"/>
      <c r="NX58" s="59"/>
      <c r="NY58" s="59"/>
      <c r="NZ58" s="59"/>
      <c r="OA58" s="59"/>
      <c r="OB58" s="59"/>
      <c r="OC58" s="59"/>
      <c r="OD58" s="59"/>
      <c r="OE58" s="59"/>
      <c r="OF58" s="59"/>
      <c r="OG58" s="59"/>
      <c r="OH58" s="59"/>
      <c r="OI58" s="59"/>
      <c r="OJ58" s="59"/>
      <c r="OK58" s="59"/>
      <c r="OL58" s="59"/>
      <c r="OM58" s="59"/>
      <c r="ON58" s="59"/>
      <c r="OO58" s="59"/>
      <c r="OP58" s="59"/>
      <c r="OQ58" s="59"/>
      <c r="OR58" s="59"/>
      <c r="OS58" s="59"/>
      <c r="OT58" s="59"/>
      <c r="OU58" s="59"/>
      <c r="OV58" s="59"/>
      <c r="OW58" s="59"/>
      <c r="OX58" s="59"/>
      <c r="OY58" s="59"/>
      <c r="OZ58" s="59"/>
      <c r="PA58" s="59"/>
      <c r="PB58" s="59"/>
      <c r="PC58" s="59"/>
      <c r="PD58" s="59"/>
      <c r="PE58" s="59"/>
      <c r="PF58" s="59"/>
      <c r="PG58" s="59"/>
      <c r="PH58" s="59"/>
      <c r="PI58" s="59"/>
      <c r="PJ58" s="59"/>
      <c r="PK58" s="59"/>
      <c r="PL58" s="59"/>
      <c r="PM58" s="59"/>
      <c r="PN58" s="59"/>
      <c r="PO58" s="59"/>
      <c r="PP58" s="59"/>
      <c r="PQ58" s="59"/>
      <c r="PR58" s="59"/>
      <c r="PS58" s="59"/>
      <c r="PT58" s="59"/>
      <c r="PU58" s="59"/>
      <c r="PV58" s="59"/>
      <c r="PW58" s="59"/>
      <c r="PX58" s="59"/>
      <c r="PY58" s="59"/>
      <c r="PZ58" s="59"/>
      <c r="QA58" s="59"/>
      <c r="QB58" s="59"/>
      <c r="QC58" s="59"/>
      <c r="QD58" s="59"/>
      <c r="QE58" s="59"/>
      <c r="QF58" s="59"/>
      <c r="QG58" s="59"/>
      <c r="QH58" s="59"/>
      <c r="QI58" s="59"/>
      <c r="QJ58" s="59"/>
      <c r="QK58" s="59"/>
      <c r="QL58" s="59"/>
      <c r="QM58" s="59"/>
      <c r="QN58" s="59"/>
      <c r="QO58" s="59"/>
      <c r="QP58" s="59"/>
      <c r="QQ58" s="59"/>
      <c r="QR58" s="59"/>
      <c r="QS58" s="59"/>
      <c r="QT58" s="59"/>
      <c r="QU58" s="59"/>
      <c r="QV58" s="59"/>
      <c r="QW58" s="59"/>
      <c r="QX58" s="59"/>
      <c r="QY58" s="59"/>
      <c r="QZ58" s="59"/>
      <c r="RA58" s="59"/>
      <c r="RB58" s="59"/>
      <c r="RC58" s="59"/>
      <c r="RD58" s="59"/>
      <c r="RE58" s="59"/>
      <c r="RF58" s="59"/>
      <c r="RG58" s="59"/>
      <c r="RH58" s="59"/>
      <c r="RI58" s="59"/>
      <c r="RJ58" s="59"/>
      <c r="RK58" s="59"/>
      <c r="RL58" s="59"/>
      <c r="RM58" s="59"/>
      <c r="RN58" s="59"/>
      <c r="RO58" s="59"/>
      <c r="RP58" s="59"/>
      <c r="RQ58" s="59"/>
      <c r="RR58" s="59"/>
      <c r="RS58" s="59"/>
      <c r="RT58" s="59"/>
      <c r="RU58" s="59"/>
      <c r="RV58" s="59"/>
      <c r="RW58" s="59"/>
      <c r="RX58" s="59"/>
      <c r="RY58" s="59"/>
      <c r="RZ58" s="59"/>
      <c r="SA58" s="59"/>
      <c r="SB58" s="59"/>
      <c r="SC58" s="59"/>
      <c r="SD58" s="59"/>
      <c r="SE58" s="59"/>
      <c r="SF58" s="59"/>
      <c r="SG58" s="59"/>
      <c r="SH58" s="59"/>
      <c r="SI58" s="59"/>
      <c r="SJ58" s="59"/>
      <c r="SK58" s="59"/>
      <c r="SL58" s="59"/>
      <c r="SM58" s="59"/>
      <c r="SN58" s="59"/>
      <c r="SO58" s="59"/>
      <c r="SP58" s="59"/>
      <c r="SQ58" s="59"/>
      <c r="SR58" s="59"/>
      <c r="SS58" s="59"/>
      <c r="ST58" s="59"/>
      <c r="SU58" s="59"/>
      <c r="SV58" s="59"/>
      <c r="SW58" s="59"/>
      <c r="SX58" s="59"/>
      <c r="SY58" s="59"/>
      <c r="SZ58" s="59"/>
      <c r="TA58" s="59"/>
      <c r="TB58" s="59"/>
      <c r="TC58" s="59"/>
      <c r="TD58" s="59"/>
      <c r="TE58" s="59"/>
      <c r="TF58" s="59"/>
      <c r="TG58" s="59"/>
      <c r="TH58" s="59"/>
      <c r="TI58" s="59"/>
      <c r="TJ58" s="59"/>
      <c r="TK58" s="59"/>
      <c r="TL58" s="59"/>
      <c r="TM58" s="59"/>
      <c r="TN58" s="59"/>
      <c r="TO58" s="59"/>
      <c r="TP58" s="59"/>
      <c r="TQ58" s="59"/>
      <c r="TR58" s="59"/>
      <c r="TS58" s="59"/>
      <c r="TT58" s="59"/>
      <c r="TU58" s="59"/>
      <c r="TV58" s="59"/>
      <c r="TW58" s="59"/>
      <c r="TX58" s="59"/>
      <c r="TY58" s="59"/>
      <c r="TZ58" s="59"/>
      <c r="UA58" s="59"/>
      <c r="UB58" s="59"/>
      <c r="UC58" s="59"/>
      <c r="UD58" s="59"/>
      <c r="UE58" s="59"/>
      <c r="UF58" s="59"/>
      <c r="UG58" s="59"/>
      <c r="UH58" s="59"/>
      <c r="UI58" s="59"/>
      <c r="UJ58" s="59"/>
      <c r="UK58" s="59"/>
      <c r="UL58" s="59"/>
      <c r="UM58" s="59"/>
      <c r="UN58" s="59"/>
      <c r="UO58" s="59"/>
      <c r="UP58" s="59"/>
      <c r="UQ58" s="59"/>
      <c r="UR58" s="59"/>
      <c r="US58" s="59"/>
      <c r="UT58" s="59"/>
      <c r="UU58" s="59"/>
      <c r="UV58" s="59"/>
      <c r="UW58" s="59"/>
      <c r="UX58" s="59"/>
      <c r="UY58" s="59"/>
      <c r="UZ58" s="59"/>
      <c r="VA58" s="59"/>
      <c r="VB58" s="59"/>
      <c r="VC58" s="59"/>
      <c r="VD58" s="59"/>
      <c r="VE58" s="59"/>
      <c r="VF58" s="59"/>
      <c r="VG58" s="59"/>
      <c r="VH58" s="59"/>
      <c r="VI58" s="59"/>
      <c r="VJ58" s="59"/>
      <c r="VK58" s="59"/>
      <c r="VL58" s="59"/>
      <c r="VM58" s="59"/>
      <c r="VN58" s="59"/>
      <c r="VO58" s="59"/>
      <c r="VP58" s="59"/>
      <c r="VQ58" s="59"/>
      <c r="VR58" s="59"/>
      <c r="VS58" s="59"/>
      <c r="VT58" s="59"/>
      <c r="VU58" s="59"/>
      <c r="VV58" s="59"/>
      <c r="VW58" s="59"/>
      <c r="VX58" s="59"/>
      <c r="VY58" s="59"/>
      <c r="VZ58" s="59"/>
      <c r="WA58" s="59"/>
      <c r="WB58" s="59"/>
      <c r="WC58" s="59"/>
      <c r="WD58" s="59"/>
      <c r="WE58" s="59"/>
      <c r="WF58" s="59"/>
      <c r="WG58" s="59"/>
      <c r="WH58" s="59"/>
      <c r="WI58" s="59"/>
      <c r="WJ58" s="59"/>
      <c r="WK58" s="59"/>
      <c r="WL58" s="59"/>
      <c r="WM58" s="59"/>
      <c r="WN58" s="59"/>
      <c r="WO58" s="59"/>
      <c r="WP58" s="59"/>
      <c r="WQ58" s="59"/>
      <c r="WR58" s="59"/>
      <c r="WS58" s="59"/>
      <c r="WT58" s="59"/>
      <c r="WU58" s="59"/>
      <c r="WV58" s="59"/>
      <c r="WW58" s="59"/>
      <c r="WX58" s="59"/>
      <c r="WY58" s="59"/>
      <c r="WZ58" s="59"/>
      <c r="XA58" s="59"/>
      <c r="XB58" s="59"/>
      <c r="XC58" s="59"/>
      <c r="XD58" s="59"/>
      <c r="XE58" s="59"/>
      <c r="XF58" s="59"/>
      <c r="XG58" s="59"/>
      <c r="XH58" s="59"/>
      <c r="XI58" s="59"/>
      <c r="XJ58" s="59"/>
      <c r="XK58" s="59"/>
      <c r="XL58" s="59"/>
      <c r="XM58" s="59"/>
      <c r="XN58" s="59"/>
      <c r="XO58" s="59"/>
      <c r="XP58" s="59"/>
      <c r="XQ58" s="59"/>
      <c r="XR58" s="59"/>
      <c r="XS58" s="59"/>
      <c r="XT58" s="59"/>
      <c r="XU58" s="59"/>
      <c r="XV58" s="59"/>
      <c r="XW58" s="59"/>
      <c r="XX58" s="59"/>
      <c r="XY58" s="59"/>
      <c r="XZ58" s="59"/>
      <c r="YA58" s="59"/>
      <c r="YB58" s="59"/>
      <c r="YC58" s="59"/>
      <c r="YD58" s="59"/>
      <c r="YE58" s="59"/>
      <c r="YF58" s="59"/>
      <c r="YG58" s="59"/>
      <c r="YH58" s="59"/>
      <c r="YI58" s="59"/>
      <c r="YJ58" s="59"/>
      <c r="YK58" s="59"/>
      <c r="YL58" s="59"/>
      <c r="YM58" s="59"/>
      <c r="YN58" s="59"/>
      <c r="YO58" s="59"/>
      <c r="YP58" s="59"/>
      <c r="YQ58" s="59"/>
      <c r="YR58" s="59"/>
      <c r="YS58" s="59"/>
      <c r="YT58" s="59"/>
      <c r="YU58" s="59"/>
      <c r="YV58" s="59"/>
      <c r="YW58" s="59"/>
      <c r="YX58" s="59"/>
      <c r="YY58" s="59"/>
      <c r="YZ58" s="59"/>
      <c r="ZA58" s="59"/>
      <c r="ZB58" s="59"/>
      <c r="ZC58" s="59"/>
      <c r="ZD58" s="59"/>
      <c r="ZE58" s="59"/>
      <c r="ZF58" s="59"/>
      <c r="ZG58" s="59"/>
      <c r="ZH58" s="59"/>
      <c r="ZI58" s="59"/>
      <c r="ZJ58" s="59"/>
      <c r="ZK58" s="59"/>
      <c r="ZL58" s="59"/>
      <c r="ZM58" s="59"/>
      <c r="ZN58" s="59"/>
      <c r="ZO58" s="59"/>
      <c r="ZP58" s="59"/>
      <c r="ZQ58" s="59"/>
      <c r="ZR58" s="59"/>
      <c r="ZS58" s="59"/>
      <c r="ZT58" s="59"/>
      <c r="ZU58" s="59"/>
      <c r="ZV58" s="59"/>
      <c r="ZW58" s="59"/>
      <c r="ZX58" s="59"/>
      <c r="ZY58" s="59"/>
      <c r="ZZ58" s="59"/>
      <c r="AAA58" s="59"/>
      <c r="AAB58" s="59"/>
      <c r="AAC58" s="59"/>
      <c r="AAD58" s="59"/>
      <c r="AAE58" s="59"/>
      <c r="AAF58" s="59"/>
      <c r="AAG58" s="59"/>
      <c r="AAH58" s="59"/>
      <c r="AAI58" s="59"/>
      <c r="AAJ58" s="59"/>
      <c r="AAK58" s="59"/>
      <c r="AAL58" s="59"/>
      <c r="AAM58" s="59"/>
      <c r="AAN58" s="59"/>
      <c r="AAO58" s="59"/>
      <c r="AAP58" s="59"/>
      <c r="AAQ58" s="59"/>
      <c r="AAR58" s="59"/>
      <c r="AAS58" s="59"/>
      <c r="AAT58" s="59"/>
      <c r="AAU58" s="59"/>
      <c r="AAV58" s="59"/>
      <c r="AAW58" s="59"/>
      <c r="AAX58" s="59"/>
      <c r="AAY58" s="59"/>
      <c r="AAZ58" s="59"/>
      <c r="ABA58" s="59"/>
      <c r="ABB58" s="59"/>
      <c r="ABC58" s="59"/>
      <c r="ABD58" s="59"/>
      <c r="ABE58" s="59"/>
      <c r="ABF58" s="59"/>
      <c r="ABG58" s="59"/>
      <c r="ABH58" s="59"/>
      <c r="ABI58" s="59"/>
      <c r="ABJ58" s="59"/>
      <c r="ABK58" s="59"/>
      <c r="ABL58" s="59"/>
      <c r="ABM58" s="59"/>
      <c r="ABN58" s="59"/>
      <c r="ABO58" s="59"/>
      <c r="ABP58" s="59"/>
      <c r="ABQ58" s="59"/>
      <c r="ABR58" s="59"/>
      <c r="ABS58" s="59"/>
      <c r="ABT58" s="59"/>
      <c r="ABU58" s="59"/>
      <c r="ABV58" s="59"/>
      <c r="ABW58" s="59"/>
      <c r="ABX58" s="59"/>
      <c r="ABY58" s="59"/>
      <c r="ABZ58" s="59"/>
      <c r="ACA58" s="59"/>
      <c r="ACB58" s="59"/>
      <c r="ACC58" s="59"/>
      <c r="ACD58" s="59"/>
      <c r="ACE58" s="59"/>
      <c r="ACF58" s="59"/>
      <c r="ACG58" s="59"/>
      <c r="ACH58" s="59"/>
      <c r="ACI58" s="59"/>
      <c r="ACJ58" s="59"/>
      <c r="ACK58" s="59"/>
      <c r="ACL58" s="59"/>
      <c r="ACM58" s="59"/>
      <c r="ACN58" s="59"/>
      <c r="ACO58" s="59"/>
      <c r="ACP58" s="59"/>
      <c r="ACQ58" s="59"/>
      <c r="ACR58" s="59"/>
      <c r="ACS58" s="59"/>
      <c r="ACT58" s="59"/>
      <c r="ACU58" s="59"/>
      <c r="ACV58" s="59"/>
      <c r="ACW58" s="59"/>
      <c r="ACX58" s="59"/>
      <c r="ACY58" s="59"/>
      <c r="ACZ58" s="59"/>
      <c r="ADA58" s="59"/>
      <c r="ADB58" s="59"/>
      <c r="ADC58" s="59"/>
      <c r="ADD58" s="59"/>
      <c r="ADE58" s="59"/>
      <c r="ADF58" s="59"/>
      <c r="ADG58" s="59"/>
      <c r="ADH58" s="59"/>
      <c r="ADI58" s="59"/>
      <c r="ADJ58" s="59"/>
      <c r="ADK58" s="59"/>
      <c r="ADL58" s="59"/>
      <c r="ADM58" s="59"/>
      <c r="ADN58" s="59"/>
      <c r="ADO58" s="59"/>
      <c r="ADP58" s="59"/>
      <c r="ADQ58" s="59"/>
      <c r="ADR58" s="59"/>
      <c r="ADS58" s="59"/>
      <c r="ADT58" s="59"/>
      <c r="ADU58" s="59"/>
      <c r="ADV58" s="59"/>
      <c r="ADW58" s="59"/>
      <c r="ADX58" s="59"/>
      <c r="ADY58" s="59"/>
      <c r="ADZ58" s="59"/>
      <c r="AEA58" s="59"/>
      <c r="AEB58" s="59"/>
      <c r="AEC58" s="59"/>
      <c r="AED58" s="59"/>
      <c r="AEE58" s="59"/>
      <c r="AEF58" s="59"/>
      <c r="AEG58" s="59"/>
      <c r="AEH58" s="59"/>
      <c r="AEI58" s="59"/>
      <c r="AEJ58" s="59"/>
      <c r="AEK58" s="59"/>
      <c r="AEL58" s="59"/>
      <c r="AEM58" s="59"/>
      <c r="AEN58" s="59"/>
      <c r="AEO58" s="59"/>
      <c r="AEP58" s="59"/>
      <c r="AEQ58" s="59"/>
      <c r="AER58" s="59"/>
      <c r="AES58" s="59"/>
      <c r="AET58" s="59"/>
      <c r="AEU58" s="59"/>
      <c r="AEV58" s="59"/>
      <c r="AEW58" s="59"/>
      <c r="AEX58" s="59"/>
      <c r="AEY58" s="59"/>
      <c r="AEZ58" s="59"/>
      <c r="AFA58" s="59"/>
      <c r="AFB58" s="59"/>
      <c r="AFC58" s="59"/>
      <c r="AFD58" s="59"/>
      <c r="AFE58" s="59"/>
      <c r="AFF58" s="59"/>
      <c r="AFG58" s="59"/>
      <c r="AFH58" s="59"/>
      <c r="AFI58" s="59"/>
      <c r="AFJ58" s="59"/>
      <c r="AFK58" s="59"/>
      <c r="AFL58" s="59"/>
      <c r="AFM58" s="59"/>
      <c r="AFN58" s="59"/>
      <c r="AFO58" s="59"/>
      <c r="AFP58" s="59"/>
      <c r="AFQ58" s="59"/>
      <c r="AFR58" s="59"/>
      <c r="AFS58" s="59"/>
      <c r="AFT58" s="59"/>
      <c r="AFU58" s="59"/>
      <c r="AFV58" s="59"/>
      <c r="AFW58" s="59"/>
      <c r="AFX58" s="59"/>
      <c r="AFY58" s="59"/>
      <c r="AFZ58" s="59"/>
      <c r="AGA58" s="59"/>
      <c r="AGB58" s="59"/>
      <c r="AGC58" s="59"/>
      <c r="AGD58" s="59"/>
      <c r="AGE58" s="59"/>
      <c r="AGF58" s="59"/>
      <c r="AGG58" s="59"/>
      <c r="AGH58" s="59"/>
      <c r="AGI58" s="59"/>
      <c r="AGJ58" s="59"/>
      <c r="AGK58" s="59"/>
      <c r="AGL58" s="59"/>
      <c r="AGM58" s="59"/>
      <c r="AGN58" s="59"/>
      <c r="AGO58" s="59"/>
      <c r="AGP58" s="59"/>
      <c r="AGQ58" s="59"/>
      <c r="AGR58" s="59"/>
      <c r="AGS58" s="59"/>
      <c r="AGT58" s="59"/>
      <c r="AGU58" s="59"/>
      <c r="AGV58" s="59"/>
      <c r="AGW58" s="59"/>
      <c r="AGX58" s="59"/>
      <c r="AGY58" s="59"/>
      <c r="AGZ58" s="59"/>
      <c r="AHA58" s="59"/>
      <c r="AHB58" s="59"/>
      <c r="AHC58" s="59"/>
      <c r="AHD58" s="59"/>
      <c r="AHE58" s="59"/>
      <c r="AHF58" s="59"/>
      <c r="AHG58" s="59"/>
      <c r="AHH58" s="59"/>
      <c r="AHI58" s="59"/>
      <c r="AHJ58" s="59"/>
      <c r="AHK58" s="59"/>
      <c r="AHL58" s="59"/>
      <c r="AHM58" s="59"/>
      <c r="AHN58" s="59"/>
      <c r="AHO58" s="59"/>
      <c r="AHP58" s="59"/>
      <c r="AHQ58" s="59"/>
      <c r="AHR58" s="59"/>
      <c r="AHS58" s="59"/>
      <c r="AHT58" s="59"/>
      <c r="AHU58" s="59"/>
      <c r="AHV58" s="59"/>
      <c r="AHW58" s="59"/>
      <c r="AHX58" s="59"/>
      <c r="AHY58" s="59"/>
      <c r="AHZ58" s="59"/>
      <c r="AIA58" s="59"/>
      <c r="AIB58" s="59"/>
      <c r="AIC58" s="59"/>
      <c r="AID58" s="59"/>
      <c r="AIE58" s="59"/>
      <c r="AIF58" s="59"/>
      <c r="AIG58" s="59"/>
      <c r="AIH58" s="59"/>
      <c r="AII58" s="59"/>
      <c r="AIJ58" s="59"/>
      <c r="AIK58" s="59"/>
      <c r="AIL58" s="59"/>
      <c r="AIM58" s="59"/>
      <c r="AIN58" s="59"/>
      <c r="AIO58" s="59"/>
      <c r="AIP58" s="59"/>
      <c r="AIQ58" s="59"/>
      <c r="AIR58" s="59"/>
      <c r="AIS58" s="59"/>
      <c r="AIT58" s="59"/>
      <c r="AIU58" s="59"/>
      <c r="AIV58" s="59"/>
      <c r="AIW58" s="59"/>
      <c r="AIX58" s="59"/>
      <c r="AIY58" s="59"/>
      <c r="AIZ58" s="59"/>
      <c r="AJA58" s="59"/>
      <c r="AJB58" s="59"/>
      <c r="AJC58" s="59"/>
      <c r="AJD58" s="59"/>
      <c r="AJE58" s="59"/>
      <c r="AJF58" s="59"/>
      <c r="AJG58" s="59"/>
      <c r="AJH58" s="59"/>
      <c r="AJI58" s="59"/>
      <c r="AJJ58" s="59"/>
      <c r="AJK58" s="59"/>
      <c r="AJL58" s="59"/>
      <c r="AJM58" s="59"/>
      <c r="AJN58" s="59"/>
      <c r="AJO58" s="59"/>
      <c r="AJP58" s="59"/>
      <c r="AJQ58" s="59"/>
      <c r="AJR58" s="59"/>
      <c r="AJS58" s="59"/>
      <c r="AJT58" s="59"/>
      <c r="AJU58" s="59"/>
      <c r="AJV58" s="59"/>
      <c r="AJW58" s="59"/>
      <c r="AJX58" s="59"/>
      <c r="AJY58" s="59"/>
      <c r="AJZ58" s="59"/>
      <c r="AKA58" s="59"/>
      <c r="AKB58" s="59"/>
      <c r="AKC58" s="59"/>
      <c r="AKD58" s="59"/>
      <c r="AKE58" s="59"/>
      <c r="AKF58" s="59"/>
      <c r="AKG58" s="59"/>
      <c r="AKH58" s="59"/>
      <c r="AKI58" s="59"/>
      <c r="AKJ58" s="59"/>
      <c r="AKK58" s="59"/>
      <c r="AKL58" s="59"/>
      <c r="AKM58" s="59"/>
      <c r="AKN58" s="59"/>
      <c r="AKO58" s="59"/>
      <c r="AKP58" s="59"/>
      <c r="AKQ58" s="59"/>
      <c r="AKR58" s="59"/>
      <c r="AKS58" s="59"/>
      <c r="AKT58" s="59"/>
      <c r="AKU58" s="59"/>
      <c r="AKV58" s="59"/>
      <c r="AKW58" s="59"/>
      <c r="AKX58" s="59"/>
      <c r="AKY58" s="59"/>
      <c r="AKZ58" s="59"/>
      <c r="ALA58" s="59"/>
      <c r="ALB58" s="59"/>
      <c r="ALC58" s="59"/>
      <c r="ALD58" s="59"/>
      <c r="ALE58" s="59"/>
      <c r="ALF58" s="59"/>
      <c r="ALG58" s="59"/>
      <c r="ALH58" s="59"/>
      <c r="ALI58" s="59"/>
      <c r="ALJ58" s="59"/>
      <c r="ALK58" s="59"/>
      <c r="ALL58" s="59"/>
      <c r="ALM58" s="59"/>
      <c r="ALN58" s="59"/>
      <c r="ALO58" s="59"/>
      <c r="ALP58" s="59"/>
      <c r="ALQ58" s="59"/>
      <c r="ALR58" s="59"/>
      <c r="ALS58" s="59"/>
      <c r="ALT58" s="59"/>
      <c r="ALU58" s="59"/>
      <c r="ALV58" s="59"/>
      <c r="ALW58" s="59"/>
      <c r="ALX58" s="59"/>
      <c r="ALY58" s="59"/>
      <c r="ALZ58" s="59"/>
      <c r="AMA58" s="59"/>
      <c r="AMB58" s="59"/>
      <c r="AMC58" s="59"/>
      <c r="AMD58" s="59"/>
      <c r="AME58" s="59"/>
      <c r="AMF58" s="59"/>
      <c r="AMG58" s="59"/>
      <c r="AMH58" s="59"/>
      <c r="AMI58" s="59"/>
      <c r="AMJ58" s="59"/>
    </row>
    <row r="59" spans="1:1024" s="60" customFormat="1" ht="30">
      <c r="A59" s="52">
        <f t="shared" si="0"/>
        <v>57</v>
      </c>
      <c r="B59" s="65" t="s">
        <v>964</v>
      </c>
      <c r="C59" s="59" t="s">
        <v>965</v>
      </c>
      <c r="D59" s="68" t="s">
        <v>1325</v>
      </c>
      <c r="E59" s="66">
        <v>91908.45</v>
      </c>
      <c r="F59" s="54" t="s">
        <v>833</v>
      </c>
      <c r="G59" s="53" t="s">
        <v>141</v>
      </c>
      <c r="H59" s="68" t="s">
        <v>1325</v>
      </c>
      <c r="I59" s="64" t="s">
        <v>130</v>
      </c>
      <c r="J59" s="64">
        <v>2023</v>
      </c>
      <c r="K59" s="67"/>
      <c r="L59" s="59"/>
      <c r="M59" s="64"/>
      <c r="N59" s="59"/>
      <c r="O59" s="59"/>
      <c r="P59" s="52" t="s">
        <v>134</v>
      </c>
      <c r="Q59" s="52" t="s">
        <v>155</v>
      </c>
      <c r="R59" s="52" t="s">
        <v>134</v>
      </c>
      <c r="S59" s="52" t="s">
        <v>130</v>
      </c>
      <c r="T59" s="59"/>
      <c r="U59" s="59"/>
      <c r="V59" s="59"/>
      <c r="W59" s="59"/>
      <c r="X59" s="59"/>
      <c r="Y59" s="59"/>
      <c r="Z59" s="59"/>
      <c r="AA59" s="59"/>
      <c r="AB59" s="59"/>
      <c r="AC59" s="65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  <c r="CX59" s="59"/>
      <c r="CY59" s="59"/>
      <c r="CZ59" s="59"/>
      <c r="DA59" s="59"/>
      <c r="DB59" s="59"/>
      <c r="DC59" s="59"/>
      <c r="DD59" s="59"/>
      <c r="DE59" s="59"/>
      <c r="DF59" s="59"/>
      <c r="DG59" s="59"/>
      <c r="DH59" s="59"/>
      <c r="DI59" s="59"/>
      <c r="DJ59" s="59"/>
      <c r="DK59" s="59"/>
      <c r="DL59" s="59"/>
      <c r="DM59" s="59"/>
      <c r="DN59" s="59"/>
      <c r="DO59" s="59"/>
      <c r="DP59" s="59"/>
      <c r="DQ59" s="59"/>
      <c r="DR59" s="59"/>
      <c r="DS59" s="59"/>
      <c r="DT59" s="59"/>
      <c r="DU59" s="59"/>
      <c r="DV59" s="59"/>
      <c r="DW59" s="59"/>
      <c r="DX59" s="59"/>
      <c r="DY59" s="59"/>
      <c r="DZ59" s="59"/>
      <c r="EA59" s="59"/>
      <c r="EB59" s="59"/>
      <c r="EC59" s="59"/>
      <c r="ED59" s="59"/>
      <c r="EE59" s="59"/>
      <c r="EF59" s="59"/>
      <c r="EG59" s="59"/>
      <c r="EH59" s="59"/>
      <c r="EI59" s="59"/>
      <c r="EJ59" s="59"/>
      <c r="EK59" s="59"/>
      <c r="EL59" s="59"/>
      <c r="EM59" s="59"/>
      <c r="EN59" s="59"/>
      <c r="EO59" s="59"/>
      <c r="EP59" s="59"/>
      <c r="EQ59" s="59"/>
      <c r="ER59" s="59"/>
      <c r="ES59" s="59"/>
      <c r="ET59" s="59"/>
      <c r="EU59" s="59"/>
      <c r="EV59" s="59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  <c r="FH59" s="59"/>
      <c r="FI59" s="59"/>
      <c r="FJ59" s="59"/>
      <c r="FK59" s="59"/>
      <c r="FL59" s="59"/>
      <c r="FM59" s="59"/>
      <c r="FN59" s="59"/>
      <c r="FO59" s="59"/>
      <c r="FP59" s="59"/>
      <c r="FQ59" s="59"/>
      <c r="FR59" s="59"/>
      <c r="FS59" s="59"/>
      <c r="FT59" s="59"/>
      <c r="FU59" s="59"/>
      <c r="FV59" s="59"/>
      <c r="FW59" s="59"/>
      <c r="FX59" s="59"/>
      <c r="FY59" s="59"/>
      <c r="FZ59" s="59"/>
      <c r="GA59" s="59"/>
      <c r="GB59" s="59"/>
      <c r="GC59" s="59"/>
      <c r="GD59" s="59"/>
      <c r="GE59" s="59"/>
      <c r="GF59" s="59"/>
      <c r="GG59" s="59"/>
      <c r="GH59" s="59"/>
      <c r="GI59" s="59"/>
      <c r="GJ59" s="59"/>
      <c r="GK59" s="59"/>
      <c r="GL59" s="59"/>
      <c r="GM59" s="59"/>
      <c r="GN59" s="59"/>
      <c r="GO59" s="59"/>
      <c r="GP59" s="59"/>
      <c r="GQ59" s="59"/>
      <c r="GR59" s="59"/>
      <c r="GS59" s="59"/>
      <c r="GT59" s="59"/>
      <c r="GU59" s="59"/>
      <c r="GV59" s="59"/>
      <c r="GW59" s="59"/>
      <c r="GX59" s="59"/>
      <c r="GY59" s="59"/>
      <c r="GZ59" s="59"/>
      <c r="HA59" s="59"/>
      <c r="HB59" s="59"/>
      <c r="HC59" s="59"/>
      <c r="HD59" s="59"/>
      <c r="HE59" s="59"/>
      <c r="HF59" s="59"/>
      <c r="HG59" s="59"/>
      <c r="HH59" s="59"/>
      <c r="HI59" s="59"/>
      <c r="HJ59" s="59"/>
      <c r="HK59" s="59"/>
      <c r="HL59" s="59"/>
      <c r="HM59" s="59"/>
      <c r="HN59" s="59"/>
      <c r="HO59" s="59"/>
      <c r="HP59" s="59"/>
      <c r="HQ59" s="59"/>
      <c r="HR59" s="59"/>
      <c r="HS59" s="59"/>
      <c r="HT59" s="59"/>
      <c r="HU59" s="59"/>
      <c r="HV59" s="59"/>
      <c r="HW59" s="59"/>
      <c r="HX59" s="59"/>
      <c r="HY59" s="59"/>
      <c r="HZ59" s="59"/>
      <c r="IA59" s="59"/>
      <c r="IB59" s="59"/>
      <c r="IC59" s="59"/>
      <c r="ID59" s="59"/>
      <c r="IE59" s="59"/>
      <c r="IF59" s="59"/>
      <c r="IG59" s="59"/>
      <c r="IH59" s="59"/>
      <c r="II59" s="59"/>
      <c r="IJ59" s="59"/>
      <c r="IK59" s="59"/>
      <c r="IL59" s="59"/>
      <c r="IM59" s="59"/>
      <c r="IN59" s="59"/>
      <c r="IO59" s="59"/>
      <c r="IP59" s="59"/>
      <c r="IQ59" s="59"/>
      <c r="IR59" s="59"/>
      <c r="IS59" s="59"/>
      <c r="IT59" s="59"/>
      <c r="IU59" s="59"/>
      <c r="IV59" s="59"/>
      <c r="IW59" s="59"/>
      <c r="IX59" s="59"/>
      <c r="IY59" s="59"/>
      <c r="IZ59" s="59"/>
      <c r="JA59" s="59"/>
      <c r="JB59" s="59"/>
      <c r="JC59" s="59"/>
      <c r="JD59" s="59"/>
      <c r="JE59" s="59"/>
      <c r="JF59" s="59"/>
      <c r="JG59" s="59"/>
      <c r="JH59" s="59"/>
      <c r="JI59" s="59"/>
      <c r="JJ59" s="59"/>
      <c r="JK59" s="59"/>
      <c r="JL59" s="59"/>
      <c r="JM59" s="59"/>
      <c r="JN59" s="59"/>
      <c r="JO59" s="59"/>
      <c r="JP59" s="59"/>
      <c r="JQ59" s="59"/>
      <c r="JR59" s="59"/>
      <c r="JS59" s="59"/>
      <c r="JT59" s="59"/>
      <c r="JU59" s="59"/>
      <c r="JV59" s="59"/>
      <c r="JW59" s="59"/>
      <c r="JX59" s="59"/>
      <c r="JY59" s="59"/>
      <c r="JZ59" s="59"/>
      <c r="KA59" s="59"/>
      <c r="KB59" s="59"/>
      <c r="KC59" s="59"/>
      <c r="KD59" s="59"/>
      <c r="KE59" s="59"/>
      <c r="KF59" s="59"/>
      <c r="KG59" s="59"/>
      <c r="KH59" s="59"/>
      <c r="KI59" s="59"/>
      <c r="KJ59" s="59"/>
      <c r="KK59" s="59"/>
      <c r="KL59" s="59"/>
      <c r="KM59" s="59"/>
      <c r="KN59" s="59"/>
      <c r="KO59" s="59"/>
      <c r="KP59" s="59"/>
      <c r="KQ59" s="59"/>
      <c r="KR59" s="59"/>
      <c r="KS59" s="59"/>
      <c r="KT59" s="59"/>
      <c r="KU59" s="59"/>
      <c r="KV59" s="59"/>
      <c r="KW59" s="59"/>
      <c r="KX59" s="59"/>
      <c r="KY59" s="59"/>
      <c r="KZ59" s="59"/>
      <c r="LA59" s="59"/>
      <c r="LB59" s="59"/>
      <c r="LC59" s="59"/>
      <c r="LD59" s="59"/>
      <c r="LE59" s="59"/>
      <c r="LF59" s="59"/>
      <c r="LG59" s="59"/>
      <c r="LH59" s="59"/>
      <c r="LI59" s="59"/>
      <c r="LJ59" s="59"/>
      <c r="LK59" s="59"/>
      <c r="LL59" s="59"/>
      <c r="LM59" s="59"/>
      <c r="LN59" s="59"/>
      <c r="LO59" s="59"/>
      <c r="LP59" s="59"/>
      <c r="LQ59" s="59"/>
      <c r="LR59" s="59"/>
      <c r="LS59" s="59"/>
      <c r="LT59" s="59"/>
      <c r="LU59" s="59"/>
      <c r="LV59" s="59"/>
      <c r="LW59" s="59"/>
      <c r="LX59" s="59"/>
      <c r="LY59" s="59"/>
      <c r="LZ59" s="59"/>
      <c r="MA59" s="59"/>
      <c r="MB59" s="59"/>
      <c r="MC59" s="59"/>
      <c r="MD59" s="59"/>
      <c r="ME59" s="59"/>
      <c r="MF59" s="59"/>
      <c r="MG59" s="59"/>
      <c r="MH59" s="59"/>
      <c r="MI59" s="59"/>
      <c r="MJ59" s="59"/>
      <c r="MK59" s="59"/>
      <c r="ML59" s="59"/>
      <c r="MM59" s="59"/>
      <c r="MN59" s="59"/>
      <c r="MO59" s="59"/>
      <c r="MP59" s="59"/>
      <c r="MQ59" s="59"/>
      <c r="MR59" s="59"/>
      <c r="MS59" s="59"/>
      <c r="MT59" s="59"/>
      <c r="MU59" s="59"/>
      <c r="MV59" s="59"/>
      <c r="MW59" s="59"/>
      <c r="MX59" s="59"/>
      <c r="MY59" s="59"/>
      <c r="MZ59" s="59"/>
      <c r="NA59" s="59"/>
      <c r="NB59" s="59"/>
      <c r="NC59" s="59"/>
      <c r="ND59" s="59"/>
      <c r="NE59" s="59"/>
      <c r="NF59" s="59"/>
      <c r="NG59" s="59"/>
      <c r="NH59" s="59"/>
      <c r="NI59" s="59"/>
      <c r="NJ59" s="59"/>
      <c r="NK59" s="59"/>
      <c r="NL59" s="59"/>
      <c r="NM59" s="59"/>
      <c r="NN59" s="59"/>
      <c r="NO59" s="59"/>
      <c r="NP59" s="59"/>
      <c r="NQ59" s="59"/>
      <c r="NR59" s="59"/>
      <c r="NS59" s="59"/>
      <c r="NT59" s="59"/>
      <c r="NU59" s="59"/>
      <c r="NV59" s="59"/>
      <c r="NW59" s="59"/>
      <c r="NX59" s="59"/>
      <c r="NY59" s="59"/>
      <c r="NZ59" s="59"/>
      <c r="OA59" s="59"/>
      <c r="OB59" s="59"/>
      <c r="OC59" s="59"/>
      <c r="OD59" s="59"/>
      <c r="OE59" s="59"/>
      <c r="OF59" s="59"/>
      <c r="OG59" s="59"/>
      <c r="OH59" s="59"/>
      <c r="OI59" s="59"/>
      <c r="OJ59" s="59"/>
      <c r="OK59" s="59"/>
      <c r="OL59" s="59"/>
      <c r="OM59" s="59"/>
      <c r="ON59" s="59"/>
      <c r="OO59" s="59"/>
      <c r="OP59" s="59"/>
      <c r="OQ59" s="59"/>
      <c r="OR59" s="59"/>
      <c r="OS59" s="59"/>
      <c r="OT59" s="59"/>
      <c r="OU59" s="59"/>
      <c r="OV59" s="59"/>
      <c r="OW59" s="59"/>
      <c r="OX59" s="59"/>
      <c r="OY59" s="59"/>
      <c r="OZ59" s="59"/>
      <c r="PA59" s="59"/>
      <c r="PB59" s="59"/>
      <c r="PC59" s="59"/>
      <c r="PD59" s="59"/>
      <c r="PE59" s="59"/>
      <c r="PF59" s="59"/>
      <c r="PG59" s="59"/>
      <c r="PH59" s="59"/>
      <c r="PI59" s="59"/>
      <c r="PJ59" s="59"/>
      <c r="PK59" s="59"/>
      <c r="PL59" s="59"/>
      <c r="PM59" s="59"/>
      <c r="PN59" s="59"/>
      <c r="PO59" s="59"/>
      <c r="PP59" s="59"/>
      <c r="PQ59" s="59"/>
      <c r="PR59" s="59"/>
      <c r="PS59" s="59"/>
      <c r="PT59" s="59"/>
      <c r="PU59" s="59"/>
      <c r="PV59" s="59"/>
      <c r="PW59" s="59"/>
      <c r="PX59" s="59"/>
      <c r="PY59" s="59"/>
      <c r="PZ59" s="59"/>
      <c r="QA59" s="59"/>
      <c r="QB59" s="59"/>
      <c r="QC59" s="59"/>
      <c r="QD59" s="59"/>
      <c r="QE59" s="59"/>
      <c r="QF59" s="59"/>
      <c r="QG59" s="59"/>
      <c r="QH59" s="59"/>
      <c r="QI59" s="59"/>
      <c r="QJ59" s="59"/>
      <c r="QK59" s="59"/>
      <c r="QL59" s="59"/>
      <c r="QM59" s="59"/>
      <c r="QN59" s="59"/>
      <c r="QO59" s="59"/>
      <c r="QP59" s="59"/>
      <c r="QQ59" s="59"/>
      <c r="QR59" s="59"/>
      <c r="QS59" s="59"/>
      <c r="QT59" s="59"/>
      <c r="QU59" s="59"/>
      <c r="QV59" s="59"/>
      <c r="QW59" s="59"/>
      <c r="QX59" s="59"/>
      <c r="QY59" s="59"/>
      <c r="QZ59" s="59"/>
      <c r="RA59" s="59"/>
      <c r="RB59" s="59"/>
      <c r="RC59" s="59"/>
      <c r="RD59" s="59"/>
      <c r="RE59" s="59"/>
      <c r="RF59" s="59"/>
      <c r="RG59" s="59"/>
      <c r="RH59" s="59"/>
      <c r="RI59" s="59"/>
      <c r="RJ59" s="59"/>
      <c r="RK59" s="59"/>
      <c r="RL59" s="59"/>
      <c r="RM59" s="59"/>
      <c r="RN59" s="59"/>
      <c r="RO59" s="59"/>
      <c r="RP59" s="59"/>
      <c r="RQ59" s="59"/>
      <c r="RR59" s="59"/>
      <c r="RS59" s="59"/>
      <c r="RT59" s="59"/>
      <c r="RU59" s="59"/>
      <c r="RV59" s="59"/>
      <c r="RW59" s="59"/>
      <c r="RX59" s="59"/>
      <c r="RY59" s="59"/>
      <c r="RZ59" s="59"/>
      <c r="SA59" s="59"/>
      <c r="SB59" s="59"/>
      <c r="SC59" s="59"/>
      <c r="SD59" s="59"/>
      <c r="SE59" s="59"/>
      <c r="SF59" s="59"/>
      <c r="SG59" s="59"/>
      <c r="SH59" s="59"/>
      <c r="SI59" s="59"/>
      <c r="SJ59" s="59"/>
      <c r="SK59" s="59"/>
      <c r="SL59" s="59"/>
      <c r="SM59" s="59"/>
      <c r="SN59" s="59"/>
      <c r="SO59" s="59"/>
      <c r="SP59" s="59"/>
      <c r="SQ59" s="59"/>
      <c r="SR59" s="59"/>
      <c r="SS59" s="59"/>
      <c r="ST59" s="59"/>
      <c r="SU59" s="59"/>
      <c r="SV59" s="59"/>
      <c r="SW59" s="59"/>
      <c r="SX59" s="59"/>
      <c r="SY59" s="59"/>
      <c r="SZ59" s="59"/>
      <c r="TA59" s="59"/>
      <c r="TB59" s="59"/>
      <c r="TC59" s="59"/>
      <c r="TD59" s="59"/>
      <c r="TE59" s="59"/>
      <c r="TF59" s="59"/>
      <c r="TG59" s="59"/>
      <c r="TH59" s="59"/>
      <c r="TI59" s="59"/>
      <c r="TJ59" s="59"/>
      <c r="TK59" s="59"/>
      <c r="TL59" s="59"/>
      <c r="TM59" s="59"/>
      <c r="TN59" s="59"/>
      <c r="TO59" s="59"/>
      <c r="TP59" s="59"/>
      <c r="TQ59" s="59"/>
      <c r="TR59" s="59"/>
      <c r="TS59" s="59"/>
      <c r="TT59" s="59"/>
      <c r="TU59" s="59"/>
      <c r="TV59" s="59"/>
      <c r="TW59" s="59"/>
      <c r="TX59" s="59"/>
      <c r="TY59" s="59"/>
      <c r="TZ59" s="59"/>
      <c r="UA59" s="59"/>
      <c r="UB59" s="59"/>
      <c r="UC59" s="59"/>
      <c r="UD59" s="59"/>
      <c r="UE59" s="59"/>
      <c r="UF59" s="59"/>
      <c r="UG59" s="59"/>
      <c r="UH59" s="59"/>
      <c r="UI59" s="59"/>
      <c r="UJ59" s="59"/>
      <c r="UK59" s="59"/>
      <c r="UL59" s="59"/>
      <c r="UM59" s="59"/>
      <c r="UN59" s="59"/>
      <c r="UO59" s="59"/>
      <c r="UP59" s="59"/>
      <c r="UQ59" s="59"/>
      <c r="UR59" s="59"/>
      <c r="US59" s="59"/>
      <c r="UT59" s="59"/>
      <c r="UU59" s="59"/>
      <c r="UV59" s="59"/>
      <c r="UW59" s="59"/>
      <c r="UX59" s="59"/>
      <c r="UY59" s="59"/>
      <c r="UZ59" s="59"/>
      <c r="VA59" s="59"/>
      <c r="VB59" s="59"/>
      <c r="VC59" s="59"/>
      <c r="VD59" s="59"/>
      <c r="VE59" s="59"/>
      <c r="VF59" s="59"/>
      <c r="VG59" s="59"/>
      <c r="VH59" s="59"/>
      <c r="VI59" s="59"/>
      <c r="VJ59" s="59"/>
      <c r="VK59" s="59"/>
      <c r="VL59" s="59"/>
      <c r="VM59" s="59"/>
      <c r="VN59" s="59"/>
      <c r="VO59" s="59"/>
      <c r="VP59" s="59"/>
      <c r="VQ59" s="59"/>
      <c r="VR59" s="59"/>
      <c r="VS59" s="59"/>
      <c r="VT59" s="59"/>
      <c r="VU59" s="59"/>
      <c r="VV59" s="59"/>
      <c r="VW59" s="59"/>
      <c r="VX59" s="59"/>
      <c r="VY59" s="59"/>
      <c r="VZ59" s="59"/>
      <c r="WA59" s="59"/>
      <c r="WB59" s="59"/>
      <c r="WC59" s="59"/>
      <c r="WD59" s="59"/>
      <c r="WE59" s="59"/>
      <c r="WF59" s="59"/>
      <c r="WG59" s="59"/>
      <c r="WH59" s="59"/>
      <c r="WI59" s="59"/>
      <c r="WJ59" s="59"/>
      <c r="WK59" s="59"/>
      <c r="WL59" s="59"/>
      <c r="WM59" s="59"/>
      <c r="WN59" s="59"/>
      <c r="WO59" s="59"/>
      <c r="WP59" s="59"/>
      <c r="WQ59" s="59"/>
      <c r="WR59" s="59"/>
      <c r="WS59" s="59"/>
      <c r="WT59" s="59"/>
      <c r="WU59" s="59"/>
      <c r="WV59" s="59"/>
      <c r="WW59" s="59"/>
      <c r="WX59" s="59"/>
      <c r="WY59" s="59"/>
      <c r="WZ59" s="59"/>
      <c r="XA59" s="59"/>
      <c r="XB59" s="59"/>
      <c r="XC59" s="59"/>
      <c r="XD59" s="59"/>
      <c r="XE59" s="59"/>
      <c r="XF59" s="59"/>
      <c r="XG59" s="59"/>
      <c r="XH59" s="59"/>
      <c r="XI59" s="59"/>
      <c r="XJ59" s="59"/>
      <c r="XK59" s="59"/>
      <c r="XL59" s="59"/>
      <c r="XM59" s="59"/>
      <c r="XN59" s="59"/>
      <c r="XO59" s="59"/>
      <c r="XP59" s="59"/>
      <c r="XQ59" s="59"/>
      <c r="XR59" s="59"/>
      <c r="XS59" s="59"/>
      <c r="XT59" s="59"/>
      <c r="XU59" s="59"/>
      <c r="XV59" s="59"/>
      <c r="XW59" s="59"/>
      <c r="XX59" s="59"/>
      <c r="XY59" s="59"/>
      <c r="XZ59" s="59"/>
      <c r="YA59" s="59"/>
      <c r="YB59" s="59"/>
      <c r="YC59" s="59"/>
      <c r="YD59" s="59"/>
      <c r="YE59" s="59"/>
      <c r="YF59" s="59"/>
      <c r="YG59" s="59"/>
      <c r="YH59" s="59"/>
      <c r="YI59" s="59"/>
      <c r="YJ59" s="59"/>
      <c r="YK59" s="59"/>
      <c r="YL59" s="59"/>
      <c r="YM59" s="59"/>
      <c r="YN59" s="59"/>
      <c r="YO59" s="59"/>
      <c r="YP59" s="59"/>
      <c r="YQ59" s="59"/>
      <c r="YR59" s="59"/>
      <c r="YS59" s="59"/>
      <c r="YT59" s="59"/>
      <c r="YU59" s="59"/>
      <c r="YV59" s="59"/>
      <c r="YW59" s="59"/>
      <c r="YX59" s="59"/>
      <c r="YY59" s="59"/>
      <c r="YZ59" s="59"/>
      <c r="ZA59" s="59"/>
      <c r="ZB59" s="59"/>
      <c r="ZC59" s="59"/>
      <c r="ZD59" s="59"/>
      <c r="ZE59" s="59"/>
      <c r="ZF59" s="59"/>
      <c r="ZG59" s="59"/>
      <c r="ZH59" s="59"/>
      <c r="ZI59" s="59"/>
      <c r="ZJ59" s="59"/>
      <c r="ZK59" s="59"/>
      <c r="ZL59" s="59"/>
      <c r="ZM59" s="59"/>
      <c r="ZN59" s="59"/>
      <c r="ZO59" s="59"/>
      <c r="ZP59" s="59"/>
      <c r="ZQ59" s="59"/>
      <c r="ZR59" s="59"/>
      <c r="ZS59" s="59"/>
      <c r="ZT59" s="59"/>
      <c r="ZU59" s="59"/>
      <c r="ZV59" s="59"/>
      <c r="ZW59" s="59"/>
      <c r="ZX59" s="59"/>
      <c r="ZY59" s="59"/>
      <c r="ZZ59" s="59"/>
      <c r="AAA59" s="59"/>
      <c r="AAB59" s="59"/>
      <c r="AAC59" s="59"/>
      <c r="AAD59" s="59"/>
      <c r="AAE59" s="59"/>
      <c r="AAF59" s="59"/>
      <c r="AAG59" s="59"/>
      <c r="AAH59" s="59"/>
      <c r="AAI59" s="59"/>
      <c r="AAJ59" s="59"/>
      <c r="AAK59" s="59"/>
      <c r="AAL59" s="59"/>
      <c r="AAM59" s="59"/>
      <c r="AAN59" s="59"/>
      <c r="AAO59" s="59"/>
      <c r="AAP59" s="59"/>
      <c r="AAQ59" s="59"/>
      <c r="AAR59" s="59"/>
      <c r="AAS59" s="59"/>
      <c r="AAT59" s="59"/>
      <c r="AAU59" s="59"/>
      <c r="AAV59" s="59"/>
      <c r="AAW59" s="59"/>
      <c r="AAX59" s="59"/>
      <c r="AAY59" s="59"/>
      <c r="AAZ59" s="59"/>
      <c r="ABA59" s="59"/>
      <c r="ABB59" s="59"/>
      <c r="ABC59" s="59"/>
      <c r="ABD59" s="59"/>
      <c r="ABE59" s="59"/>
      <c r="ABF59" s="59"/>
      <c r="ABG59" s="59"/>
      <c r="ABH59" s="59"/>
      <c r="ABI59" s="59"/>
      <c r="ABJ59" s="59"/>
      <c r="ABK59" s="59"/>
      <c r="ABL59" s="59"/>
      <c r="ABM59" s="59"/>
      <c r="ABN59" s="59"/>
      <c r="ABO59" s="59"/>
      <c r="ABP59" s="59"/>
      <c r="ABQ59" s="59"/>
      <c r="ABR59" s="59"/>
      <c r="ABS59" s="59"/>
      <c r="ABT59" s="59"/>
      <c r="ABU59" s="59"/>
      <c r="ABV59" s="59"/>
      <c r="ABW59" s="59"/>
      <c r="ABX59" s="59"/>
      <c r="ABY59" s="59"/>
      <c r="ABZ59" s="59"/>
      <c r="ACA59" s="59"/>
      <c r="ACB59" s="59"/>
      <c r="ACC59" s="59"/>
      <c r="ACD59" s="59"/>
      <c r="ACE59" s="59"/>
      <c r="ACF59" s="59"/>
      <c r="ACG59" s="59"/>
      <c r="ACH59" s="59"/>
      <c r="ACI59" s="59"/>
      <c r="ACJ59" s="59"/>
      <c r="ACK59" s="59"/>
      <c r="ACL59" s="59"/>
      <c r="ACM59" s="59"/>
      <c r="ACN59" s="59"/>
      <c r="ACO59" s="59"/>
      <c r="ACP59" s="59"/>
      <c r="ACQ59" s="59"/>
      <c r="ACR59" s="59"/>
      <c r="ACS59" s="59"/>
      <c r="ACT59" s="59"/>
      <c r="ACU59" s="59"/>
      <c r="ACV59" s="59"/>
      <c r="ACW59" s="59"/>
      <c r="ACX59" s="59"/>
      <c r="ACY59" s="59"/>
      <c r="ACZ59" s="59"/>
      <c r="ADA59" s="59"/>
      <c r="ADB59" s="59"/>
      <c r="ADC59" s="59"/>
      <c r="ADD59" s="59"/>
      <c r="ADE59" s="59"/>
      <c r="ADF59" s="59"/>
      <c r="ADG59" s="59"/>
      <c r="ADH59" s="59"/>
      <c r="ADI59" s="59"/>
      <c r="ADJ59" s="59"/>
      <c r="ADK59" s="59"/>
      <c r="ADL59" s="59"/>
      <c r="ADM59" s="59"/>
      <c r="ADN59" s="59"/>
      <c r="ADO59" s="59"/>
      <c r="ADP59" s="59"/>
      <c r="ADQ59" s="59"/>
      <c r="ADR59" s="59"/>
      <c r="ADS59" s="59"/>
      <c r="ADT59" s="59"/>
      <c r="ADU59" s="59"/>
      <c r="ADV59" s="59"/>
      <c r="ADW59" s="59"/>
      <c r="ADX59" s="59"/>
      <c r="ADY59" s="59"/>
      <c r="ADZ59" s="59"/>
      <c r="AEA59" s="59"/>
      <c r="AEB59" s="59"/>
      <c r="AEC59" s="59"/>
      <c r="AED59" s="59"/>
      <c r="AEE59" s="59"/>
      <c r="AEF59" s="59"/>
      <c r="AEG59" s="59"/>
      <c r="AEH59" s="59"/>
      <c r="AEI59" s="59"/>
      <c r="AEJ59" s="59"/>
      <c r="AEK59" s="59"/>
      <c r="AEL59" s="59"/>
      <c r="AEM59" s="59"/>
      <c r="AEN59" s="59"/>
      <c r="AEO59" s="59"/>
      <c r="AEP59" s="59"/>
      <c r="AEQ59" s="59"/>
      <c r="AER59" s="59"/>
      <c r="AES59" s="59"/>
      <c r="AET59" s="59"/>
      <c r="AEU59" s="59"/>
      <c r="AEV59" s="59"/>
      <c r="AEW59" s="59"/>
      <c r="AEX59" s="59"/>
      <c r="AEY59" s="59"/>
      <c r="AEZ59" s="59"/>
      <c r="AFA59" s="59"/>
      <c r="AFB59" s="59"/>
      <c r="AFC59" s="59"/>
      <c r="AFD59" s="59"/>
      <c r="AFE59" s="59"/>
      <c r="AFF59" s="59"/>
      <c r="AFG59" s="59"/>
      <c r="AFH59" s="59"/>
      <c r="AFI59" s="59"/>
      <c r="AFJ59" s="59"/>
      <c r="AFK59" s="59"/>
      <c r="AFL59" s="59"/>
      <c r="AFM59" s="59"/>
      <c r="AFN59" s="59"/>
      <c r="AFO59" s="59"/>
      <c r="AFP59" s="59"/>
      <c r="AFQ59" s="59"/>
      <c r="AFR59" s="59"/>
      <c r="AFS59" s="59"/>
      <c r="AFT59" s="59"/>
      <c r="AFU59" s="59"/>
      <c r="AFV59" s="59"/>
      <c r="AFW59" s="59"/>
      <c r="AFX59" s="59"/>
      <c r="AFY59" s="59"/>
      <c r="AFZ59" s="59"/>
      <c r="AGA59" s="59"/>
      <c r="AGB59" s="59"/>
      <c r="AGC59" s="59"/>
      <c r="AGD59" s="59"/>
      <c r="AGE59" s="59"/>
      <c r="AGF59" s="59"/>
      <c r="AGG59" s="59"/>
      <c r="AGH59" s="59"/>
      <c r="AGI59" s="59"/>
      <c r="AGJ59" s="59"/>
      <c r="AGK59" s="59"/>
      <c r="AGL59" s="59"/>
      <c r="AGM59" s="59"/>
      <c r="AGN59" s="59"/>
      <c r="AGO59" s="59"/>
      <c r="AGP59" s="59"/>
      <c r="AGQ59" s="59"/>
      <c r="AGR59" s="59"/>
      <c r="AGS59" s="59"/>
      <c r="AGT59" s="59"/>
      <c r="AGU59" s="59"/>
      <c r="AGV59" s="59"/>
      <c r="AGW59" s="59"/>
      <c r="AGX59" s="59"/>
      <c r="AGY59" s="59"/>
      <c r="AGZ59" s="59"/>
      <c r="AHA59" s="59"/>
      <c r="AHB59" s="59"/>
      <c r="AHC59" s="59"/>
      <c r="AHD59" s="59"/>
      <c r="AHE59" s="59"/>
      <c r="AHF59" s="59"/>
      <c r="AHG59" s="59"/>
      <c r="AHH59" s="59"/>
      <c r="AHI59" s="59"/>
      <c r="AHJ59" s="59"/>
      <c r="AHK59" s="59"/>
      <c r="AHL59" s="59"/>
      <c r="AHM59" s="59"/>
      <c r="AHN59" s="59"/>
      <c r="AHO59" s="59"/>
      <c r="AHP59" s="59"/>
      <c r="AHQ59" s="59"/>
      <c r="AHR59" s="59"/>
      <c r="AHS59" s="59"/>
      <c r="AHT59" s="59"/>
      <c r="AHU59" s="59"/>
      <c r="AHV59" s="59"/>
      <c r="AHW59" s="59"/>
      <c r="AHX59" s="59"/>
      <c r="AHY59" s="59"/>
      <c r="AHZ59" s="59"/>
      <c r="AIA59" s="59"/>
      <c r="AIB59" s="59"/>
      <c r="AIC59" s="59"/>
      <c r="AID59" s="59"/>
      <c r="AIE59" s="59"/>
      <c r="AIF59" s="59"/>
      <c r="AIG59" s="59"/>
      <c r="AIH59" s="59"/>
      <c r="AII59" s="59"/>
      <c r="AIJ59" s="59"/>
      <c r="AIK59" s="59"/>
      <c r="AIL59" s="59"/>
      <c r="AIM59" s="59"/>
      <c r="AIN59" s="59"/>
      <c r="AIO59" s="59"/>
      <c r="AIP59" s="59"/>
      <c r="AIQ59" s="59"/>
      <c r="AIR59" s="59"/>
      <c r="AIS59" s="59"/>
      <c r="AIT59" s="59"/>
      <c r="AIU59" s="59"/>
      <c r="AIV59" s="59"/>
      <c r="AIW59" s="59"/>
      <c r="AIX59" s="59"/>
      <c r="AIY59" s="59"/>
      <c r="AIZ59" s="59"/>
      <c r="AJA59" s="59"/>
      <c r="AJB59" s="59"/>
      <c r="AJC59" s="59"/>
      <c r="AJD59" s="59"/>
      <c r="AJE59" s="59"/>
      <c r="AJF59" s="59"/>
      <c r="AJG59" s="59"/>
      <c r="AJH59" s="59"/>
      <c r="AJI59" s="59"/>
      <c r="AJJ59" s="59"/>
      <c r="AJK59" s="59"/>
      <c r="AJL59" s="59"/>
      <c r="AJM59" s="59"/>
      <c r="AJN59" s="59"/>
      <c r="AJO59" s="59"/>
      <c r="AJP59" s="59"/>
      <c r="AJQ59" s="59"/>
      <c r="AJR59" s="59"/>
      <c r="AJS59" s="59"/>
      <c r="AJT59" s="59"/>
      <c r="AJU59" s="59"/>
      <c r="AJV59" s="59"/>
      <c r="AJW59" s="59"/>
      <c r="AJX59" s="59"/>
      <c r="AJY59" s="59"/>
      <c r="AJZ59" s="59"/>
      <c r="AKA59" s="59"/>
      <c r="AKB59" s="59"/>
      <c r="AKC59" s="59"/>
      <c r="AKD59" s="59"/>
      <c r="AKE59" s="59"/>
      <c r="AKF59" s="59"/>
      <c r="AKG59" s="59"/>
      <c r="AKH59" s="59"/>
      <c r="AKI59" s="59"/>
      <c r="AKJ59" s="59"/>
      <c r="AKK59" s="59"/>
      <c r="AKL59" s="59"/>
      <c r="AKM59" s="59"/>
      <c r="AKN59" s="59"/>
      <c r="AKO59" s="59"/>
      <c r="AKP59" s="59"/>
      <c r="AKQ59" s="59"/>
      <c r="AKR59" s="59"/>
      <c r="AKS59" s="59"/>
      <c r="AKT59" s="59"/>
      <c r="AKU59" s="59"/>
      <c r="AKV59" s="59"/>
      <c r="AKW59" s="59"/>
      <c r="AKX59" s="59"/>
      <c r="AKY59" s="59"/>
      <c r="AKZ59" s="59"/>
      <c r="ALA59" s="59"/>
      <c r="ALB59" s="59"/>
      <c r="ALC59" s="59"/>
      <c r="ALD59" s="59"/>
      <c r="ALE59" s="59"/>
      <c r="ALF59" s="59"/>
      <c r="ALG59" s="59"/>
      <c r="ALH59" s="59"/>
      <c r="ALI59" s="59"/>
      <c r="ALJ59" s="59"/>
      <c r="ALK59" s="59"/>
      <c r="ALL59" s="59"/>
      <c r="ALM59" s="59"/>
      <c r="ALN59" s="59"/>
      <c r="ALO59" s="59"/>
      <c r="ALP59" s="59"/>
      <c r="ALQ59" s="59"/>
      <c r="ALR59" s="59"/>
      <c r="ALS59" s="59"/>
      <c r="ALT59" s="59"/>
      <c r="ALU59" s="59"/>
      <c r="ALV59" s="59"/>
      <c r="ALW59" s="59"/>
      <c r="ALX59" s="59"/>
      <c r="ALY59" s="59"/>
      <c r="ALZ59" s="59"/>
      <c r="AMA59" s="59"/>
      <c r="AMB59" s="59"/>
      <c r="AMC59" s="59"/>
      <c r="AMD59" s="59"/>
      <c r="AME59" s="59"/>
      <c r="AMF59" s="59"/>
      <c r="AMG59" s="59"/>
      <c r="AMH59" s="59"/>
      <c r="AMI59" s="59"/>
      <c r="AMJ59" s="59"/>
    </row>
    <row r="60" spans="1:1024" s="60" customFormat="1">
      <c r="A60" s="52">
        <f t="shared" si="0"/>
        <v>58</v>
      </c>
      <c r="B60" s="65" t="s">
        <v>966</v>
      </c>
      <c r="C60" s="59" t="s">
        <v>954</v>
      </c>
      <c r="D60" s="57" t="s">
        <v>955</v>
      </c>
      <c r="E60" s="66">
        <v>62640.52</v>
      </c>
      <c r="F60" s="54" t="s">
        <v>833</v>
      </c>
      <c r="G60" s="53" t="s">
        <v>141</v>
      </c>
      <c r="H60" s="53" t="s">
        <v>954</v>
      </c>
      <c r="I60" s="64" t="s">
        <v>130</v>
      </c>
      <c r="J60" s="64">
        <v>2024</v>
      </c>
      <c r="K60" s="53" t="s">
        <v>956</v>
      </c>
      <c r="L60" s="59"/>
      <c r="M60" s="64"/>
      <c r="N60" s="59"/>
      <c r="O60" s="59"/>
      <c r="P60" s="52" t="s">
        <v>134</v>
      </c>
      <c r="Q60" s="52" t="s">
        <v>155</v>
      </c>
      <c r="R60" s="52" t="s">
        <v>134</v>
      </c>
      <c r="S60" s="52" t="s">
        <v>130</v>
      </c>
      <c r="T60" s="59"/>
      <c r="U60" s="59"/>
      <c r="V60" s="59"/>
      <c r="W60" s="59"/>
      <c r="X60" s="59"/>
      <c r="Y60" s="59"/>
      <c r="Z60" s="59"/>
      <c r="AA60" s="59"/>
      <c r="AB60" s="59"/>
      <c r="AC60" s="65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59"/>
      <c r="EC60" s="59"/>
      <c r="ED60" s="59"/>
      <c r="EE60" s="59"/>
      <c r="EF60" s="59"/>
      <c r="EG60" s="59"/>
      <c r="EH60" s="59"/>
      <c r="EI60" s="59"/>
      <c r="EJ60" s="59"/>
      <c r="EK60" s="59"/>
      <c r="EL60" s="59"/>
      <c r="EM60" s="59"/>
      <c r="EN60" s="59"/>
      <c r="EO60" s="59"/>
      <c r="EP60" s="59"/>
      <c r="EQ60" s="59"/>
      <c r="ER60" s="59"/>
      <c r="ES60" s="59"/>
      <c r="ET60" s="59"/>
      <c r="EU60" s="59"/>
      <c r="EV60" s="59"/>
      <c r="EW60" s="59"/>
      <c r="EX60" s="59"/>
      <c r="EY60" s="59"/>
      <c r="EZ60" s="59"/>
      <c r="FA60" s="59"/>
      <c r="FB60" s="59"/>
      <c r="FC60" s="59"/>
      <c r="FD60" s="59"/>
      <c r="FE60" s="59"/>
      <c r="FF60" s="59"/>
      <c r="FG60" s="59"/>
      <c r="FH60" s="59"/>
      <c r="FI60" s="59"/>
      <c r="FJ60" s="59"/>
      <c r="FK60" s="59"/>
      <c r="FL60" s="59"/>
      <c r="FM60" s="59"/>
      <c r="FN60" s="59"/>
      <c r="FO60" s="59"/>
      <c r="FP60" s="59"/>
      <c r="FQ60" s="59"/>
      <c r="FR60" s="59"/>
      <c r="FS60" s="59"/>
      <c r="FT60" s="59"/>
      <c r="FU60" s="59"/>
      <c r="FV60" s="59"/>
      <c r="FW60" s="59"/>
      <c r="FX60" s="59"/>
      <c r="FY60" s="59"/>
      <c r="FZ60" s="59"/>
      <c r="GA60" s="59"/>
      <c r="GB60" s="59"/>
      <c r="GC60" s="59"/>
      <c r="GD60" s="59"/>
      <c r="GE60" s="59"/>
      <c r="GF60" s="59"/>
      <c r="GG60" s="59"/>
      <c r="GH60" s="59"/>
      <c r="GI60" s="59"/>
      <c r="GJ60" s="59"/>
      <c r="GK60" s="59"/>
      <c r="GL60" s="59"/>
      <c r="GM60" s="59"/>
      <c r="GN60" s="59"/>
      <c r="GO60" s="59"/>
      <c r="GP60" s="59"/>
      <c r="GQ60" s="59"/>
      <c r="GR60" s="59"/>
      <c r="GS60" s="59"/>
      <c r="GT60" s="59"/>
      <c r="GU60" s="59"/>
      <c r="GV60" s="59"/>
      <c r="GW60" s="59"/>
      <c r="GX60" s="59"/>
      <c r="GY60" s="59"/>
      <c r="GZ60" s="59"/>
      <c r="HA60" s="59"/>
      <c r="HB60" s="59"/>
      <c r="HC60" s="59"/>
      <c r="HD60" s="59"/>
      <c r="HE60" s="59"/>
      <c r="HF60" s="59"/>
      <c r="HG60" s="59"/>
      <c r="HH60" s="59"/>
      <c r="HI60" s="59"/>
      <c r="HJ60" s="59"/>
      <c r="HK60" s="59"/>
      <c r="HL60" s="59"/>
      <c r="HM60" s="59"/>
      <c r="HN60" s="59"/>
      <c r="HO60" s="59"/>
      <c r="HP60" s="59"/>
      <c r="HQ60" s="59"/>
      <c r="HR60" s="59"/>
      <c r="HS60" s="59"/>
      <c r="HT60" s="59"/>
      <c r="HU60" s="59"/>
      <c r="HV60" s="59"/>
      <c r="HW60" s="59"/>
      <c r="HX60" s="59"/>
      <c r="HY60" s="59"/>
      <c r="HZ60" s="59"/>
      <c r="IA60" s="59"/>
      <c r="IB60" s="59"/>
      <c r="IC60" s="59"/>
      <c r="ID60" s="59"/>
      <c r="IE60" s="59"/>
      <c r="IF60" s="59"/>
      <c r="IG60" s="59"/>
      <c r="IH60" s="59"/>
      <c r="II60" s="59"/>
      <c r="IJ60" s="59"/>
      <c r="IK60" s="59"/>
      <c r="IL60" s="59"/>
      <c r="IM60" s="59"/>
      <c r="IN60" s="59"/>
      <c r="IO60" s="59"/>
      <c r="IP60" s="59"/>
      <c r="IQ60" s="59"/>
      <c r="IR60" s="59"/>
      <c r="IS60" s="59"/>
      <c r="IT60" s="59"/>
      <c r="IU60" s="59"/>
      <c r="IV60" s="59"/>
      <c r="IW60" s="59"/>
      <c r="IX60" s="59"/>
      <c r="IY60" s="59"/>
      <c r="IZ60" s="59"/>
      <c r="JA60" s="59"/>
      <c r="JB60" s="59"/>
      <c r="JC60" s="59"/>
      <c r="JD60" s="59"/>
      <c r="JE60" s="59"/>
      <c r="JF60" s="59"/>
      <c r="JG60" s="59"/>
      <c r="JH60" s="59"/>
      <c r="JI60" s="59"/>
      <c r="JJ60" s="59"/>
      <c r="JK60" s="59"/>
      <c r="JL60" s="59"/>
      <c r="JM60" s="59"/>
      <c r="JN60" s="59"/>
      <c r="JO60" s="59"/>
      <c r="JP60" s="59"/>
      <c r="JQ60" s="59"/>
      <c r="JR60" s="59"/>
      <c r="JS60" s="59"/>
      <c r="JT60" s="59"/>
      <c r="JU60" s="59"/>
      <c r="JV60" s="59"/>
      <c r="JW60" s="59"/>
      <c r="JX60" s="59"/>
      <c r="JY60" s="59"/>
      <c r="JZ60" s="59"/>
      <c r="KA60" s="59"/>
      <c r="KB60" s="59"/>
      <c r="KC60" s="59"/>
      <c r="KD60" s="59"/>
      <c r="KE60" s="59"/>
      <c r="KF60" s="59"/>
      <c r="KG60" s="59"/>
      <c r="KH60" s="59"/>
      <c r="KI60" s="59"/>
      <c r="KJ60" s="59"/>
      <c r="KK60" s="59"/>
      <c r="KL60" s="59"/>
      <c r="KM60" s="59"/>
      <c r="KN60" s="59"/>
      <c r="KO60" s="59"/>
      <c r="KP60" s="59"/>
      <c r="KQ60" s="59"/>
      <c r="KR60" s="59"/>
      <c r="KS60" s="59"/>
      <c r="KT60" s="59"/>
      <c r="KU60" s="59"/>
      <c r="KV60" s="59"/>
      <c r="KW60" s="59"/>
      <c r="KX60" s="59"/>
      <c r="KY60" s="59"/>
      <c r="KZ60" s="59"/>
      <c r="LA60" s="59"/>
      <c r="LB60" s="59"/>
      <c r="LC60" s="59"/>
      <c r="LD60" s="59"/>
      <c r="LE60" s="59"/>
      <c r="LF60" s="59"/>
      <c r="LG60" s="59"/>
      <c r="LH60" s="59"/>
      <c r="LI60" s="59"/>
      <c r="LJ60" s="59"/>
      <c r="LK60" s="59"/>
      <c r="LL60" s="59"/>
      <c r="LM60" s="59"/>
      <c r="LN60" s="59"/>
      <c r="LO60" s="59"/>
      <c r="LP60" s="59"/>
      <c r="LQ60" s="59"/>
      <c r="LR60" s="59"/>
      <c r="LS60" s="59"/>
      <c r="LT60" s="59"/>
      <c r="LU60" s="59"/>
      <c r="LV60" s="59"/>
      <c r="LW60" s="59"/>
      <c r="LX60" s="59"/>
      <c r="LY60" s="59"/>
      <c r="LZ60" s="59"/>
      <c r="MA60" s="59"/>
      <c r="MB60" s="59"/>
      <c r="MC60" s="59"/>
      <c r="MD60" s="59"/>
      <c r="ME60" s="59"/>
      <c r="MF60" s="59"/>
      <c r="MG60" s="59"/>
      <c r="MH60" s="59"/>
      <c r="MI60" s="59"/>
      <c r="MJ60" s="59"/>
      <c r="MK60" s="59"/>
      <c r="ML60" s="59"/>
      <c r="MM60" s="59"/>
      <c r="MN60" s="59"/>
      <c r="MO60" s="59"/>
      <c r="MP60" s="59"/>
      <c r="MQ60" s="59"/>
      <c r="MR60" s="59"/>
      <c r="MS60" s="59"/>
      <c r="MT60" s="59"/>
      <c r="MU60" s="59"/>
      <c r="MV60" s="59"/>
      <c r="MW60" s="59"/>
      <c r="MX60" s="59"/>
      <c r="MY60" s="59"/>
      <c r="MZ60" s="59"/>
      <c r="NA60" s="59"/>
      <c r="NB60" s="59"/>
      <c r="NC60" s="59"/>
      <c r="ND60" s="59"/>
      <c r="NE60" s="59"/>
      <c r="NF60" s="59"/>
      <c r="NG60" s="59"/>
      <c r="NH60" s="59"/>
      <c r="NI60" s="59"/>
      <c r="NJ60" s="59"/>
      <c r="NK60" s="59"/>
      <c r="NL60" s="59"/>
      <c r="NM60" s="59"/>
      <c r="NN60" s="59"/>
      <c r="NO60" s="59"/>
      <c r="NP60" s="59"/>
      <c r="NQ60" s="59"/>
      <c r="NR60" s="59"/>
      <c r="NS60" s="59"/>
      <c r="NT60" s="59"/>
      <c r="NU60" s="59"/>
      <c r="NV60" s="59"/>
      <c r="NW60" s="59"/>
      <c r="NX60" s="59"/>
      <c r="NY60" s="59"/>
      <c r="NZ60" s="59"/>
      <c r="OA60" s="59"/>
      <c r="OB60" s="59"/>
      <c r="OC60" s="59"/>
      <c r="OD60" s="59"/>
      <c r="OE60" s="59"/>
      <c r="OF60" s="59"/>
      <c r="OG60" s="59"/>
      <c r="OH60" s="59"/>
      <c r="OI60" s="59"/>
      <c r="OJ60" s="59"/>
      <c r="OK60" s="59"/>
      <c r="OL60" s="59"/>
      <c r="OM60" s="59"/>
      <c r="ON60" s="59"/>
      <c r="OO60" s="59"/>
      <c r="OP60" s="59"/>
      <c r="OQ60" s="59"/>
      <c r="OR60" s="59"/>
      <c r="OS60" s="59"/>
      <c r="OT60" s="59"/>
      <c r="OU60" s="59"/>
      <c r="OV60" s="59"/>
      <c r="OW60" s="59"/>
      <c r="OX60" s="59"/>
      <c r="OY60" s="59"/>
      <c r="OZ60" s="59"/>
      <c r="PA60" s="59"/>
      <c r="PB60" s="59"/>
      <c r="PC60" s="59"/>
      <c r="PD60" s="59"/>
      <c r="PE60" s="59"/>
      <c r="PF60" s="59"/>
      <c r="PG60" s="59"/>
      <c r="PH60" s="59"/>
      <c r="PI60" s="59"/>
      <c r="PJ60" s="59"/>
      <c r="PK60" s="59"/>
      <c r="PL60" s="59"/>
      <c r="PM60" s="59"/>
      <c r="PN60" s="59"/>
      <c r="PO60" s="59"/>
      <c r="PP60" s="59"/>
      <c r="PQ60" s="59"/>
      <c r="PR60" s="59"/>
      <c r="PS60" s="59"/>
      <c r="PT60" s="59"/>
      <c r="PU60" s="59"/>
      <c r="PV60" s="59"/>
      <c r="PW60" s="59"/>
      <c r="PX60" s="59"/>
      <c r="PY60" s="59"/>
      <c r="PZ60" s="59"/>
      <c r="QA60" s="59"/>
      <c r="QB60" s="59"/>
      <c r="QC60" s="59"/>
      <c r="QD60" s="59"/>
      <c r="QE60" s="59"/>
      <c r="QF60" s="59"/>
      <c r="QG60" s="59"/>
      <c r="QH60" s="59"/>
      <c r="QI60" s="59"/>
      <c r="QJ60" s="59"/>
      <c r="QK60" s="59"/>
      <c r="QL60" s="59"/>
      <c r="QM60" s="59"/>
      <c r="QN60" s="59"/>
      <c r="QO60" s="59"/>
      <c r="QP60" s="59"/>
      <c r="QQ60" s="59"/>
      <c r="QR60" s="59"/>
      <c r="QS60" s="59"/>
      <c r="QT60" s="59"/>
      <c r="QU60" s="59"/>
      <c r="QV60" s="59"/>
      <c r="QW60" s="59"/>
      <c r="QX60" s="59"/>
      <c r="QY60" s="59"/>
      <c r="QZ60" s="59"/>
      <c r="RA60" s="59"/>
      <c r="RB60" s="59"/>
      <c r="RC60" s="59"/>
      <c r="RD60" s="59"/>
      <c r="RE60" s="59"/>
      <c r="RF60" s="59"/>
      <c r="RG60" s="59"/>
      <c r="RH60" s="59"/>
      <c r="RI60" s="59"/>
      <c r="RJ60" s="59"/>
      <c r="RK60" s="59"/>
      <c r="RL60" s="59"/>
      <c r="RM60" s="59"/>
      <c r="RN60" s="59"/>
      <c r="RO60" s="59"/>
      <c r="RP60" s="59"/>
      <c r="RQ60" s="59"/>
      <c r="RR60" s="59"/>
      <c r="RS60" s="59"/>
      <c r="RT60" s="59"/>
      <c r="RU60" s="59"/>
      <c r="RV60" s="59"/>
      <c r="RW60" s="59"/>
      <c r="RX60" s="59"/>
      <c r="RY60" s="59"/>
      <c r="RZ60" s="59"/>
      <c r="SA60" s="59"/>
      <c r="SB60" s="59"/>
      <c r="SC60" s="59"/>
      <c r="SD60" s="59"/>
      <c r="SE60" s="59"/>
      <c r="SF60" s="59"/>
      <c r="SG60" s="59"/>
      <c r="SH60" s="59"/>
      <c r="SI60" s="59"/>
      <c r="SJ60" s="59"/>
      <c r="SK60" s="59"/>
      <c r="SL60" s="59"/>
      <c r="SM60" s="59"/>
      <c r="SN60" s="59"/>
      <c r="SO60" s="59"/>
      <c r="SP60" s="59"/>
      <c r="SQ60" s="59"/>
      <c r="SR60" s="59"/>
      <c r="SS60" s="59"/>
      <c r="ST60" s="59"/>
      <c r="SU60" s="59"/>
      <c r="SV60" s="59"/>
      <c r="SW60" s="59"/>
      <c r="SX60" s="59"/>
      <c r="SY60" s="59"/>
      <c r="SZ60" s="59"/>
      <c r="TA60" s="59"/>
      <c r="TB60" s="59"/>
      <c r="TC60" s="59"/>
      <c r="TD60" s="59"/>
      <c r="TE60" s="59"/>
      <c r="TF60" s="59"/>
      <c r="TG60" s="59"/>
      <c r="TH60" s="59"/>
      <c r="TI60" s="59"/>
      <c r="TJ60" s="59"/>
      <c r="TK60" s="59"/>
      <c r="TL60" s="59"/>
      <c r="TM60" s="59"/>
      <c r="TN60" s="59"/>
      <c r="TO60" s="59"/>
      <c r="TP60" s="59"/>
      <c r="TQ60" s="59"/>
      <c r="TR60" s="59"/>
      <c r="TS60" s="59"/>
      <c r="TT60" s="59"/>
      <c r="TU60" s="59"/>
      <c r="TV60" s="59"/>
      <c r="TW60" s="59"/>
      <c r="TX60" s="59"/>
      <c r="TY60" s="59"/>
      <c r="TZ60" s="59"/>
      <c r="UA60" s="59"/>
      <c r="UB60" s="59"/>
      <c r="UC60" s="59"/>
      <c r="UD60" s="59"/>
      <c r="UE60" s="59"/>
      <c r="UF60" s="59"/>
      <c r="UG60" s="59"/>
      <c r="UH60" s="59"/>
      <c r="UI60" s="59"/>
      <c r="UJ60" s="59"/>
      <c r="UK60" s="59"/>
      <c r="UL60" s="59"/>
      <c r="UM60" s="59"/>
      <c r="UN60" s="59"/>
      <c r="UO60" s="59"/>
      <c r="UP60" s="59"/>
      <c r="UQ60" s="59"/>
      <c r="UR60" s="59"/>
      <c r="US60" s="59"/>
      <c r="UT60" s="59"/>
      <c r="UU60" s="59"/>
      <c r="UV60" s="59"/>
      <c r="UW60" s="59"/>
      <c r="UX60" s="59"/>
      <c r="UY60" s="59"/>
      <c r="UZ60" s="59"/>
      <c r="VA60" s="59"/>
      <c r="VB60" s="59"/>
      <c r="VC60" s="59"/>
      <c r="VD60" s="59"/>
      <c r="VE60" s="59"/>
      <c r="VF60" s="59"/>
      <c r="VG60" s="59"/>
      <c r="VH60" s="59"/>
      <c r="VI60" s="59"/>
      <c r="VJ60" s="59"/>
      <c r="VK60" s="59"/>
      <c r="VL60" s="59"/>
      <c r="VM60" s="59"/>
      <c r="VN60" s="59"/>
      <c r="VO60" s="59"/>
      <c r="VP60" s="59"/>
      <c r="VQ60" s="59"/>
      <c r="VR60" s="59"/>
      <c r="VS60" s="59"/>
      <c r="VT60" s="59"/>
      <c r="VU60" s="59"/>
      <c r="VV60" s="59"/>
      <c r="VW60" s="59"/>
      <c r="VX60" s="59"/>
      <c r="VY60" s="59"/>
      <c r="VZ60" s="59"/>
      <c r="WA60" s="59"/>
      <c r="WB60" s="59"/>
      <c r="WC60" s="59"/>
      <c r="WD60" s="59"/>
      <c r="WE60" s="59"/>
      <c r="WF60" s="59"/>
      <c r="WG60" s="59"/>
      <c r="WH60" s="59"/>
      <c r="WI60" s="59"/>
      <c r="WJ60" s="59"/>
      <c r="WK60" s="59"/>
      <c r="WL60" s="59"/>
      <c r="WM60" s="59"/>
      <c r="WN60" s="59"/>
      <c r="WO60" s="59"/>
      <c r="WP60" s="59"/>
      <c r="WQ60" s="59"/>
      <c r="WR60" s="59"/>
      <c r="WS60" s="59"/>
      <c r="WT60" s="59"/>
      <c r="WU60" s="59"/>
      <c r="WV60" s="59"/>
      <c r="WW60" s="59"/>
      <c r="WX60" s="59"/>
      <c r="WY60" s="59"/>
      <c r="WZ60" s="59"/>
      <c r="XA60" s="59"/>
      <c r="XB60" s="59"/>
      <c r="XC60" s="59"/>
      <c r="XD60" s="59"/>
      <c r="XE60" s="59"/>
      <c r="XF60" s="59"/>
      <c r="XG60" s="59"/>
      <c r="XH60" s="59"/>
      <c r="XI60" s="59"/>
      <c r="XJ60" s="59"/>
      <c r="XK60" s="59"/>
      <c r="XL60" s="59"/>
      <c r="XM60" s="59"/>
      <c r="XN60" s="59"/>
      <c r="XO60" s="59"/>
      <c r="XP60" s="59"/>
      <c r="XQ60" s="59"/>
      <c r="XR60" s="59"/>
      <c r="XS60" s="59"/>
      <c r="XT60" s="59"/>
      <c r="XU60" s="59"/>
      <c r="XV60" s="59"/>
      <c r="XW60" s="59"/>
      <c r="XX60" s="59"/>
      <c r="XY60" s="59"/>
      <c r="XZ60" s="59"/>
      <c r="YA60" s="59"/>
      <c r="YB60" s="59"/>
      <c r="YC60" s="59"/>
      <c r="YD60" s="59"/>
      <c r="YE60" s="59"/>
      <c r="YF60" s="59"/>
      <c r="YG60" s="59"/>
      <c r="YH60" s="59"/>
      <c r="YI60" s="59"/>
      <c r="YJ60" s="59"/>
      <c r="YK60" s="59"/>
      <c r="YL60" s="59"/>
      <c r="YM60" s="59"/>
      <c r="YN60" s="59"/>
      <c r="YO60" s="59"/>
      <c r="YP60" s="59"/>
      <c r="YQ60" s="59"/>
      <c r="YR60" s="59"/>
      <c r="YS60" s="59"/>
      <c r="YT60" s="59"/>
      <c r="YU60" s="59"/>
      <c r="YV60" s="59"/>
      <c r="YW60" s="59"/>
      <c r="YX60" s="59"/>
      <c r="YY60" s="59"/>
      <c r="YZ60" s="59"/>
      <c r="ZA60" s="59"/>
      <c r="ZB60" s="59"/>
      <c r="ZC60" s="59"/>
      <c r="ZD60" s="59"/>
      <c r="ZE60" s="59"/>
      <c r="ZF60" s="59"/>
      <c r="ZG60" s="59"/>
      <c r="ZH60" s="59"/>
      <c r="ZI60" s="59"/>
      <c r="ZJ60" s="59"/>
      <c r="ZK60" s="59"/>
      <c r="ZL60" s="59"/>
      <c r="ZM60" s="59"/>
      <c r="ZN60" s="59"/>
      <c r="ZO60" s="59"/>
      <c r="ZP60" s="59"/>
      <c r="ZQ60" s="59"/>
      <c r="ZR60" s="59"/>
      <c r="ZS60" s="59"/>
      <c r="ZT60" s="59"/>
      <c r="ZU60" s="59"/>
      <c r="ZV60" s="59"/>
      <c r="ZW60" s="59"/>
      <c r="ZX60" s="59"/>
      <c r="ZY60" s="59"/>
      <c r="ZZ60" s="59"/>
      <c r="AAA60" s="59"/>
      <c r="AAB60" s="59"/>
      <c r="AAC60" s="59"/>
      <c r="AAD60" s="59"/>
      <c r="AAE60" s="59"/>
      <c r="AAF60" s="59"/>
      <c r="AAG60" s="59"/>
      <c r="AAH60" s="59"/>
      <c r="AAI60" s="59"/>
      <c r="AAJ60" s="59"/>
      <c r="AAK60" s="59"/>
      <c r="AAL60" s="59"/>
      <c r="AAM60" s="59"/>
      <c r="AAN60" s="59"/>
      <c r="AAO60" s="59"/>
      <c r="AAP60" s="59"/>
      <c r="AAQ60" s="59"/>
      <c r="AAR60" s="59"/>
      <c r="AAS60" s="59"/>
      <c r="AAT60" s="59"/>
      <c r="AAU60" s="59"/>
      <c r="AAV60" s="59"/>
      <c r="AAW60" s="59"/>
      <c r="AAX60" s="59"/>
      <c r="AAY60" s="59"/>
      <c r="AAZ60" s="59"/>
      <c r="ABA60" s="59"/>
      <c r="ABB60" s="59"/>
      <c r="ABC60" s="59"/>
      <c r="ABD60" s="59"/>
      <c r="ABE60" s="59"/>
      <c r="ABF60" s="59"/>
      <c r="ABG60" s="59"/>
      <c r="ABH60" s="59"/>
      <c r="ABI60" s="59"/>
      <c r="ABJ60" s="59"/>
      <c r="ABK60" s="59"/>
      <c r="ABL60" s="59"/>
      <c r="ABM60" s="59"/>
      <c r="ABN60" s="59"/>
      <c r="ABO60" s="59"/>
      <c r="ABP60" s="59"/>
      <c r="ABQ60" s="59"/>
      <c r="ABR60" s="59"/>
      <c r="ABS60" s="59"/>
      <c r="ABT60" s="59"/>
      <c r="ABU60" s="59"/>
      <c r="ABV60" s="59"/>
      <c r="ABW60" s="59"/>
      <c r="ABX60" s="59"/>
      <c r="ABY60" s="59"/>
      <c r="ABZ60" s="59"/>
      <c r="ACA60" s="59"/>
      <c r="ACB60" s="59"/>
      <c r="ACC60" s="59"/>
      <c r="ACD60" s="59"/>
      <c r="ACE60" s="59"/>
      <c r="ACF60" s="59"/>
      <c r="ACG60" s="59"/>
      <c r="ACH60" s="59"/>
      <c r="ACI60" s="59"/>
      <c r="ACJ60" s="59"/>
      <c r="ACK60" s="59"/>
      <c r="ACL60" s="59"/>
      <c r="ACM60" s="59"/>
      <c r="ACN60" s="59"/>
      <c r="ACO60" s="59"/>
      <c r="ACP60" s="59"/>
      <c r="ACQ60" s="59"/>
      <c r="ACR60" s="59"/>
      <c r="ACS60" s="59"/>
      <c r="ACT60" s="59"/>
      <c r="ACU60" s="59"/>
      <c r="ACV60" s="59"/>
      <c r="ACW60" s="59"/>
      <c r="ACX60" s="59"/>
      <c r="ACY60" s="59"/>
      <c r="ACZ60" s="59"/>
      <c r="ADA60" s="59"/>
      <c r="ADB60" s="59"/>
      <c r="ADC60" s="59"/>
      <c r="ADD60" s="59"/>
      <c r="ADE60" s="59"/>
      <c r="ADF60" s="59"/>
      <c r="ADG60" s="59"/>
      <c r="ADH60" s="59"/>
      <c r="ADI60" s="59"/>
      <c r="ADJ60" s="59"/>
      <c r="ADK60" s="59"/>
      <c r="ADL60" s="59"/>
      <c r="ADM60" s="59"/>
      <c r="ADN60" s="59"/>
      <c r="ADO60" s="59"/>
      <c r="ADP60" s="59"/>
      <c r="ADQ60" s="59"/>
      <c r="ADR60" s="59"/>
      <c r="ADS60" s="59"/>
      <c r="ADT60" s="59"/>
      <c r="ADU60" s="59"/>
      <c r="ADV60" s="59"/>
      <c r="ADW60" s="59"/>
      <c r="ADX60" s="59"/>
      <c r="ADY60" s="59"/>
      <c r="ADZ60" s="59"/>
      <c r="AEA60" s="59"/>
      <c r="AEB60" s="59"/>
      <c r="AEC60" s="59"/>
      <c r="AED60" s="59"/>
      <c r="AEE60" s="59"/>
      <c r="AEF60" s="59"/>
      <c r="AEG60" s="59"/>
      <c r="AEH60" s="59"/>
      <c r="AEI60" s="59"/>
      <c r="AEJ60" s="59"/>
      <c r="AEK60" s="59"/>
      <c r="AEL60" s="59"/>
      <c r="AEM60" s="59"/>
      <c r="AEN60" s="59"/>
      <c r="AEO60" s="59"/>
      <c r="AEP60" s="59"/>
      <c r="AEQ60" s="59"/>
      <c r="AER60" s="59"/>
      <c r="AES60" s="59"/>
      <c r="AET60" s="59"/>
      <c r="AEU60" s="59"/>
      <c r="AEV60" s="59"/>
      <c r="AEW60" s="59"/>
      <c r="AEX60" s="59"/>
      <c r="AEY60" s="59"/>
      <c r="AEZ60" s="59"/>
      <c r="AFA60" s="59"/>
      <c r="AFB60" s="59"/>
      <c r="AFC60" s="59"/>
      <c r="AFD60" s="59"/>
      <c r="AFE60" s="59"/>
      <c r="AFF60" s="59"/>
      <c r="AFG60" s="59"/>
      <c r="AFH60" s="59"/>
      <c r="AFI60" s="59"/>
      <c r="AFJ60" s="59"/>
      <c r="AFK60" s="59"/>
      <c r="AFL60" s="59"/>
      <c r="AFM60" s="59"/>
      <c r="AFN60" s="59"/>
      <c r="AFO60" s="59"/>
      <c r="AFP60" s="59"/>
      <c r="AFQ60" s="59"/>
      <c r="AFR60" s="59"/>
      <c r="AFS60" s="59"/>
      <c r="AFT60" s="59"/>
      <c r="AFU60" s="59"/>
      <c r="AFV60" s="59"/>
      <c r="AFW60" s="59"/>
      <c r="AFX60" s="59"/>
      <c r="AFY60" s="59"/>
      <c r="AFZ60" s="59"/>
      <c r="AGA60" s="59"/>
      <c r="AGB60" s="59"/>
      <c r="AGC60" s="59"/>
      <c r="AGD60" s="59"/>
      <c r="AGE60" s="59"/>
      <c r="AGF60" s="59"/>
      <c r="AGG60" s="59"/>
      <c r="AGH60" s="59"/>
      <c r="AGI60" s="59"/>
      <c r="AGJ60" s="59"/>
      <c r="AGK60" s="59"/>
      <c r="AGL60" s="59"/>
      <c r="AGM60" s="59"/>
      <c r="AGN60" s="59"/>
      <c r="AGO60" s="59"/>
      <c r="AGP60" s="59"/>
      <c r="AGQ60" s="59"/>
      <c r="AGR60" s="59"/>
      <c r="AGS60" s="59"/>
      <c r="AGT60" s="59"/>
      <c r="AGU60" s="59"/>
      <c r="AGV60" s="59"/>
      <c r="AGW60" s="59"/>
      <c r="AGX60" s="59"/>
      <c r="AGY60" s="59"/>
      <c r="AGZ60" s="59"/>
      <c r="AHA60" s="59"/>
      <c r="AHB60" s="59"/>
      <c r="AHC60" s="59"/>
      <c r="AHD60" s="59"/>
      <c r="AHE60" s="59"/>
      <c r="AHF60" s="59"/>
      <c r="AHG60" s="59"/>
      <c r="AHH60" s="59"/>
      <c r="AHI60" s="59"/>
      <c r="AHJ60" s="59"/>
      <c r="AHK60" s="59"/>
      <c r="AHL60" s="59"/>
      <c r="AHM60" s="59"/>
      <c r="AHN60" s="59"/>
      <c r="AHO60" s="59"/>
      <c r="AHP60" s="59"/>
      <c r="AHQ60" s="59"/>
      <c r="AHR60" s="59"/>
      <c r="AHS60" s="59"/>
      <c r="AHT60" s="59"/>
      <c r="AHU60" s="59"/>
      <c r="AHV60" s="59"/>
      <c r="AHW60" s="59"/>
      <c r="AHX60" s="59"/>
      <c r="AHY60" s="59"/>
      <c r="AHZ60" s="59"/>
      <c r="AIA60" s="59"/>
      <c r="AIB60" s="59"/>
      <c r="AIC60" s="59"/>
      <c r="AID60" s="59"/>
      <c r="AIE60" s="59"/>
      <c r="AIF60" s="59"/>
      <c r="AIG60" s="59"/>
      <c r="AIH60" s="59"/>
      <c r="AII60" s="59"/>
      <c r="AIJ60" s="59"/>
      <c r="AIK60" s="59"/>
      <c r="AIL60" s="59"/>
      <c r="AIM60" s="59"/>
      <c r="AIN60" s="59"/>
      <c r="AIO60" s="59"/>
      <c r="AIP60" s="59"/>
      <c r="AIQ60" s="59"/>
      <c r="AIR60" s="59"/>
      <c r="AIS60" s="59"/>
      <c r="AIT60" s="59"/>
      <c r="AIU60" s="59"/>
      <c r="AIV60" s="59"/>
      <c r="AIW60" s="59"/>
      <c r="AIX60" s="59"/>
      <c r="AIY60" s="59"/>
      <c r="AIZ60" s="59"/>
      <c r="AJA60" s="59"/>
      <c r="AJB60" s="59"/>
      <c r="AJC60" s="59"/>
      <c r="AJD60" s="59"/>
      <c r="AJE60" s="59"/>
      <c r="AJF60" s="59"/>
      <c r="AJG60" s="59"/>
      <c r="AJH60" s="59"/>
      <c r="AJI60" s="59"/>
      <c r="AJJ60" s="59"/>
      <c r="AJK60" s="59"/>
      <c r="AJL60" s="59"/>
      <c r="AJM60" s="59"/>
      <c r="AJN60" s="59"/>
      <c r="AJO60" s="59"/>
      <c r="AJP60" s="59"/>
      <c r="AJQ60" s="59"/>
      <c r="AJR60" s="59"/>
      <c r="AJS60" s="59"/>
      <c r="AJT60" s="59"/>
      <c r="AJU60" s="59"/>
      <c r="AJV60" s="59"/>
      <c r="AJW60" s="59"/>
      <c r="AJX60" s="59"/>
      <c r="AJY60" s="59"/>
      <c r="AJZ60" s="59"/>
      <c r="AKA60" s="59"/>
      <c r="AKB60" s="59"/>
      <c r="AKC60" s="59"/>
      <c r="AKD60" s="59"/>
      <c r="AKE60" s="59"/>
      <c r="AKF60" s="59"/>
      <c r="AKG60" s="59"/>
      <c r="AKH60" s="59"/>
      <c r="AKI60" s="59"/>
      <c r="AKJ60" s="59"/>
      <c r="AKK60" s="59"/>
      <c r="AKL60" s="59"/>
      <c r="AKM60" s="59"/>
      <c r="AKN60" s="59"/>
      <c r="AKO60" s="59"/>
      <c r="AKP60" s="59"/>
      <c r="AKQ60" s="59"/>
      <c r="AKR60" s="59"/>
      <c r="AKS60" s="59"/>
      <c r="AKT60" s="59"/>
      <c r="AKU60" s="59"/>
      <c r="AKV60" s="59"/>
      <c r="AKW60" s="59"/>
      <c r="AKX60" s="59"/>
      <c r="AKY60" s="59"/>
      <c r="AKZ60" s="59"/>
      <c r="ALA60" s="59"/>
      <c r="ALB60" s="59"/>
      <c r="ALC60" s="59"/>
      <c r="ALD60" s="59"/>
      <c r="ALE60" s="59"/>
      <c r="ALF60" s="59"/>
      <c r="ALG60" s="59"/>
      <c r="ALH60" s="59"/>
      <c r="ALI60" s="59"/>
      <c r="ALJ60" s="59"/>
      <c r="ALK60" s="59"/>
      <c r="ALL60" s="59"/>
      <c r="ALM60" s="59"/>
      <c r="ALN60" s="59"/>
      <c r="ALO60" s="59"/>
      <c r="ALP60" s="59"/>
      <c r="ALQ60" s="59"/>
      <c r="ALR60" s="59"/>
      <c r="ALS60" s="59"/>
      <c r="ALT60" s="59"/>
      <c r="ALU60" s="59"/>
      <c r="ALV60" s="59"/>
      <c r="ALW60" s="59"/>
      <c r="ALX60" s="59"/>
      <c r="ALY60" s="59"/>
      <c r="ALZ60" s="59"/>
      <c r="AMA60" s="59"/>
      <c r="AMB60" s="59"/>
      <c r="AMC60" s="59"/>
      <c r="AMD60" s="59"/>
      <c r="AME60" s="59"/>
      <c r="AMF60" s="59"/>
      <c r="AMG60" s="59"/>
      <c r="AMH60" s="59"/>
      <c r="AMI60" s="59"/>
      <c r="AMJ60" s="59"/>
    </row>
    <row r="61" spans="1:1024">
      <c r="A61" s="42"/>
      <c r="AD61" s="41"/>
      <c r="AE61" s="41"/>
      <c r="AF61" s="41"/>
      <c r="AG61" s="41"/>
    </row>
    <row r="62" spans="1:1024">
      <c r="A62" s="42"/>
      <c r="AD62" s="41"/>
      <c r="AE62" s="41"/>
      <c r="AF62" s="41"/>
      <c r="AG62" s="41"/>
    </row>
    <row r="63" spans="1:1024">
      <c r="A63" s="42"/>
      <c r="AD63" s="41"/>
      <c r="AE63" s="41"/>
      <c r="AF63" s="41"/>
      <c r="AG63" s="41"/>
    </row>
    <row r="64" spans="1:1024">
      <c r="A64" s="42"/>
      <c r="AD64" s="41"/>
      <c r="AE64" s="41"/>
      <c r="AF64" s="41"/>
      <c r="AG64" s="41"/>
    </row>
    <row r="65" spans="1:33">
      <c r="A65" s="42"/>
      <c r="AD65" s="41"/>
      <c r="AE65" s="41"/>
      <c r="AF65" s="41"/>
      <c r="AG65" s="41"/>
    </row>
  </sheetData>
  <mergeCells count="5">
    <mergeCell ref="A1:J1"/>
    <mergeCell ref="Q1:W1"/>
    <mergeCell ref="X1:AA1"/>
    <mergeCell ref="AB1:AD1"/>
    <mergeCell ref="AE1:AG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8"/>
  <sheetViews>
    <sheetView view="pageLayout" topLeftCell="A4" zoomScaleNormal="100" workbookViewId="0">
      <selection activeCell="A6" sqref="A6"/>
    </sheetView>
  </sheetViews>
  <sheetFormatPr defaultRowHeight="15"/>
  <cols>
    <col min="1" max="1" width="106" customWidth="1"/>
  </cols>
  <sheetData>
    <row r="1" spans="1:1">
      <c r="A1" s="43" t="s">
        <v>967</v>
      </c>
    </row>
    <row r="2" spans="1:1">
      <c r="A2" s="43" t="s">
        <v>830</v>
      </c>
    </row>
    <row r="3" spans="1:1" ht="131.44999999999999" customHeight="1">
      <c r="A3" s="44" t="s">
        <v>968</v>
      </c>
    </row>
    <row r="4" spans="1:1" ht="141" customHeight="1">
      <c r="A4" s="44" t="s">
        <v>1056</v>
      </c>
    </row>
    <row r="5" spans="1:1" ht="123" customHeight="1">
      <c r="A5" s="44" t="s">
        <v>969</v>
      </c>
    </row>
    <row r="6" spans="1:1" ht="45">
      <c r="A6" s="44" t="s">
        <v>970</v>
      </c>
    </row>
    <row r="7" spans="1:1" ht="30">
      <c r="A7" s="44" t="s">
        <v>971</v>
      </c>
    </row>
    <row r="8" spans="1:1" ht="93" customHeight="1">
      <c r="A8" s="44" t="s">
        <v>972</v>
      </c>
    </row>
    <row r="9" spans="1:1" ht="66" customHeight="1">
      <c r="A9" s="7"/>
    </row>
    <row r="10" spans="1:1" ht="85.15" customHeight="1">
      <c r="A10" s="7"/>
    </row>
    <row r="11" spans="1:1" ht="91.15" customHeight="1">
      <c r="A11" s="7"/>
    </row>
    <row r="12" spans="1:1" ht="70.900000000000006" customHeight="1">
      <c r="A12" s="7"/>
    </row>
    <row r="13" spans="1:1" ht="63.6" customHeight="1">
      <c r="A13" s="7"/>
    </row>
    <row r="14" spans="1:1" ht="82.15" customHeight="1">
      <c r="A14" s="7"/>
    </row>
    <row r="15" spans="1:1" ht="91.15" customHeight="1">
      <c r="A15" s="7"/>
    </row>
    <row r="16" spans="1:1" ht="78" customHeight="1">
      <c r="A16" s="7"/>
    </row>
    <row r="17" spans="1:1">
      <c r="A17" s="7"/>
    </row>
    <row r="18" spans="1:1">
      <c r="A18" s="7"/>
    </row>
  </sheetData>
  <pageMargins left="0.7" right="0.7" top="0.75" bottom="0.75" header="0.3" footer="0.3"/>
  <pageSetup paperSize="9" orientation="portrait" r:id="rId1"/>
  <headerFooter>
    <oddHeader>&amp;CZałącznik 1g - Wykaz ważniejszych robót budowlanych planowanych do realizacji w okresie ubezpieczenia KUL 2025-2026.</oddHead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1"/>
  <sheetViews>
    <sheetView view="pageLayout" topLeftCell="A148" zoomScaleNormal="100" workbookViewId="0">
      <selection activeCell="E231" sqref="E231"/>
    </sheetView>
  </sheetViews>
  <sheetFormatPr defaultColWidth="8.85546875" defaultRowHeight="12"/>
  <cols>
    <col min="1" max="1" width="5.7109375" style="5" customWidth="1"/>
    <col min="2" max="2" width="8.7109375" style="5" customWidth="1"/>
    <col min="3" max="3" width="7.5703125" style="5" customWidth="1"/>
    <col min="4" max="4" width="29.42578125" style="5" customWidth="1"/>
    <col min="5" max="5" width="11.42578125" style="6" customWidth="1"/>
    <col min="6" max="6" width="10.140625" style="5" customWidth="1"/>
    <col min="7" max="7" width="17.28515625" style="5" customWidth="1"/>
    <col min="8" max="8" width="7.42578125" style="5" customWidth="1"/>
    <col min="9" max="9" width="12" style="5" customWidth="1"/>
    <col min="10" max="10" width="32.85546875" style="5" customWidth="1"/>
    <col min="11" max="11" width="7.28515625" style="5" customWidth="1"/>
    <col min="12" max="12" width="12" style="5" hidden="1" customWidth="1"/>
    <col min="13" max="13" width="20.28515625" style="5" customWidth="1"/>
    <col min="14" max="16384" width="8.85546875" style="5"/>
  </cols>
  <sheetData>
    <row r="1" spans="1:13" s="4" customFormat="1" ht="29.45" customHeight="1">
      <c r="A1" s="24" t="s">
        <v>385</v>
      </c>
      <c r="B1" s="24" t="s">
        <v>12</v>
      </c>
      <c r="C1" s="24" t="s">
        <v>386</v>
      </c>
      <c r="D1" s="24" t="s">
        <v>13</v>
      </c>
      <c r="E1" s="25" t="s">
        <v>90</v>
      </c>
      <c r="F1" s="24" t="s">
        <v>15</v>
      </c>
      <c r="G1" s="24" t="s">
        <v>387</v>
      </c>
      <c r="H1" s="24" t="s">
        <v>91</v>
      </c>
      <c r="I1" s="24" t="s">
        <v>92</v>
      </c>
      <c r="J1" s="24" t="s">
        <v>16</v>
      </c>
      <c r="K1" s="24"/>
      <c r="L1" s="24"/>
      <c r="M1" s="24"/>
    </row>
    <row r="2" spans="1:13">
      <c r="A2" s="69" t="s">
        <v>388</v>
      </c>
      <c r="B2" s="69" t="s">
        <v>392</v>
      </c>
      <c r="C2" s="69">
        <v>3</v>
      </c>
      <c r="D2" s="69" t="s">
        <v>393</v>
      </c>
      <c r="E2" s="70">
        <v>28000</v>
      </c>
      <c r="F2" s="71" t="s">
        <v>389</v>
      </c>
      <c r="G2" s="69" t="s">
        <v>394</v>
      </c>
      <c r="H2" s="69" t="s">
        <v>390</v>
      </c>
      <c r="I2" s="69" t="s">
        <v>391</v>
      </c>
      <c r="J2" s="69" t="s">
        <v>926</v>
      </c>
      <c r="K2" s="26"/>
      <c r="L2" s="26"/>
      <c r="M2" s="26"/>
    </row>
    <row r="3" spans="1:13">
      <c r="A3" s="69" t="s">
        <v>388</v>
      </c>
      <c r="B3" s="69" t="s">
        <v>396</v>
      </c>
      <c r="C3" s="69">
        <v>237</v>
      </c>
      <c r="D3" s="69" t="s">
        <v>397</v>
      </c>
      <c r="E3" s="70">
        <v>9500</v>
      </c>
      <c r="F3" s="71" t="s">
        <v>389</v>
      </c>
      <c r="G3" s="69" t="s">
        <v>398</v>
      </c>
      <c r="H3" s="69" t="s">
        <v>390</v>
      </c>
      <c r="I3" s="69" t="s">
        <v>395</v>
      </c>
      <c r="J3" s="69" t="s">
        <v>926</v>
      </c>
      <c r="K3" s="26"/>
      <c r="L3" s="26"/>
      <c r="M3" s="26"/>
    </row>
    <row r="4" spans="1:13">
      <c r="A4" s="69" t="s">
        <v>388</v>
      </c>
      <c r="B4" s="69" t="s">
        <v>399</v>
      </c>
      <c r="C4" s="69">
        <v>238</v>
      </c>
      <c r="D4" s="69" t="s">
        <v>400</v>
      </c>
      <c r="E4" s="70">
        <v>9500</v>
      </c>
      <c r="F4" s="71" t="s">
        <v>389</v>
      </c>
      <c r="G4" s="69" t="s">
        <v>401</v>
      </c>
      <c r="H4" s="69" t="s">
        <v>390</v>
      </c>
      <c r="I4" s="69" t="s">
        <v>395</v>
      </c>
      <c r="J4" s="69" t="s">
        <v>1055</v>
      </c>
      <c r="K4" s="26"/>
      <c r="L4" s="26"/>
      <c r="M4" s="26"/>
    </row>
    <row r="5" spans="1:13">
      <c r="A5" s="69" t="s">
        <v>388</v>
      </c>
      <c r="B5" s="69" t="s">
        <v>402</v>
      </c>
      <c r="C5" s="69">
        <v>241</v>
      </c>
      <c r="D5" s="69" t="s">
        <v>403</v>
      </c>
      <c r="E5" s="70">
        <v>7500</v>
      </c>
      <c r="F5" s="71" t="s">
        <v>389</v>
      </c>
      <c r="G5" s="69" t="s">
        <v>404</v>
      </c>
      <c r="H5" s="69" t="s">
        <v>390</v>
      </c>
      <c r="I5" s="69" t="s">
        <v>395</v>
      </c>
      <c r="J5" s="69" t="s">
        <v>1055</v>
      </c>
      <c r="K5" s="26"/>
      <c r="L5" s="26"/>
      <c r="M5" s="26"/>
    </row>
    <row r="6" spans="1:13">
      <c r="A6" s="69" t="s">
        <v>388</v>
      </c>
      <c r="B6" s="69" t="s">
        <v>405</v>
      </c>
      <c r="C6" s="69">
        <v>243</v>
      </c>
      <c r="D6" s="69" t="s">
        <v>406</v>
      </c>
      <c r="E6" s="70">
        <v>7500</v>
      </c>
      <c r="F6" s="71" t="s">
        <v>389</v>
      </c>
      <c r="G6" s="69" t="s">
        <v>407</v>
      </c>
      <c r="H6" s="69" t="s">
        <v>390</v>
      </c>
      <c r="I6" s="69" t="s">
        <v>395</v>
      </c>
      <c r="J6" s="69" t="s">
        <v>1055</v>
      </c>
      <c r="K6" s="26"/>
      <c r="L6" s="26"/>
      <c r="M6" s="26"/>
    </row>
    <row r="7" spans="1:13">
      <c r="A7" s="69" t="s">
        <v>388</v>
      </c>
      <c r="B7" s="69" t="s">
        <v>408</v>
      </c>
      <c r="C7" s="69">
        <v>254</v>
      </c>
      <c r="D7" s="69" t="s">
        <v>409</v>
      </c>
      <c r="E7" s="70">
        <v>17000</v>
      </c>
      <c r="F7" s="71" t="s">
        <v>389</v>
      </c>
      <c r="G7" s="69" t="s">
        <v>410</v>
      </c>
      <c r="H7" s="69" t="s">
        <v>390</v>
      </c>
      <c r="I7" s="69" t="s">
        <v>395</v>
      </c>
      <c r="J7" s="69" t="s">
        <v>1055</v>
      </c>
      <c r="K7" s="26"/>
      <c r="L7" s="26"/>
      <c r="M7" s="26"/>
    </row>
    <row r="8" spans="1:13">
      <c r="A8" s="69" t="s">
        <v>388</v>
      </c>
      <c r="B8" s="69" t="s">
        <v>411</v>
      </c>
      <c r="C8" s="69">
        <v>12</v>
      </c>
      <c r="D8" s="69" t="s">
        <v>412</v>
      </c>
      <c r="E8" s="70">
        <v>3500</v>
      </c>
      <c r="F8" s="71" t="s">
        <v>389</v>
      </c>
      <c r="G8" s="69" t="s">
        <v>413</v>
      </c>
      <c r="H8" s="69" t="s">
        <v>390</v>
      </c>
      <c r="I8" s="69" t="s">
        <v>391</v>
      </c>
      <c r="J8" s="69" t="s">
        <v>1055</v>
      </c>
      <c r="K8" s="26"/>
      <c r="L8" s="26"/>
      <c r="M8" s="26"/>
    </row>
    <row r="9" spans="1:13">
      <c r="A9" s="69" t="s">
        <v>388</v>
      </c>
      <c r="B9" s="69" t="s">
        <v>414</v>
      </c>
      <c r="C9" s="69">
        <v>13</v>
      </c>
      <c r="D9" s="69" t="s">
        <v>415</v>
      </c>
      <c r="E9" s="70">
        <v>2500</v>
      </c>
      <c r="F9" s="71" t="s">
        <v>389</v>
      </c>
      <c r="G9" s="69" t="s">
        <v>416</v>
      </c>
      <c r="H9" s="69" t="s">
        <v>390</v>
      </c>
      <c r="I9" s="69" t="s">
        <v>391</v>
      </c>
      <c r="J9" s="69" t="s">
        <v>1055</v>
      </c>
      <c r="K9" s="26"/>
      <c r="L9" s="26"/>
      <c r="M9" s="26"/>
    </row>
    <row r="10" spans="1:13">
      <c r="A10" s="69" t="s">
        <v>388</v>
      </c>
      <c r="B10" s="69" t="s">
        <v>417</v>
      </c>
      <c r="C10" s="69">
        <v>40</v>
      </c>
      <c r="D10" s="69" t="s">
        <v>418</v>
      </c>
      <c r="E10" s="70">
        <v>7000</v>
      </c>
      <c r="F10" s="71" t="s">
        <v>389</v>
      </c>
      <c r="G10" s="69" t="s">
        <v>419</v>
      </c>
      <c r="H10" s="69" t="s">
        <v>390</v>
      </c>
      <c r="I10" s="69" t="s">
        <v>395</v>
      </c>
      <c r="J10" s="69" t="s">
        <v>1055</v>
      </c>
      <c r="K10" s="26"/>
      <c r="L10" s="26"/>
      <c r="M10" s="26"/>
    </row>
    <row r="11" spans="1:13">
      <c r="A11" s="69" t="s">
        <v>388</v>
      </c>
      <c r="B11" s="69" t="s">
        <v>420</v>
      </c>
      <c r="C11" s="69">
        <v>44</v>
      </c>
      <c r="D11" s="69" t="s">
        <v>421</v>
      </c>
      <c r="E11" s="70">
        <v>3500</v>
      </c>
      <c r="F11" s="71" t="s">
        <v>389</v>
      </c>
      <c r="G11" s="69" t="s">
        <v>422</v>
      </c>
      <c r="H11" s="69" t="s">
        <v>390</v>
      </c>
      <c r="I11" s="69" t="s">
        <v>391</v>
      </c>
      <c r="J11" s="69" t="s">
        <v>1055</v>
      </c>
      <c r="K11" s="26"/>
      <c r="L11" s="26"/>
      <c r="M11" s="26"/>
    </row>
    <row r="12" spans="1:13">
      <c r="A12" s="69" t="s">
        <v>388</v>
      </c>
      <c r="B12" s="69" t="s">
        <v>423</v>
      </c>
      <c r="C12" s="69">
        <v>57</v>
      </c>
      <c r="D12" s="69" t="s">
        <v>424</v>
      </c>
      <c r="E12" s="70">
        <v>9000</v>
      </c>
      <c r="F12" s="71" t="s">
        <v>389</v>
      </c>
      <c r="G12" s="69" t="s">
        <v>425</v>
      </c>
      <c r="H12" s="69" t="s">
        <v>390</v>
      </c>
      <c r="I12" s="69" t="s">
        <v>391</v>
      </c>
      <c r="J12" s="69" t="s">
        <v>928</v>
      </c>
      <c r="K12" s="26"/>
      <c r="L12" s="26"/>
      <c r="M12" s="26"/>
    </row>
    <row r="13" spans="1:13">
      <c r="A13" s="69" t="s">
        <v>388</v>
      </c>
      <c r="B13" s="69" t="s">
        <v>426</v>
      </c>
      <c r="C13" s="69">
        <v>153</v>
      </c>
      <c r="D13" s="69" t="s">
        <v>427</v>
      </c>
      <c r="E13" s="70">
        <v>2500</v>
      </c>
      <c r="F13" s="71" t="s">
        <v>389</v>
      </c>
      <c r="G13" s="69" t="s">
        <v>428</v>
      </c>
      <c r="H13" s="69" t="s">
        <v>390</v>
      </c>
      <c r="I13" s="69" t="s">
        <v>391</v>
      </c>
      <c r="J13" s="69" t="s">
        <v>1055</v>
      </c>
      <c r="K13" s="26"/>
      <c r="L13" s="26"/>
      <c r="M13" s="26"/>
    </row>
    <row r="14" spans="1:13">
      <c r="A14" s="69" t="s">
        <v>388</v>
      </c>
      <c r="B14" s="69" t="s">
        <v>429</v>
      </c>
      <c r="C14" s="69">
        <v>154</v>
      </c>
      <c r="D14" s="69" t="s">
        <v>430</v>
      </c>
      <c r="E14" s="70">
        <v>2500</v>
      </c>
      <c r="F14" s="71" t="s">
        <v>389</v>
      </c>
      <c r="G14" s="69" t="s">
        <v>431</v>
      </c>
      <c r="H14" s="69" t="s">
        <v>390</v>
      </c>
      <c r="I14" s="69" t="s">
        <v>391</v>
      </c>
      <c r="J14" s="69" t="s">
        <v>1055</v>
      </c>
      <c r="K14" s="26"/>
      <c r="L14" s="26"/>
      <c r="M14" s="26"/>
    </row>
    <row r="15" spans="1:13">
      <c r="A15" s="69" t="s">
        <v>388</v>
      </c>
      <c r="B15" s="69" t="s">
        <v>432</v>
      </c>
      <c r="C15" s="69">
        <v>155</v>
      </c>
      <c r="D15" s="69" t="s">
        <v>433</v>
      </c>
      <c r="E15" s="70">
        <v>2500</v>
      </c>
      <c r="F15" s="71" t="s">
        <v>389</v>
      </c>
      <c r="G15" s="69" t="s">
        <v>434</v>
      </c>
      <c r="H15" s="69" t="s">
        <v>390</v>
      </c>
      <c r="I15" s="69" t="s">
        <v>391</v>
      </c>
      <c r="J15" s="69" t="s">
        <v>1055</v>
      </c>
      <c r="K15" s="26"/>
      <c r="L15" s="26"/>
      <c r="M15" s="26"/>
    </row>
    <row r="16" spans="1:13">
      <c r="A16" s="69" t="s">
        <v>388</v>
      </c>
      <c r="B16" s="69" t="s">
        <v>435</v>
      </c>
      <c r="C16" s="69">
        <v>156</v>
      </c>
      <c r="D16" s="69" t="s">
        <v>436</v>
      </c>
      <c r="E16" s="70">
        <v>2500</v>
      </c>
      <c r="F16" s="71" t="s">
        <v>389</v>
      </c>
      <c r="G16" s="69" t="s">
        <v>437</v>
      </c>
      <c r="H16" s="69" t="s">
        <v>390</v>
      </c>
      <c r="I16" s="69" t="s">
        <v>391</v>
      </c>
      <c r="J16" s="69" t="s">
        <v>1055</v>
      </c>
      <c r="K16" s="26"/>
      <c r="L16" s="26"/>
      <c r="M16" s="26"/>
    </row>
    <row r="17" spans="1:13">
      <c r="A17" s="69" t="s">
        <v>388</v>
      </c>
      <c r="B17" s="69" t="s">
        <v>438</v>
      </c>
      <c r="C17" s="69">
        <v>157</v>
      </c>
      <c r="D17" s="69" t="s">
        <v>439</v>
      </c>
      <c r="E17" s="70">
        <v>2500</v>
      </c>
      <c r="F17" s="71" t="s">
        <v>389</v>
      </c>
      <c r="G17" s="69" t="s">
        <v>440</v>
      </c>
      <c r="H17" s="69" t="s">
        <v>390</v>
      </c>
      <c r="I17" s="69" t="s">
        <v>391</v>
      </c>
      <c r="J17" s="69" t="s">
        <v>1055</v>
      </c>
      <c r="K17" s="26"/>
      <c r="L17" s="26"/>
      <c r="M17" s="26"/>
    </row>
    <row r="18" spans="1:13">
      <c r="A18" s="69" t="s">
        <v>388</v>
      </c>
      <c r="B18" s="69" t="s">
        <v>441</v>
      </c>
      <c r="C18" s="69">
        <v>158</v>
      </c>
      <c r="D18" s="69" t="s">
        <v>442</v>
      </c>
      <c r="E18" s="70">
        <v>2500</v>
      </c>
      <c r="F18" s="71" t="s">
        <v>389</v>
      </c>
      <c r="G18" s="69" t="s">
        <v>443</v>
      </c>
      <c r="H18" s="69" t="s">
        <v>390</v>
      </c>
      <c r="I18" s="69" t="s">
        <v>391</v>
      </c>
      <c r="J18" s="69" t="s">
        <v>1055</v>
      </c>
      <c r="K18" s="26"/>
      <c r="L18" s="26"/>
      <c r="M18" s="26"/>
    </row>
    <row r="19" spans="1:13">
      <c r="A19" s="69" t="s">
        <v>388</v>
      </c>
      <c r="B19" s="69" t="s">
        <v>444</v>
      </c>
      <c r="C19" s="69">
        <v>159</v>
      </c>
      <c r="D19" s="69" t="s">
        <v>445</v>
      </c>
      <c r="E19" s="70">
        <v>2500</v>
      </c>
      <c r="F19" s="71" t="s">
        <v>389</v>
      </c>
      <c r="G19" s="69" t="s">
        <v>446</v>
      </c>
      <c r="H19" s="69" t="s">
        <v>390</v>
      </c>
      <c r="I19" s="69" t="s">
        <v>391</v>
      </c>
      <c r="J19" s="69" t="s">
        <v>1055</v>
      </c>
      <c r="K19" s="26"/>
      <c r="L19" s="26"/>
      <c r="M19" s="26"/>
    </row>
    <row r="20" spans="1:13">
      <c r="A20" s="69" t="s">
        <v>388</v>
      </c>
      <c r="B20" s="69" t="s">
        <v>447</v>
      </c>
      <c r="C20" s="69">
        <v>160</v>
      </c>
      <c r="D20" s="69" t="s">
        <v>448</v>
      </c>
      <c r="E20" s="70">
        <v>2500</v>
      </c>
      <c r="F20" s="71" t="s">
        <v>389</v>
      </c>
      <c r="G20" s="69" t="s">
        <v>449</v>
      </c>
      <c r="H20" s="69" t="s">
        <v>390</v>
      </c>
      <c r="I20" s="69" t="s">
        <v>391</v>
      </c>
      <c r="J20" s="69" t="s">
        <v>1055</v>
      </c>
      <c r="K20" s="26"/>
      <c r="L20" s="26"/>
      <c r="M20" s="26"/>
    </row>
    <row r="21" spans="1:13">
      <c r="A21" s="69" t="s">
        <v>388</v>
      </c>
      <c r="B21" s="69" t="s">
        <v>450</v>
      </c>
      <c r="C21" s="69">
        <v>161</v>
      </c>
      <c r="D21" s="69" t="s">
        <v>451</v>
      </c>
      <c r="E21" s="70">
        <v>2500</v>
      </c>
      <c r="F21" s="71" t="s">
        <v>389</v>
      </c>
      <c r="G21" s="69" t="s">
        <v>452</v>
      </c>
      <c r="H21" s="69" t="s">
        <v>390</v>
      </c>
      <c r="I21" s="69" t="s">
        <v>391</v>
      </c>
      <c r="J21" s="69" t="s">
        <v>1055</v>
      </c>
      <c r="K21" s="26"/>
      <c r="L21" s="26"/>
      <c r="M21" s="26"/>
    </row>
    <row r="22" spans="1:13">
      <c r="A22" s="69" t="s">
        <v>388</v>
      </c>
      <c r="B22" s="69" t="s">
        <v>453</v>
      </c>
      <c r="C22" s="69">
        <v>162</v>
      </c>
      <c r="D22" s="69" t="s">
        <v>454</v>
      </c>
      <c r="E22" s="70">
        <v>2500</v>
      </c>
      <c r="F22" s="71" t="s">
        <v>389</v>
      </c>
      <c r="G22" s="69" t="s">
        <v>455</v>
      </c>
      <c r="H22" s="69" t="s">
        <v>390</v>
      </c>
      <c r="I22" s="69" t="s">
        <v>391</v>
      </c>
      <c r="J22" s="69" t="s">
        <v>1055</v>
      </c>
      <c r="K22" s="26"/>
      <c r="L22" s="26"/>
      <c r="M22" s="26"/>
    </row>
    <row r="23" spans="1:13">
      <c r="A23" s="69" t="s">
        <v>388</v>
      </c>
      <c r="B23" s="69" t="s">
        <v>456</v>
      </c>
      <c r="C23" s="69">
        <v>163</v>
      </c>
      <c r="D23" s="69" t="s">
        <v>457</v>
      </c>
      <c r="E23" s="70">
        <v>2500</v>
      </c>
      <c r="F23" s="71" t="s">
        <v>389</v>
      </c>
      <c r="G23" s="69" t="s">
        <v>458</v>
      </c>
      <c r="H23" s="69" t="s">
        <v>390</v>
      </c>
      <c r="I23" s="69" t="s">
        <v>391</v>
      </c>
      <c r="J23" s="69" t="s">
        <v>1055</v>
      </c>
      <c r="K23" s="26"/>
      <c r="L23" s="26"/>
      <c r="M23" s="26"/>
    </row>
    <row r="24" spans="1:13">
      <c r="A24" s="69" t="s">
        <v>388</v>
      </c>
      <c r="B24" s="69" t="s">
        <v>459</v>
      </c>
      <c r="C24" s="69">
        <v>164</v>
      </c>
      <c r="D24" s="69" t="s">
        <v>460</v>
      </c>
      <c r="E24" s="70">
        <v>2500</v>
      </c>
      <c r="F24" s="71" t="s">
        <v>389</v>
      </c>
      <c r="G24" s="69" t="s">
        <v>461</v>
      </c>
      <c r="H24" s="69" t="s">
        <v>390</v>
      </c>
      <c r="I24" s="69" t="s">
        <v>391</v>
      </c>
      <c r="J24" s="69" t="s">
        <v>1055</v>
      </c>
      <c r="K24" s="26"/>
      <c r="L24" s="26"/>
      <c r="M24" s="26"/>
    </row>
    <row r="25" spans="1:13">
      <c r="A25" s="69" t="s">
        <v>388</v>
      </c>
      <c r="B25" s="69" t="s">
        <v>462</v>
      </c>
      <c r="C25" s="69">
        <v>165</v>
      </c>
      <c r="D25" s="69" t="s">
        <v>463</v>
      </c>
      <c r="E25" s="70">
        <v>2500</v>
      </c>
      <c r="F25" s="71" t="s">
        <v>389</v>
      </c>
      <c r="G25" s="69" t="s">
        <v>464</v>
      </c>
      <c r="H25" s="69" t="s">
        <v>390</v>
      </c>
      <c r="I25" s="69" t="s">
        <v>391</v>
      </c>
      <c r="J25" s="69" t="s">
        <v>1055</v>
      </c>
      <c r="K25" s="26"/>
      <c r="L25" s="26"/>
      <c r="M25" s="26"/>
    </row>
    <row r="26" spans="1:13">
      <c r="A26" s="69" t="s">
        <v>388</v>
      </c>
      <c r="B26" s="69" t="s">
        <v>465</v>
      </c>
      <c r="C26" s="69">
        <v>166</v>
      </c>
      <c r="D26" s="69" t="s">
        <v>466</v>
      </c>
      <c r="E26" s="70">
        <v>2500</v>
      </c>
      <c r="F26" s="71" t="s">
        <v>389</v>
      </c>
      <c r="G26" s="69" t="s">
        <v>467</v>
      </c>
      <c r="H26" s="69" t="s">
        <v>390</v>
      </c>
      <c r="I26" s="69" t="s">
        <v>391</v>
      </c>
      <c r="J26" s="69" t="s">
        <v>1055</v>
      </c>
      <c r="K26" s="26"/>
      <c r="L26" s="26"/>
      <c r="M26" s="26"/>
    </row>
    <row r="27" spans="1:13">
      <c r="A27" s="69" t="s">
        <v>388</v>
      </c>
      <c r="B27" s="69" t="s">
        <v>468</v>
      </c>
      <c r="C27" s="69">
        <v>167</v>
      </c>
      <c r="D27" s="69" t="s">
        <v>469</v>
      </c>
      <c r="E27" s="70">
        <v>2500</v>
      </c>
      <c r="F27" s="71" t="s">
        <v>389</v>
      </c>
      <c r="G27" s="69" t="s">
        <v>470</v>
      </c>
      <c r="H27" s="69" t="s">
        <v>390</v>
      </c>
      <c r="I27" s="69" t="s">
        <v>391</v>
      </c>
      <c r="J27" s="69" t="s">
        <v>1055</v>
      </c>
      <c r="K27" s="26"/>
      <c r="L27" s="26"/>
      <c r="M27" s="26"/>
    </row>
    <row r="28" spans="1:13">
      <c r="A28" s="69" t="s">
        <v>388</v>
      </c>
      <c r="B28" s="69" t="s">
        <v>471</v>
      </c>
      <c r="C28" s="69">
        <v>216</v>
      </c>
      <c r="D28" s="69" t="s">
        <v>472</v>
      </c>
      <c r="E28" s="70">
        <v>13000</v>
      </c>
      <c r="F28" s="71" t="s">
        <v>389</v>
      </c>
      <c r="G28" s="69" t="s">
        <v>473</v>
      </c>
      <c r="H28" s="69" t="s">
        <v>390</v>
      </c>
      <c r="I28" s="69" t="s">
        <v>395</v>
      </c>
      <c r="J28" s="69" t="s">
        <v>1055</v>
      </c>
      <c r="K28" s="26"/>
      <c r="L28" s="26"/>
      <c r="M28" s="26"/>
    </row>
    <row r="29" spans="1:13">
      <c r="A29" s="69" t="s">
        <v>388</v>
      </c>
      <c r="B29" s="69" t="s">
        <v>474</v>
      </c>
      <c r="C29" s="69">
        <v>217</v>
      </c>
      <c r="D29" s="69" t="s">
        <v>475</v>
      </c>
      <c r="E29" s="70">
        <v>13000</v>
      </c>
      <c r="F29" s="71" t="s">
        <v>389</v>
      </c>
      <c r="G29" s="69" t="s">
        <v>476</v>
      </c>
      <c r="H29" s="69" t="s">
        <v>390</v>
      </c>
      <c r="I29" s="69" t="s">
        <v>395</v>
      </c>
      <c r="J29" s="69" t="s">
        <v>1055</v>
      </c>
      <c r="K29" s="26"/>
      <c r="L29" s="26"/>
      <c r="M29" s="26"/>
    </row>
    <row r="30" spans="1:13">
      <c r="A30" s="69" t="s">
        <v>388</v>
      </c>
      <c r="B30" s="69" t="s">
        <v>477</v>
      </c>
      <c r="C30" s="69">
        <v>239</v>
      </c>
      <c r="D30" s="69" t="s">
        <v>478</v>
      </c>
      <c r="E30" s="70">
        <v>7500</v>
      </c>
      <c r="F30" s="71" t="s">
        <v>389</v>
      </c>
      <c r="G30" s="69" t="s">
        <v>479</v>
      </c>
      <c r="H30" s="69" t="s">
        <v>390</v>
      </c>
      <c r="I30" s="69" t="s">
        <v>395</v>
      </c>
      <c r="J30" s="69" t="s">
        <v>1055</v>
      </c>
      <c r="K30" s="26"/>
      <c r="L30" s="26"/>
      <c r="M30" s="26"/>
    </row>
    <row r="31" spans="1:13">
      <c r="A31" s="69" t="s">
        <v>388</v>
      </c>
      <c r="B31" s="69" t="s">
        <v>480</v>
      </c>
      <c r="C31" s="69">
        <v>242</v>
      </c>
      <c r="D31" s="69" t="s">
        <v>481</v>
      </c>
      <c r="E31" s="70">
        <v>7500</v>
      </c>
      <c r="F31" s="71" t="s">
        <v>389</v>
      </c>
      <c r="G31" s="69" t="s">
        <v>482</v>
      </c>
      <c r="H31" s="69" t="s">
        <v>390</v>
      </c>
      <c r="I31" s="69" t="s">
        <v>395</v>
      </c>
      <c r="J31" s="69" t="s">
        <v>1055</v>
      </c>
      <c r="K31" s="26"/>
      <c r="L31" s="26"/>
      <c r="M31" s="26"/>
    </row>
    <row r="32" spans="1:13">
      <c r="A32" s="69" t="s">
        <v>388</v>
      </c>
      <c r="B32" s="69" t="s">
        <v>483</v>
      </c>
      <c r="C32" s="69">
        <v>244</v>
      </c>
      <c r="D32" s="69" t="s">
        <v>484</v>
      </c>
      <c r="E32" s="70">
        <v>7500</v>
      </c>
      <c r="F32" s="71" t="s">
        <v>389</v>
      </c>
      <c r="G32" s="69" t="s">
        <v>485</v>
      </c>
      <c r="H32" s="69" t="s">
        <v>390</v>
      </c>
      <c r="I32" s="69" t="s">
        <v>395</v>
      </c>
      <c r="J32" s="69" t="s">
        <v>1055</v>
      </c>
      <c r="K32" s="26"/>
      <c r="L32" s="26"/>
      <c r="M32" s="26"/>
    </row>
    <row r="33" spans="1:13">
      <c r="A33" s="69" t="s">
        <v>388</v>
      </c>
      <c r="B33" s="69" t="s">
        <v>486</v>
      </c>
      <c r="C33" s="69">
        <v>245</v>
      </c>
      <c r="D33" s="69" t="s">
        <v>487</v>
      </c>
      <c r="E33" s="70">
        <v>7500</v>
      </c>
      <c r="F33" s="71" t="s">
        <v>389</v>
      </c>
      <c r="G33" s="69" t="s">
        <v>488</v>
      </c>
      <c r="H33" s="69" t="s">
        <v>390</v>
      </c>
      <c r="I33" s="69" t="s">
        <v>395</v>
      </c>
      <c r="J33" s="69" t="s">
        <v>1055</v>
      </c>
      <c r="K33" s="26"/>
      <c r="L33" s="26"/>
      <c r="M33" s="26"/>
    </row>
    <row r="34" spans="1:13">
      <c r="A34" s="69" t="s">
        <v>388</v>
      </c>
      <c r="B34" s="69" t="s">
        <v>489</v>
      </c>
      <c r="C34" s="69">
        <v>1638</v>
      </c>
      <c r="D34" s="69" t="s">
        <v>490</v>
      </c>
      <c r="E34" s="70">
        <v>4500</v>
      </c>
      <c r="F34" s="71" t="s">
        <v>389</v>
      </c>
      <c r="G34" s="69" t="s">
        <v>491</v>
      </c>
      <c r="H34" s="69" t="s">
        <v>390</v>
      </c>
      <c r="I34" s="69" t="s">
        <v>395</v>
      </c>
      <c r="J34" s="69" t="s">
        <v>1055</v>
      </c>
      <c r="K34" s="26"/>
      <c r="L34" s="26"/>
      <c r="M34" s="26"/>
    </row>
    <row r="35" spans="1:13">
      <c r="A35" s="69" t="s">
        <v>388</v>
      </c>
      <c r="B35" s="69" t="s">
        <v>492</v>
      </c>
      <c r="C35" s="69">
        <v>247</v>
      </c>
      <c r="D35" s="69" t="s">
        <v>493</v>
      </c>
      <c r="E35" s="70">
        <v>7500</v>
      </c>
      <c r="F35" s="71" t="s">
        <v>389</v>
      </c>
      <c r="G35" s="69" t="s">
        <v>494</v>
      </c>
      <c r="H35" s="69" t="s">
        <v>390</v>
      </c>
      <c r="I35" s="69" t="s">
        <v>395</v>
      </c>
      <c r="J35" s="69" t="s">
        <v>1055</v>
      </c>
      <c r="K35" s="26"/>
      <c r="L35" s="26"/>
      <c r="M35" s="26"/>
    </row>
    <row r="36" spans="1:13">
      <c r="A36" s="69" t="s">
        <v>388</v>
      </c>
      <c r="B36" s="69" t="s">
        <v>495</v>
      </c>
      <c r="C36" s="69">
        <v>248</v>
      </c>
      <c r="D36" s="69" t="s">
        <v>496</v>
      </c>
      <c r="E36" s="70">
        <v>7500</v>
      </c>
      <c r="F36" s="71" t="s">
        <v>389</v>
      </c>
      <c r="G36" s="69" t="s">
        <v>497</v>
      </c>
      <c r="H36" s="69" t="s">
        <v>390</v>
      </c>
      <c r="I36" s="69" t="s">
        <v>395</v>
      </c>
      <c r="J36" s="69" t="s">
        <v>1055</v>
      </c>
      <c r="K36" s="26"/>
      <c r="L36" s="26"/>
      <c r="M36" s="26"/>
    </row>
    <row r="37" spans="1:13">
      <c r="A37" s="69" t="s">
        <v>388</v>
      </c>
      <c r="B37" s="69" t="s">
        <v>498</v>
      </c>
      <c r="C37" s="69">
        <v>252</v>
      </c>
      <c r="D37" s="69" t="s">
        <v>499</v>
      </c>
      <c r="E37" s="70">
        <v>7500</v>
      </c>
      <c r="F37" s="71" t="s">
        <v>389</v>
      </c>
      <c r="G37" s="69" t="s">
        <v>500</v>
      </c>
      <c r="H37" s="69" t="s">
        <v>390</v>
      </c>
      <c r="I37" s="69" t="s">
        <v>395</v>
      </c>
      <c r="J37" s="69" t="s">
        <v>1055</v>
      </c>
      <c r="K37" s="26"/>
      <c r="L37" s="26"/>
      <c r="M37" s="26"/>
    </row>
    <row r="38" spans="1:13">
      <c r="A38" s="69" t="s">
        <v>388</v>
      </c>
      <c r="B38" s="69" t="s">
        <v>501</v>
      </c>
      <c r="C38" s="69">
        <v>1724</v>
      </c>
      <c r="D38" s="69" t="s">
        <v>502</v>
      </c>
      <c r="E38" s="70">
        <v>2500</v>
      </c>
      <c r="F38" s="71" t="s">
        <v>389</v>
      </c>
      <c r="G38" s="69" t="s">
        <v>503</v>
      </c>
      <c r="H38" s="69" t="s">
        <v>390</v>
      </c>
      <c r="I38" s="69" t="s">
        <v>395</v>
      </c>
      <c r="J38" s="69" t="s">
        <v>1055</v>
      </c>
      <c r="K38" s="26"/>
      <c r="L38" s="26"/>
      <c r="M38" s="26"/>
    </row>
    <row r="39" spans="1:13">
      <c r="A39" s="69" t="s">
        <v>388</v>
      </c>
      <c r="B39" s="69" t="s">
        <v>504</v>
      </c>
      <c r="C39" s="69">
        <v>191</v>
      </c>
      <c r="D39" s="69" t="s">
        <v>505</v>
      </c>
      <c r="E39" s="70">
        <v>3000</v>
      </c>
      <c r="F39" s="71" t="s">
        <v>389</v>
      </c>
      <c r="G39" s="69" t="s">
        <v>506</v>
      </c>
      <c r="H39" s="69" t="s">
        <v>390</v>
      </c>
      <c r="I39" s="69" t="s">
        <v>395</v>
      </c>
      <c r="J39" s="69" t="s">
        <v>1055</v>
      </c>
      <c r="K39" s="26"/>
      <c r="L39" s="26"/>
      <c r="M39" s="26"/>
    </row>
    <row r="40" spans="1:13">
      <c r="A40" s="69" t="s">
        <v>388</v>
      </c>
      <c r="B40" s="69" t="s">
        <v>507</v>
      </c>
      <c r="C40" s="69">
        <v>192</v>
      </c>
      <c r="D40" s="69" t="s">
        <v>508</v>
      </c>
      <c r="E40" s="70">
        <v>1700</v>
      </c>
      <c r="F40" s="71" t="s">
        <v>389</v>
      </c>
      <c r="G40" s="69" t="s">
        <v>509</v>
      </c>
      <c r="H40" s="69" t="s">
        <v>390</v>
      </c>
      <c r="I40" s="69" t="s">
        <v>395</v>
      </c>
      <c r="J40" s="69" t="s">
        <v>1055</v>
      </c>
      <c r="K40" s="26"/>
      <c r="L40" s="26"/>
      <c r="M40" s="26"/>
    </row>
    <row r="41" spans="1:13">
      <c r="A41" s="69" t="s">
        <v>388</v>
      </c>
      <c r="B41" s="69" t="s">
        <v>510</v>
      </c>
      <c r="C41" s="69">
        <v>196</v>
      </c>
      <c r="D41" s="69" t="s">
        <v>511</v>
      </c>
      <c r="E41" s="70">
        <v>1000</v>
      </c>
      <c r="F41" s="71" t="s">
        <v>389</v>
      </c>
      <c r="G41" s="69" t="s">
        <v>512</v>
      </c>
      <c r="H41" s="69" t="s">
        <v>390</v>
      </c>
      <c r="I41" s="69" t="s">
        <v>395</v>
      </c>
      <c r="J41" s="69" t="s">
        <v>1055</v>
      </c>
      <c r="K41" s="26"/>
      <c r="L41" s="26"/>
      <c r="M41" s="26"/>
    </row>
    <row r="42" spans="1:13">
      <c r="A42" s="69" t="s">
        <v>388</v>
      </c>
      <c r="B42" s="69" t="s">
        <v>513</v>
      </c>
      <c r="C42" s="69">
        <v>203</v>
      </c>
      <c r="D42" s="69" t="s">
        <v>514</v>
      </c>
      <c r="E42" s="70">
        <v>600</v>
      </c>
      <c r="F42" s="71" t="s">
        <v>389</v>
      </c>
      <c r="G42" s="69" t="s">
        <v>515</v>
      </c>
      <c r="H42" s="69" t="s">
        <v>390</v>
      </c>
      <c r="I42" s="69" t="s">
        <v>395</v>
      </c>
      <c r="J42" s="69" t="s">
        <v>1055</v>
      </c>
      <c r="K42" s="26"/>
      <c r="L42" s="26"/>
      <c r="M42" s="26"/>
    </row>
    <row r="43" spans="1:13">
      <c r="A43" s="69" t="s">
        <v>388</v>
      </c>
      <c r="B43" s="69" t="s">
        <v>516</v>
      </c>
      <c r="C43" s="69">
        <v>204</v>
      </c>
      <c r="D43" s="69" t="s">
        <v>517</v>
      </c>
      <c r="E43" s="70">
        <v>3000</v>
      </c>
      <c r="F43" s="71" t="s">
        <v>389</v>
      </c>
      <c r="G43" s="69" t="s">
        <v>518</v>
      </c>
      <c r="H43" s="69" t="s">
        <v>390</v>
      </c>
      <c r="I43" s="69" t="s">
        <v>395</v>
      </c>
      <c r="J43" s="69" t="s">
        <v>1055</v>
      </c>
      <c r="K43" s="26"/>
      <c r="L43" s="26"/>
      <c r="M43" s="26"/>
    </row>
    <row r="44" spans="1:13">
      <c r="A44" s="69" t="s">
        <v>388</v>
      </c>
      <c r="B44" s="69" t="s">
        <v>519</v>
      </c>
      <c r="C44" s="69">
        <v>205</v>
      </c>
      <c r="D44" s="69" t="s">
        <v>520</v>
      </c>
      <c r="E44" s="70">
        <v>1500</v>
      </c>
      <c r="F44" s="71" t="s">
        <v>389</v>
      </c>
      <c r="G44" s="69" t="s">
        <v>521</v>
      </c>
      <c r="H44" s="69" t="s">
        <v>390</v>
      </c>
      <c r="I44" s="69" t="s">
        <v>395</v>
      </c>
      <c r="J44" s="69" t="s">
        <v>1055</v>
      </c>
      <c r="K44" s="26"/>
      <c r="L44" s="26"/>
      <c r="M44" s="26"/>
    </row>
    <row r="45" spans="1:13">
      <c r="A45" s="69" t="s">
        <v>388</v>
      </c>
      <c r="B45" s="69" t="s">
        <v>522</v>
      </c>
      <c r="C45" s="69">
        <v>206</v>
      </c>
      <c r="D45" s="69" t="s">
        <v>523</v>
      </c>
      <c r="E45" s="70">
        <v>2000</v>
      </c>
      <c r="F45" s="71" t="s">
        <v>389</v>
      </c>
      <c r="G45" s="69" t="s">
        <v>524</v>
      </c>
      <c r="H45" s="69" t="s">
        <v>390</v>
      </c>
      <c r="I45" s="69" t="s">
        <v>395</v>
      </c>
      <c r="J45" s="69" t="s">
        <v>1055</v>
      </c>
      <c r="K45" s="26"/>
      <c r="L45" s="26"/>
      <c r="M45" s="26"/>
    </row>
    <row r="46" spans="1:13">
      <c r="A46" s="69" t="s">
        <v>388</v>
      </c>
      <c r="B46" s="69" t="s">
        <v>525</v>
      </c>
      <c r="C46" s="69">
        <v>207</v>
      </c>
      <c r="D46" s="69" t="s">
        <v>526</v>
      </c>
      <c r="E46" s="70">
        <v>2500</v>
      </c>
      <c r="F46" s="71" t="s">
        <v>389</v>
      </c>
      <c r="G46" s="69" t="s">
        <v>527</v>
      </c>
      <c r="H46" s="69" t="s">
        <v>390</v>
      </c>
      <c r="I46" s="69" t="s">
        <v>395</v>
      </c>
      <c r="J46" s="69" t="s">
        <v>1055</v>
      </c>
      <c r="K46" s="26"/>
      <c r="L46" s="26"/>
      <c r="M46" s="26"/>
    </row>
    <row r="47" spans="1:13">
      <c r="A47" s="69" t="s">
        <v>388</v>
      </c>
      <c r="B47" s="69" t="s">
        <v>528</v>
      </c>
      <c r="C47" s="69">
        <v>208</v>
      </c>
      <c r="D47" s="69" t="s">
        <v>529</v>
      </c>
      <c r="E47" s="70">
        <v>3000</v>
      </c>
      <c r="F47" s="71" t="s">
        <v>389</v>
      </c>
      <c r="G47" s="69" t="s">
        <v>530</v>
      </c>
      <c r="H47" s="69" t="s">
        <v>390</v>
      </c>
      <c r="I47" s="69" t="s">
        <v>395</v>
      </c>
      <c r="J47" s="69" t="s">
        <v>1055</v>
      </c>
      <c r="K47" s="26"/>
      <c r="L47" s="26"/>
      <c r="M47" s="26"/>
    </row>
    <row r="48" spans="1:13">
      <c r="A48" s="69" t="s">
        <v>388</v>
      </c>
      <c r="B48" s="69" t="s">
        <v>531</v>
      </c>
      <c r="C48" s="69">
        <v>215</v>
      </c>
      <c r="D48" s="69" t="s">
        <v>532</v>
      </c>
      <c r="E48" s="70">
        <v>2000</v>
      </c>
      <c r="F48" s="71" t="s">
        <v>389</v>
      </c>
      <c r="G48" s="69" t="s">
        <v>533</v>
      </c>
      <c r="H48" s="69" t="s">
        <v>390</v>
      </c>
      <c r="I48" s="69" t="s">
        <v>395</v>
      </c>
      <c r="J48" s="69" t="s">
        <v>1055</v>
      </c>
      <c r="K48" s="26"/>
      <c r="L48" s="26"/>
      <c r="M48" s="26"/>
    </row>
    <row r="49" spans="1:13">
      <c r="A49" s="69" t="s">
        <v>388</v>
      </c>
      <c r="B49" s="69" t="s">
        <v>534</v>
      </c>
      <c r="C49" s="69">
        <v>219</v>
      </c>
      <c r="D49" s="69" t="s">
        <v>535</v>
      </c>
      <c r="E49" s="70">
        <v>4500</v>
      </c>
      <c r="F49" s="71" t="s">
        <v>389</v>
      </c>
      <c r="G49" s="69" t="s">
        <v>536</v>
      </c>
      <c r="H49" s="69" t="s">
        <v>390</v>
      </c>
      <c r="I49" s="69" t="s">
        <v>395</v>
      </c>
      <c r="J49" s="69" t="s">
        <v>1055</v>
      </c>
      <c r="K49" s="26"/>
      <c r="L49" s="26"/>
      <c r="M49" s="26"/>
    </row>
    <row r="50" spans="1:13">
      <c r="A50" s="69" t="s">
        <v>388</v>
      </c>
      <c r="B50" s="69" t="s">
        <v>537</v>
      </c>
      <c r="C50" s="69">
        <v>256</v>
      </c>
      <c r="D50" s="69" t="s">
        <v>538</v>
      </c>
      <c r="E50" s="70">
        <v>700</v>
      </c>
      <c r="F50" s="71" t="s">
        <v>389</v>
      </c>
      <c r="G50" s="69" t="s">
        <v>539</v>
      </c>
      <c r="H50" s="69" t="s">
        <v>390</v>
      </c>
      <c r="I50" s="69" t="s">
        <v>395</v>
      </c>
      <c r="J50" s="69" t="s">
        <v>1055</v>
      </c>
      <c r="K50" s="26"/>
      <c r="L50" s="26"/>
      <c r="M50" s="26"/>
    </row>
    <row r="51" spans="1:13">
      <c r="A51" s="69" t="s">
        <v>388</v>
      </c>
      <c r="B51" s="69" t="s">
        <v>540</v>
      </c>
      <c r="C51" s="69">
        <v>257</v>
      </c>
      <c r="D51" s="69" t="s">
        <v>541</v>
      </c>
      <c r="E51" s="70">
        <v>2000</v>
      </c>
      <c r="F51" s="71" t="s">
        <v>389</v>
      </c>
      <c r="G51" s="69" t="s">
        <v>542</v>
      </c>
      <c r="H51" s="69" t="s">
        <v>390</v>
      </c>
      <c r="I51" s="69" t="s">
        <v>395</v>
      </c>
      <c r="J51" s="69" t="s">
        <v>1055</v>
      </c>
      <c r="K51" s="26"/>
      <c r="L51" s="26"/>
      <c r="M51" s="26"/>
    </row>
    <row r="52" spans="1:13">
      <c r="A52" s="69" t="s">
        <v>388</v>
      </c>
      <c r="B52" s="69" t="s">
        <v>543</v>
      </c>
      <c r="C52" s="69">
        <v>258</v>
      </c>
      <c r="D52" s="69" t="s">
        <v>544</v>
      </c>
      <c r="E52" s="70">
        <v>2000</v>
      </c>
      <c r="F52" s="71" t="s">
        <v>389</v>
      </c>
      <c r="G52" s="69" t="s">
        <v>545</v>
      </c>
      <c r="H52" s="69" t="s">
        <v>390</v>
      </c>
      <c r="I52" s="69" t="s">
        <v>395</v>
      </c>
      <c r="J52" s="69" t="s">
        <v>1055</v>
      </c>
      <c r="K52" s="26"/>
      <c r="L52" s="26"/>
      <c r="M52" s="26"/>
    </row>
    <row r="53" spans="1:13">
      <c r="A53" s="69" t="s">
        <v>388</v>
      </c>
      <c r="B53" s="69" t="s">
        <v>546</v>
      </c>
      <c r="C53" s="69">
        <v>259</v>
      </c>
      <c r="D53" s="69" t="s">
        <v>547</v>
      </c>
      <c r="E53" s="70">
        <v>2500</v>
      </c>
      <c r="F53" s="71" t="s">
        <v>389</v>
      </c>
      <c r="G53" s="69" t="s">
        <v>548</v>
      </c>
      <c r="H53" s="69" t="s">
        <v>390</v>
      </c>
      <c r="I53" s="69" t="s">
        <v>395</v>
      </c>
      <c r="J53" s="69" t="s">
        <v>1055</v>
      </c>
      <c r="K53" s="26"/>
      <c r="L53" s="26"/>
      <c r="M53" s="26"/>
    </row>
    <row r="54" spans="1:13">
      <c r="A54" s="69" t="s">
        <v>388</v>
      </c>
      <c r="B54" s="69" t="s">
        <v>549</v>
      </c>
      <c r="C54" s="69">
        <v>260</v>
      </c>
      <c r="D54" s="69" t="s">
        <v>550</v>
      </c>
      <c r="E54" s="70">
        <v>1000</v>
      </c>
      <c r="F54" s="71" t="s">
        <v>389</v>
      </c>
      <c r="G54" s="69" t="s">
        <v>551</v>
      </c>
      <c r="H54" s="69" t="s">
        <v>390</v>
      </c>
      <c r="I54" s="69" t="s">
        <v>395</v>
      </c>
      <c r="J54" s="69" t="s">
        <v>1055</v>
      </c>
      <c r="K54" s="26"/>
      <c r="L54" s="26"/>
      <c r="M54" s="26"/>
    </row>
    <row r="55" spans="1:13">
      <c r="A55" s="69" t="s">
        <v>388</v>
      </c>
      <c r="B55" s="69" t="s">
        <v>552</v>
      </c>
      <c r="C55" s="69">
        <v>261</v>
      </c>
      <c r="D55" s="69" t="s">
        <v>553</v>
      </c>
      <c r="E55" s="70">
        <v>1000</v>
      </c>
      <c r="F55" s="71" t="s">
        <v>389</v>
      </c>
      <c r="G55" s="69" t="s">
        <v>554</v>
      </c>
      <c r="H55" s="69" t="s">
        <v>390</v>
      </c>
      <c r="I55" s="69" t="s">
        <v>395</v>
      </c>
      <c r="J55" s="69" t="s">
        <v>1055</v>
      </c>
      <c r="K55" s="26"/>
      <c r="L55" s="26"/>
      <c r="M55" s="26"/>
    </row>
    <row r="56" spans="1:13">
      <c r="A56" s="69" t="s">
        <v>388</v>
      </c>
      <c r="B56" s="69" t="s">
        <v>555</v>
      </c>
      <c r="C56" s="69">
        <v>262</v>
      </c>
      <c r="D56" s="69" t="s">
        <v>556</v>
      </c>
      <c r="E56" s="70">
        <v>1000</v>
      </c>
      <c r="F56" s="71" t="s">
        <v>389</v>
      </c>
      <c r="G56" s="69" t="s">
        <v>557</v>
      </c>
      <c r="H56" s="69" t="s">
        <v>390</v>
      </c>
      <c r="I56" s="69" t="s">
        <v>395</v>
      </c>
      <c r="J56" s="69" t="s">
        <v>1055</v>
      </c>
      <c r="K56" s="26"/>
      <c r="L56" s="26"/>
      <c r="M56" s="26"/>
    </row>
    <row r="57" spans="1:13">
      <c r="A57" s="69" t="s">
        <v>388</v>
      </c>
      <c r="B57" s="69" t="s">
        <v>558</v>
      </c>
      <c r="C57" s="69">
        <v>264</v>
      </c>
      <c r="D57" s="69" t="s">
        <v>559</v>
      </c>
      <c r="E57" s="70">
        <v>2000</v>
      </c>
      <c r="F57" s="71" t="s">
        <v>389</v>
      </c>
      <c r="G57" s="69" t="s">
        <v>560</v>
      </c>
      <c r="H57" s="69" t="s">
        <v>390</v>
      </c>
      <c r="I57" s="69" t="s">
        <v>395</v>
      </c>
      <c r="J57" s="69" t="s">
        <v>1055</v>
      </c>
      <c r="K57" s="26"/>
      <c r="L57" s="26"/>
      <c r="M57" s="26"/>
    </row>
    <row r="58" spans="1:13">
      <c r="A58" s="69" t="s">
        <v>388</v>
      </c>
      <c r="B58" s="69" t="s">
        <v>561</v>
      </c>
      <c r="C58" s="69">
        <v>265</v>
      </c>
      <c r="D58" s="69" t="s">
        <v>562</v>
      </c>
      <c r="E58" s="70">
        <v>2500</v>
      </c>
      <c r="F58" s="71" t="s">
        <v>389</v>
      </c>
      <c r="G58" s="69" t="s">
        <v>563</v>
      </c>
      <c r="H58" s="69" t="s">
        <v>390</v>
      </c>
      <c r="I58" s="69" t="s">
        <v>395</v>
      </c>
      <c r="J58" s="69" t="s">
        <v>1055</v>
      </c>
      <c r="K58" s="26"/>
      <c r="L58" s="26"/>
      <c r="M58" s="26"/>
    </row>
    <row r="59" spans="1:13">
      <c r="A59" s="69" t="s">
        <v>388</v>
      </c>
      <c r="B59" s="69" t="s">
        <v>564</v>
      </c>
      <c r="C59" s="69">
        <v>267</v>
      </c>
      <c r="D59" s="69" t="s">
        <v>565</v>
      </c>
      <c r="E59" s="70">
        <v>250</v>
      </c>
      <c r="F59" s="71" t="s">
        <v>389</v>
      </c>
      <c r="G59" s="69" t="s">
        <v>566</v>
      </c>
      <c r="H59" s="69" t="s">
        <v>390</v>
      </c>
      <c r="I59" s="69" t="s">
        <v>395</v>
      </c>
      <c r="J59" s="69" t="s">
        <v>1055</v>
      </c>
      <c r="K59" s="26"/>
      <c r="L59" s="26"/>
      <c r="M59" s="26"/>
    </row>
    <row r="60" spans="1:13">
      <c r="A60" s="69" t="s">
        <v>388</v>
      </c>
      <c r="B60" s="69" t="s">
        <v>567</v>
      </c>
      <c r="C60" s="69">
        <v>273</v>
      </c>
      <c r="D60" s="69" t="s">
        <v>568</v>
      </c>
      <c r="E60" s="70">
        <v>17000</v>
      </c>
      <c r="F60" s="71" t="s">
        <v>389</v>
      </c>
      <c r="G60" s="69" t="s">
        <v>569</v>
      </c>
      <c r="H60" s="69" t="s">
        <v>390</v>
      </c>
      <c r="I60" s="69" t="s">
        <v>395</v>
      </c>
      <c r="J60" s="69" t="s">
        <v>1055</v>
      </c>
      <c r="K60" s="26"/>
      <c r="L60" s="26"/>
      <c r="M60" s="26"/>
    </row>
    <row r="61" spans="1:13">
      <c r="A61" s="69" t="s">
        <v>388</v>
      </c>
      <c r="B61" s="69" t="s">
        <v>570</v>
      </c>
      <c r="C61" s="69">
        <v>274</v>
      </c>
      <c r="D61" s="69" t="s">
        <v>571</v>
      </c>
      <c r="E61" s="70">
        <v>1000</v>
      </c>
      <c r="F61" s="71" t="s">
        <v>389</v>
      </c>
      <c r="G61" s="69" t="s">
        <v>572</v>
      </c>
      <c r="H61" s="69" t="s">
        <v>390</v>
      </c>
      <c r="I61" s="69" t="s">
        <v>395</v>
      </c>
      <c r="J61" s="69" t="s">
        <v>927</v>
      </c>
      <c r="K61" s="26"/>
      <c r="L61" s="26"/>
      <c r="M61" s="26"/>
    </row>
    <row r="62" spans="1:13">
      <c r="A62" s="69" t="s">
        <v>388</v>
      </c>
      <c r="B62" s="69" t="s">
        <v>573</v>
      </c>
      <c r="C62" s="69">
        <v>275</v>
      </c>
      <c r="D62" s="69" t="s">
        <v>574</v>
      </c>
      <c r="E62" s="70">
        <v>900</v>
      </c>
      <c r="F62" s="71" t="s">
        <v>389</v>
      </c>
      <c r="G62" s="69" t="s">
        <v>575</v>
      </c>
      <c r="H62" s="69" t="s">
        <v>390</v>
      </c>
      <c r="I62" s="69" t="s">
        <v>395</v>
      </c>
      <c r="J62" s="69" t="s">
        <v>1055</v>
      </c>
      <c r="K62" s="26"/>
      <c r="L62" s="26"/>
      <c r="M62" s="26"/>
    </row>
    <row r="63" spans="1:13">
      <c r="A63" s="69" t="s">
        <v>388</v>
      </c>
      <c r="B63" s="69" t="s">
        <v>576</v>
      </c>
      <c r="C63" s="69">
        <v>276</v>
      </c>
      <c r="D63" s="69" t="s">
        <v>577</v>
      </c>
      <c r="E63" s="70">
        <v>700</v>
      </c>
      <c r="F63" s="71" t="s">
        <v>389</v>
      </c>
      <c r="G63" s="69" t="s">
        <v>578</v>
      </c>
      <c r="H63" s="69" t="s">
        <v>390</v>
      </c>
      <c r="I63" s="69" t="s">
        <v>395</v>
      </c>
      <c r="J63" s="69" t="s">
        <v>1055</v>
      </c>
      <c r="K63" s="26"/>
      <c r="L63" s="26"/>
      <c r="M63" s="26"/>
    </row>
    <row r="64" spans="1:13">
      <c r="A64" s="69" t="s">
        <v>388</v>
      </c>
      <c r="B64" s="69" t="s">
        <v>579</v>
      </c>
      <c r="C64" s="69">
        <v>280</v>
      </c>
      <c r="D64" s="69" t="s">
        <v>580</v>
      </c>
      <c r="E64" s="70">
        <v>1200</v>
      </c>
      <c r="F64" s="71" t="s">
        <v>389</v>
      </c>
      <c r="G64" s="69" t="s">
        <v>581</v>
      </c>
      <c r="H64" s="69" t="s">
        <v>390</v>
      </c>
      <c r="I64" s="69" t="s">
        <v>395</v>
      </c>
      <c r="J64" s="69" t="s">
        <v>1055</v>
      </c>
      <c r="K64" s="26"/>
      <c r="L64" s="26"/>
      <c r="M64" s="26"/>
    </row>
    <row r="65" spans="1:13">
      <c r="A65" s="69" t="s">
        <v>388</v>
      </c>
      <c r="B65" s="69" t="s">
        <v>582</v>
      </c>
      <c r="C65" s="69">
        <v>281</v>
      </c>
      <c r="D65" s="69" t="s">
        <v>583</v>
      </c>
      <c r="E65" s="70">
        <v>700</v>
      </c>
      <c r="F65" s="71" t="s">
        <v>389</v>
      </c>
      <c r="G65" s="69" t="s">
        <v>584</v>
      </c>
      <c r="H65" s="69" t="s">
        <v>390</v>
      </c>
      <c r="I65" s="69" t="s">
        <v>395</v>
      </c>
      <c r="J65" s="69" t="s">
        <v>1055</v>
      </c>
      <c r="K65" s="26"/>
      <c r="L65" s="26"/>
      <c r="M65" s="26"/>
    </row>
    <row r="66" spans="1:13">
      <c r="A66" s="69" t="s">
        <v>388</v>
      </c>
      <c r="B66" s="69" t="s">
        <v>585</v>
      </c>
      <c r="C66" s="69">
        <v>284</v>
      </c>
      <c r="D66" s="69" t="s">
        <v>586</v>
      </c>
      <c r="E66" s="70">
        <v>500</v>
      </c>
      <c r="F66" s="71" t="s">
        <v>389</v>
      </c>
      <c r="G66" s="69" t="s">
        <v>587</v>
      </c>
      <c r="H66" s="69" t="s">
        <v>390</v>
      </c>
      <c r="I66" s="69" t="s">
        <v>395</v>
      </c>
      <c r="J66" s="69" t="s">
        <v>1055</v>
      </c>
      <c r="K66" s="26"/>
      <c r="L66" s="26"/>
      <c r="M66" s="26"/>
    </row>
    <row r="67" spans="1:13">
      <c r="A67" s="69" t="s">
        <v>388</v>
      </c>
      <c r="B67" s="69" t="s">
        <v>588</v>
      </c>
      <c r="C67" s="69">
        <v>289</v>
      </c>
      <c r="D67" s="69" t="s">
        <v>589</v>
      </c>
      <c r="E67" s="70">
        <v>600</v>
      </c>
      <c r="F67" s="71" t="s">
        <v>389</v>
      </c>
      <c r="G67" s="69" t="s">
        <v>590</v>
      </c>
      <c r="H67" s="69" t="s">
        <v>390</v>
      </c>
      <c r="I67" s="69" t="s">
        <v>395</v>
      </c>
      <c r="J67" s="69" t="s">
        <v>1055</v>
      </c>
      <c r="K67" s="26"/>
      <c r="L67" s="26"/>
      <c r="M67" s="26"/>
    </row>
    <row r="68" spans="1:13">
      <c r="A68" s="69" t="s">
        <v>388</v>
      </c>
      <c r="B68" s="69" t="s">
        <v>591</v>
      </c>
      <c r="C68" s="69">
        <v>290</v>
      </c>
      <c r="D68" s="69" t="s">
        <v>592</v>
      </c>
      <c r="E68" s="70">
        <v>500</v>
      </c>
      <c r="F68" s="71" t="s">
        <v>389</v>
      </c>
      <c r="G68" s="69" t="s">
        <v>593</v>
      </c>
      <c r="H68" s="69" t="s">
        <v>390</v>
      </c>
      <c r="I68" s="69" t="s">
        <v>395</v>
      </c>
      <c r="J68" s="69" t="s">
        <v>1055</v>
      </c>
      <c r="K68" s="26"/>
      <c r="L68" s="26"/>
      <c r="M68" s="26"/>
    </row>
    <row r="69" spans="1:13">
      <c r="A69" s="69" t="s">
        <v>388</v>
      </c>
      <c r="B69" s="69" t="s">
        <v>594</v>
      </c>
      <c r="C69" s="69">
        <v>292</v>
      </c>
      <c r="D69" s="69" t="s">
        <v>595</v>
      </c>
      <c r="E69" s="70">
        <v>1000</v>
      </c>
      <c r="F69" s="71" t="s">
        <v>389</v>
      </c>
      <c r="G69" s="69" t="s">
        <v>596</v>
      </c>
      <c r="H69" s="69" t="s">
        <v>390</v>
      </c>
      <c r="I69" s="69" t="s">
        <v>395</v>
      </c>
      <c r="J69" s="69" t="s">
        <v>1055</v>
      </c>
      <c r="K69" s="26"/>
      <c r="L69" s="26"/>
      <c r="M69" s="26"/>
    </row>
    <row r="70" spans="1:13">
      <c r="A70" s="69" t="s">
        <v>388</v>
      </c>
      <c r="B70" s="69" t="s">
        <v>597</v>
      </c>
      <c r="C70" s="69">
        <v>293</v>
      </c>
      <c r="D70" s="69" t="s">
        <v>598</v>
      </c>
      <c r="E70" s="70">
        <v>5000</v>
      </c>
      <c r="F70" s="71" t="s">
        <v>389</v>
      </c>
      <c r="G70" s="69" t="s">
        <v>599</v>
      </c>
      <c r="H70" s="69" t="s">
        <v>390</v>
      </c>
      <c r="I70" s="69" t="s">
        <v>395</v>
      </c>
      <c r="J70" s="69" t="s">
        <v>1055</v>
      </c>
      <c r="K70" s="26"/>
      <c r="L70" s="26"/>
      <c r="M70" s="26"/>
    </row>
    <row r="71" spans="1:13">
      <c r="A71" s="69" t="s">
        <v>388</v>
      </c>
      <c r="B71" s="69" t="s">
        <v>600</v>
      </c>
      <c r="C71" s="69">
        <v>294</v>
      </c>
      <c r="D71" s="69" t="s">
        <v>601</v>
      </c>
      <c r="E71" s="70">
        <v>800</v>
      </c>
      <c r="F71" s="71" t="s">
        <v>389</v>
      </c>
      <c r="G71" s="69" t="s">
        <v>602</v>
      </c>
      <c r="H71" s="69" t="s">
        <v>390</v>
      </c>
      <c r="I71" s="69" t="s">
        <v>395</v>
      </c>
      <c r="J71" s="69" t="s">
        <v>1055</v>
      </c>
      <c r="K71" s="26"/>
      <c r="L71" s="26"/>
      <c r="M71" s="26"/>
    </row>
    <row r="72" spans="1:13">
      <c r="A72" s="69" t="s">
        <v>388</v>
      </c>
      <c r="B72" s="69" t="s">
        <v>603</v>
      </c>
      <c r="C72" s="69">
        <v>295</v>
      </c>
      <c r="D72" s="69" t="s">
        <v>604</v>
      </c>
      <c r="E72" s="70">
        <v>1200</v>
      </c>
      <c r="F72" s="71" t="s">
        <v>389</v>
      </c>
      <c r="G72" s="69" t="s">
        <v>605</v>
      </c>
      <c r="H72" s="69" t="s">
        <v>390</v>
      </c>
      <c r="I72" s="69" t="s">
        <v>395</v>
      </c>
      <c r="J72" s="69" t="s">
        <v>1055</v>
      </c>
      <c r="K72" s="26"/>
      <c r="L72" s="26"/>
      <c r="M72" s="26"/>
    </row>
    <row r="73" spans="1:13">
      <c r="A73" s="69" t="s">
        <v>388</v>
      </c>
      <c r="B73" s="69" t="s">
        <v>606</v>
      </c>
      <c r="C73" s="69">
        <v>296</v>
      </c>
      <c r="D73" s="69" t="s">
        <v>607</v>
      </c>
      <c r="E73" s="70">
        <v>1200</v>
      </c>
      <c r="F73" s="71" t="s">
        <v>389</v>
      </c>
      <c r="G73" s="69" t="s">
        <v>608</v>
      </c>
      <c r="H73" s="69" t="s">
        <v>390</v>
      </c>
      <c r="I73" s="69" t="s">
        <v>395</v>
      </c>
      <c r="J73" s="69" t="s">
        <v>1055</v>
      </c>
      <c r="K73" s="26"/>
      <c r="L73" s="26"/>
      <c r="M73" s="26"/>
    </row>
    <row r="74" spans="1:13">
      <c r="A74" s="69" t="s">
        <v>388</v>
      </c>
      <c r="B74" s="69" t="s">
        <v>609</v>
      </c>
      <c r="C74" s="69">
        <v>297</v>
      </c>
      <c r="D74" s="69" t="s">
        <v>610</v>
      </c>
      <c r="E74" s="70">
        <v>1200</v>
      </c>
      <c r="F74" s="71" t="s">
        <v>389</v>
      </c>
      <c r="G74" s="69" t="s">
        <v>611</v>
      </c>
      <c r="H74" s="69" t="s">
        <v>390</v>
      </c>
      <c r="I74" s="69" t="s">
        <v>395</v>
      </c>
      <c r="J74" s="69" t="s">
        <v>1055</v>
      </c>
      <c r="K74" s="26"/>
      <c r="L74" s="26"/>
      <c r="M74" s="26"/>
    </row>
    <row r="75" spans="1:13">
      <c r="A75" s="69" t="s">
        <v>388</v>
      </c>
      <c r="B75" s="69" t="s">
        <v>612</v>
      </c>
      <c r="C75" s="69">
        <v>298</v>
      </c>
      <c r="D75" s="69" t="s">
        <v>613</v>
      </c>
      <c r="E75" s="70">
        <v>1200</v>
      </c>
      <c r="F75" s="71" t="s">
        <v>389</v>
      </c>
      <c r="G75" s="69" t="s">
        <v>614</v>
      </c>
      <c r="H75" s="69" t="s">
        <v>390</v>
      </c>
      <c r="I75" s="69" t="s">
        <v>395</v>
      </c>
      <c r="J75" s="69" t="s">
        <v>1055</v>
      </c>
      <c r="K75" s="26"/>
      <c r="L75" s="26"/>
      <c r="M75" s="26"/>
    </row>
    <row r="76" spans="1:13">
      <c r="A76" s="69" t="s">
        <v>388</v>
      </c>
      <c r="B76" s="69" t="s">
        <v>615</v>
      </c>
      <c r="C76" s="69">
        <v>299</v>
      </c>
      <c r="D76" s="69" t="s">
        <v>616</v>
      </c>
      <c r="E76" s="70">
        <v>1200</v>
      </c>
      <c r="F76" s="71" t="s">
        <v>389</v>
      </c>
      <c r="G76" s="69" t="s">
        <v>617</v>
      </c>
      <c r="H76" s="69" t="s">
        <v>390</v>
      </c>
      <c r="I76" s="69" t="s">
        <v>395</v>
      </c>
      <c r="J76" s="69" t="s">
        <v>1055</v>
      </c>
      <c r="K76" s="26"/>
      <c r="L76" s="26"/>
      <c r="M76" s="26"/>
    </row>
    <row r="77" spans="1:13">
      <c r="A77" s="69" t="s">
        <v>388</v>
      </c>
      <c r="B77" s="69" t="s">
        <v>618</v>
      </c>
      <c r="C77" s="69">
        <v>302</v>
      </c>
      <c r="D77" s="69" t="s">
        <v>619</v>
      </c>
      <c r="E77" s="70">
        <v>1200</v>
      </c>
      <c r="F77" s="71" t="s">
        <v>389</v>
      </c>
      <c r="G77" s="69" t="s">
        <v>620</v>
      </c>
      <c r="H77" s="69" t="s">
        <v>390</v>
      </c>
      <c r="I77" s="69" t="s">
        <v>395</v>
      </c>
      <c r="J77" s="69" t="s">
        <v>1055</v>
      </c>
      <c r="K77" s="26"/>
      <c r="L77" s="26"/>
      <c r="M77" s="26"/>
    </row>
    <row r="78" spans="1:13">
      <c r="A78" s="69" t="s">
        <v>388</v>
      </c>
      <c r="B78" s="69" t="s">
        <v>621</v>
      </c>
      <c r="C78" s="69">
        <v>303</v>
      </c>
      <c r="D78" s="69" t="s">
        <v>622</v>
      </c>
      <c r="E78" s="70">
        <v>1200</v>
      </c>
      <c r="F78" s="71" t="s">
        <v>389</v>
      </c>
      <c r="G78" s="69" t="s">
        <v>623</v>
      </c>
      <c r="H78" s="69" t="s">
        <v>390</v>
      </c>
      <c r="I78" s="69" t="s">
        <v>395</v>
      </c>
      <c r="J78" s="69" t="s">
        <v>1055</v>
      </c>
      <c r="K78" s="26"/>
      <c r="L78" s="26"/>
      <c r="M78" s="26"/>
    </row>
    <row r="79" spans="1:13">
      <c r="A79" s="69" t="s">
        <v>388</v>
      </c>
      <c r="B79" s="69" t="s">
        <v>624</v>
      </c>
      <c r="C79" s="69">
        <v>307</v>
      </c>
      <c r="D79" s="69" t="s">
        <v>625</v>
      </c>
      <c r="E79" s="70">
        <v>500</v>
      </c>
      <c r="F79" s="71" t="s">
        <v>389</v>
      </c>
      <c r="G79" s="69" t="s">
        <v>626</v>
      </c>
      <c r="H79" s="69" t="s">
        <v>390</v>
      </c>
      <c r="I79" s="69" t="s">
        <v>395</v>
      </c>
      <c r="J79" s="69" t="s">
        <v>1055</v>
      </c>
      <c r="K79" s="26"/>
      <c r="L79" s="26"/>
      <c r="M79" s="26"/>
    </row>
    <row r="80" spans="1:13">
      <c r="A80" s="69" t="s">
        <v>388</v>
      </c>
      <c r="B80" s="69" t="s">
        <v>627</v>
      </c>
      <c r="C80" s="69">
        <v>308</v>
      </c>
      <c r="D80" s="69" t="s">
        <v>628</v>
      </c>
      <c r="E80" s="70">
        <v>500</v>
      </c>
      <c r="F80" s="71" t="s">
        <v>389</v>
      </c>
      <c r="G80" s="69" t="s">
        <v>629</v>
      </c>
      <c r="H80" s="69" t="s">
        <v>390</v>
      </c>
      <c r="I80" s="69" t="s">
        <v>395</v>
      </c>
      <c r="J80" s="69" t="s">
        <v>1055</v>
      </c>
      <c r="K80" s="26"/>
      <c r="L80" s="26"/>
      <c r="M80" s="26"/>
    </row>
    <row r="81" spans="1:13">
      <c r="A81" s="69" t="s">
        <v>388</v>
      </c>
      <c r="B81" s="69" t="s">
        <v>630</v>
      </c>
      <c r="C81" s="69">
        <v>310</v>
      </c>
      <c r="D81" s="69" t="s">
        <v>631</v>
      </c>
      <c r="E81" s="70">
        <v>500</v>
      </c>
      <c r="F81" s="71" t="s">
        <v>389</v>
      </c>
      <c r="G81" s="69" t="s">
        <v>632</v>
      </c>
      <c r="H81" s="69" t="s">
        <v>390</v>
      </c>
      <c r="I81" s="69" t="s">
        <v>395</v>
      </c>
      <c r="J81" s="69" t="s">
        <v>1055</v>
      </c>
      <c r="K81" s="26"/>
      <c r="L81" s="26"/>
      <c r="M81" s="26"/>
    </row>
    <row r="82" spans="1:13">
      <c r="A82" s="69" t="s">
        <v>388</v>
      </c>
      <c r="B82" s="69" t="s">
        <v>633</v>
      </c>
      <c r="C82" s="69">
        <v>1651</v>
      </c>
      <c r="D82" s="69" t="s">
        <v>634</v>
      </c>
      <c r="E82" s="70">
        <v>1700</v>
      </c>
      <c r="F82" s="71" t="s">
        <v>389</v>
      </c>
      <c r="G82" s="69" t="s">
        <v>635</v>
      </c>
      <c r="H82" s="69" t="s">
        <v>390</v>
      </c>
      <c r="I82" s="69" t="s">
        <v>395</v>
      </c>
      <c r="J82" s="69" t="s">
        <v>1055</v>
      </c>
      <c r="K82" s="26"/>
      <c r="L82" s="26"/>
      <c r="M82" s="26"/>
    </row>
    <row r="83" spans="1:13">
      <c r="A83" s="69" t="s">
        <v>388</v>
      </c>
      <c r="B83" s="69" t="s">
        <v>637</v>
      </c>
      <c r="C83" s="69">
        <v>424</v>
      </c>
      <c r="D83" s="69" t="s">
        <v>638</v>
      </c>
      <c r="E83" s="70">
        <v>1000</v>
      </c>
      <c r="F83" s="71" t="s">
        <v>389</v>
      </c>
      <c r="G83" s="69" t="s">
        <v>639</v>
      </c>
      <c r="H83" s="69" t="s">
        <v>390</v>
      </c>
      <c r="I83" s="69" t="s">
        <v>636</v>
      </c>
      <c r="J83" s="69" t="s">
        <v>926</v>
      </c>
      <c r="K83" s="26"/>
      <c r="L83" s="26"/>
      <c r="M83" s="26"/>
    </row>
    <row r="84" spans="1:13">
      <c r="A84" s="69" t="s">
        <v>388</v>
      </c>
      <c r="B84" s="69" t="s">
        <v>640</v>
      </c>
      <c r="C84" s="69" t="s">
        <v>641</v>
      </c>
      <c r="D84" s="69" t="s">
        <v>642</v>
      </c>
      <c r="E84" s="70">
        <v>1500</v>
      </c>
      <c r="F84" s="71" t="s">
        <v>389</v>
      </c>
      <c r="G84" s="69" t="s">
        <v>643</v>
      </c>
      <c r="H84" s="69" t="s">
        <v>390</v>
      </c>
      <c r="I84" s="69" t="s">
        <v>636</v>
      </c>
      <c r="J84" s="69" t="s">
        <v>926</v>
      </c>
      <c r="K84" s="26"/>
      <c r="L84" s="26"/>
      <c r="M84" s="26"/>
    </row>
    <row r="85" spans="1:13">
      <c r="A85" s="69" t="s">
        <v>388</v>
      </c>
      <c r="B85" s="69" t="s">
        <v>644</v>
      </c>
      <c r="C85" s="69" t="s">
        <v>645</v>
      </c>
      <c r="D85" s="69" t="s">
        <v>642</v>
      </c>
      <c r="E85" s="70">
        <v>1500</v>
      </c>
      <c r="F85" s="71" t="s">
        <v>389</v>
      </c>
      <c r="G85" s="69" t="s">
        <v>646</v>
      </c>
      <c r="H85" s="69" t="s">
        <v>390</v>
      </c>
      <c r="I85" s="69" t="s">
        <v>636</v>
      </c>
      <c r="J85" s="69" t="s">
        <v>926</v>
      </c>
      <c r="K85" s="26"/>
      <c r="L85" s="26"/>
      <c r="M85" s="26"/>
    </row>
    <row r="86" spans="1:13">
      <c r="A86" s="69" t="s">
        <v>388</v>
      </c>
      <c r="B86" s="69" t="s">
        <v>647</v>
      </c>
      <c r="C86" s="69">
        <v>438</v>
      </c>
      <c r="D86" s="69" t="s">
        <v>648</v>
      </c>
      <c r="E86" s="70">
        <v>1700</v>
      </c>
      <c r="F86" s="71" t="s">
        <v>389</v>
      </c>
      <c r="G86" s="69" t="s">
        <v>649</v>
      </c>
      <c r="H86" s="69" t="s">
        <v>390</v>
      </c>
      <c r="I86" s="69" t="s">
        <v>636</v>
      </c>
      <c r="J86" s="69" t="s">
        <v>926</v>
      </c>
      <c r="K86" s="26"/>
      <c r="L86" s="26"/>
      <c r="M86" s="26"/>
    </row>
    <row r="87" spans="1:13">
      <c r="A87" s="69" t="s">
        <v>388</v>
      </c>
      <c r="B87" s="69" t="s">
        <v>650</v>
      </c>
      <c r="C87" s="69">
        <v>702</v>
      </c>
      <c r="D87" s="69" t="s">
        <v>651</v>
      </c>
      <c r="E87" s="70">
        <v>6000</v>
      </c>
      <c r="F87" s="71" t="s">
        <v>389</v>
      </c>
      <c r="G87" s="69" t="s">
        <v>652</v>
      </c>
      <c r="H87" s="69" t="s">
        <v>390</v>
      </c>
      <c r="I87" s="69" t="s">
        <v>653</v>
      </c>
      <c r="J87" s="69" t="s">
        <v>1055</v>
      </c>
      <c r="K87" s="26"/>
      <c r="L87" s="26"/>
      <c r="M87" s="26"/>
    </row>
    <row r="88" spans="1:13">
      <c r="A88" s="69" t="s">
        <v>388</v>
      </c>
      <c r="B88" s="69" t="s">
        <v>654</v>
      </c>
      <c r="C88" s="69">
        <v>703</v>
      </c>
      <c r="D88" s="69" t="s">
        <v>655</v>
      </c>
      <c r="E88" s="70">
        <v>1500</v>
      </c>
      <c r="F88" s="71" t="s">
        <v>389</v>
      </c>
      <c r="G88" s="69" t="s">
        <v>656</v>
      </c>
      <c r="H88" s="69" t="s">
        <v>390</v>
      </c>
      <c r="I88" s="69" t="s">
        <v>653</v>
      </c>
      <c r="J88" s="69" t="s">
        <v>1055</v>
      </c>
      <c r="K88" s="26"/>
      <c r="L88" s="26"/>
      <c r="M88" s="26"/>
    </row>
    <row r="89" spans="1:13">
      <c r="A89" s="69" t="s">
        <v>388</v>
      </c>
      <c r="B89" s="69" t="s">
        <v>657</v>
      </c>
      <c r="C89" s="69">
        <v>704</v>
      </c>
      <c r="D89" s="69" t="s">
        <v>658</v>
      </c>
      <c r="E89" s="70">
        <v>2000</v>
      </c>
      <c r="F89" s="71" t="s">
        <v>389</v>
      </c>
      <c r="G89" s="69" t="s">
        <v>659</v>
      </c>
      <c r="H89" s="69" t="s">
        <v>390</v>
      </c>
      <c r="I89" s="69" t="s">
        <v>653</v>
      </c>
      <c r="J89" s="69" t="s">
        <v>1055</v>
      </c>
      <c r="K89" s="26"/>
      <c r="L89" s="26"/>
      <c r="M89" s="26"/>
    </row>
    <row r="90" spans="1:13">
      <c r="A90" s="69" t="s">
        <v>388</v>
      </c>
      <c r="B90" s="69" t="s">
        <v>660</v>
      </c>
      <c r="C90" s="69">
        <v>705</v>
      </c>
      <c r="D90" s="69" t="s">
        <v>661</v>
      </c>
      <c r="E90" s="70">
        <v>1200</v>
      </c>
      <c r="F90" s="71" t="s">
        <v>389</v>
      </c>
      <c r="G90" s="69" t="s">
        <v>662</v>
      </c>
      <c r="H90" s="69" t="s">
        <v>390</v>
      </c>
      <c r="I90" s="69" t="s">
        <v>653</v>
      </c>
      <c r="J90" s="69" t="s">
        <v>1055</v>
      </c>
      <c r="K90" s="26"/>
      <c r="L90" s="26"/>
      <c r="M90" s="26"/>
    </row>
    <row r="91" spans="1:13">
      <c r="A91" s="69" t="s">
        <v>388</v>
      </c>
      <c r="B91" s="69" t="s">
        <v>663</v>
      </c>
      <c r="C91" s="69">
        <v>706</v>
      </c>
      <c r="D91" s="69" t="s">
        <v>664</v>
      </c>
      <c r="E91" s="70">
        <v>1500</v>
      </c>
      <c r="F91" s="71" t="s">
        <v>389</v>
      </c>
      <c r="G91" s="69" t="s">
        <v>665</v>
      </c>
      <c r="H91" s="69" t="s">
        <v>390</v>
      </c>
      <c r="I91" s="69" t="s">
        <v>653</v>
      </c>
      <c r="J91" s="69" t="s">
        <v>926</v>
      </c>
      <c r="K91" s="26"/>
      <c r="L91" s="26"/>
      <c r="M91" s="26"/>
    </row>
    <row r="92" spans="1:13">
      <c r="A92" s="69" t="s">
        <v>388</v>
      </c>
      <c r="B92" s="69" t="s">
        <v>666</v>
      </c>
      <c r="C92" s="69">
        <v>707</v>
      </c>
      <c r="D92" s="69" t="s">
        <v>667</v>
      </c>
      <c r="E92" s="70">
        <v>2500</v>
      </c>
      <c r="F92" s="71" t="s">
        <v>389</v>
      </c>
      <c r="G92" s="69" t="s">
        <v>668</v>
      </c>
      <c r="H92" s="69" t="s">
        <v>390</v>
      </c>
      <c r="I92" s="69" t="s">
        <v>653</v>
      </c>
      <c r="J92" s="69" t="s">
        <v>1055</v>
      </c>
      <c r="K92" s="26"/>
      <c r="L92" s="26"/>
      <c r="M92" s="26"/>
    </row>
    <row r="93" spans="1:13">
      <c r="A93" s="69" t="s">
        <v>388</v>
      </c>
      <c r="B93" s="69" t="s">
        <v>669</v>
      </c>
      <c r="C93" s="69">
        <v>709</v>
      </c>
      <c r="D93" s="69" t="s">
        <v>670</v>
      </c>
      <c r="E93" s="70">
        <v>2500</v>
      </c>
      <c r="F93" s="71" t="s">
        <v>389</v>
      </c>
      <c r="G93" s="69" t="s">
        <v>671</v>
      </c>
      <c r="H93" s="69" t="s">
        <v>390</v>
      </c>
      <c r="I93" s="69" t="s">
        <v>653</v>
      </c>
      <c r="J93" s="69" t="s">
        <v>926</v>
      </c>
      <c r="K93" s="26"/>
      <c r="L93" s="26"/>
      <c r="M93" s="26"/>
    </row>
    <row r="94" spans="1:13">
      <c r="A94" s="69" t="s">
        <v>388</v>
      </c>
      <c r="B94" s="69" t="s">
        <v>672</v>
      </c>
      <c r="C94" s="69">
        <v>710</v>
      </c>
      <c r="D94" s="69" t="s">
        <v>673</v>
      </c>
      <c r="E94" s="70">
        <v>800</v>
      </c>
      <c r="F94" s="71" t="s">
        <v>389</v>
      </c>
      <c r="G94" s="69" t="s">
        <v>674</v>
      </c>
      <c r="H94" s="69" t="s">
        <v>390</v>
      </c>
      <c r="I94" s="69" t="s">
        <v>653</v>
      </c>
      <c r="J94" s="69" t="s">
        <v>926</v>
      </c>
      <c r="K94" s="26"/>
      <c r="L94" s="26"/>
      <c r="M94" s="26"/>
    </row>
    <row r="95" spans="1:13">
      <c r="A95" s="69" t="s">
        <v>388</v>
      </c>
      <c r="B95" s="69" t="s">
        <v>675</v>
      </c>
      <c r="C95" s="69">
        <v>711</v>
      </c>
      <c r="D95" s="69" t="s">
        <v>676</v>
      </c>
      <c r="E95" s="70">
        <v>1300</v>
      </c>
      <c r="F95" s="71" t="s">
        <v>389</v>
      </c>
      <c r="G95" s="69" t="s">
        <v>677</v>
      </c>
      <c r="H95" s="69" t="s">
        <v>390</v>
      </c>
      <c r="I95" s="69" t="s">
        <v>653</v>
      </c>
      <c r="J95" s="69" t="s">
        <v>926</v>
      </c>
      <c r="K95" s="26"/>
      <c r="L95" s="26"/>
      <c r="M95" s="26"/>
    </row>
    <row r="96" spans="1:13">
      <c r="A96" s="69" t="s">
        <v>388</v>
      </c>
      <c r="B96" s="69" t="s">
        <v>678</v>
      </c>
      <c r="C96" s="69">
        <v>712</v>
      </c>
      <c r="D96" s="69" t="s">
        <v>679</v>
      </c>
      <c r="E96" s="70">
        <v>2500</v>
      </c>
      <c r="F96" s="71" t="s">
        <v>389</v>
      </c>
      <c r="G96" s="69" t="s">
        <v>680</v>
      </c>
      <c r="H96" s="69" t="s">
        <v>390</v>
      </c>
      <c r="I96" s="69" t="s">
        <v>653</v>
      </c>
      <c r="J96" s="69" t="s">
        <v>926</v>
      </c>
      <c r="K96" s="26"/>
      <c r="L96" s="26"/>
      <c r="M96" s="26"/>
    </row>
    <row r="97" spans="1:13">
      <c r="A97" s="69" t="s">
        <v>388</v>
      </c>
      <c r="B97" s="69" t="s">
        <v>681</v>
      </c>
      <c r="C97" s="69">
        <v>714</v>
      </c>
      <c r="D97" s="69" t="s">
        <v>682</v>
      </c>
      <c r="E97" s="70">
        <v>1500</v>
      </c>
      <c r="F97" s="71" t="s">
        <v>389</v>
      </c>
      <c r="G97" s="69" t="s">
        <v>683</v>
      </c>
      <c r="H97" s="69" t="s">
        <v>390</v>
      </c>
      <c r="I97" s="69" t="s">
        <v>653</v>
      </c>
      <c r="J97" s="69" t="s">
        <v>926</v>
      </c>
      <c r="K97" s="26"/>
      <c r="L97" s="26"/>
      <c r="M97" s="26"/>
    </row>
    <row r="98" spans="1:13">
      <c r="A98" s="69" t="s">
        <v>388</v>
      </c>
      <c r="B98" s="69" t="s">
        <v>684</v>
      </c>
      <c r="C98" s="69">
        <v>715</v>
      </c>
      <c r="D98" s="69" t="s">
        <v>685</v>
      </c>
      <c r="E98" s="70">
        <v>5000</v>
      </c>
      <c r="F98" s="71" t="s">
        <v>389</v>
      </c>
      <c r="G98" s="69" t="s">
        <v>686</v>
      </c>
      <c r="H98" s="69" t="s">
        <v>390</v>
      </c>
      <c r="I98" s="69" t="s">
        <v>653</v>
      </c>
      <c r="J98" s="69" t="s">
        <v>926</v>
      </c>
      <c r="K98" s="26"/>
      <c r="L98" s="26"/>
      <c r="M98" s="26"/>
    </row>
    <row r="99" spans="1:13">
      <c r="A99" s="69" t="s">
        <v>388</v>
      </c>
      <c r="B99" s="69" t="s">
        <v>687</v>
      </c>
      <c r="C99" s="69">
        <v>716</v>
      </c>
      <c r="D99" s="69" t="s">
        <v>688</v>
      </c>
      <c r="E99" s="70">
        <v>2500</v>
      </c>
      <c r="F99" s="71" t="s">
        <v>389</v>
      </c>
      <c r="G99" s="69" t="s">
        <v>689</v>
      </c>
      <c r="H99" s="69" t="s">
        <v>390</v>
      </c>
      <c r="I99" s="69" t="s">
        <v>653</v>
      </c>
      <c r="J99" s="69" t="s">
        <v>926</v>
      </c>
      <c r="K99" s="26"/>
      <c r="L99" s="26"/>
      <c r="M99" s="26"/>
    </row>
    <row r="100" spans="1:13">
      <c r="A100" s="69" t="s">
        <v>388</v>
      </c>
      <c r="B100" s="69" t="s">
        <v>690</v>
      </c>
      <c r="C100" s="69">
        <v>718</v>
      </c>
      <c r="D100" s="69" t="s">
        <v>691</v>
      </c>
      <c r="E100" s="70">
        <v>4000</v>
      </c>
      <c r="F100" s="71" t="s">
        <v>389</v>
      </c>
      <c r="G100" s="69" t="s">
        <v>692</v>
      </c>
      <c r="H100" s="69" t="s">
        <v>390</v>
      </c>
      <c r="I100" s="69" t="s">
        <v>653</v>
      </c>
      <c r="J100" s="69" t="s">
        <v>926</v>
      </c>
      <c r="K100" s="26"/>
      <c r="L100" s="26"/>
      <c r="M100" s="26"/>
    </row>
    <row r="101" spans="1:13">
      <c r="A101" s="69" t="s">
        <v>388</v>
      </c>
      <c r="B101" s="69" t="s">
        <v>693</v>
      </c>
      <c r="C101" s="69">
        <v>720</v>
      </c>
      <c r="D101" s="69" t="s">
        <v>694</v>
      </c>
      <c r="E101" s="70">
        <v>3000</v>
      </c>
      <c r="F101" s="71" t="s">
        <v>389</v>
      </c>
      <c r="G101" s="69" t="s">
        <v>695</v>
      </c>
      <c r="H101" s="69" t="s">
        <v>390</v>
      </c>
      <c r="I101" s="69" t="s">
        <v>653</v>
      </c>
      <c r="J101" s="69" t="s">
        <v>1055</v>
      </c>
      <c r="K101" s="26"/>
      <c r="L101" s="26"/>
      <c r="M101" s="26"/>
    </row>
    <row r="102" spans="1:13">
      <c r="A102" s="69" t="s">
        <v>388</v>
      </c>
      <c r="B102" s="69" t="s">
        <v>696</v>
      </c>
      <c r="C102" s="69">
        <v>722</v>
      </c>
      <c r="D102" s="69" t="s">
        <v>697</v>
      </c>
      <c r="E102" s="70">
        <v>3500</v>
      </c>
      <c r="F102" s="71" t="s">
        <v>389</v>
      </c>
      <c r="G102" s="69" t="s">
        <v>698</v>
      </c>
      <c r="H102" s="69" t="s">
        <v>390</v>
      </c>
      <c r="I102" s="69" t="s">
        <v>653</v>
      </c>
      <c r="J102" s="69" t="s">
        <v>1055</v>
      </c>
      <c r="K102" s="26"/>
      <c r="L102" s="26"/>
      <c r="M102" s="26"/>
    </row>
    <row r="103" spans="1:13">
      <c r="A103" s="69" t="s">
        <v>388</v>
      </c>
      <c r="B103" s="69" t="s">
        <v>699</v>
      </c>
      <c r="C103" s="69">
        <v>734</v>
      </c>
      <c r="D103" s="69" t="s">
        <v>700</v>
      </c>
      <c r="E103" s="70">
        <v>5000</v>
      </c>
      <c r="F103" s="71" t="s">
        <v>389</v>
      </c>
      <c r="G103" s="69" t="s">
        <v>701</v>
      </c>
      <c r="H103" s="69" t="s">
        <v>390</v>
      </c>
      <c r="I103" s="69" t="s">
        <v>653</v>
      </c>
      <c r="J103" s="69" t="s">
        <v>1055</v>
      </c>
      <c r="K103" s="26"/>
      <c r="L103" s="26"/>
      <c r="M103" s="26"/>
    </row>
    <row r="104" spans="1:13">
      <c r="A104" s="69" t="s">
        <v>388</v>
      </c>
      <c r="B104" s="69" t="s">
        <v>702</v>
      </c>
      <c r="C104" s="69" t="s">
        <v>703</v>
      </c>
      <c r="D104" s="69" t="s">
        <v>704</v>
      </c>
      <c r="E104" s="70">
        <v>2500</v>
      </c>
      <c r="F104" s="71" t="s">
        <v>389</v>
      </c>
      <c r="G104" s="69" t="s">
        <v>705</v>
      </c>
      <c r="H104" s="69" t="s">
        <v>390</v>
      </c>
      <c r="I104" s="69" t="s">
        <v>653</v>
      </c>
      <c r="J104" s="69" t="s">
        <v>1055</v>
      </c>
      <c r="K104" s="26"/>
      <c r="L104" s="26"/>
      <c r="M104" s="26"/>
    </row>
    <row r="105" spans="1:13">
      <c r="A105" s="69" t="s">
        <v>388</v>
      </c>
      <c r="B105" s="69" t="s">
        <v>706</v>
      </c>
      <c r="C105" s="69" t="s">
        <v>707</v>
      </c>
      <c r="D105" s="69" t="s">
        <v>704</v>
      </c>
      <c r="E105" s="70">
        <v>2500</v>
      </c>
      <c r="F105" s="71" t="s">
        <v>389</v>
      </c>
      <c r="G105" s="69" t="s">
        <v>708</v>
      </c>
      <c r="H105" s="69" t="s">
        <v>390</v>
      </c>
      <c r="I105" s="69" t="s">
        <v>653</v>
      </c>
      <c r="J105" s="69" t="s">
        <v>1055</v>
      </c>
      <c r="K105" s="26"/>
      <c r="L105" s="26"/>
      <c r="M105" s="26"/>
    </row>
    <row r="106" spans="1:13">
      <c r="A106" s="69" t="s">
        <v>388</v>
      </c>
      <c r="B106" s="69" t="s">
        <v>709</v>
      </c>
      <c r="C106" s="69">
        <v>743</v>
      </c>
      <c r="D106" s="69" t="s">
        <v>710</v>
      </c>
      <c r="E106" s="70">
        <v>3500</v>
      </c>
      <c r="F106" s="71" t="s">
        <v>389</v>
      </c>
      <c r="G106" s="69" t="s">
        <v>711</v>
      </c>
      <c r="H106" s="69" t="s">
        <v>390</v>
      </c>
      <c r="I106" s="69" t="s">
        <v>653</v>
      </c>
      <c r="J106" s="69" t="s">
        <v>1055</v>
      </c>
      <c r="K106" s="26"/>
      <c r="L106" s="26"/>
      <c r="M106" s="26"/>
    </row>
    <row r="107" spans="1:13">
      <c r="A107" s="69" t="s">
        <v>388</v>
      </c>
      <c r="B107" s="69" t="s">
        <v>712</v>
      </c>
      <c r="C107" s="69">
        <v>744</v>
      </c>
      <c r="D107" s="69" t="s">
        <v>713</v>
      </c>
      <c r="E107" s="70">
        <v>600</v>
      </c>
      <c r="F107" s="71" t="s">
        <v>389</v>
      </c>
      <c r="G107" s="69" t="s">
        <v>714</v>
      </c>
      <c r="H107" s="69" t="s">
        <v>390</v>
      </c>
      <c r="I107" s="69" t="s">
        <v>653</v>
      </c>
      <c r="J107" s="69" t="s">
        <v>926</v>
      </c>
      <c r="K107" s="26"/>
      <c r="L107" s="26"/>
      <c r="M107" s="26"/>
    </row>
    <row r="108" spans="1:13">
      <c r="A108" s="69" t="s">
        <v>388</v>
      </c>
      <c r="B108" s="69" t="s">
        <v>715</v>
      </c>
      <c r="C108" s="69">
        <v>745</v>
      </c>
      <c r="D108" s="69" t="s">
        <v>716</v>
      </c>
      <c r="E108" s="70">
        <v>2500</v>
      </c>
      <c r="F108" s="71" t="s">
        <v>389</v>
      </c>
      <c r="G108" s="69" t="s">
        <v>717</v>
      </c>
      <c r="H108" s="69" t="s">
        <v>390</v>
      </c>
      <c r="I108" s="69" t="s">
        <v>653</v>
      </c>
      <c r="J108" s="69" t="s">
        <v>926</v>
      </c>
      <c r="K108" s="26"/>
      <c r="L108" s="26"/>
      <c r="M108" s="26"/>
    </row>
    <row r="109" spans="1:13">
      <c r="A109" s="69" t="s">
        <v>388</v>
      </c>
      <c r="B109" s="69" t="s">
        <v>718</v>
      </c>
      <c r="C109" s="69">
        <v>746</v>
      </c>
      <c r="D109" s="69" t="s">
        <v>719</v>
      </c>
      <c r="E109" s="70">
        <v>3000</v>
      </c>
      <c r="F109" s="71" t="s">
        <v>389</v>
      </c>
      <c r="G109" s="69" t="s">
        <v>720</v>
      </c>
      <c r="H109" s="69" t="s">
        <v>390</v>
      </c>
      <c r="I109" s="69" t="s">
        <v>653</v>
      </c>
      <c r="J109" s="69" t="s">
        <v>926</v>
      </c>
      <c r="K109" s="26"/>
      <c r="L109" s="26"/>
      <c r="M109" s="26"/>
    </row>
    <row r="110" spans="1:13">
      <c r="A110" s="69" t="s">
        <v>388</v>
      </c>
      <c r="B110" s="69" t="s">
        <v>721</v>
      </c>
      <c r="C110" s="69">
        <v>748</v>
      </c>
      <c r="D110" s="69" t="s">
        <v>722</v>
      </c>
      <c r="E110" s="70">
        <v>2500</v>
      </c>
      <c r="F110" s="71" t="s">
        <v>389</v>
      </c>
      <c r="G110" s="69" t="s">
        <v>723</v>
      </c>
      <c r="H110" s="69" t="s">
        <v>390</v>
      </c>
      <c r="I110" s="69" t="s">
        <v>653</v>
      </c>
      <c r="J110" s="69" t="s">
        <v>1055</v>
      </c>
      <c r="K110" s="26"/>
      <c r="L110" s="26"/>
      <c r="M110" s="26"/>
    </row>
    <row r="111" spans="1:13">
      <c r="A111" s="69" t="s">
        <v>388</v>
      </c>
      <c r="B111" s="69" t="s">
        <v>724</v>
      </c>
      <c r="C111" s="69">
        <v>751</v>
      </c>
      <c r="D111" s="69" t="s">
        <v>725</v>
      </c>
      <c r="E111" s="70">
        <v>1500</v>
      </c>
      <c r="F111" s="71" t="s">
        <v>389</v>
      </c>
      <c r="G111" s="69" t="s">
        <v>726</v>
      </c>
      <c r="H111" s="69" t="s">
        <v>390</v>
      </c>
      <c r="I111" s="69" t="s">
        <v>653</v>
      </c>
      <c r="J111" s="69" t="s">
        <v>1055</v>
      </c>
      <c r="K111" s="26"/>
      <c r="L111" s="26"/>
      <c r="M111" s="26"/>
    </row>
    <row r="112" spans="1:13">
      <c r="A112" s="69" t="s">
        <v>388</v>
      </c>
      <c r="B112" s="69" t="s">
        <v>727</v>
      </c>
      <c r="C112" s="69">
        <v>5000</v>
      </c>
      <c r="D112" s="69" t="s">
        <v>728</v>
      </c>
      <c r="E112" s="70">
        <v>5000</v>
      </c>
      <c r="F112" s="71" t="s">
        <v>389</v>
      </c>
      <c r="G112" s="69" t="s">
        <v>729</v>
      </c>
      <c r="H112" s="69" t="s">
        <v>390</v>
      </c>
      <c r="I112" s="69" t="s">
        <v>653</v>
      </c>
      <c r="J112" s="69" t="s">
        <v>1055</v>
      </c>
      <c r="K112" s="26"/>
      <c r="L112" s="26"/>
      <c r="M112" s="26"/>
    </row>
    <row r="113" spans="1:13">
      <c r="A113" s="69" t="s">
        <v>388</v>
      </c>
      <c r="B113" s="69" t="s">
        <v>730</v>
      </c>
      <c r="C113" s="69">
        <v>753</v>
      </c>
      <c r="D113" s="69" t="s">
        <v>731</v>
      </c>
      <c r="E113" s="70">
        <v>5000</v>
      </c>
      <c r="F113" s="71" t="s">
        <v>389</v>
      </c>
      <c r="G113" s="69" t="s">
        <v>732</v>
      </c>
      <c r="H113" s="69" t="s">
        <v>390</v>
      </c>
      <c r="I113" s="69" t="s">
        <v>653</v>
      </c>
      <c r="J113" s="69" t="s">
        <v>926</v>
      </c>
      <c r="K113" s="26"/>
      <c r="L113" s="26"/>
      <c r="M113" s="26"/>
    </row>
    <row r="114" spans="1:13">
      <c r="A114" s="69" t="s">
        <v>388</v>
      </c>
      <c r="B114" s="69" t="s">
        <v>733</v>
      </c>
      <c r="C114" s="69">
        <v>755</v>
      </c>
      <c r="D114" s="69" t="s">
        <v>734</v>
      </c>
      <c r="E114" s="70">
        <v>2500</v>
      </c>
      <c r="F114" s="71" t="s">
        <v>389</v>
      </c>
      <c r="G114" s="69" t="s">
        <v>735</v>
      </c>
      <c r="H114" s="69" t="s">
        <v>390</v>
      </c>
      <c r="I114" s="69" t="s">
        <v>653</v>
      </c>
      <c r="J114" s="69" t="s">
        <v>1055</v>
      </c>
      <c r="K114" s="26"/>
      <c r="L114" s="26"/>
      <c r="M114" s="26"/>
    </row>
    <row r="115" spans="1:13">
      <c r="A115" s="69" t="s">
        <v>388</v>
      </c>
      <c r="B115" s="69" t="s">
        <v>736</v>
      </c>
      <c r="C115" s="69">
        <v>756</v>
      </c>
      <c r="D115" s="69" t="s">
        <v>737</v>
      </c>
      <c r="E115" s="70">
        <v>3000</v>
      </c>
      <c r="F115" s="71" t="s">
        <v>389</v>
      </c>
      <c r="G115" s="69" t="s">
        <v>738</v>
      </c>
      <c r="H115" s="69" t="s">
        <v>390</v>
      </c>
      <c r="I115" s="69" t="s">
        <v>653</v>
      </c>
      <c r="J115" s="69" t="s">
        <v>1055</v>
      </c>
      <c r="K115" s="26"/>
      <c r="L115" s="26"/>
      <c r="M115" s="26"/>
    </row>
    <row r="116" spans="1:13">
      <c r="A116" s="69" t="s">
        <v>388</v>
      </c>
      <c r="B116" s="69" t="s">
        <v>739</v>
      </c>
      <c r="C116" s="69">
        <v>762</v>
      </c>
      <c r="D116" s="69" t="s">
        <v>740</v>
      </c>
      <c r="E116" s="70">
        <v>2500</v>
      </c>
      <c r="F116" s="71" t="s">
        <v>389</v>
      </c>
      <c r="G116" s="69" t="s">
        <v>741</v>
      </c>
      <c r="H116" s="69" t="s">
        <v>390</v>
      </c>
      <c r="I116" s="69" t="s">
        <v>653</v>
      </c>
      <c r="J116" s="69" t="s">
        <v>926</v>
      </c>
      <c r="K116" s="26"/>
      <c r="L116" s="26"/>
      <c r="M116" s="26"/>
    </row>
    <row r="117" spans="1:13">
      <c r="A117" s="69" t="s">
        <v>388</v>
      </c>
      <c r="B117" s="69" t="s">
        <v>742</v>
      </c>
      <c r="C117" s="69">
        <v>780</v>
      </c>
      <c r="D117" s="69" t="s">
        <v>743</v>
      </c>
      <c r="E117" s="70">
        <v>4000</v>
      </c>
      <c r="F117" s="71" t="s">
        <v>389</v>
      </c>
      <c r="G117" s="69" t="s">
        <v>744</v>
      </c>
      <c r="H117" s="69" t="s">
        <v>390</v>
      </c>
      <c r="I117" s="69" t="s">
        <v>653</v>
      </c>
      <c r="J117" s="69" t="s">
        <v>1055</v>
      </c>
      <c r="K117" s="26"/>
      <c r="L117" s="26"/>
      <c r="M117" s="26"/>
    </row>
    <row r="118" spans="1:13">
      <c r="A118" s="69" t="s">
        <v>388</v>
      </c>
      <c r="B118" s="69" t="s">
        <v>745</v>
      </c>
      <c r="C118" s="69">
        <v>785</v>
      </c>
      <c r="D118" s="69" t="s">
        <v>746</v>
      </c>
      <c r="E118" s="70">
        <v>3500</v>
      </c>
      <c r="F118" s="71" t="s">
        <v>389</v>
      </c>
      <c r="G118" s="69" t="s">
        <v>747</v>
      </c>
      <c r="H118" s="69" t="s">
        <v>390</v>
      </c>
      <c r="I118" s="69" t="s">
        <v>653</v>
      </c>
      <c r="J118" s="69" t="s">
        <v>1055</v>
      </c>
      <c r="K118" s="26"/>
      <c r="L118" s="26"/>
      <c r="M118" s="26"/>
    </row>
    <row r="119" spans="1:13">
      <c r="A119" s="69" t="s">
        <v>388</v>
      </c>
      <c r="B119" s="69" t="s">
        <v>748</v>
      </c>
      <c r="C119" s="69">
        <v>786</v>
      </c>
      <c r="D119" s="69" t="s">
        <v>749</v>
      </c>
      <c r="E119" s="70">
        <v>5000</v>
      </c>
      <c r="F119" s="71" t="s">
        <v>389</v>
      </c>
      <c r="G119" s="69" t="s">
        <v>750</v>
      </c>
      <c r="H119" s="69" t="s">
        <v>390</v>
      </c>
      <c r="I119" s="69" t="s">
        <v>653</v>
      </c>
      <c r="J119" s="69" t="s">
        <v>1055</v>
      </c>
      <c r="K119" s="26"/>
      <c r="L119" s="26"/>
      <c r="M119" s="26"/>
    </row>
    <row r="120" spans="1:13">
      <c r="A120" s="69" t="s">
        <v>388</v>
      </c>
      <c r="B120" s="69" t="s">
        <v>751</v>
      </c>
      <c r="C120" s="69">
        <v>787</v>
      </c>
      <c r="D120" s="69" t="s">
        <v>752</v>
      </c>
      <c r="E120" s="70">
        <v>2500</v>
      </c>
      <c r="F120" s="71" t="s">
        <v>389</v>
      </c>
      <c r="G120" s="69" t="s">
        <v>753</v>
      </c>
      <c r="H120" s="69" t="s">
        <v>390</v>
      </c>
      <c r="I120" s="69" t="s">
        <v>653</v>
      </c>
      <c r="J120" s="69" t="s">
        <v>1055</v>
      </c>
      <c r="K120" s="26"/>
      <c r="L120" s="26"/>
      <c r="M120" s="26"/>
    </row>
    <row r="121" spans="1:13">
      <c r="A121" s="69" t="s">
        <v>388</v>
      </c>
      <c r="B121" s="69" t="s">
        <v>754</v>
      </c>
      <c r="C121" s="69">
        <v>788</v>
      </c>
      <c r="D121" s="69" t="s">
        <v>755</v>
      </c>
      <c r="E121" s="70">
        <v>7000</v>
      </c>
      <c r="F121" s="71" t="s">
        <v>389</v>
      </c>
      <c r="G121" s="69" t="s">
        <v>756</v>
      </c>
      <c r="H121" s="69" t="s">
        <v>390</v>
      </c>
      <c r="I121" s="69" t="s">
        <v>653</v>
      </c>
      <c r="J121" s="69" t="s">
        <v>926</v>
      </c>
      <c r="K121" s="26"/>
      <c r="L121" s="26"/>
      <c r="M121" s="26"/>
    </row>
    <row r="122" spans="1:13">
      <c r="A122" s="69" t="s">
        <v>388</v>
      </c>
      <c r="B122" s="69" t="s">
        <v>1060</v>
      </c>
      <c r="C122" s="69">
        <v>326</v>
      </c>
      <c r="D122" s="69" t="s">
        <v>1057</v>
      </c>
      <c r="E122" s="70">
        <v>87000</v>
      </c>
      <c r="F122" s="72">
        <v>42369</v>
      </c>
      <c r="G122" s="69" t="s">
        <v>1058</v>
      </c>
      <c r="H122" s="69" t="s">
        <v>390</v>
      </c>
      <c r="I122" s="69" t="s">
        <v>1059</v>
      </c>
      <c r="J122" s="69" t="s">
        <v>1055</v>
      </c>
      <c r="K122" s="26"/>
      <c r="L122" s="26"/>
      <c r="M122" s="26"/>
    </row>
    <row r="123" spans="1:13">
      <c r="A123" s="69" t="s">
        <v>388</v>
      </c>
      <c r="B123" s="69" t="s">
        <v>1096</v>
      </c>
      <c r="C123" s="69">
        <v>1686</v>
      </c>
      <c r="D123" s="69" t="s">
        <v>1061</v>
      </c>
      <c r="E123" s="70">
        <v>150000</v>
      </c>
      <c r="F123" s="72">
        <v>42369</v>
      </c>
      <c r="G123" s="69" t="s">
        <v>1062</v>
      </c>
      <c r="H123" s="69" t="s">
        <v>390</v>
      </c>
      <c r="I123" s="69" t="s">
        <v>1059</v>
      </c>
      <c r="J123" s="69" t="s">
        <v>1055</v>
      </c>
      <c r="K123" s="26"/>
      <c r="L123" s="26"/>
      <c r="M123" s="26"/>
    </row>
    <row r="124" spans="1:13">
      <c r="A124" s="69" t="s">
        <v>388</v>
      </c>
      <c r="B124" s="69" t="s">
        <v>1097</v>
      </c>
      <c r="C124" s="69">
        <v>1554</v>
      </c>
      <c r="D124" s="69" t="s">
        <v>1063</v>
      </c>
      <c r="E124" s="70">
        <v>100000</v>
      </c>
      <c r="F124" s="72">
        <v>42369</v>
      </c>
      <c r="G124" s="69" t="s">
        <v>1064</v>
      </c>
      <c r="H124" s="69" t="s">
        <v>390</v>
      </c>
      <c r="I124" s="69" t="s">
        <v>1059</v>
      </c>
      <c r="J124" s="69" t="s">
        <v>1055</v>
      </c>
      <c r="K124" s="26"/>
      <c r="L124" s="26"/>
      <c r="M124" s="26"/>
    </row>
    <row r="125" spans="1:13">
      <c r="A125" s="69" t="s">
        <v>388</v>
      </c>
      <c r="B125" s="69" t="s">
        <v>1098</v>
      </c>
      <c r="C125" s="69">
        <v>1555</v>
      </c>
      <c r="D125" s="69" t="s">
        <v>1065</v>
      </c>
      <c r="E125" s="70">
        <v>100000</v>
      </c>
      <c r="F125" s="72">
        <v>42369</v>
      </c>
      <c r="G125" s="69" t="s">
        <v>1066</v>
      </c>
      <c r="H125" s="69" t="s">
        <v>390</v>
      </c>
      <c r="I125" s="69" t="s">
        <v>1059</v>
      </c>
      <c r="J125" s="69" t="s">
        <v>1055</v>
      </c>
      <c r="K125" s="26"/>
      <c r="L125" s="26"/>
      <c r="M125" s="26"/>
    </row>
    <row r="126" spans="1:13">
      <c r="A126" s="69" t="s">
        <v>388</v>
      </c>
      <c r="B126" s="69" t="s">
        <v>1099</v>
      </c>
      <c r="C126" s="69">
        <v>1556</v>
      </c>
      <c r="D126" s="69" t="s">
        <v>1067</v>
      </c>
      <c r="E126" s="70">
        <v>100000</v>
      </c>
      <c r="F126" s="72">
        <v>42369</v>
      </c>
      <c r="G126" s="69" t="s">
        <v>1068</v>
      </c>
      <c r="H126" s="69" t="s">
        <v>390</v>
      </c>
      <c r="I126" s="69" t="s">
        <v>1059</v>
      </c>
      <c r="J126" s="69" t="s">
        <v>1055</v>
      </c>
      <c r="K126" s="26"/>
      <c r="L126" s="26"/>
      <c r="M126" s="26"/>
    </row>
    <row r="127" spans="1:13">
      <c r="A127" s="69" t="s">
        <v>388</v>
      </c>
      <c r="B127" s="69" t="s">
        <v>1100</v>
      </c>
      <c r="C127" s="69">
        <v>357</v>
      </c>
      <c r="D127" s="69" t="s">
        <v>1069</v>
      </c>
      <c r="E127" s="70">
        <v>50000</v>
      </c>
      <c r="F127" s="72">
        <v>42369</v>
      </c>
      <c r="G127" s="69" t="s">
        <v>1070</v>
      </c>
      <c r="H127" s="69" t="s">
        <v>390</v>
      </c>
      <c r="I127" s="69" t="s">
        <v>1059</v>
      </c>
      <c r="J127" s="69" t="s">
        <v>1055</v>
      </c>
      <c r="K127" s="26"/>
      <c r="L127" s="26"/>
      <c r="M127" s="26"/>
    </row>
    <row r="128" spans="1:13">
      <c r="A128" s="69" t="s">
        <v>388</v>
      </c>
      <c r="B128" s="69" t="s">
        <v>1101</v>
      </c>
      <c r="C128" s="69">
        <v>355</v>
      </c>
      <c r="D128" s="69" t="s">
        <v>1069</v>
      </c>
      <c r="E128" s="70">
        <v>50000</v>
      </c>
      <c r="F128" s="72">
        <v>42369</v>
      </c>
      <c r="G128" s="69" t="s">
        <v>1071</v>
      </c>
      <c r="H128" s="69" t="s">
        <v>390</v>
      </c>
      <c r="I128" s="69" t="s">
        <v>1059</v>
      </c>
      <c r="J128" s="69" t="s">
        <v>1055</v>
      </c>
      <c r="K128" s="26"/>
      <c r="L128" s="26"/>
      <c r="M128" s="26"/>
    </row>
    <row r="129" spans="1:13">
      <c r="A129" s="69" t="s">
        <v>388</v>
      </c>
      <c r="B129" s="69" t="s">
        <v>1102</v>
      </c>
      <c r="C129" s="69">
        <v>358</v>
      </c>
      <c r="D129" s="69" t="s">
        <v>1072</v>
      </c>
      <c r="E129" s="70">
        <v>25000</v>
      </c>
      <c r="F129" s="72">
        <v>42369</v>
      </c>
      <c r="G129" s="69" t="s">
        <v>1073</v>
      </c>
      <c r="H129" s="69" t="s">
        <v>390</v>
      </c>
      <c r="I129" s="69" t="s">
        <v>1059</v>
      </c>
      <c r="J129" s="69" t="s">
        <v>1055</v>
      </c>
      <c r="K129" s="26"/>
      <c r="L129" s="26"/>
      <c r="M129" s="26"/>
    </row>
    <row r="130" spans="1:13">
      <c r="A130" s="69" t="s">
        <v>388</v>
      </c>
      <c r="B130" s="69" t="s">
        <v>1103</v>
      </c>
      <c r="C130" s="69">
        <v>125</v>
      </c>
      <c r="D130" s="69" t="s">
        <v>1074</v>
      </c>
      <c r="E130" s="70">
        <v>120000</v>
      </c>
      <c r="F130" s="72">
        <v>42369</v>
      </c>
      <c r="G130" s="69" t="s">
        <v>1075</v>
      </c>
      <c r="H130" s="69" t="s">
        <v>390</v>
      </c>
      <c r="I130" s="69" t="s">
        <v>391</v>
      </c>
      <c r="J130" s="69" t="s">
        <v>1055</v>
      </c>
      <c r="K130" s="26"/>
      <c r="L130" s="26"/>
      <c r="M130" s="26"/>
    </row>
    <row r="131" spans="1:13">
      <c r="A131" s="69" t="s">
        <v>388</v>
      </c>
      <c r="B131" s="69" t="s">
        <v>1104</v>
      </c>
      <c r="C131" s="69">
        <v>121</v>
      </c>
      <c r="D131" s="69" t="s">
        <v>1076</v>
      </c>
      <c r="E131" s="70">
        <v>500000</v>
      </c>
      <c r="F131" s="72">
        <v>42369</v>
      </c>
      <c r="G131" s="69" t="s">
        <v>1077</v>
      </c>
      <c r="H131" s="69" t="s">
        <v>390</v>
      </c>
      <c r="I131" s="69" t="s">
        <v>391</v>
      </c>
      <c r="J131" s="69" t="s">
        <v>1055</v>
      </c>
      <c r="K131" s="26"/>
      <c r="L131" s="26"/>
      <c r="M131" s="26"/>
    </row>
    <row r="132" spans="1:13">
      <c r="A132" s="69" t="s">
        <v>388</v>
      </c>
      <c r="B132" s="69" t="s">
        <v>1105</v>
      </c>
      <c r="C132" s="69">
        <v>131</v>
      </c>
      <c r="D132" s="69" t="s">
        <v>1078</v>
      </c>
      <c r="E132" s="70">
        <v>270000</v>
      </c>
      <c r="F132" s="72">
        <v>42369</v>
      </c>
      <c r="G132" s="69" t="s">
        <v>1079</v>
      </c>
      <c r="H132" s="69" t="s">
        <v>390</v>
      </c>
      <c r="I132" s="69" t="s">
        <v>391</v>
      </c>
      <c r="J132" s="69" t="s">
        <v>1055</v>
      </c>
      <c r="K132" s="26"/>
      <c r="L132" s="26"/>
      <c r="M132" s="26"/>
    </row>
    <row r="133" spans="1:13">
      <c r="A133" s="69" t="s">
        <v>388</v>
      </c>
      <c r="B133" s="69" t="s">
        <v>1106</v>
      </c>
      <c r="C133" s="69">
        <v>127</v>
      </c>
      <c r="D133" s="69" t="s">
        <v>1080</v>
      </c>
      <c r="E133" s="70">
        <v>150000</v>
      </c>
      <c r="F133" s="72">
        <v>42369</v>
      </c>
      <c r="G133" s="69" t="s">
        <v>1081</v>
      </c>
      <c r="H133" s="69" t="s">
        <v>390</v>
      </c>
      <c r="I133" s="69" t="s">
        <v>391</v>
      </c>
      <c r="J133" s="69" t="s">
        <v>1055</v>
      </c>
      <c r="K133" s="26"/>
      <c r="L133" s="26"/>
      <c r="M133" s="26"/>
    </row>
    <row r="134" spans="1:13">
      <c r="A134" s="69" t="s">
        <v>388</v>
      </c>
      <c r="B134" s="69" t="s">
        <v>1107</v>
      </c>
      <c r="C134" s="69">
        <v>135</v>
      </c>
      <c r="D134" s="69" t="s">
        <v>1082</v>
      </c>
      <c r="E134" s="70">
        <v>85000</v>
      </c>
      <c r="F134" s="72">
        <v>42369</v>
      </c>
      <c r="G134" s="69" t="s">
        <v>1083</v>
      </c>
      <c r="H134" s="69" t="s">
        <v>390</v>
      </c>
      <c r="I134" s="69" t="s">
        <v>391</v>
      </c>
      <c r="J134" s="69" t="s">
        <v>1055</v>
      </c>
      <c r="K134" s="26"/>
      <c r="L134" s="26"/>
      <c r="M134" s="26"/>
    </row>
    <row r="135" spans="1:13">
      <c r="A135" s="69" t="s">
        <v>388</v>
      </c>
      <c r="B135" s="69" t="s">
        <v>1108</v>
      </c>
      <c r="C135" s="69">
        <v>120</v>
      </c>
      <c r="D135" s="69" t="s">
        <v>1084</v>
      </c>
      <c r="E135" s="70">
        <v>90000</v>
      </c>
      <c r="F135" s="72">
        <v>42369</v>
      </c>
      <c r="G135" s="69" t="s">
        <v>1085</v>
      </c>
      <c r="H135" s="69" t="s">
        <v>390</v>
      </c>
      <c r="I135" s="69" t="s">
        <v>391</v>
      </c>
      <c r="J135" s="69" t="s">
        <v>1055</v>
      </c>
      <c r="K135" s="26"/>
      <c r="L135" s="26"/>
      <c r="M135" s="26"/>
    </row>
    <row r="136" spans="1:13">
      <c r="A136" s="69" t="s">
        <v>388</v>
      </c>
      <c r="B136" s="69" t="s">
        <v>1109</v>
      </c>
      <c r="C136" s="69">
        <v>122</v>
      </c>
      <c r="D136" s="69" t="s">
        <v>1086</v>
      </c>
      <c r="E136" s="70">
        <v>130000</v>
      </c>
      <c r="F136" s="72">
        <v>42369</v>
      </c>
      <c r="G136" s="69" t="s">
        <v>1087</v>
      </c>
      <c r="H136" s="69" t="s">
        <v>390</v>
      </c>
      <c r="I136" s="69" t="s">
        <v>391</v>
      </c>
      <c r="J136" s="69" t="s">
        <v>1055</v>
      </c>
      <c r="K136" s="26"/>
      <c r="L136" s="26"/>
      <c r="M136" s="26"/>
    </row>
    <row r="137" spans="1:13">
      <c r="A137" s="69" t="s">
        <v>388</v>
      </c>
      <c r="B137" s="69" t="s">
        <v>1110</v>
      </c>
      <c r="C137" s="69">
        <v>137</v>
      </c>
      <c r="D137" s="69" t="s">
        <v>1088</v>
      </c>
      <c r="E137" s="70">
        <v>80000</v>
      </c>
      <c r="F137" s="72">
        <v>42369</v>
      </c>
      <c r="G137" s="69" t="s">
        <v>1089</v>
      </c>
      <c r="H137" s="69" t="s">
        <v>390</v>
      </c>
      <c r="I137" s="69" t="s">
        <v>391</v>
      </c>
      <c r="J137" s="69" t="s">
        <v>1055</v>
      </c>
      <c r="K137" s="26"/>
      <c r="L137" s="26"/>
      <c r="M137" s="26"/>
    </row>
    <row r="138" spans="1:13">
      <c r="A138" s="69" t="s">
        <v>388</v>
      </c>
      <c r="B138" s="69" t="s">
        <v>1111</v>
      </c>
      <c r="C138" s="69">
        <v>4</v>
      </c>
      <c r="D138" s="69" t="s">
        <v>1090</v>
      </c>
      <c r="E138" s="70">
        <v>30000</v>
      </c>
      <c r="F138" s="72">
        <v>42369</v>
      </c>
      <c r="G138" s="69" t="s">
        <v>1091</v>
      </c>
      <c r="H138" s="69" t="s">
        <v>390</v>
      </c>
      <c r="I138" s="69" t="s">
        <v>391</v>
      </c>
      <c r="J138" s="69" t="s">
        <v>1055</v>
      </c>
      <c r="K138" s="26"/>
      <c r="L138" s="26"/>
      <c r="M138" s="26"/>
    </row>
    <row r="139" spans="1:13">
      <c r="A139" s="69" t="s">
        <v>388</v>
      </c>
      <c r="B139" s="69" t="s">
        <v>1112</v>
      </c>
      <c r="C139" s="69">
        <v>5</v>
      </c>
      <c r="D139" s="69" t="s">
        <v>1092</v>
      </c>
      <c r="E139" s="70">
        <v>30000</v>
      </c>
      <c r="F139" s="72">
        <v>42369</v>
      </c>
      <c r="G139" s="69" t="s">
        <v>1093</v>
      </c>
      <c r="H139" s="69" t="s">
        <v>390</v>
      </c>
      <c r="I139" s="69" t="s">
        <v>391</v>
      </c>
      <c r="J139" s="69" t="s">
        <v>1055</v>
      </c>
      <c r="K139" s="26"/>
      <c r="L139" s="26"/>
      <c r="M139" s="26"/>
    </row>
    <row r="140" spans="1:13">
      <c r="A140" s="69" t="s">
        <v>388</v>
      </c>
      <c r="B140" s="69" t="s">
        <v>392</v>
      </c>
      <c r="C140" s="69">
        <v>3</v>
      </c>
      <c r="D140" s="69" t="s">
        <v>393</v>
      </c>
      <c r="E140" s="70">
        <v>28000</v>
      </c>
      <c r="F140" s="72">
        <v>42369</v>
      </c>
      <c r="G140" s="69" t="s">
        <v>394</v>
      </c>
      <c r="H140" s="69" t="s">
        <v>390</v>
      </c>
      <c r="I140" s="69" t="s">
        <v>391</v>
      </c>
      <c r="J140" s="69" t="s">
        <v>1055</v>
      </c>
      <c r="K140" s="26"/>
      <c r="L140" s="26"/>
      <c r="M140" s="26"/>
    </row>
    <row r="141" spans="1:13">
      <c r="A141" s="69" t="s">
        <v>388</v>
      </c>
      <c r="B141" s="69" t="s">
        <v>1113</v>
      </c>
      <c r="C141" s="69">
        <v>134</v>
      </c>
      <c r="D141" s="69" t="s">
        <v>1094</v>
      </c>
      <c r="E141" s="70">
        <v>7500</v>
      </c>
      <c r="F141" s="72">
        <v>42369</v>
      </c>
      <c r="G141" s="69" t="s">
        <v>1095</v>
      </c>
      <c r="H141" s="69" t="s">
        <v>390</v>
      </c>
      <c r="I141" s="69" t="s">
        <v>391</v>
      </c>
      <c r="J141" s="69" t="s">
        <v>1055</v>
      </c>
      <c r="K141" s="26"/>
      <c r="L141" s="26"/>
      <c r="M141" s="26"/>
    </row>
    <row r="142" spans="1:13">
      <c r="A142" s="69" t="s">
        <v>388</v>
      </c>
      <c r="B142" s="69" t="s">
        <v>1148</v>
      </c>
      <c r="C142" s="69">
        <v>45</v>
      </c>
      <c r="D142" s="69" t="s">
        <v>1114</v>
      </c>
      <c r="E142" s="70">
        <v>125000</v>
      </c>
      <c r="F142" s="72">
        <v>42369</v>
      </c>
      <c r="G142" s="69" t="s">
        <v>1115</v>
      </c>
      <c r="H142" s="69" t="s">
        <v>390</v>
      </c>
      <c r="I142" s="69" t="s">
        <v>391</v>
      </c>
      <c r="J142" s="69" t="s">
        <v>926</v>
      </c>
      <c r="K142" s="26"/>
      <c r="L142" s="26"/>
      <c r="M142" s="26"/>
    </row>
    <row r="143" spans="1:13">
      <c r="A143" s="69" t="s">
        <v>388</v>
      </c>
      <c r="B143" s="69" t="s">
        <v>1149</v>
      </c>
      <c r="C143" s="69">
        <v>56</v>
      </c>
      <c r="D143" s="69" t="s">
        <v>1116</v>
      </c>
      <c r="E143" s="70">
        <v>95000</v>
      </c>
      <c r="F143" s="72">
        <v>42369</v>
      </c>
      <c r="G143" s="69" t="s">
        <v>1117</v>
      </c>
      <c r="H143" s="69" t="s">
        <v>390</v>
      </c>
      <c r="I143" s="69" t="s">
        <v>391</v>
      </c>
      <c r="J143" s="69" t="s">
        <v>926</v>
      </c>
      <c r="K143" s="26"/>
      <c r="L143" s="26"/>
      <c r="M143" s="26"/>
    </row>
    <row r="144" spans="1:13">
      <c r="A144" s="69" t="s">
        <v>388</v>
      </c>
      <c r="B144" s="69" t="s">
        <v>1150</v>
      </c>
      <c r="C144" s="69">
        <v>62</v>
      </c>
      <c r="D144" s="69" t="s">
        <v>1118</v>
      </c>
      <c r="E144" s="70">
        <v>42000</v>
      </c>
      <c r="F144" s="72">
        <v>42369</v>
      </c>
      <c r="G144" s="69" t="s">
        <v>1119</v>
      </c>
      <c r="H144" s="69" t="s">
        <v>390</v>
      </c>
      <c r="I144" s="69" t="s">
        <v>391</v>
      </c>
      <c r="J144" s="69" t="s">
        <v>926</v>
      </c>
      <c r="K144" s="26"/>
      <c r="L144" s="26"/>
      <c r="M144" s="26"/>
    </row>
    <row r="145" spans="1:13">
      <c r="A145" s="69" t="s">
        <v>388</v>
      </c>
      <c r="B145" s="69" t="s">
        <v>1151</v>
      </c>
      <c r="C145" s="69">
        <v>54</v>
      </c>
      <c r="D145" s="69" t="s">
        <v>1120</v>
      </c>
      <c r="E145" s="70">
        <v>85000</v>
      </c>
      <c r="F145" s="72">
        <v>42369</v>
      </c>
      <c r="G145" s="69" t="s">
        <v>1121</v>
      </c>
      <c r="H145" s="69" t="s">
        <v>390</v>
      </c>
      <c r="I145" s="69" t="s">
        <v>391</v>
      </c>
      <c r="J145" s="69" t="s">
        <v>1055</v>
      </c>
      <c r="K145" s="26"/>
      <c r="L145" s="26"/>
      <c r="M145" s="26"/>
    </row>
    <row r="146" spans="1:13">
      <c r="A146" s="69" t="s">
        <v>388</v>
      </c>
      <c r="B146" s="69" t="s">
        <v>1152</v>
      </c>
      <c r="C146" s="69">
        <v>139</v>
      </c>
      <c r="D146" s="69" t="s">
        <v>1122</v>
      </c>
      <c r="E146" s="70">
        <v>57000</v>
      </c>
      <c r="F146" s="72">
        <v>42369</v>
      </c>
      <c r="G146" s="69" t="s">
        <v>1123</v>
      </c>
      <c r="H146" s="69" t="s">
        <v>390</v>
      </c>
      <c r="I146" s="69" t="s">
        <v>391</v>
      </c>
      <c r="J146" s="69" t="s">
        <v>926</v>
      </c>
      <c r="K146" s="26"/>
      <c r="L146" s="26"/>
      <c r="M146" s="26"/>
    </row>
    <row r="147" spans="1:13">
      <c r="A147" s="69" t="s">
        <v>388</v>
      </c>
      <c r="B147" s="69" t="s">
        <v>1153</v>
      </c>
      <c r="C147" s="69">
        <v>22</v>
      </c>
      <c r="D147" s="69" t="s">
        <v>1124</v>
      </c>
      <c r="E147" s="70">
        <v>30000</v>
      </c>
      <c r="F147" s="72">
        <v>42369</v>
      </c>
      <c r="G147" s="69" t="s">
        <v>1125</v>
      </c>
      <c r="H147" s="69" t="s">
        <v>390</v>
      </c>
      <c r="I147" s="69" t="s">
        <v>391</v>
      </c>
      <c r="J147" s="69" t="s">
        <v>926</v>
      </c>
      <c r="K147" s="26"/>
      <c r="L147" s="26"/>
      <c r="M147" s="26"/>
    </row>
    <row r="148" spans="1:13">
      <c r="A148" s="69" t="s">
        <v>388</v>
      </c>
      <c r="B148" s="69" t="s">
        <v>1154</v>
      </c>
      <c r="C148" s="69">
        <v>138</v>
      </c>
      <c r="D148" s="69" t="s">
        <v>1126</v>
      </c>
      <c r="E148" s="70">
        <v>55000</v>
      </c>
      <c r="F148" s="72">
        <v>42369</v>
      </c>
      <c r="G148" s="69" t="s">
        <v>1127</v>
      </c>
      <c r="H148" s="69" t="s">
        <v>390</v>
      </c>
      <c r="I148" s="69" t="s">
        <v>391</v>
      </c>
      <c r="J148" s="69" t="s">
        <v>1055</v>
      </c>
      <c r="K148" s="26"/>
      <c r="L148" s="26"/>
      <c r="M148" s="26"/>
    </row>
    <row r="149" spans="1:13">
      <c r="A149" s="69" t="s">
        <v>388</v>
      </c>
      <c r="B149" s="69" t="s">
        <v>1155</v>
      </c>
      <c r="C149" s="69">
        <v>109</v>
      </c>
      <c r="D149" s="69" t="s">
        <v>1128</v>
      </c>
      <c r="E149" s="70">
        <v>25000</v>
      </c>
      <c r="F149" s="72">
        <v>42369</v>
      </c>
      <c r="G149" s="69" t="s">
        <v>1129</v>
      </c>
      <c r="H149" s="69" t="s">
        <v>390</v>
      </c>
      <c r="I149" s="69" t="s">
        <v>391</v>
      </c>
      <c r="J149" s="69" t="s">
        <v>926</v>
      </c>
      <c r="K149" s="26"/>
      <c r="L149" s="26"/>
      <c r="M149" s="26"/>
    </row>
    <row r="150" spans="1:13">
      <c r="A150" s="69" t="s">
        <v>388</v>
      </c>
      <c r="B150" s="69" t="s">
        <v>1156</v>
      </c>
      <c r="C150" s="69">
        <v>53</v>
      </c>
      <c r="D150" s="69" t="s">
        <v>1130</v>
      </c>
      <c r="E150" s="70">
        <v>20000</v>
      </c>
      <c r="F150" s="72">
        <v>42369</v>
      </c>
      <c r="G150" s="69" t="s">
        <v>1131</v>
      </c>
      <c r="H150" s="69" t="s">
        <v>390</v>
      </c>
      <c r="I150" s="69" t="s">
        <v>391</v>
      </c>
      <c r="J150" s="69" t="s">
        <v>926</v>
      </c>
      <c r="K150" s="26"/>
      <c r="L150" s="26"/>
      <c r="M150" s="26"/>
    </row>
    <row r="151" spans="1:13">
      <c r="A151" s="69" t="s">
        <v>388</v>
      </c>
      <c r="B151" s="69" t="s">
        <v>1157</v>
      </c>
      <c r="C151" s="69">
        <v>52</v>
      </c>
      <c r="D151" s="69" t="s">
        <v>1132</v>
      </c>
      <c r="E151" s="70">
        <v>35000</v>
      </c>
      <c r="F151" s="72">
        <v>42369</v>
      </c>
      <c r="G151" s="69" t="s">
        <v>1133</v>
      </c>
      <c r="H151" s="69" t="s">
        <v>390</v>
      </c>
      <c r="I151" s="69" t="s">
        <v>391</v>
      </c>
      <c r="J151" s="69" t="s">
        <v>926</v>
      </c>
      <c r="K151" s="26"/>
      <c r="L151" s="26"/>
      <c r="M151" s="26"/>
    </row>
    <row r="152" spans="1:13">
      <c r="A152" s="69" t="s">
        <v>388</v>
      </c>
      <c r="B152" s="69" t="s">
        <v>1158</v>
      </c>
      <c r="C152" s="69">
        <v>58</v>
      </c>
      <c r="D152" s="69" t="s">
        <v>1134</v>
      </c>
      <c r="E152" s="70">
        <v>8000</v>
      </c>
      <c r="F152" s="72">
        <v>42369</v>
      </c>
      <c r="G152" s="69" t="s">
        <v>1135</v>
      </c>
      <c r="H152" s="69" t="s">
        <v>390</v>
      </c>
      <c r="I152" s="69" t="s">
        <v>391</v>
      </c>
      <c r="J152" s="69" t="s">
        <v>1055</v>
      </c>
      <c r="K152" s="26"/>
      <c r="L152" s="26"/>
      <c r="M152" s="26"/>
    </row>
    <row r="153" spans="1:13">
      <c r="A153" s="69" t="s">
        <v>388</v>
      </c>
      <c r="B153" s="69" t="s">
        <v>1159</v>
      </c>
      <c r="C153" s="69">
        <v>61</v>
      </c>
      <c r="D153" s="69" t="s">
        <v>1136</v>
      </c>
      <c r="E153" s="70">
        <v>65000</v>
      </c>
      <c r="F153" s="72">
        <v>42369</v>
      </c>
      <c r="G153" s="69" t="s">
        <v>1137</v>
      </c>
      <c r="H153" s="69" t="s">
        <v>390</v>
      </c>
      <c r="I153" s="69" t="s">
        <v>391</v>
      </c>
      <c r="J153" s="69" t="s">
        <v>1055</v>
      </c>
      <c r="K153" s="26"/>
      <c r="L153" s="26"/>
      <c r="M153" s="26"/>
    </row>
    <row r="154" spans="1:13">
      <c r="A154" s="69" t="s">
        <v>388</v>
      </c>
      <c r="B154" s="69" t="s">
        <v>1160</v>
      </c>
      <c r="C154" s="69">
        <v>113</v>
      </c>
      <c r="D154" s="69" t="s">
        <v>1138</v>
      </c>
      <c r="E154" s="70">
        <v>8000</v>
      </c>
      <c r="F154" s="72">
        <v>42369</v>
      </c>
      <c r="G154" s="69" t="s">
        <v>1139</v>
      </c>
      <c r="H154" s="69" t="s">
        <v>390</v>
      </c>
      <c r="I154" s="69" t="s">
        <v>391</v>
      </c>
      <c r="J154" s="69" t="s">
        <v>1055</v>
      </c>
      <c r="K154" s="26"/>
      <c r="L154" s="26"/>
      <c r="M154" s="26"/>
    </row>
    <row r="155" spans="1:13">
      <c r="A155" s="69" t="s">
        <v>388</v>
      </c>
      <c r="B155" s="69" t="s">
        <v>1161</v>
      </c>
      <c r="C155" s="69">
        <v>128</v>
      </c>
      <c r="D155" s="69" t="s">
        <v>1140</v>
      </c>
      <c r="E155" s="70">
        <v>30000</v>
      </c>
      <c r="F155" s="72">
        <v>42369</v>
      </c>
      <c r="G155" s="69" t="s">
        <v>1141</v>
      </c>
      <c r="H155" s="69" t="s">
        <v>390</v>
      </c>
      <c r="I155" s="69" t="s">
        <v>391</v>
      </c>
      <c r="J155" s="69" t="s">
        <v>1055</v>
      </c>
      <c r="K155" s="26"/>
      <c r="L155" s="26"/>
      <c r="M155" s="26"/>
    </row>
    <row r="156" spans="1:13">
      <c r="A156" s="69" t="s">
        <v>388</v>
      </c>
      <c r="B156" s="69" t="s">
        <v>1162</v>
      </c>
      <c r="C156" s="69">
        <v>152</v>
      </c>
      <c r="D156" s="69" t="s">
        <v>1142</v>
      </c>
      <c r="E156" s="70">
        <v>45000</v>
      </c>
      <c r="F156" s="72">
        <v>42369</v>
      </c>
      <c r="G156" s="69" t="s">
        <v>1143</v>
      </c>
      <c r="H156" s="69" t="s">
        <v>390</v>
      </c>
      <c r="I156" s="69" t="s">
        <v>391</v>
      </c>
      <c r="J156" s="69" t="s">
        <v>926</v>
      </c>
      <c r="K156" s="26"/>
      <c r="L156" s="26"/>
      <c r="M156" s="26"/>
    </row>
    <row r="157" spans="1:13">
      <c r="A157" s="69" t="s">
        <v>388</v>
      </c>
      <c r="B157" s="69" t="s">
        <v>1163</v>
      </c>
      <c r="C157" s="69">
        <v>36</v>
      </c>
      <c r="D157" s="69" t="s">
        <v>1144</v>
      </c>
      <c r="E157" s="70">
        <v>60000</v>
      </c>
      <c r="F157" s="72">
        <v>42369</v>
      </c>
      <c r="G157" s="69" t="s">
        <v>1145</v>
      </c>
      <c r="H157" s="69" t="s">
        <v>390</v>
      </c>
      <c r="I157" s="69" t="s">
        <v>391</v>
      </c>
      <c r="J157" s="69" t="s">
        <v>926</v>
      </c>
      <c r="K157" s="26"/>
      <c r="L157" s="26"/>
      <c r="M157" s="26"/>
    </row>
    <row r="158" spans="1:13">
      <c r="A158" s="69" t="s">
        <v>388</v>
      </c>
      <c r="B158" s="69" t="s">
        <v>1164</v>
      </c>
      <c r="C158" s="69">
        <v>43</v>
      </c>
      <c r="D158" s="69" t="s">
        <v>1146</v>
      </c>
      <c r="E158" s="70">
        <v>12000</v>
      </c>
      <c r="F158" s="72">
        <v>42369</v>
      </c>
      <c r="G158" s="69" t="s">
        <v>1147</v>
      </c>
      <c r="H158" s="69" t="s">
        <v>390</v>
      </c>
      <c r="I158" s="69" t="s">
        <v>391</v>
      </c>
      <c r="J158" s="69"/>
      <c r="K158" s="26"/>
      <c r="L158" s="26"/>
      <c r="M158" s="26"/>
    </row>
    <row r="159" spans="1:13">
      <c r="A159" s="69" t="s">
        <v>388</v>
      </c>
      <c r="B159" s="69" t="s">
        <v>1195</v>
      </c>
      <c r="C159" s="69">
        <v>189</v>
      </c>
      <c r="D159" s="69" t="s">
        <v>1165</v>
      </c>
      <c r="E159" s="70">
        <v>100000</v>
      </c>
      <c r="F159" s="72">
        <v>42369</v>
      </c>
      <c r="G159" s="69" t="s">
        <v>1166</v>
      </c>
      <c r="H159" s="69" t="s">
        <v>390</v>
      </c>
      <c r="I159" s="69" t="s">
        <v>391</v>
      </c>
      <c r="J159" s="69"/>
      <c r="K159" s="26"/>
      <c r="L159" s="26"/>
      <c r="M159" s="26"/>
    </row>
    <row r="160" spans="1:13">
      <c r="A160" s="69" t="s">
        <v>388</v>
      </c>
      <c r="B160" s="69" t="s">
        <v>1196</v>
      </c>
      <c r="C160" s="69">
        <v>27</v>
      </c>
      <c r="D160" s="69" t="s">
        <v>1167</v>
      </c>
      <c r="E160" s="70">
        <v>30000</v>
      </c>
      <c r="F160" s="72">
        <v>42369</v>
      </c>
      <c r="G160" s="69" t="s">
        <v>1168</v>
      </c>
      <c r="H160" s="69" t="s">
        <v>390</v>
      </c>
      <c r="I160" s="69" t="s">
        <v>391</v>
      </c>
      <c r="J160" s="69" t="s">
        <v>926</v>
      </c>
      <c r="K160" s="26"/>
      <c r="L160" s="26"/>
      <c r="M160" s="26"/>
    </row>
    <row r="161" spans="1:13">
      <c r="A161" s="69" t="s">
        <v>388</v>
      </c>
      <c r="B161" s="69" t="s">
        <v>1197</v>
      </c>
      <c r="C161" s="69">
        <v>26</v>
      </c>
      <c r="D161" s="69" t="s">
        <v>1169</v>
      </c>
      <c r="E161" s="70">
        <v>30000</v>
      </c>
      <c r="F161" s="72">
        <v>42369</v>
      </c>
      <c r="G161" s="69" t="s">
        <v>1170</v>
      </c>
      <c r="H161" s="69" t="s">
        <v>390</v>
      </c>
      <c r="I161" s="69" t="s">
        <v>391</v>
      </c>
      <c r="J161" s="69" t="s">
        <v>1055</v>
      </c>
      <c r="K161" s="26"/>
      <c r="L161" s="26"/>
      <c r="M161" s="26"/>
    </row>
    <row r="162" spans="1:13">
      <c r="A162" s="69" t="s">
        <v>388</v>
      </c>
      <c r="B162" s="69" t="s">
        <v>1198</v>
      </c>
      <c r="C162" s="69">
        <v>103</v>
      </c>
      <c r="D162" s="69" t="s">
        <v>1171</v>
      </c>
      <c r="E162" s="70">
        <v>4000</v>
      </c>
      <c r="F162" s="72">
        <v>42369</v>
      </c>
      <c r="G162" s="69" t="s">
        <v>1172</v>
      </c>
      <c r="H162" s="69" t="s">
        <v>390</v>
      </c>
      <c r="I162" s="69" t="s">
        <v>391</v>
      </c>
      <c r="J162" s="69" t="s">
        <v>1055</v>
      </c>
      <c r="K162" s="26"/>
      <c r="L162" s="26"/>
      <c r="M162" s="26"/>
    </row>
    <row r="163" spans="1:13">
      <c r="A163" s="69" t="s">
        <v>388</v>
      </c>
      <c r="B163" s="69" t="s">
        <v>1199</v>
      </c>
      <c r="C163" s="69">
        <v>81</v>
      </c>
      <c r="D163" s="69" t="s">
        <v>1173</v>
      </c>
      <c r="E163" s="70">
        <v>4000</v>
      </c>
      <c r="F163" s="72">
        <v>42369</v>
      </c>
      <c r="G163" s="69" t="s">
        <v>1174</v>
      </c>
      <c r="H163" s="69" t="s">
        <v>390</v>
      </c>
      <c r="I163" s="69" t="s">
        <v>391</v>
      </c>
      <c r="J163" s="69" t="s">
        <v>1055</v>
      </c>
      <c r="K163" s="26"/>
      <c r="L163" s="26"/>
      <c r="M163" s="26"/>
    </row>
    <row r="164" spans="1:13">
      <c r="A164" s="69" t="s">
        <v>388</v>
      </c>
      <c r="B164" s="69" t="s">
        <v>1200</v>
      </c>
      <c r="C164" s="69">
        <v>100</v>
      </c>
      <c r="D164" s="69" t="s">
        <v>1175</v>
      </c>
      <c r="E164" s="70">
        <v>4000</v>
      </c>
      <c r="F164" s="72">
        <v>42369</v>
      </c>
      <c r="G164" s="69" t="s">
        <v>1176</v>
      </c>
      <c r="H164" s="69" t="s">
        <v>390</v>
      </c>
      <c r="I164" s="69" t="s">
        <v>391</v>
      </c>
      <c r="J164" s="69" t="s">
        <v>1055</v>
      </c>
      <c r="K164" s="26"/>
      <c r="L164" s="26"/>
      <c r="M164" s="26"/>
    </row>
    <row r="165" spans="1:13">
      <c r="A165" s="69" t="s">
        <v>388</v>
      </c>
      <c r="B165" s="69" t="s">
        <v>1201</v>
      </c>
      <c r="C165" s="69">
        <v>71</v>
      </c>
      <c r="D165" s="69" t="s">
        <v>1177</v>
      </c>
      <c r="E165" s="70">
        <v>3500</v>
      </c>
      <c r="F165" s="72">
        <v>42369</v>
      </c>
      <c r="G165" s="69" t="s">
        <v>1178</v>
      </c>
      <c r="H165" s="69" t="s">
        <v>390</v>
      </c>
      <c r="I165" s="69" t="s">
        <v>391</v>
      </c>
      <c r="J165" s="69" t="s">
        <v>1055</v>
      </c>
      <c r="K165" s="26"/>
      <c r="L165" s="26"/>
      <c r="M165" s="26"/>
    </row>
    <row r="166" spans="1:13">
      <c r="A166" s="69" t="s">
        <v>388</v>
      </c>
      <c r="B166" s="69" t="s">
        <v>1202</v>
      </c>
      <c r="C166" s="69">
        <v>80</v>
      </c>
      <c r="D166" s="69" t="s">
        <v>1179</v>
      </c>
      <c r="E166" s="70">
        <v>3500</v>
      </c>
      <c r="F166" s="72">
        <v>42369</v>
      </c>
      <c r="G166" s="69" t="s">
        <v>1180</v>
      </c>
      <c r="H166" s="69" t="s">
        <v>390</v>
      </c>
      <c r="I166" s="69" t="s">
        <v>391</v>
      </c>
      <c r="J166" s="69" t="s">
        <v>1055</v>
      </c>
      <c r="K166" s="26"/>
      <c r="L166" s="26"/>
      <c r="M166" s="26"/>
    </row>
    <row r="167" spans="1:13">
      <c r="A167" s="69" t="s">
        <v>388</v>
      </c>
      <c r="B167" s="69" t="s">
        <v>1203</v>
      </c>
      <c r="C167" s="69">
        <v>106</v>
      </c>
      <c r="D167" s="69" t="s">
        <v>1181</v>
      </c>
      <c r="E167" s="70">
        <v>3500</v>
      </c>
      <c r="F167" s="72">
        <v>42369</v>
      </c>
      <c r="G167" s="69" t="s">
        <v>1182</v>
      </c>
      <c r="H167" s="69" t="s">
        <v>390</v>
      </c>
      <c r="I167" s="69" t="s">
        <v>391</v>
      </c>
      <c r="J167" s="69" t="s">
        <v>1055</v>
      </c>
      <c r="K167" s="26"/>
      <c r="L167" s="26"/>
      <c r="M167" s="26"/>
    </row>
    <row r="168" spans="1:13">
      <c r="A168" s="69" t="s">
        <v>388</v>
      </c>
      <c r="B168" s="69" t="s">
        <v>1204</v>
      </c>
      <c r="C168" s="69">
        <v>76</v>
      </c>
      <c r="D168" s="69" t="s">
        <v>1183</v>
      </c>
      <c r="E168" s="70">
        <v>3500</v>
      </c>
      <c r="F168" s="72">
        <v>42369</v>
      </c>
      <c r="G168" s="69" t="s">
        <v>1184</v>
      </c>
      <c r="H168" s="69" t="s">
        <v>390</v>
      </c>
      <c r="I168" s="69" t="s">
        <v>391</v>
      </c>
      <c r="J168" s="69" t="s">
        <v>1055</v>
      </c>
      <c r="K168" s="26"/>
      <c r="L168" s="26"/>
      <c r="M168" s="26"/>
    </row>
    <row r="169" spans="1:13">
      <c r="A169" s="69" t="s">
        <v>388</v>
      </c>
      <c r="B169" s="69" t="s">
        <v>1205</v>
      </c>
      <c r="C169" s="69">
        <v>140</v>
      </c>
      <c r="D169" s="69" t="s">
        <v>1185</v>
      </c>
      <c r="E169" s="70">
        <v>5000</v>
      </c>
      <c r="F169" s="72">
        <v>42369</v>
      </c>
      <c r="G169" s="69" t="s">
        <v>1186</v>
      </c>
      <c r="H169" s="69" t="s">
        <v>390</v>
      </c>
      <c r="I169" s="69" t="s">
        <v>391</v>
      </c>
      <c r="J169" s="69" t="s">
        <v>1055</v>
      </c>
      <c r="K169" s="26"/>
      <c r="L169" s="26"/>
      <c r="M169" s="26"/>
    </row>
    <row r="170" spans="1:13">
      <c r="A170" s="69" t="s">
        <v>388</v>
      </c>
      <c r="B170" s="69" t="s">
        <v>1206</v>
      </c>
      <c r="C170" s="69">
        <v>24</v>
      </c>
      <c r="D170" s="69" t="s">
        <v>1187</v>
      </c>
      <c r="E170" s="70">
        <v>30000</v>
      </c>
      <c r="F170" s="72">
        <v>42369</v>
      </c>
      <c r="G170" s="69" t="s">
        <v>1188</v>
      </c>
      <c r="H170" s="69" t="s">
        <v>390</v>
      </c>
      <c r="I170" s="69" t="s">
        <v>395</v>
      </c>
      <c r="J170" s="69" t="s">
        <v>926</v>
      </c>
      <c r="K170" s="26"/>
      <c r="L170" s="26"/>
      <c r="M170" s="26"/>
    </row>
    <row r="171" spans="1:13">
      <c r="A171" s="69" t="s">
        <v>388</v>
      </c>
      <c r="B171" s="69" t="s">
        <v>1207</v>
      </c>
      <c r="C171" s="69">
        <v>235</v>
      </c>
      <c r="D171" s="69" t="s">
        <v>1189</v>
      </c>
      <c r="E171" s="70">
        <v>20000</v>
      </c>
      <c r="F171" s="72">
        <v>42369</v>
      </c>
      <c r="G171" s="69" t="s">
        <v>1190</v>
      </c>
      <c r="H171" s="69" t="s">
        <v>390</v>
      </c>
      <c r="I171" s="69" t="s">
        <v>395</v>
      </c>
      <c r="J171" s="69" t="s">
        <v>926</v>
      </c>
      <c r="K171" s="26"/>
      <c r="L171" s="26"/>
      <c r="M171" s="26"/>
    </row>
    <row r="172" spans="1:13">
      <c r="A172" s="69" t="s">
        <v>388</v>
      </c>
      <c r="B172" s="69" t="s">
        <v>1208</v>
      </c>
      <c r="C172" s="69">
        <v>233</v>
      </c>
      <c r="D172" s="69" t="s">
        <v>1191</v>
      </c>
      <c r="E172" s="70">
        <v>17000</v>
      </c>
      <c r="F172" s="72">
        <v>42369</v>
      </c>
      <c r="G172" s="69" t="s">
        <v>1192</v>
      </c>
      <c r="H172" s="69" t="s">
        <v>390</v>
      </c>
      <c r="I172" s="69" t="s">
        <v>395</v>
      </c>
      <c r="J172" s="69" t="s">
        <v>1055</v>
      </c>
      <c r="K172" s="26"/>
      <c r="L172" s="26"/>
      <c r="M172" s="26"/>
    </row>
    <row r="173" spans="1:13">
      <c r="A173" s="69" t="s">
        <v>388</v>
      </c>
      <c r="B173" s="69" t="s">
        <v>1209</v>
      </c>
      <c r="C173" s="69">
        <v>37</v>
      </c>
      <c r="D173" s="69" t="s">
        <v>1193</v>
      </c>
      <c r="E173" s="70">
        <v>20000</v>
      </c>
      <c r="F173" s="72">
        <v>42369</v>
      </c>
      <c r="G173" s="69" t="s">
        <v>1194</v>
      </c>
      <c r="H173" s="69" t="s">
        <v>390</v>
      </c>
      <c r="I173" s="69" t="s">
        <v>395</v>
      </c>
      <c r="J173" s="69" t="s">
        <v>1055</v>
      </c>
      <c r="K173" s="26"/>
      <c r="L173" s="26"/>
      <c r="M173" s="26"/>
    </row>
    <row r="174" spans="1:13">
      <c r="A174" s="69" t="s">
        <v>388</v>
      </c>
      <c r="B174" s="69" t="s">
        <v>1323</v>
      </c>
      <c r="C174" s="69">
        <v>255</v>
      </c>
      <c r="D174" s="69" t="s">
        <v>1321</v>
      </c>
      <c r="E174" s="70">
        <v>15000</v>
      </c>
      <c r="F174" s="72">
        <v>42369</v>
      </c>
      <c r="G174" s="69" t="s">
        <v>1322</v>
      </c>
      <c r="H174" s="69" t="s">
        <v>390</v>
      </c>
      <c r="I174" s="69" t="s">
        <v>395</v>
      </c>
      <c r="J174" s="69" t="s">
        <v>926</v>
      </c>
      <c r="K174" s="26"/>
      <c r="L174" s="26"/>
      <c r="M174" s="26"/>
    </row>
    <row r="175" spans="1:13">
      <c r="A175" s="69" t="s">
        <v>388</v>
      </c>
      <c r="B175" s="69" t="s">
        <v>1214</v>
      </c>
      <c r="C175" s="69">
        <v>253</v>
      </c>
      <c r="D175" s="69" t="s">
        <v>1210</v>
      </c>
      <c r="E175" s="70">
        <v>17000</v>
      </c>
      <c r="F175" s="72">
        <v>42369</v>
      </c>
      <c r="G175" s="69" t="s">
        <v>1211</v>
      </c>
      <c r="H175" s="69" t="s">
        <v>390</v>
      </c>
      <c r="I175" s="69" t="s">
        <v>395</v>
      </c>
      <c r="J175" s="69" t="s">
        <v>1055</v>
      </c>
      <c r="K175" s="26"/>
      <c r="L175" s="26"/>
      <c r="M175" s="26"/>
    </row>
    <row r="176" spans="1:13">
      <c r="A176" s="69" t="s">
        <v>388</v>
      </c>
      <c r="B176" s="69" t="s">
        <v>408</v>
      </c>
      <c r="C176" s="69">
        <v>254</v>
      </c>
      <c r="D176" s="69" t="s">
        <v>409</v>
      </c>
      <c r="E176" s="70">
        <v>17000</v>
      </c>
      <c r="F176" s="72">
        <v>42369</v>
      </c>
      <c r="G176" s="69" t="s">
        <v>410</v>
      </c>
      <c r="H176" s="69" t="s">
        <v>390</v>
      </c>
      <c r="I176" s="69" t="s">
        <v>395</v>
      </c>
      <c r="J176" s="69" t="s">
        <v>1055</v>
      </c>
      <c r="K176" s="26"/>
      <c r="L176" s="26"/>
      <c r="M176" s="26"/>
    </row>
    <row r="177" spans="1:13">
      <c r="A177" s="69" t="s">
        <v>388</v>
      </c>
      <c r="B177" s="69" t="s">
        <v>1215</v>
      </c>
      <c r="C177" s="69">
        <v>11</v>
      </c>
      <c r="D177" s="69" t="s">
        <v>1212</v>
      </c>
      <c r="E177" s="70">
        <v>6000</v>
      </c>
      <c r="F177" s="72">
        <v>42369</v>
      </c>
      <c r="G177" s="69" t="s">
        <v>1213</v>
      </c>
      <c r="H177" s="69" t="s">
        <v>390</v>
      </c>
      <c r="I177" s="69" t="s">
        <v>391</v>
      </c>
      <c r="J177" s="69" t="s">
        <v>1055</v>
      </c>
      <c r="K177" s="26"/>
      <c r="L177" s="26"/>
      <c r="M177" s="26"/>
    </row>
    <row r="178" spans="1:13">
      <c r="A178" s="69" t="s">
        <v>388</v>
      </c>
      <c r="B178" s="69" t="s">
        <v>1220</v>
      </c>
      <c r="C178" s="69">
        <v>38</v>
      </c>
      <c r="D178" s="69" t="s">
        <v>1216</v>
      </c>
      <c r="E178" s="70">
        <v>20000</v>
      </c>
      <c r="F178" s="72">
        <v>42369</v>
      </c>
      <c r="G178" s="69" t="s">
        <v>1217</v>
      </c>
      <c r="H178" s="69" t="s">
        <v>390</v>
      </c>
      <c r="I178" s="69" t="s">
        <v>395</v>
      </c>
      <c r="J178" s="69" t="s">
        <v>1055</v>
      </c>
      <c r="K178" s="26"/>
      <c r="L178" s="26"/>
      <c r="M178" s="26"/>
    </row>
    <row r="179" spans="1:13">
      <c r="A179" s="69" t="s">
        <v>388</v>
      </c>
      <c r="B179" s="69" t="s">
        <v>1221</v>
      </c>
      <c r="C179" s="69">
        <v>39</v>
      </c>
      <c r="D179" s="69" t="s">
        <v>1218</v>
      </c>
      <c r="E179" s="70">
        <v>20000</v>
      </c>
      <c r="F179" s="72">
        <v>42369</v>
      </c>
      <c r="G179" s="69" t="s">
        <v>1219</v>
      </c>
      <c r="H179" s="69" t="s">
        <v>390</v>
      </c>
      <c r="I179" s="69" t="s">
        <v>395</v>
      </c>
      <c r="J179" s="69" t="s">
        <v>1055</v>
      </c>
      <c r="K179" s="26"/>
      <c r="L179" s="26"/>
      <c r="M179" s="26"/>
    </row>
    <row r="180" spans="1:13">
      <c r="A180" s="69" t="s">
        <v>388</v>
      </c>
      <c r="B180" s="69" t="s">
        <v>1248</v>
      </c>
      <c r="C180" s="69">
        <v>48</v>
      </c>
      <c r="D180" s="69" t="s">
        <v>1222</v>
      </c>
      <c r="E180" s="70">
        <v>6000</v>
      </c>
      <c r="F180" s="72">
        <v>42369</v>
      </c>
      <c r="G180" s="69" t="s">
        <v>1223</v>
      </c>
      <c r="H180" s="69" t="s">
        <v>390</v>
      </c>
      <c r="I180" s="69" t="s">
        <v>391</v>
      </c>
      <c r="J180" s="69" t="s">
        <v>926</v>
      </c>
      <c r="K180" s="26"/>
      <c r="L180" s="26"/>
      <c r="M180" s="26"/>
    </row>
    <row r="181" spans="1:13">
      <c r="A181" s="69" t="s">
        <v>388</v>
      </c>
      <c r="B181" s="69" t="s">
        <v>1249</v>
      </c>
      <c r="C181" s="69">
        <v>110</v>
      </c>
      <c r="D181" s="69" t="s">
        <v>1224</v>
      </c>
      <c r="E181" s="70">
        <v>6000</v>
      </c>
      <c r="F181" s="72">
        <v>42369</v>
      </c>
      <c r="G181" s="69" t="s">
        <v>1225</v>
      </c>
      <c r="H181" s="69" t="s">
        <v>390</v>
      </c>
      <c r="I181" s="69" t="s">
        <v>391</v>
      </c>
      <c r="J181" s="69" t="s">
        <v>1055</v>
      </c>
      <c r="K181" s="26"/>
      <c r="L181" s="26"/>
      <c r="M181" s="26"/>
    </row>
    <row r="182" spans="1:13">
      <c r="A182" s="69" t="s">
        <v>388</v>
      </c>
      <c r="B182" s="69" t="s">
        <v>1250</v>
      </c>
      <c r="C182" s="69">
        <v>175</v>
      </c>
      <c r="D182" s="69" t="s">
        <v>1226</v>
      </c>
      <c r="E182" s="70">
        <v>50000</v>
      </c>
      <c r="F182" s="72">
        <v>42369</v>
      </c>
      <c r="G182" s="69" t="s">
        <v>1227</v>
      </c>
      <c r="H182" s="69" t="s">
        <v>390</v>
      </c>
      <c r="I182" s="69" t="s">
        <v>391</v>
      </c>
      <c r="J182" s="69" t="s">
        <v>926</v>
      </c>
      <c r="K182" s="26"/>
      <c r="L182" s="26"/>
      <c r="M182" s="26"/>
    </row>
    <row r="183" spans="1:13">
      <c r="A183" s="69" t="s">
        <v>388</v>
      </c>
      <c r="B183" s="69" t="s">
        <v>1251</v>
      </c>
      <c r="C183" s="69">
        <v>234</v>
      </c>
      <c r="D183" s="69" t="s">
        <v>1228</v>
      </c>
      <c r="E183" s="70">
        <v>8000</v>
      </c>
      <c r="F183" s="72">
        <v>42369</v>
      </c>
      <c r="G183" s="69" t="s">
        <v>1229</v>
      </c>
      <c r="H183" s="69" t="s">
        <v>390</v>
      </c>
      <c r="I183" s="69" t="s">
        <v>395</v>
      </c>
      <c r="J183" s="69" t="s">
        <v>926</v>
      </c>
      <c r="K183" s="26"/>
      <c r="L183" s="26"/>
      <c r="M183" s="26"/>
    </row>
    <row r="184" spans="1:13">
      <c r="A184" s="69" t="s">
        <v>388</v>
      </c>
      <c r="B184" s="69" t="s">
        <v>1252</v>
      </c>
      <c r="C184" s="69">
        <v>236</v>
      </c>
      <c r="D184" s="69" t="s">
        <v>1230</v>
      </c>
      <c r="E184" s="70">
        <v>9500</v>
      </c>
      <c r="F184" s="72">
        <v>42369</v>
      </c>
      <c r="G184" s="69" t="s">
        <v>1231</v>
      </c>
      <c r="H184" s="69" t="s">
        <v>390</v>
      </c>
      <c r="I184" s="69" t="s">
        <v>395</v>
      </c>
      <c r="J184" s="69" t="s">
        <v>1055</v>
      </c>
      <c r="K184" s="26"/>
      <c r="L184" s="26"/>
      <c r="M184" s="26"/>
    </row>
    <row r="185" spans="1:13">
      <c r="A185" s="69" t="s">
        <v>388</v>
      </c>
      <c r="B185" s="69" t="s">
        <v>1253</v>
      </c>
      <c r="C185" s="69">
        <v>240</v>
      </c>
      <c r="D185" s="69" t="s">
        <v>1232</v>
      </c>
      <c r="E185" s="70">
        <v>7500</v>
      </c>
      <c r="F185" s="72">
        <v>42369</v>
      </c>
      <c r="G185" s="69" t="s">
        <v>1233</v>
      </c>
      <c r="H185" s="69" t="s">
        <v>390</v>
      </c>
      <c r="I185" s="69" t="s">
        <v>395</v>
      </c>
      <c r="J185" s="69" t="s">
        <v>1055</v>
      </c>
      <c r="K185" s="26"/>
      <c r="L185" s="26"/>
      <c r="M185" s="26"/>
    </row>
    <row r="186" spans="1:13">
      <c r="A186" s="69" t="s">
        <v>388</v>
      </c>
      <c r="B186" s="69" t="s">
        <v>1254</v>
      </c>
      <c r="C186" s="69">
        <v>246</v>
      </c>
      <c r="D186" s="69" t="s">
        <v>1234</v>
      </c>
      <c r="E186" s="70">
        <v>7500</v>
      </c>
      <c r="F186" s="72">
        <v>42369</v>
      </c>
      <c r="G186" s="69" t="s">
        <v>1235</v>
      </c>
      <c r="H186" s="69" t="s">
        <v>390</v>
      </c>
      <c r="I186" s="69" t="s">
        <v>395</v>
      </c>
      <c r="J186" s="69" t="s">
        <v>1055</v>
      </c>
      <c r="K186" s="26"/>
      <c r="L186" s="26"/>
      <c r="M186" s="26"/>
    </row>
    <row r="187" spans="1:13">
      <c r="A187" s="69" t="s">
        <v>388</v>
      </c>
      <c r="B187" s="69" t="s">
        <v>1255</v>
      </c>
      <c r="C187" s="69">
        <v>249</v>
      </c>
      <c r="D187" s="69" t="s">
        <v>1236</v>
      </c>
      <c r="E187" s="70">
        <v>7500</v>
      </c>
      <c r="F187" s="72">
        <v>42369</v>
      </c>
      <c r="G187" s="69" t="s">
        <v>1237</v>
      </c>
      <c r="H187" s="69" t="s">
        <v>390</v>
      </c>
      <c r="I187" s="69" t="s">
        <v>395</v>
      </c>
      <c r="J187" s="69" t="s">
        <v>1055</v>
      </c>
      <c r="K187" s="26"/>
      <c r="L187" s="26"/>
      <c r="M187" s="26"/>
    </row>
    <row r="188" spans="1:13">
      <c r="A188" s="69" t="s">
        <v>388</v>
      </c>
      <c r="B188" s="69" t="s">
        <v>1256</v>
      </c>
      <c r="C188" s="69">
        <v>250</v>
      </c>
      <c r="D188" s="69" t="s">
        <v>1238</v>
      </c>
      <c r="E188" s="70">
        <v>7500</v>
      </c>
      <c r="F188" s="72">
        <v>42369</v>
      </c>
      <c r="G188" s="69" t="s">
        <v>1239</v>
      </c>
      <c r="H188" s="69" t="s">
        <v>390</v>
      </c>
      <c r="I188" s="69" t="s">
        <v>395</v>
      </c>
      <c r="J188" s="69" t="s">
        <v>1055</v>
      </c>
      <c r="K188" s="26"/>
      <c r="L188" s="26"/>
      <c r="M188" s="26"/>
    </row>
    <row r="189" spans="1:13">
      <c r="A189" s="69" t="s">
        <v>388</v>
      </c>
      <c r="B189" s="69" t="s">
        <v>1257</v>
      </c>
      <c r="C189" s="69"/>
      <c r="D189" s="69" t="s">
        <v>1240</v>
      </c>
      <c r="E189" s="70">
        <v>7500</v>
      </c>
      <c r="F189" s="72">
        <v>42369</v>
      </c>
      <c r="G189" s="69" t="s">
        <v>1241</v>
      </c>
      <c r="H189" s="69" t="s">
        <v>390</v>
      </c>
      <c r="I189" s="69" t="s">
        <v>395</v>
      </c>
      <c r="J189" s="69" t="s">
        <v>1055</v>
      </c>
      <c r="K189" s="26"/>
      <c r="L189" s="26"/>
      <c r="M189" s="26"/>
    </row>
    <row r="190" spans="1:13">
      <c r="A190" s="69" t="s">
        <v>388</v>
      </c>
      <c r="B190" s="69" t="s">
        <v>1258</v>
      </c>
      <c r="C190" s="69">
        <v>2014</v>
      </c>
      <c r="D190" s="69" t="s">
        <v>1242</v>
      </c>
      <c r="E190" s="70">
        <v>1000</v>
      </c>
      <c r="F190" s="72">
        <v>42369</v>
      </c>
      <c r="G190" s="69" t="s">
        <v>1243</v>
      </c>
      <c r="H190" s="69" t="s">
        <v>390</v>
      </c>
      <c r="I190" s="69" t="s">
        <v>395</v>
      </c>
      <c r="J190" s="69" t="s">
        <v>1055</v>
      </c>
      <c r="K190" s="26"/>
      <c r="L190" s="26"/>
      <c r="M190" s="26"/>
    </row>
    <row r="191" spans="1:13">
      <c r="A191" s="69" t="s">
        <v>388</v>
      </c>
      <c r="B191" s="69" t="s">
        <v>1259</v>
      </c>
      <c r="C191" s="69">
        <v>1706</v>
      </c>
      <c r="D191" s="69" t="s">
        <v>1244</v>
      </c>
      <c r="E191" s="70">
        <v>2000</v>
      </c>
      <c r="F191" s="72">
        <v>42369</v>
      </c>
      <c r="G191" s="69" t="s">
        <v>1245</v>
      </c>
      <c r="H191" s="69" t="s">
        <v>390</v>
      </c>
      <c r="I191" s="69" t="s">
        <v>395</v>
      </c>
      <c r="J191" s="69" t="s">
        <v>926</v>
      </c>
      <c r="K191" s="26"/>
      <c r="L191" s="26"/>
      <c r="M191" s="26"/>
    </row>
    <row r="192" spans="1:13">
      <c r="A192" s="69" t="s">
        <v>388</v>
      </c>
      <c r="B192" s="69" t="s">
        <v>1260</v>
      </c>
      <c r="C192" s="69">
        <v>262</v>
      </c>
      <c r="D192" s="69" t="s">
        <v>1246</v>
      </c>
      <c r="E192" s="70">
        <v>5000</v>
      </c>
      <c r="F192" s="72">
        <v>42369</v>
      </c>
      <c r="G192" s="69" t="s">
        <v>1247</v>
      </c>
      <c r="H192" s="69" t="s">
        <v>390</v>
      </c>
      <c r="I192" s="69" t="s">
        <v>395</v>
      </c>
      <c r="J192" s="69" t="s">
        <v>1055</v>
      </c>
      <c r="K192" s="26"/>
      <c r="L192" s="26"/>
      <c r="M192" s="26"/>
    </row>
    <row r="193" spans="1:13">
      <c r="A193" s="69" t="s">
        <v>388</v>
      </c>
      <c r="B193" s="69" t="s">
        <v>1267</v>
      </c>
      <c r="C193" s="69">
        <v>277</v>
      </c>
      <c r="D193" s="69" t="s">
        <v>1261</v>
      </c>
      <c r="E193" s="70">
        <v>5500</v>
      </c>
      <c r="F193" s="72">
        <v>42369</v>
      </c>
      <c r="G193" s="69" t="s">
        <v>1262</v>
      </c>
      <c r="H193" s="69" t="s">
        <v>390</v>
      </c>
      <c r="I193" s="69" t="s">
        <v>395</v>
      </c>
      <c r="J193" s="69" t="s">
        <v>1055</v>
      </c>
      <c r="K193" s="26"/>
      <c r="L193" s="26"/>
      <c r="M193" s="26"/>
    </row>
    <row r="194" spans="1:13">
      <c r="A194" s="69" t="s">
        <v>388</v>
      </c>
      <c r="B194" s="69" t="s">
        <v>1268</v>
      </c>
      <c r="C194" s="69">
        <v>278</v>
      </c>
      <c r="D194" s="69" t="s">
        <v>1263</v>
      </c>
      <c r="E194" s="70">
        <v>9000</v>
      </c>
      <c r="F194" s="72">
        <v>42369</v>
      </c>
      <c r="G194" s="69" t="s">
        <v>1264</v>
      </c>
      <c r="H194" s="69" t="s">
        <v>390</v>
      </c>
      <c r="I194" s="69" t="s">
        <v>395</v>
      </c>
      <c r="J194" s="69" t="s">
        <v>1055</v>
      </c>
      <c r="K194" s="26"/>
      <c r="L194" s="26"/>
      <c r="M194" s="26"/>
    </row>
    <row r="195" spans="1:13">
      <c r="A195" s="69" t="s">
        <v>388</v>
      </c>
      <c r="B195" s="69" t="s">
        <v>1269</v>
      </c>
      <c r="C195" s="69">
        <v>279</v>
      </c>
      <c r="D195" s="69" t="s">
        <v>1265</v>
      </c>
      <c r="E195" s="70">
        <v>6500</v>
      </c>
      <c r="F195" s="72">
        <v>42369</v>
      </c>
      <c r="G195" s="69" t="s">
        <v>1266</v>
      </c>
      <c r="H195" s="69" t="s">
        <v>390</v>
      </c>
      <c r="I195" s="69" t="s">
        <v>395</v>
      </c>
      <c r="J195" s="69" t="s">
        <v>1055</v>
      </c>
      <c r="K195" s="26"/>
      <c r="L195" s="26"/>
      <c r="M195" s="26"/>
    </row>
    <row r="196" spans="1:13">
      <c r="A196" s="69" t="s">
        <v>388</v>
      </c>
      <c r="B196" s="69" t="s">
        <v>1304</v>
      </c>
      <c r="C196" s="69">
        <v>304</v>
      </c>
      <c r="D196" s="69" t="s">
        <v>1270</v>
      </c>
      <c r="E196" s="70">
        <v>1200</v>
      </c>
      <c r="F196" s="72">
        <v>42369</v>
      </c>
      <c r="G196" s="69" t="s">
        <v>1271</v>
      </c>
      <c r="H196" s="69" t="s">
        <v>390</v>
      </c>
      <c r="I196" s="69" t="s">
        <v>395</v>
      </c>
      <c r="J196" s="69" t="s">
        <v>1055</v>
      </c>
      <c r="K196" s="26"/>
      <c r="L196" s="26"/>
      <c r="M196" s="26"/>
    </row>
    <row r="197" spans="1:13">
      <c r="A197" s="69" t="s">
        <v>388</v>
      </c>
      <c r="B197" s="69" t="s">
        <v>1305</v>
      </c>
      <c r="C197" s="69">
        <v>309</v>
      </c>
      <c r="D197" s="69" t="s">
        <v>1272</v>
      </c>
      <c r="E197" s="70">
        <v>500</v>
      </c>
      <c r="F197" s="72">
        <v>42369</v>
      </c>
      <c r="G197" s="69" t="s">
        <v>1273</v>
      </c>
      <c r="H197" s="69" t="s">
        <v>390</v>
      </c>
      <c r="I197" s="69" t="s">
        <v>395</v>
      </c>
      <c r="J197" s="69" t="s">
        <v>1055</v>
      </c>
      <c r="K197" s="26"/>
      <c r="L197" s="26"/>
      <c r="M197" s="26"/>
    </row>
    <row r="198" spans="1:13">
      <c r="A198" s="69" t="s">
        <v>388</v>
      </c>
      <c r="B198" s="69" t="s">
        <v>1306</v>
      </c>
      <c r="C198" s="69">
        <v>311</v>
      </c>
      <c r="D198" s="69" t="s">
        <v>1274</v>
      </c>
      <c r="E198" s="70">
        <v>500</v>
      </c>
      <c r="F198" s="72">
        <v>42369</v>
      </c>
      <c r="G198" s="69" t="s">
        <v>1275</v>
      </c>
      <c r="H198" s="69" t="s">
        <v>390</v>
      </c>
      <c r="I198" s="69" t="s">
        <v>395</v>
      </c>
      <c r="J198" s="69" t="s">
        <v>1055</v>
      </c>
      <c r="K198" s="26"/>
      <c r="L198" s="26"/>
      <c r="M198" s="26"/>
    </row>
    <row r="199" spans="1:13">
      <c r="A199" s="69" t="s">
        <v>388</v>
      </c>
      <c r="B199" s="69" t="s">
        <v>1307</v>
      </c>
      <c r="C199" s="69">
        <v>305</v>
      </c>
      <c r="D199" s="69" t="s">
        <v>1276</v>
      </c>
      <c r="E199" s="70">
        <v>900</v>
      </c>
      <c r="F199" s="72">
        <v>42369</v>
      </c>
      <c r="G199" s="69" t="s">
        <v>1277</v>
      </c>
      <c r="H199" s="69" t="s">
        <v>390</v>
      </c>
      <c r="I199" s="69" t="s">
        <v>395</v>
      </c>
      <c r="J199" s="69" t="s">
        <v>1055</v>
      </c>
      <c r="K199" s="26"/>
      <c r="L199" s="26"/>
      <c r="M199" s="26"/>
    </row>
    <row r="200" spans="1:13">
      <c r="A200" s="69" t="s">
        <v>388</v>
      </c>
      <c r="B200" s="69" t="s">
        <v>1308</v>
      </c>
      <c r="C200" s="69">
        <v>306</v>
      </c>
      <c r="D200" s="69" t="s">
        <v>1278</v>
      </c>
      <c r="E200" s="70">
        <v>1800</v>
      </c>
      <c r="F200" s="72">
        <v>42369</v>
      </c>
      <c r="G200" s="69" t="s">
        <v>1279</v>
      </c>
      <c r="H200" s="69" t="s">
        <v>390</v>
      </c>
      <c r="I200" s="69" t="s">
        <v>395</v>
      </c>
      <c r="J200" s="69" t="s">
        <v>1055</v>
      </c>
      <c r="K200" s="26"/>
      <c r="L200" s="26"/>
      <c r="M200" s="26"/>
    </row>
    <row r="201" spans="1:13">
      <c r="A201" s="69" t="s">
        <v>388</v>
      </c>
      <c r="B201" s="69" t="s">
        <v>633</v>
      </c>
      <c r="C201" s="69">
        <v>1651</v>
      </c>
      <c r="D201" s="69" t="s">
        <v>634</v>
      </c>
      <c r="E201" s="70">
        <v>1700</v>
      </c>
      <c r="F201" s="72">
        <v>42369</v>
      </c>
      <c r="G201" s="69" t="s">
        <v>635</v>
      </c>
      <c r="H201" s="69" t="s">
        <v>390</v>
      </c>
      <c r="I201" s="69" t="s">
        <v>395</v>
      </c>
      <c r="J201" s="69" t="s">
        <v>1055</v>
      </c>
      <c r="K201" s="26"/>
      <c r="L201" s="26"/>
      <c r="M201" s="26"/>
    </row>
    <row r="202" spans="1:13">
      <c r="A202" s="69" t="s">
        <v>388</v>
      </c>
      <c r="B202" s="69" t="s">
        <v>1309</v>
      </c>
      <c r="C202" s="69">
        <v>1727</v>
      </c>
      <c r="D202" s="69" t="s">
        <v>1280</v>
      </c>
      <c r="E202" s="70">
        <v>3500</v>
      </c>
      <c r="F202" s="72">
        <v>42369</v>
      </c>
      <c r="G202" s="69" t="s">
        <v>1281</v>
      </c>
      <c r="H202" s="69" t="s">
        <v>390</v>
      </c>
      <c r="I202" s="69" t="s">
        <v>395</v>
      </c>
      <c r="J202" s="69" t="s">
        <v>1055</v>
      </c>
      <c r="K202" s="26"/>
      <c r="L202" s="26"/>
      <c r="M202" s="26"/>
    </row>
    <row r="203" spans="1:13">
      <c r="A203" s="69" t="s">
        <v>388</v>
      </c>
      <c r="B203" s="69" t="s">
        <v>1310</v>
      </c>
      <c r="C203" s="69">
        <v>1728</v>
      </c>
      <c r="D203" s="69" t="s">
        <v>1282</v>
      </c>
      <c r="E203" s="70">
        <v>3500</v>
      </c>
      <c r="F203" s="72">
        <v>42369</v>
      </c>
      <c r="G203" s="69" t="s">
        <v>1283</v>
      </c>
      <c r="H203" s="69" t="s">
        <v>390</v>
      </c>
      <c r="I203" s="69" t="s">
        <v>395</v>
      </c>
      <c r="J203" s="69" t="s">
        <v>1055</v>
      </c>
      <c r="K203" s="26"/>
      <c r="L203" s="26"/>
      <c r="M203" s="26"/>
    </row>
    <row r="204" spans="1:13">
      <c r="A204" s="69" t="s">
        <v>388</v>
      </c>
      <c r="B204" s="69" t="s">
        <v>1311</v>
      </c>
      <c r="C204" s="69">
        <v>738</v>
      </c>
      <c r="D204" s="69" t="s">
        <v>1284</v>
      </c>
      <c r="E204" s="70">
        <v>5000</v>
      </c>
      <c r="F204" s="72">
        <v>42369</v>
      </c>
      <c r="G204" s="69" t="s">
        <v>1285</v>
      </c>
      <c r="H204" s="69" t="s">
        <v>390</v>
      </c>
      <c r="I204" s="69" t="s">
        <v>653</v>
      </c>
      <c r="J204" s="69" t="s">
        <v>1055</v>
      </c>
      <c r="K204" s="26"/>
      <c r="L204" s="26"/>
      <c r="M204" s="26"/>
    </row>
    <row r="205" spans="1:13">
      <c r="A205" s="69" t="s">
        <v>388</v>
      </c>
      <c r="B205" s="69" t="s">
        <v>1312</v>
      </c>
      <c r="C205" s="69">
        <v>741</v>
      </c>
      <c r="D205" s="69" t="s">
        <v>1286</v>
      </c>
      <c r="E205" s="70">
        <v>1500</v>
      </c>
      <c r="F205" s="72">
        <v>42369</v>
      </c>
      <c r="G205" s="69" t="s">
        <v>1287</v>
      </c>
      <c r="H205" s="69" t="s">
        <v>390</v>
      </c>
      <c r="I205" s="69" t="s">
        <v>653</v>
      </c>
      <c r="J205" s="69" t="s">
        <v>1055</v>
      </c>
      <c r="K205" s="26"/>
      <c r="L205" s="26"/>
      <c r="M205" s="26"/>
    </row>
    <row r="206" spans="1:13">
      <c r="A206" s="69" t="s">
        <v>388</v>
      </c>
      <c r="B206" s="69" t="s">
        <v>1313</v>
      </c>
      <c r="C206" s="69">
        <v>742</v>
      </c>
      <c r="D206" s="69" t="s">
        <v>1288</v>
      </c>
      <c r="E206" s="70">
        <v>500</v>
      </c>
      <c r="F206" s="72">
        <v>42369</v>
      </c>
      <c r="G206" s="69" t="s">
        <v>1289</v>
      </c>
      <c r="H206" s="69" t="s">
        <v>390</v>
      </c>
      <c r="I206" s="69" t="s">
        <v>653</v>
      </c>
      <c r="J206" s="69" t="s">
        <v>1055</v>
      </c>
      <c r="K206" s="26"/>
      <c r="L206" s="26"/>
      <c r="M206" s="26"/>
    </row>
    <row r="207" spans="1:13">
      <c r="A207" s="69" t="s">
        <v>388</v>
      </c>
      <c r="B207" s="69" t="s">
        <v>1314</v>
      </c>
      <c r="C207" s="69">
        <v>779</v>
      </c>
      <c r="D207" s="69" t="s">
        <v>1290</v>
      </c>
      <c r="E207" s="70">
        <v>3500</v>
      </c>
      <c r="F207" s="72">
        <v>42369</v>
      </c>
      <c r="G207" s="69" t="s">
        <v>1291</v>
      </c>
      <c r="H207" s="69" t="s">
        <v>390</v>
      </c>
      <c r="I207" s="69" t="s">
        <v>653</v>
      </c>
      <c r="J207" s="69" t="s">
        <v>1055</v>
      </c>
      <c r="K207" s="26"/>
      <c r="L207" s="26"/>
      <c r="M207" s="26"/>
    </row>
    <row r="208" spans="1:13">
      <c r="A208" s="69" t="s">
        <v>388</v>
      </c>
      <c r="B208" s="69" t="s">
        <v>1315</v>
      </c>
      <c r="C208" s="69">
        <v>473</v>
      </c>
      <c r="D208" s="69" t="s">
        <v>1292</v>
      </c>
      <c r="E208" s="70">
        <v>3500</v>
      </c>
      <c r="F208" s="72">
        <v>42369</v>
      </c>
      <c r="G208" s="69" t="s">
        <v>1293</v>
      </c>
      <c r="H208" s="69" t="s">
        <v>390</v>
      </c>
      <c r="I208" s="69" t="s">
        <v>757</v>
      </c>
      <c r="J208" s="69" t="s">
        <v>926</v>
      </c>
      <c r="K208" s="26"/>
      <c r="L208" s="26"/>
      <c r="M208" s="26"/>
    </row>
    <row r="209" spans="1:13">
      <c r="A209" s="69" t="s">
        <v>388</v>
      </c>
      <c r="B209" s="69" t="s">
        <v>1316</v>
      </c>
      <c r="C209" s="69" t="s">
        <v>1294</v>
      </c>
      <c r="D209" s="69" t="s">
        <v>769</v>
      </c>
      <c r="E209" s="70">
        <v>3500</v>
      </c>
      <c r="F209" s="72">
        <v>42369</v>
      </c>
      <c r="G209" s="69" t="s">
        <v>1295</v>
      </c>
      <c r="H209" s="69" t="s">
        <v>390</v>
      </c>
      <c r="I209" s="69" t="s">
        <v>757</v>
      </c>
      <c r="J209" s="69" t="s">
        <v>926</v>
      </c>
      <c r="K209" s="26"/>
      <c r="L209" s="26"/>
      <c r="M209" s="26"/>
    </row>
    <row r="210" spans="1:13">
      <c r="A210" s="69" t="s">
        <v>388</v>
      </c>
      <c r="B210" s="69" t="s">
        <v>1317</v>
      </c>
      <c r="C210" s="69">
        <v>1753</v>
      </c>
      <c r="D210" s="69" t="s">
        <v>1296</v>
      </c>
      <c r="E210" s="70">
        <v>10000</v>
      </c>
      <c r="F210" s="72">
        <v>43783</v>
      </c>
      <c r="G210" s="69" t="s">
        <v>1297</v>
      </c>
      <c r="H210" s="69" t="s">
        <v>390</v>
      </c>
      <c r="I210" s="69" t="s">
        <v>391</v>
      </c>
      <c r="J210" s="69" t="s">
        <v>1055</v>
      </c>
      <c r="K210" s="26"/>
      <c r="L210" s="26"/>
      <c r="M210" s="26"/>
    </row>
    <row r="211" spans="1:13">
      <c r="A211" s="69" t="s">
        <v>388</v>
      </c>
      <c r="B211" s="69" t="s">
        <v>1318</v>
      </c>
      <c r="C211" s="69">
        <v>1754</v>
      </c>
      <c r="D211" s="69" t="s">
        <v>1298</v>
      </c>
      <c r="E211" s="70">
        <v>8000</v>
      </c>
      <c r="F211" s="72">
        <v>43783</v>
      </c>
      <c r="G211" s="69" t="s">
        <v>1299</v>
      </c>
      <c r="H211" s="69" t="s">
        <v>390</v>
      </c>
      <c r="I211" s="69" t="s">
        <v>391</v>
      </c>
      <c r="J211" s="69" t="s">
        <v>1055</v>
      </c>
      <c r="K211" s="26"/>
      <c r="L211" s="26"/>
      <c r="M211" s="26"/>
    </row>
    <row r="212" spans="1:13">
      <c r="A212" s="69" t="s">
        <v>388</v>
      </c>
      <c r="B212" s="69" t="s">
        <v>1319</v>
      </c>
      <c r="C212" s="69">
        <v>1757</v>
      </c>
      <c r="D212" s="69" t="s">
        <v>1300</v>
      </c>
      <c r="E212" s="70">
        <v>7000</v>
      </c>
      <c r="F212" s="72">
        <v>43783</v>
      </c>
      <c r="G212" s="69" t="s">
        <v>1301</v>
      </c>
      <c r="H212" s="69" t="s">
        <v>390</v>
      </c>
      <c r="I212" s="69" t="s">
        <v>391</v>
      </c>
      <c r="J212" s="69" t="s">
        <v>1055</v>
      </c>
      <c r="K212" s="26"/>
      <c r="L212" s="26"/>
      <c r="M212" s="26"/>
    </row>
    <row r="213" spans="1:13">
      <c r="A213" s="69" t="s">
        <v>388</v>
      </c>
      <c r="B213" s="69" t="s">
        <v>1320</v>
      </c>
      <c r="C213" s="69">
        <v>1770</v>
      </c>
      <c r="D213" s="69" t="s">
        <v>1302</v>
      </c>
      <c r="E213" s="70">
        <v>7000</v>
      </c>
      <c r="F213" s="72">
        <v>43783</v>
      </c>
      <c r="G213" s="69" t="s">
        <v>1303</v>
      </c>
      <c r="H213" s="69" t="s">
        <v>390</v>
      </c>
      <c r="I213" s="69" t="s">
        <v>391</v>
      </c>
      <c r="J213" s="69" t="s">
        <v>1055</v>
      </c>
      <c r="K213" s="26"/>
      <c r="L213" s="26"/>
      <c r="M213" s="26"/>
    </row>
    <row r="214" spans="1:13">
      <c r="A214" s="69" t="s">
        <v>388</v>
      </c>
      <c r="B214" s="69" t="s">
        <v>758</v>
      </c>
      <c r="C214" s="69" t="s">
        <v>759</v>
      </c>
      <c r="D214" s="69" t="s">
        <v>760</v>
      </c>
      <c r="E214" s="70">
        <v>500</v>
      </c>
      <c r="F214" s="71" t="s">
        <v>389</v>
      </c>
      <c r="G214" s="69" t="s">
        <v>761</v>
      </c>
      <c r="H214" s="69" t="s">
        <v>390</v>
      </c>
      <c r="I214" s="69" t="s">
        <v>757</v>
      </c>
      <c r="J214" s="69" t="s">
        <v>926</v>
      </c>
      <c r="K214" s="26"/>
      <c r="L214" s="26"/>
      <c r="M214" s="26"/>
    </row>
    <row r="215" spans="1:13">
      <c r="A215" s="69" t="s">
        <v>388</v>
      </c>
      <c r="B215" s="69" t="s">
        <v>762</v>
      </c>
      <c r="C215" s="69" t="s">
        <v>763</v>
      </c>
      <c r="D215" s="69" t="s">
        <v>764</v>
      </c>
      <c r="E215" s="70">
        <v>500</v>
      </c>
      <c r="F215" s="71" t="s">
        <v>389</v>
      </c>
      <c r="G215" s="69" t="s">
        <v>765</v>
      </c>
      <c r="H215" s="69" t="s">
        <v>390</v>
      </c>
      <c r="I215" s="69" t="s">
        <v>757</v>
      </c>
      <c r="J215" s="69" t="s">
        <v>926</v>
      </c>
      <c r="K215" s="26"/>
      <c r="L215" s="26"/>
      <c r="M215" s="26"/>
    </row>
    <row r="216" spans="1:13">
      <c r="A216" s="69" t="s">
        <v>388</v>
      </c>
      <c r="B216" s="69" t="s">
        <v>766</v>
      </c>
      <c r="C216" s="69">
        <v>500</v>
      </c>
      <c r="D216" s="69" t="s">
        <v>767</v>
      </c>
      <c r="E216" s="70">
        <v>1500</v>
      </c>
      <c r="F216" s="71" t="s">
        <v>389</v>
      </c>
      <c r="G216" s="69" t="s">
        <v>768</v>
      </c>
      <c r="H216" s="69" t="s">
        <v>390</v>
      </c>
      <c r="I216" s="69" t="s">
        <v>757</v>
      </c>
      <c r="J216" s="69" t="s">
        <v>926</v>
      </c>
      <c r="K216" s="26"/>
      <c r="L216" s="26"/>
      <c r="M216" s="26"/>
    </row>
    <row r="217" spans="1:13">
      <c r="A217" s="69" t="s">
        <v>388</v>
      </c>
      <c r="B217" s="69" t="s">
        <v>770</v>
      </c>
      <c r="C217" s="69">
        <v>548</v>
      </c>
      <c r="D217" s="69" t="s">
        <v>769</v>
      </c>
      <c r="E217" s="70">
        <v>3500</v>
      </c>
      <c r="F217" s="71" t="s">
        <v>389</v>
      </c>
      <c r="G217" s="69" t="s">
        <v>771</v>
      </c>
      <c r="H217" s="69" t="s">
        <v>390</v>
      </c>
      <c r="I217" s="69" t="s">
        <v>757</v>
      </c>
      <c r="J217" s="69" t="s">
        <v>926</v>
      </c>
    </row>
    <row r="218" spans="1:13">
      <c r="A218" s="69" t="s">
        <v>388</v>
      </c>
      <c r="B218" s="69" t="s">
        <v>772</v>
      </c>
      <c r="C218" s="69" t="s">
        <v>773</v>
      </c>
      <c r="D218" s="69" t="s">
        <v>774</v>
      </c>
      <c r="E218" s="70">
        <v>3500</v>
      </c>
      <c r="F218" s="71" t="s">
        <v>389</v>
      </c>
      <c r="G218" s="69" t="s">
        <v>775</v>
      </c>
      <c r="H218" s="69" t="s">
        <v>390</v>
      </c>
      <c r="I218" s="69" t="s">
        <v>757</v>
      </c>
      <c r="J218" s="69" t="s">
        <v>926</v>
      </c>
    </row>
    <row r="219" spans="1:13">
      <c r="A219" s="69" t="s">
        <v>388</v>
      </c>
      <c r="B219" s="69" t="s">
        <v>776</v>
      </c>
      <c r="C219" s="69" t="s">
        <v>777</v>
      </c>
      <c r="D219" s="69" t="s">
        <v>774</v>
      </c>
      <c r="E219" s="70">
        <v>3500</v>
      </c>
      <c r="F219" s="71" t="s">
        <v>389</v>
      </c>
      <c r="G219" s="69" t="s">
        <v>778</v>
      </c>
      <c r="H219" s="69" t="s">
        <v>390</v>
      </c>
      <c r="I219" s="69" t="s">
        <v>757</v>
      </c>
      <c r="J219" s="69" t="s">
        <v>926</v>
      </c>
    </row>
    <row r="220" spans="1:13">
      <c r="A220" s="69" t="s">
        <v>388</v>
      </c>
      <c r="B220" s="69" t="s">
        <v>779</v>
      </c>
      <c r="C220" s="69">
        <v>551</v>
      </c>
      <c r="D220" s="69" t="s">
        <v>780</v>
      </c>
      <c r="E220" s="70">
        <v>4500</v>
      </c>
      <c r="F220" s="71" t="s">
        <v>389</v>
      </c>
      <c r="G220" s="69" t="s">
        <v>781</v>
      </c>
      <c r="H220" s="69" t="s">
        <v>390</v>
      </c>
      <c r="I220" s="69" t="s">
        <v>757</v>
      </c>
      <c r="J220" s="69" t="s">
        <v>1055</v>
      </c>
    </row>
    <row r="221" spans="1:13">
      <c r="A221" s="69" t="s">
        <v>388</v>
      </c>
      <c r="B221" s="69" t="s">
        <v>782</v>
      </c>
      <c r="C221" s="69">
        <v>505</v>
      </c>
      <c r="D221" s="69" t="s">
        <v>783</v>
      </c>
      <c r="E221" s="70">
        <v>8000</v>
      </c>
      <c r="F221" s="71" t="s">
        <v>389</v>
      </c>
      <c r="G221" s="69" t="s">
        <v>784</v>
      </c>
      <c r="H221" s="69" t="s">
        <v>390</v>
      </c>
      <c r="I221" s="69" t="s">
        <v>757</v>
      </c>
      <c r="J221" s="69" t="s">
        <v>926</v>
      </c>
    </row>
    <row r="222" spans="1:13">
      <c r="A222" s="69" t="s">
        <v>388</v>
      </c>
      <c r="B222" s="69" t="s">
        <v>785</v>
      </c>
      <c r="C222" s="69">
        <v>657</v>
      </c>
      <c r="D222" s="69" t="s">
        <v>786</v>
      </c>
      <c r="E222" s="70">
        <v>20000</v>
      </c>
      <c r="F222" s="71" t="s">
        <v>389</v>
      </c>
      <c r="G222" s="69" t="s">
        <v>787</v>
      </c>
      <c r="H222" s="69" t="s">
        <v>390</v>
      </c>
      <c r="I222" s="69" t="s">
        <v>757</v>
      </c>
      <c r="J222" s="69" t="s">
        <v>926</v>
      </c>
    </row>
    <row r="223" spans="1:13">
      <c r="A223" s="69" t="s">
        <v>388</v>
      </c>
      <c r="B223" s="69" t="s">
        <v>788</v>
      </c>
      <c r="C223" s="69">
        <v>658</v>
      </c>
      <c r="D223" s="69" t="s">
        <v>789</v>
      </c>
      <c r="E223" s="70">
        <v>6000</v>
      </c>
      <c r="F223" s="71" t="s">
        <v>389</v>
      </c>
      <c r="G223" s="69" t="s">
        <v>790</v>
      </c>
      <c r="H223" s="69" t="s">
        <v>390</v>
      </c>
      <c r="I223" s="69" t="s">
        <v>757</v>
      </c>
      <c r="J223" s="69" t="s">
        <v>926</v>
      </c>
    </row>
    <row r="224" spans="1:13">
      <c r="A224" s="69" t="s">
        <v>388</v>
      </c>
      <c r="B224" s="69" t="s">
        <v>791</v>
      </c>
      <c r="C224" s="69">
        <v>667</v>
      </c>
      <c r="D224" s="69" t="s">
        <v>792</v>
      </c>
      <c r="E224" s="70">
        <v>3000</v>
      </c>
      <c r="F224" s="71" t="s">
        <v>389</v>
      </c>
      <c r="G224" s="69" t="s">
        <v>793</v>
      </c>
      <c r="H224" s="69" t="s">
        <v>390</v>
      </c>
      <c r="I224" s="69" t="s">
        <v>757</v>
      </c>
      <c r="J224" s="69" t="s">
        <v>926</v>
      </c>
    </row>
    <row r="225" spans="1:10">
      <c r="A225" s="69" t="s">
        <v>388</v>
      </c>
      <c r="B225" s="69" t="s">
        <v>795</v>
      </c>
      <c r="C225" s="69">
        <v>1755</v>
      </c>
      <c r="D225" s="69" t="s">
        <v>796</v>
      </c>
      <c r="E225" s="70">
        <v>4000</v>
      </c>
      <c r="F225" s="71" t="s">
        <v>794</v>
      </c>
      <c r="G225" s="69" t="s">
        <v>797</v>
      </c>
      <c r="H225" s="69" t="s">
        <v>390</v>
      </c>
      <c r="I225" s="69" t="s">
        <v>391</v>
      </c>
      <c r="J225" s="69" t="s">
        <v>1055</v>
      </c>
    </row>
    <row r="226" spans="1:10">
      <c r="A226" s="69" t="s">
        <v>388</v>
      </c>
      <c r="B226" s="69" t="s">
        <v>798</v>
      </c>
      <c r="C226" s="69">
        <v>1756</v>
      </c>
      <c r="D226" s="69" t="s">
        <v>799</v>
      </c>
      <c r="E226" s="70">
        <v>8000</v>
      </c>
      <c r="F226" s="71" t="s">
        <v>794</v>
      </c>
      <c r="G226" s="69" t="s">
        <v>800</v>
      </c>
      <c r="H226" s="69" t="s">
        <v>390</v>
      </c>
      <c r="I226" s="69" t="s">
        <v>391</v>
      </c>
      <c r="J226" s="69" t="s">
        <v>1055</v>
      </c>
    </row>
    <row r="227" spans="1:10">
      <c r="A227" s="69" t="s">
        <v>388</v>
      </c>
      <c r="B227" s="69" t="s">
        <v>801</v>
      </c>
      <c r="C227" s="69">
        <v>1758</v>
      </c>
      <c r="D227" s="69" t="s">
        <v>802</v>
      </c>
      <c r="E227" s="70">
        <v>3000</v>
      </c>
      <c r="F227" s="71" t="s">
        <v>794</v>
      </c>
      <c r="G227" s="69" t="s">
        <v>803</v>
      </c>
      <c r="H227" s="69" t="s">
        <v>390</v>
      </c>
      <c r="I227" s="69" t="s">
        <v>391</v>
      </c>
      <c r="J227" s="69" t="s">
        <v>1055</v>
      </c>
    </row>
    <row r="228" spans="1:10">
      <c r="A228" s="69" t="s">
        <v>388</v>
      </c>
      <c r="B228" s="69" t="s">
        <v>804</v>
      </c>
      <c r="C228" s="69">
        <v>1759</v>
      </c>
      <c r="D228" s="69" t="s">
        <v>805</v>
      </c>
      <c r="E228" s="70">
        <v>2000</v>
      </c>
      <c r="F228" s="71" t="s">
        <v>794</v>
      </c>
      <c r="G228" s="69" t="s">
        <v>806</v>
      </c>
      <c r="H228" s="69" t="s">
        <v>390</v>
      </c>
      <c r="I228" s="69" t="s">
        <v>391</v>
      </c>
      <c r="J228" s="69" t="s">
        <v>1055</v>
      </c>
    </row>
    <row r="229" spans="1:10">
      <c r="A229" s="69" t="s">
        <v>388</v>
      </c>
      <c r="B229" s="69" t="s">
        <v>807</v>
      </c>
      <c r="C229" s="69">
        <v>1760</v>
      </c>
      <c r="D229" s="69" t="s">
        <v>808</v>
      </c>
      <c r="E229" s="70">
        <v>3000</v>
      </c>
      <c r="F229" s="71" t="s">
        <v>794</v>
      </c>
      <c r="G229" s="69" t="s">
        <v>809</v>
      </c>
      <c r="H229" s="69" t="s">
        <v>390</v>
      </c>
      <c r="I229" s="69" t="s">
        <v>391</v>
      </c>
      <c r="J229" s="69" t="s">
        <v>1055</v>
      </c>
    </row>
    <row r="230" spans="1:10">
      <c r="A230" s="69" t="s">
        <v>388</v>
      </c>
      <c r="B230" s="69" t="s">
        <v>810</v>
      </c>
      <c r="C230" s="69">
        <v>1761</v>
      </c>
      <c r="D230" s="69" t="s">
        <v>811</v>
      </c>
      <c r="E230" s="70">
        <v>1000</v>
      </c>
      <c r="F230" s="71" t="s">
        <v>794</v>
      </c>
      <c r="G230" s="69" t="s">
        <v>812</v>
      </c>
      <c r="H230" s="69" t="s">
        <v>390</v>
      </c>
      <c r="I230" s="69" t="s">
        <v>391</v>
      </c>
      <c r="J230" s="69" t="s">
        <v>1055</v>
      </c>
    </row>
    <row r="231" spans="1:10">
      <c r="A231" s="26" t="s">
        <v>86</v>
      </c>
      <c r="B231" s="26"/>
      <c r="C231" s="26"/>
      <c r="D231" s="26"/>
      <c r="E231" s="27">
        <f>SUBTOTAL(109,Tabela4[Suma ubezpieczenia])</f>
        <v>4056450</v>
      </c>
      <c r="F231" s="26"/>
      <c r="G231" s="26"/>
      <c r="H231" s="26"/>
      <c r="I231" s="26"/>
      <c r="J231" s="26">
        <f>SUBTOTAL(103,Tabela4[Budynek])</f>
        <v>227</v>
      </c>
    </row>
  </sheetData>
  <phoneticPr fontId="29" type="noConversion"/>
  <pageMargins left="0.25" right="0.25" top="0.75" bottom="0.75" header="0.3" footer="0.3"/>
  <pageSetup paperSize="9" orientation="landscape" r:id="rId1"/>
  <headerFooter>
    <oddHeader xml:space="preserve">&amp;C&amp;16Załącznik 1e - Zasoby Muzealne do ubezpieczenia KUL 2024
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p m Z V W t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K Z m V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m Z l V a K I p H u A 4 A A A A R A A A A E w A c A E Z v c m 1 1 b G F z L 1 N l Y 3 R p b 2 4 x L m 0 g o h g A K K A U A A A A A A A A A A A A A A A A A A A A A A A A A A A A K 0 5 N L s n M z 1 M I h t C G 1 g B Q S w E C L Q A U A A I A C A C m Z l V a 1 U U S C K U A A A D 3 A A A A E g A A A A A A A A A A A A A A A A A A A A A A Q 2 9 u Z m l n L 1 B h Y 2 t h Z 2 U u e G 1 s U E s B A i 0 A F A A C A A g A p m Z V W g / K 6 a u k A A A A 6 Q A A A B M A A A A A A A A A A A A A A A A A 8 Q A A A F t D b 2 5 0 Z W 5 0 X 1 R 5 c G V z X S 5 4 b W x Q S w E C L Q A U A A I A C A C m Z l V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e p y W y 4 K a U C m x C j V W s C n Z Q A A A A A C A A A A A A A D Z g A A w A A A A B A A A A B a I F 9 / W n 5 n u H 1 u W u K F K I Q u A A A A A A S A A A C g A A A A E A A A A A h j H V d a 3 7 l K q 2 S r O i Q Z B K 1 Q A A A A J b 8 0 I K C S J c G e i + R Y L 5 V A w F E 2 E G u 3 e t J N K 9 f u 6 W K q 7 s O V S 2 m V N / t g F y d C F q c 7 8 d U z 8 d m G n G E s + w x + s 9 r E n K B X 5 N / c M I 2 d I R F P o 9 n G B 0 D Z N E I U A A A A p G z z T 2 l D Z D m f c e 2 V 0 / V 3 V H R p v L 8 = < / D a t a M a s h u p > 
</file>

<file path=customXml/itemProps1.xml><?xml version="1.0" encoding="utf-8"?>
<ds:datastoreItem xmlns:ds="http://schemas.openxmlformats.org/officeDocument/2006/customXml" ds:itemID="{C08D2F4F-F56F-45EA-9049-544816639D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1a Podsumowanie SU mienia PD</vt:lpstr>
      <vt:lpstr>1b Wykaz sprzętu elektroniczEEI</vt:lpstr>
      <vt:lpstr>1c Informacje o budynkach</vt:lpstr>
      <vt:lpstr>1d Prace budowlane plan</vt:lpstr>
      <vt:lpstr>1e Wykaz Zasobów Muzealnych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Golisz</dc:creator>
  <cp:lastModifiedBy>Agnieszka Kiszka</cp:lastModifiedBy>
  <cp:lastPrinted>2023-02-09T12:43:00Z</cp:lastPrinted>
  <dcterms:created xsi:type="dcterms:W3CDTF">2023-02-06T08:02:13Z</dcterms:created>
  <dcterms:modified xsi:type="dcterms:W3CDTF">2025-02-28T12:20:04Z</dcterms:modified>
</cp:coreProperties>
</file>