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usz.albrycht\AppData\Local\Temp\ezdpuw\20220630152027851\"/>
    </mc:Choice>
  </mc:AlternateContent>
  <xr:revisionPtr revIDLastSave="0" documentId="13_ncr:1_{F6853B06-CCDB-43F4-AED9-1447F5614D69}" xr6:coauthVersionLast="47" xr6:coauthVersionMax="47" xr10:uidLastSave="{00000000-0000-0000-0000-000000000000}"/>
  <bookViews>
    <workbookView xWindow="5715" yWindow="2055" windowWidth="20880" windowHeight="17385" xr2:uid="{00000000-000D-0000-FFFF-FFFF00000000}"/>
  </bookViews>
  <sheets>
    <sheet name="wartosc_zamowieni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I32" i="1"/>
  <c r="I34" i="1"/>
  <c r="I38" i="1"/>
  <c r="F41" i="1"/>
  <c r="G38" i="1"/>
  <c r="G34" i="1"/>
  <c r="E34" i="1"/>
  <c r="I33" i="1"/>
  <c r="G33" i="1"/>
  <c r="H33" i="1" s="1"/>
  <c r="F33" i="1"/>
  <c r="G32" i="1"/>
  <c r="H32" i="1" s="1"/>
  <c r="H34" i="1" s="1"/>
  <c r="F32" i="1"/>
  <c r="F34" i="1" s="1"/>
  <c r="E30" i="1"/>
  <c r="I29" i="1"/>
  <c r="H29" i="1"/>
  <c r="G29" i="1"/>
  <c r="J29" i="1" s="1"/>
  <c r="F29" i="1"/>
  <c r="I28" i="1"/>
  <c r="I30" i="1" s="1"/>
  <c r="G28" i="1"/>
  <c r="G30" i="1" s="1"/>
  <c r="F28" i="1"/>
  <c r="F30" i="1" s="1"/>
  <c r="J32" i="1" l="1"/>
  <c r="H28" i="1"/>
  <c r="H30" i="1" s="1"/>
  <c r="J33" i="1"/>
  <c r="J28" i="1"/>
  <c r="J30" i="1" s="1"/>
  <c r="J34" i="1" l="1"/>
  <c r="I5" i="1" l="1"/>
  <c r="I4" i="1" l="1"/>
  <c r="I6" i="1" s="1"/>
  <c r="E14" i="1" l="1"/>
  <c r="E26" i="1" l="1"/>
  <c r="I25" i="1"/>
  <c r="G25" i="1"/>
  <c r="F25" i="1"/>
  <c r="F26" i="1" s="1"/>
  <c r="I24" i="1"/>
  <c r="G24" i="1"/>
  <c r="F24" i="1"/>
  <c r="E22" i="1"/>
  <c r="I21" i="1"/>
  <c r="G21" i="1"/>
  <c r="F21" i="1"/>
  <c r="I20" i="1"/>
  <c r="G20" i="1"/>
  <c r="F20" i="1"/>
  <c r="E18" i="1"/>
  <c r="E38" i="1" s="1"/>
  <c r="I17" i="1"/>
  <c r="G17" i="1"/>
  <c r="F17" i="1"/>
  <c r="I16" i="1"/>
  <c r="G16" i="1"/>
  <c r="F16" i="1"/>
  <c r="I13" i="1"/>
  <c r="G13" i="1"/>
  <c r="F13" i="1"/>
  <c r="G12" i="1"/>
  <c r="E10" i="1"/>
  <c r="I9" i="1"/>
  <c r="G9" i="1"/>
  <c r="J9" i="1" s="1"/>
  <c r="F9" i="1"/>
  <c r="G8" i="1"/>
  <c r="G5" i="1"/>
  <c r="F5" i="1"/>
  <c r="J16" i="1" l="1"/>
  <c r="J20" i="1"/>
  <c r="I26" i="1"/>
  <c r="G14" i="1"/>
  <c r="H17" i="1"/>
  <c r="J17" i="1"/>
  <c r="H5" i="1"/>
  <c r="J5" i="1"/>
  <c r="H13" i="1"/>
  <c r="J13" i="1"/>
  <c r="H25" i="1"/>
  <c r="J25" i="1"/>
  <c r="I18" i="1"/>
  <c r="H21" i="1"/>
  <c r="J21" i="1"/>
  <c r="J24" i="1"/>
  <c r="J26" i="1" s="1"/>
  <c r="I22" i="1"/>
  <c r="F22" i="1"/>
  <c r="G26" i="1"/>
  <c r="G22" i="1"/>
  <c r="G18" i="1"/>
  <c r="F18" i="1"/>
  <c r="F38" i="1" s="1"/>
  <c r="G10" i="1"/>
  <c r="H8" i="1"/>
  <c r="E6" i="1"/>
  <c r="G4" i="1"/>
  <c r="F4" i="1"/>
  <c r="F6" i="1" s="1"/>
  <c r="I8" i="1"/>
  <c r="I10" i="1" s="1"/>
  <c r="H9" i="1"/>
  <c r="H12" i="1"/>
  <c r="H16" i="1"/>
  <c r="H20" i="1"/>
  <c r="H24" i="1"/>
  <c r="F8" i="1"/>
  <c r="F10" i="1" s="1"/>
  <c r="I12" i="1"/>
  <c r="I14" i="1" s="1"/>
  <c r="F12" i="1"/>
  <c r="F14" i="1" s="1"/>
  <c r="J22" i="1" l="1"/>
  <c r="H26" i="1"/>
  <c r="H18" i="1"/>
  <c r="H4" i="1"/>
  <c r="H6" i="1" s="1"/>
  <c r="J4" i="1"/>
  <c r="J6" i="1" s="1"/>
  <c r="H22" i="1"/>
  <c r="J8" i="1"/>
  <c r="J10" i="1" s="1"/>
  <c r="H14" i="1"/>
  <c r="J12" i="1"/>
  <c r="J14" i="1" s="1"/>
  <c r="J18" i="1"/>
  <c r="G6" i="1"/>
  <c r="H10" i="1"/>
  <c r="H38" i="1" l="1"/>
  <c r="J38" i="1"/>
  <c r="J40" i="1" s="1"/>
</calcChain>
</file>

<file path=xl/sharedStrings.xml><?xml version="1.0" encoding="utf-8"?>
<sst xmlns="http://schemas.openxmlformats.org/spreadsheetml/2006/main" count="28" uniqueCount="26">
  <si>
    <t>% Vat</t>
  </si>
  <si>
    <t>koszt - netto</t>
  </si>
  <si>
    <t>wartość brutto</t>
  </si>
  <si>
    <t xml:space="preserve">Razem 01              </t>
  </si>
  <si>
    <t xml:space="preserve">Razem 02              </t>
  </si>
  <si>
    <t xml:space="preserve">Razem 03              </t>
  </si>
  <si>
    <t xml:space="preserve">Razem 04              </t>
  </si>
  <si>
    <t xml:space="preserve">Razem 05              </t>
  </si>
  <si>
    <t xml:space="preserve">Razem 06              </t>
  </si>
  <si>
    <t>Zamówienie r-m:</t>
  </si>
  <si>
    <t>Wartość  opcji 20% netto</t>
  </si>
  <si>
    <t>Wartość Szacunkowa z opcją 20% netto</t>
  </si>
  <si>
    <t>Art. 67 pkt1 ust.6 50%</t>
  </si>
  <si>
    <t xml:space="preserve">Art. 67 pkt1 ust.6 Wartość Szacunkowa z opcją 20% netto+50% </t>
  </si>
  <si>
    <t>kurs euro przeliczenie zamówień publicznych</t>
  </si>
  <si>
    <t>Koszt zamówienia w euro</t>
  </si>
  <si>
    <t>Części</t>
  </si>
  <si>
    <t xml:space="preserve">3 - Chrusty </t>
  </si>
  <si>
    <t>2 - Opacz cz 2</t>
  </si>
  <si>
    <t xml:space="preserve">1 - Opacz cz 1            </t>
  </si>
  <si>
    <t xml:space="preserve">4 - Sosnówka            </t>
  </si>
  <si>
    <t xml:space="preserve">5 -  Trąby cz 1              </t>
  </si>
  <si>
    <t xml:space="preserve">6 -  Trąby cz 2              </t>
  </si>
  <si>
    <t>Wartość zamówienia wg. części zapytania oertowego na podstawie danych SILP (z prawem opcji i umowami wieloletnimi)  do ogłoszenia przy otwarciu ofert</t>
  </si>
  <si>
    <t xml:space="preserve">8 -  Trąby cz 4             </t>
  </si>
  <si>
    <t xml:space="preserve">7 -  Trąby cz 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</si>
</sst>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000000"/>
      <name val="Arial"/>
    </font>
    <font>
      <b/>
      <sz val="14"/>
      <color indexed="8"/>
      <name val="Arial"/>
      <family val="2"/>
      <charset val="238"/>
    </font>
    <font>
      <b/>
      <sz val="14"/>
      <color indexed="8"/>
      <name val="Arial"/>
    </font>
    <font>
      <sz val="9"/>
      <color indexed="8"/>
      <name val="Arial"/>
    </font>
    <font>
      <b/>
      <sz val="9"/>
      <color indexed="12"/>
      <name val="Arial"/>
      <family val="2"/>
      <charset val="238"/>
    </font>
    <font>
      <b/>
      <sz val="10"/>
      <color indexed="12"/>
      <name val="Arial"/>
    </font>
    <font>
      <b/>
      <sz val="9"/>
      <color indexed="8"/>
      <name val="Arial"/>
    </font>
    <font>
      <sz val="12"/>
      <color indexed="8"/>
      <name val="Arial"/>
    </font>
    <font>
      <b/>
      <sz val="9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/>
    </xf>
    <xf numFmtId="4" fontId="7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" fontId="0" fillId="0" borderId="0" xfId="0" applyNumberFormat="1"/>
    <xf numFmtId="49" fontId="7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4" fontId="7" fillId="5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6" fillId="6" borderId="1" xfId="0" applyNumberFormat="1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right" vertical="center"/>
    </xf>
    <xf numFmtId="49" fontId="11" fillId="6" borderId="1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4" workbookViewId="0">
      <selection activeCell="L41" sqref="L41"/>
    </sheetView>
  </sheetViews>
  <sheetFormatPr defaultRowHeight="12.75" x14ac:dyDescent="0.2"/>
  <cols>
    <col min="1" max="1" width="20.7109375" customWidth="1"/>
    <col min="2" max="2" width="18.28515625" customWidth="1"/>
    <col min="3" max="3" width="7.7109375" customWidth="1"/>
    <col min="4" max="4" width="0.28515625" customWidth="1"/>
    <col min="5" max="6" width="11.7109375" customWidth="1"/>
    <col min="7" max="7" width="14.7109375" customWidth="1"/>
    <col min="8" max="8" width="19.140625" bestFit="1" customWidth="1"/>
    <col min="9" max="9" width="12.28515625" bestFit="1" customWidth="1"/>
    <col min="10" max="10" width="30.85546875" bestFit="1" customWidth="1"/>
  </cols>
  <sheetData>
    <row r="1" spans="1:11" s="1" customFormat="1" ht="52.7" customHeight="1" x14ac:dyDescent="0.2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1" customFormat="1" ht="15.9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1" customFormat="1" ht="28.35" customHeight="1" x14ac:dyDescent="0.2">
      <c r="A3" s="2"/>
      <c r="B3" s="9" t="s">
        <v>16</v>
      </c>
      <c r="C3" s="9" t="s">
        <v>0</v>
      </c>
      <c r="D3" s="10"/>
      <c r="E3" s="9" t="s">
        <v>1</v>
      </c>
      <c r="F3" s="9" t="s">
        <v>2</v>
      </c>
      <c r="G3" s="9" t="s">
        <v>10</v>
      </c>
      <c r="H3" s="9" t="s">
        <v>11</v>
      </c>
      <c r="I3" s="9" t="s">
        <v>12</v>
      </c>
      <c r="J3" s="9" t="s">
        <v>13</v>
      </c>
      <c r="K3" s="2"/>
    </row>
    <row r="4" spans="1:11" s="1" customFormat="1" ht="16.5" customHeight="1" x14ac:dyDescent="0.2">
      <c r="A4" s="2"/>
      <c r="B4" s="25" t="s">
        <v>19</v>
      </c>
      <c r="C4" s="11">
        <v>8</v>
      </c>
      <c r="D4" s="3">
        <v>8</v>
      </c>
      <c r="E4" s="15">
        <v>7684.6</v>
      </c>
      <c r="F4" s="16">
        <f>E4*1.08</f>
        <v>8299.3680000000004</v>
      </c>
      <c r="G4" s="16">
        <f>E4*0.2</f>
        <v>1536.92</v>
      </c>
      <c r="H4" s="15">
        <f>G4+E4</f>
        <v>9221.52</v>
      </c>
      <c r="I4" s="15">
        <f>E4*1.5</f>
        <v>11526.900000000001</v>
      </c>
      <c r="J4" s="15">
        <f>G4+I4</f>
        <v>13063.820000000002</v>
      </c>
      <c r="K4" s="2"/>
    </row>
    <row r="5" spans="1:11" s="1" customFormat="1" ht="16.5" customHeight="1" x14ac:dyDescent="0.2">
      <c r="A5" s="2"/>
      <c r="B5" s="25"/>
      <c r="C5" s="11">
        <v>23</v>
      </c>
      <c r="D5" s="4">
        <v>23</v>
      </c>
      <c r="E5" s="15"/>
      <c r="F5" s="16">
        <f>E5*1.23</f>
        <v>0</v>
      </c>
      <c r="G5" s="16">
        <f>E5*0.2</f>
        <v>0</v>
      </c>
      <c r="H5" s="15">
        <f>G5+E5</f>
        <v>0</v>
      </c>
      <c r="I5" s="15">
        <f>E5*1.5</f>
        <v>0</v>
      </c>
      <c r="J5" s="15">
        <f>G5+I5</f>
        <v>0</v>
      </c>
      <c r="K5" s="2"/>
    </row>
    <row r="6" spans="1:11" s="1" customFormat="1" ht="18.2" customHeight="1" x14ac:dyDescent="0.2">
      <c r="A6" s="2"/>
      <c r="B6" s="27" t="s">
        <v>3</v>
      </c>
      <c r="C6" s="27"/>
      <c r="D6" s="5"/>
      <c r="E6" s="7">
        <f t="shared" ref="E6:G6" si="0">E4+E5</f>
        <v>7684.6</v>
      </c>
      <c r="F6" s="7">
        <f t="shared" si="0"/>
        <v>8299.3680000000004</v>
      </c>
      <c r="G6" s="7">
        <f t="shared" si="0"/>
        <v>1536.92</v>
      </c>
      <c r="H6" s="7">
        <f>H4+H5</f>
        <v>9221.52</v>
      </c>
      <c r="I6" s="7">
        <f>I4+I5</f>
        <v>11526.900000000001</v>
      </c>
      <c r="J6" s="7">
        <f>J4+J5</f>
        <v>13063.820000000002</v>
      </c>
      <c r="K6" s="2"/>
    </row>
    <row r="7" spans="1:11" s="1" customFormat="1" ht="3.75" customHeight="1" x14ac:dyDescent="0.2">
      <c r="A7" s="2"/>
      <c r="B7" s="6"/>
      <c r="C7" s="6"/>
      <c r="D7" s="6"/>
      <c r="E7" s="17"/>
      <c r="F7" s="17"/>
      <c r="G7" s="17"/>
      <c r="H7" s="17"/>
      <c r="I7" s="17"/>
      <c r="J7" s="17"/>
      <c r="K7" s="2"/>
    </row>
    <row r="8" spans="1:11" s="1" customFormat="1" ht="16.5" customHeight="1" x14ac:dyDescent="0.2">
      <c r="A8" s="2"/>
      <c r="B8" s="25" t="s">
        <v>18</v>
      </c>
      <c r="C8" s="11">
        <v>8</v>
      </c>
      <c r="D8" s="3">
        <v>8</v>
      </c>
      <c r="E8" s="15">
        <v>4305.84</v>
      </c>
      <c r="F8" s="16">
        <f>E8*1.08</f>
        <v>4650.3072000000002</v>
      </c>
      <c r="G8" s="16">
        <f>E8*0.2</f>
        <v>861.16800000000012</v>
      </c>
      <c r="H8" s="15">
        <f>G8+E8</f>
        <v>5167.0079999999998</v>
      </c>
      <c r="I8" s="15">
        <f>E8*1.5</f>
        <v>6458.76</v>
      </c>
      <c r="J8" s="15">
        <f>G8+I8</f>
        <v>7319.9279999999999</v>
      </c>
      <c r="K8" s="2"/>
    </row>
    <row r="9" spans="1:11" s="1" customFormat="1" ht="16.5" customHeight="1" x14ac:dyDescent="0.2">
      <c r="A9" s="2"/>
      <c r="B9" s="25"/>
      <c r="C9" s="11">
        <v>23</v>
      </c>
      <c r="D9" s="4">
        <v>23</v>
      </c>
      <c r="E9" s="15"/>
      <c r="F9" s="16">
        <f>E9*1.23</f>
        <v>0</v>
      </c>
      <c r="G9" s="16">
        <f>E9*0.2</f>
        <v>0</v>
      </c>
      <c r="H9" s="15">
        <f>G9+E9</f>
        <v>0</v>
      </c>
      <c r="I9" s="15">
        <f>E9*1.5</f>
        <v>0</v>
      </c>
      <c r="J9" s="15">
        <f>G9+I9</f>
        <v>0</v>
      </c>
      <c r="K9" s="2"/>
    </row>
    <row r="10" spans="1:11" s="1" customFormat="1" ht="18.2" customHeight="1" x14ac:dyDescent="0.2">
      <c r="A10" s="2"/>
      <c r="B10" s="27" t="s">
        <v>4</v>
      </c>
      <c r="C10" s="27"/>
      <c r="D10" s="5"/>
      <c r="E10" s="7">
        <f t="shared" ref="E10:J10" si="1">E8+E9</f>
        <v>4305.84</v>
      </c>
      <c r="F10" s="7">
        <f t="shared" si="1"/>
        <v>4650.3072000000002</v>
      </c>
      <c r="G10" s="7">
        <f t="shared" si="1"/>
        <v>861.16800000000012</v>
      </c>
      <c r="H10" s="7">
        <f t="shared" si="1"/>
        <v>5167.0079999999998</v>
      </c>
      <c r="I10" s="7">
        <f t="shared" si="1"/>
        <v>6458.76</v>
      </c>
      <c r="J10" s="7">
        <f t="shared" si="1"/>
        <v>7319.9279999999999</v>
      </c>
      <c r="K10" s="2"/>
    </row>
    <row r="11" spans="1:11" s="1" customFormat="1" ht="3.75" customHeight="1" x14ac:dyDescent="0.2">
      <c r="A11" s="2"/>
      <c r="B11" s="6"/>
      <c r="C11" s="6"/>
      <c r="D11" s="6"/>
      <c r="E11" s="17"/>
      <c r="F11" s="17"/>
      <c r="G11" s="17"/>
      <c r="H11" s="17"/>
      <c r="I11" s="17"/>
      <c r="J11" s="17"/>
      <c r="K11" s="2"/>
    </row>
    <row r="12" spans="1:11" s="1" customFormat="1" ht="16.5" customHeight="1" x14ac:dyDescent="0.2">
      <c r="A12" s="2"/>
      <c r="B12" s="25" t="s">
        <v>17</v>
      </c>
      <c r="C12" s="11">
        <v>8</v>
      </c>
      <c r="D12" s="3">
        <v>8</v>
      </c>
      <c r="E12" s="15">
        <v>14329.7</v>
      </c>
      <c r="F12" s="16">
        <f>E12*1.08</f>
        <v>15476.076000000001</v>
      </c>
      <c r="G12" s="16">
        <f>E12*0.2</f>
        <v>2865.9400000000005</v>
      </c>
      <c r="H12" s="15">
        <f>G12+E12</f>
        <v>17195.64</v>
      </c>
      <c r="I12" s="15">
        <f>E12*1.5</f>
        <v>21494.550000000003</v>
      </c>
      <c r="J12" s="15">
        <f>G12+I12</f>
        <v>24360.490000000005</v>
      </c>
      <c r="K12" s="2"/>
    </row>
    <row r="13" spans="1:11" s="1" customFormat="1" ht="16.5" customHeight="1" x14ac:dyDescent="0.2">
      <c r="A13" s="2"/>
      <c r="B13" s="25"/>
      <c r="C13" s="11">
        <v>23</v>
      </c>
      <c r="D13" s="4">
        <v>23</v>
      </c>
      <c r="E13" s="15">
        <v>0</v>
      </c>
      <c r="F13" s="16">
        <f>E13*1.23</f>
        <v>0</v>
      </c>
      <c r="G13" s="16">
        <f>E13*0.2</f>
        <v>0</v>
      </c>
      <c r="H13" s="15">
        <f>G13+E13</f>
        <v>0</v>
      </c>
      <c r="I13" s="15">
        <f>E13*1.5</f>
        <v>0</v>
      </c>
      <c r="J13" s="15">
        <f>G13+I13</f>
        <v>0</v>
      </c>
      <c r="K13" s="2"/>
    </row>
    <row r="14" spans="1:11" s="1" customFormat="1" ht="18.2" customHeight="1" x14ac:dyDescent="0.2">
      <c r="A14" s="2"/>
      <c r="B14" s="27" t="s">
        <v>5</v>
      </c>
      <c r="C14" s="27"/>
      <c r="D14" s="5"/>
      <c r="E14" s="7">
        <f>E12+E13</f>
        <v>14329.7</v>
      </c>
      <c r="F14" s="7">
        <f t="shared" ref="F14:J14" si="2">F12+F13</f>
        <v>15476.076000000001</v>
      </c>
      <c r="G14" s="7">
        <f t="shared" si="2"/>
        <v>2865.9400000000005</v>
      </c>
      <c r="H14" s="7">
        <f t="shared" si="2"/>
        <v>17195.64</v>
      </c>
      <c r="I14" s="7">
        <f t="shared" si="2"/>
        <v>21494.550000000003</v>
      </c>
      <c r="J14" s="7">
        <f t="shared" si="2"/>
        <v>24360.490000000005</v>
      </c>
      <c r="K14" s="2"/>
    </row>
    <row r="15" spans="1:11" s="1" customFormat="1" ht="3.75" customHeight="1" x14ac:dyDescent="0.2">
      <c r="A15" s="2"/>
      <c r="B15" s="6"/>
      <c r="C15" s="6"/>
      <c r="D15" s="6"/>
      <c r="E15" s="17"/>
      <c r="F15" s="17"/>
      <c r="G15" s="17"/>
      <c r="H15" s="17"/>
      <c r="I15" s="17"/>
      <c r="J15" s="17"/>
      <c r="K15" s="2"/>
    </row>
    <row r="16" spans="1:11" s="1" customFormat="1" ht="16.5" customHeight="1" x14ac:dyDescent="0.2">
      <c r="A16" s="2"/>
      <c r="B16" s="25" t="s">
        <v>20</v>
      </c>
      <c r="C16" s="11">
        <v>8</v>
      </c>
      <c r="D16" s="3">
        <v>8</v>
      </c>
      <c r="E16" s="15">
        <v>15762.78</v>
      </c>
      <c r="F16" s="16">
        <f>E16*1.08</f>
        <v>17023.8024</v>
      </c>
      <c r="G16" s="16">
        <f>E16*0.2</f>
        <v>3152.5560000000005</v>
      </c>
      <c r="H16" s="15">
        <f>G16+E16</f>
        <v>18915.336000000003</v>
      </c>
      <c r="I16" s="15">
        <f>E16*1.5</f>
        <v>23644.170000000002</v>
      </c>
      <c r="J16" s="15">
        <f>G16+I16</f>
        <v>26796.726000000002</v>
      </c>
      <c r="K16" s="2"/>
    </row>
    <row r="17" spans="1:11" s="1" customFormat="1" ht="16.5" customHeight="1" x14ac:dyDescent="0.2">
      <c r="A17" s="2"/>
      <c r="B17" s="25"/>
      <c r="C17" s="11">
        <v>23</v>
      </c>
      <c r="D17" s="4">
        <v>23</v>
      </c>
      <c r="E17" s="15">
        <v>0</v>
      </c>
      <c r="F17" s="16">
        <f>E17*1.23</f>
        <v>0</v>
      </c>
      <c r="G17" s="16">
        <f>E17*0.2</f>
        <v>0</v>
      </c>
      <c r="H17" s="15">
        <f>G17+E17</f>
        <v>0</v>
      </c>
      <c r="I17" s="15">
        <f>E17*1.5</f>
        <v>0</v>
      </c>
      <c r="J17" s="15">
        <f>G17+I17</f>
        <v>0</v>
      </c>
      <c r="K17" s="2"/>
    </row>
    <row r="18" spans="1:11" s="1" customFormat="1" ht="18.2" customHeight="1" x14ac:dyDescent="0.2">
      <c r="A18" s="2"/>
      <c r="B18" s="27" t="s">
        <v>6</v>
      </c>
      <c r="C18" s="27"/>
      <c r="D18" s="5"/>
      <c r="E18" s="7">
        <f t="shared" ref="E18:J18" si="3">E16+E17</f>
        <v>15762.78</v>
      </c>
      <c r="F18" s="7">
        <f t="shared" si="3"/>
        <v>17023.8024</v>
      </c>
      <c r="G18" s="7">
        <f t="shared" si="3"/>
        <v>3152.5560000000005</v>
      </c>
      <c r="H18" s="7">
        <f t="shared" si="3"/>
        <v>18915.336000000003</v>
      </c>
      <c r="I18" s="7">
        <f t="shared" si="3"/>
        <v>23644.170000000002</v>
      </c>
      <c r="J18" s="7">
        <f t="shared" si="3"/>
        <v>26796.726000000002</v>
      </c>
      <c r="K18" s="2"/>
    </row>
    <row r="19" spans="1:11" s="1" customFormat="1" ht="3.75" customHeight="1" x14ac:dyDescent="0.2">
      <c r="A19" s="2"/>
      <c r="B19" s="6"/>
      <c r="C19" s="6"/>
      <c r="D19" s="6"/>
      <c r="E19" s="17"/>
      <c r="F19" s="17"/>
      <c r="G19" s="17"/>
      <c r="H19" s="17"/>
      <c r="I19" s="17"/>
      <c r="J19" s="17"/>
      <c r="K19" s="2"/>
    </row>
    <row r="20" spans="1:11" s="1" customFormat="1" ht="16.5" customHeight="1" x14ac:dyDescent="0.2">
      <c r="A20" s="2"/>
      <c r="B20" s="25" t="s">
        <v>21</v>
      </c>
      <c r="C20" s="11">
        <v>8</v>
      </c>
      <c r="D20" s="3">
        <v>8</v>
      </c>
      <c r="E20" s="15">
        <v>9015.16</v>
      </c>
      <c r="F20" s="16">
        <f>E20*1.08</f>
        <v>9736.372800000001</v>
      </c>
      <c r="G20" s="16">
        <f>E20*0.2</f>
        <v>1803.0320000000002</v>
      </c>
      <c r="H20" s="15">
        <f>G20+E20</f>
        <v>10818.191999999999</v>
      </c>
      <c r="I20" s="15">
        <f>E20*1.5</f>
        <v>13522.74</v>
      </c>
      <c r="J20" s="15">
        <f>G20+I20</f>
        <v>15325.772000000001</v>
      </c>
      <c r="K20" s="2"/>
    </row>
    <row r="21" spans="1:11" s="1" customFormat="1" ht="16.5" customHeight="1" x14ac:dyDescent="0.2">
      <c r="A21" s="2"/>
      <c r="B21" s="25"/>
      <c r="C21" s="11">
        <v>23</v>
      </c>
      <c r="D21" s="4">
        <v>23</v>
      </c>
      <c r="E21" s="15">
        <v>0</v>
      </c>
      <c r="F21" s="16">
        <f>E21*1.23</f>
        <v>0</v>
      </c>
      <c r="G21" s="16">
        <f>E21*0.2</f>
        <v>0</v>
      </c>
      <c r="H21" s="15">
        <f>G21+E21</f>
        <v>0</v>
      </c>
      <c r="I21" s="15">
        <f>E21*1.5</f>
        <v>0</v>
      </c>
      <c r="J21" s="15">
        <f>G21+I21</f>
        <v>0</v>
      </c>
      <c r="K21" s="2"/>
    </row>
    <row r="22" spans="1:11" s="1" customFormat="1" ht="18.2" customHeight="1" x14ac:dyDescent="0.2">
      <c r="A22" s="2"/>
      <c r="B22" s="27" t="s">
        <v>7</v>
      </c>
      <c r="C22" s="27"/>
      <c r="D22" s="5"/>
      <c r="E22" s="7">
        <f>E20+E21</f>
        <v>9015.16</v>
      </c>
      <c r="F22" s="7">
        <f t="shared" ref="F22:J22" si="4">F20+F21</f>
        <v>9736.372800000001</v>
      </c>
      <c r="G22" s="7">
        <f t="shared" si="4"/>
        <v>1803.0320000000002</v>
      </c>
      <c r="H22" s="7">
        <f t="shared" si="4"/>
        <v>10818.191999999999</v>
      </c>
      <c r="I22" s="7">
        <f t="shared" si="4"/>
        <v>13522.74</v>
      </c>
      <c r="J22" s="7">
        <f t="shared" si="4"/>
        <v>15325.772000000001</v>
      </c>
      <c r="K22" s="2"/>
    </row>
    <row r="23" spans="1:11" s="1" customFormat="1" ht="3.75" customHeight="1" x14ac:dyDescent="0.2">
      <c r="A23" s="2"/>
      <c r="B23" s="6"/>
      <c r="C23" s="6"/>
      <c r="D23" s="6"/>
      <c r="E23" s="17"/>
      <c r="F23" s="17"/>
      <c r="G23" s="17"/>
      <c r="H23" s="17"/>
      <c r="I23" s="17"/>
      <c r="J23" s="17"/>
      <c r="K23" s="2"/>
    </row>
    <row r="24" spans="1:11" s="1" customFormat="1" ht="16.5" customHeight="1" x14ac:dyDescent="0.2">
      <c r="A24" s="2"/>
      <c r="B24" s="25" t="s">
        <v>22</v>
      </c>
      <c r="C24" s="11">
        <v>8</v>
      </c>
      <c r="D24" s="3">
        <v>8</v>
      </c>
      <c r="E24" s="15">
        <v>9995.0400000000009</v>
      </c>
      <c r="F24" s="16">
        <f>E24*1.08</f>
        <v>10794.643200000002</v>
      </c>
      <c r="G24" s="16">
        <f>E24*0.2</f>
        <v>1999.0080000000003</v>
      </c>
      <c r="H24" s="15">
        <f>G24+E24</f>
        <v>11994.048000000001</v>
      </c>
      <c r="I24" s="15">
        <f>E24*1.5</f>
        <v>14992.560000000001</v>
      </c>
      <c r="J24" s="15">
        <f>G24+I24</f>
        <v>16991.568000000003</v>
      </c>
      <c r="K24" s="2"/>
    </row>
    <row r="25" spans="1:11" s="1" customFormat="1" ht="16.5" customHeight="1" x14ac:dyDescent="0.2">
      <c r="A25" s="2"/>
      <c r="B25" s="25"/>
      <c r="C25" s="11">
        <v>23</v>
      </c>
      <c r="D25" s="4">
        <v>23</v>
      </c>
      <c r="E25" s="15">
        <v>0</v>
      </c>
      <c r="F25" s="16">
        <f>E25*1.23</f>
        <v>0</v>
      </c>
      <c r="G25" s="16">
        <f>E25*0.2</f>
        <v>0</v>
      </c>
      <c r="H25" s="15">
        <f>G25+E25</f>
        <v>0</v>
      </c>
      <c r="I25" s="15">
        <f>E25*1.5</f>
        <v>0</v>
      </c>
      <c r="J25" s="15">
        <f>G25+I25</f>
        <v>0</v>
      </c>
      <c r="K25" s="2"/>
    </row>
    <row r="26" spans="1:11" s="1" customFormat="1" ht="18.2" customHeight="1" x14ac:dyDescent="0.2">
      <c r="A26" s="2"/>
      <c r="B26" s="27" t="s">
        <v>8</v>
      </c>
      <c r="C26" s="27"/>
      <c r="D26" s="5"/>
      <c r="E26" s="7">
        <f t="shared" ref="E26:J26" si="5">E24+E25</f>
        <v>9995.0400000000009</v>
      </c>
      <c r="F26" s="7">
        <f t="shared" si="5"/>
        <v>10794.643200000002</v>
      </c>
      <c r="G26" s="7">
        <f t="shared" si="5"/>
        <v>1999.0080000000003</v>
      </c>
      <c r="H26" s="7">
        <f t="shared" si="5"/>
        <v>11994.048000000001</v>
      </c>
      <c r="I26" s="7">
        <f t="shared" si="5"/>
        <v>14992.560000000001</v>
      </c>
      <c r="J26" s="7">
        <f t="shared" si="5"/>
        <v>16991.568000000003</v>
      </c>
      <c r="K26" s="2"/>
    </row>
    <row r="27" spans="1:11" s="1" customFormat="1" ht="6" customHeight="1" x14ac:dyDescent="0.2">
      <c r="A27" s="2"/>
      <c r="B27" s="19"/>
      <c r="C27" s="19"/>
      <c r="D27" s="20"/>
      <c r="E27" s="21"/>
      <c r="F27" s="21"/>
      <c r="G27" s="21"/>
      <c r="H27" s="21"/>
      <c r="I27" s="21"/>
      <c r="J27" s="21"/>
      <c r="K27" s="2"/>
    </row>
    <row r="28" spans="1:11" s="1" customFormat="1" ht="18.2" customHeight="1" x14ac:dyDescent="0.2">
      <c r="A28" s="2"/>
      <c r="B28" s="28" t="s">
        <v>25</v>
      </c>
      <c r="C28" s="11">
        <v>8</v>
      </c>
      <c r="D28" s="3">
        <v>8</v>
      </c>
      <c r="E28" s="15">
        <v>9533.92</v>
      </c>
      <c r="F28" s="16">
        <f>E28*1.08</f>
        <v>10296.633600000001</v>
      </c>
      <c r="G28" s="16">
        <f>E28*0.2</f>
        <v>1906.7840000000001</v>
      </c>
      <c r="H28" s="15">
        <f>G28+E28</f>
        <v>11440.704</v>
      </c>
      <c r="I28" s="15">
        <f>E28*1.5</f>
        <v>14300.880000000001</v>
      </c>
      <c r="J28" s="15">
        <f>G28+I28</f>
        <v>16207.664000000001</v>
      </c>
      <c r="K28" s="2"/>
    </row>
    <row r="29" spans="1:11" s="1" customFormat="1" ht="18.2" customHeight="1" x14ac:dyDescent="0.2">
      <c r="A29" s="2"/>
      <c r="B29" s="25"/>
      <c r="C29" s="11">
        <v>23</v>
      </c>
      <c r="D29" s="4">
        <v>23</v>
      </c>
      <c r="E29" s="15">
        <v>0</v>
      </c>
      <c r="F29" s="16">
        <f>E29*1.23</f>
        <v>0</v>
      </c>
      <c r="G29" s="16">
        <f>E29*0.2</f>
        <v>0</v>
      </c>
      <c r="H29" s="15">
        <f>G29+E29</f>
        <v>0</v>
      </c>
      <c r="I29" s="15">
        <f>E29*1.5</f>
        <v>0</v>
      </c>
      <c r="J29" s="15">
        <f>G29+I29</f>
        <v>0</v>
      </c>
      <c r="K29" s="2"/>
    </row>
    <row r="30" spans="1:11" s="1" customFormat="1" ht="18.2" customHeight="1" x14ac:dyDescent="0.2">
      <c r="A30" s="2"/>
      <c r="B30" s="27" t="s">
        <v>8</v>
      </c>
      <c r="C30" s="27"/>
      <c r="D30" s="5"/>
      <c r="E30" s="7">
        <f t="shared" ref="E30:J30" si="6">E28+E29</f>
        <v>9533.92</v>
      </c>
      <c r="F30" s="7">
        <f t="shared" si="6"/>
        <v>10296.633600000001</v>
      </c>
      <c r="G30" s="7">
        <f t="shared" si="6"/>
        <v>1906.7840000000001</v>
      </c>
      <c r="H30" s="7">
        <f t="shared" si="6"/>
        <v>11440.704</v>
      </c>
      <c r="I30" s="7">
        <f t="shared" si="6"/>
        <v>14300.880000000001</v>
      </c>
      <c r="J30" s="7">
        <f t="shared" si="6"/>
        <v>16207.664000000001</v>
      </c>
      <c r="K30" s="2"/>
    </row>
    <row r="31" spans="1:11" s="1" customFormat="1" ht="3.75" customHeight="1" x14ac:dyDescent="0.2">
      <c r="A31" s="2"/>
      <c r="B31" s="19"/>
      <c r="C31" s="19"/>
      <c r="D31" s="20"/>
      <c r="E31" s="21"/>
      <c r="F31" s="21"/>
      <c r="G31" s="21"/>
      <c r="H31" s="21"/>
      <c r="I31" s="21"/>
      <c r="J31" s="21"/>
      <c r="K31" s="2"/>
    </row>
    <row r="32" spans="1:11" s="1" customFormat="1" ht="18.2" customHeight="1" x14ac:dyDescent="0.2">
      <c r="A32" s="2"/>
      <c r="B32" s="28" t="s">
        <v>24</v>
      </c>
      <c r="C32" s="11">
        <v>8</v>
      </c>
      <c r="D32" s="3">
        <v>8</v>
      </c>
      <c r="E32" s="15">
        <v>8829.48</v>
      </c>
      <c r="F32" s="16">
        <f>E32*1.08</f>
        <v>9535.8384000000005</v>
      </c>
      <c r="G32" s="16">
        <f>E32*0.2</f>
        <v>1765.896</v>
      </c>
      <c r="H32" s="15">
        <f>G32+E32</f>
        <v>10595.376</v>
      </c>
      <c r="I32" s="15">
        <f>E32*1.5</f>
        <v>13244.22</v>
      </c>
      <c r="J32" s="15">
        <f>G32+I32</f>
        <v>15010.116</v>
      </c>
      <c r="K32" s="2"/>
    </row>
    <row r="33" spans="1:11" s="1" customFormat="1" ht="18.2" customHeight="1" x14ac:dyDescent="0.2">
      <c r="A33" s="2"/>
      <c r="B33" s="25"/>
      <c r="C33" s="11">
        <v>23</v>
      </c>
      <c r="D33" s="4">
        <v>23</v>
      </c>
      <c r="E33" s="15">
        <v>0</v>
      </c>
      <c r="F33" s="16">
        <f>E33*1.23</f>
        <v>0</v>
      </c>
      <c r="G33" s="16">
        <f>E33*0.2</f>
        <v>0</v>
      </c>
      <c r="H33" s="15">
        <f>G33+E33</f>
        <v>0</v>
      </c>
      <c r="I33" s="15">
        <f>E33*1.5</f>
        <v>0</v>
      </c>
      <c r="J33" s="15">
        <f>G33+I33</f>
        <v>0</v>
      </c>
      <c r="K33" s="2"/>
    </row>
    <row r="34" spans="1:11" s="1" customFormat="1" ht="18.2" customHeight="1" x14ac:dyDescent="0.2">
      <c r="A34" s="2"/>
      <c r="B34" s="27" t="s">
        <v>8</v>
      </c>
      <c r="C34" s="27"/>
      <c r="D34" s="5"/>
      <c r="E34" s="7">
        <f t="shared" ref="E34:J34" si="7">E32+E33</f>
        <v>8829.48</v>
      </c>
      <c r="F34" s="7">
        <f t="shared" si="7"/>
        <v>9535.8384000000005</v>
      </c>
      <c r="G34" s="7">
        <f t="shared" si="7"/>
        <v>1765.896</v>
      </c>
      <c r="H34" s="7">
        <f t="shared" si="7"/>
        <v>10595.376</v>
      </c>
      <c r="I34" s="7">
        <f>I32+I33</f>
        <v>13244.22</v>
      </c>
      <c r="J34" s="7">
        <f t="shared" si="7"/>
        <v>15010.116</v>
      </c>
      <c r="K34" s="2"/>
    </row>
    <row r="35" spans="1:11" s="1" customFormat="1" ht="3.75" customHeight="1" x14ac:dyDescent="0.2">
      <c r="A35" s="2"/>
      <c r="B35" s="6"/>
      <c r="C35" s="6"/>
      <c r="D35" s="6"/>
      <c r="E35" s="8"/>
      <c r="F35" s="8"/>
      <c r="G35" s="8"/>
      <c r="H35" s="8"/>
      <c r="I35" s="8"/>
      <c r="J35" s="8"/>
      <c r="K35" s="2"/>
    </row>
    <row r="36" spans="1:11" s="1" customFormat="1" ht="3.75" customHeight="1" x14ac:dyDescent="0.2">
      <c r="A36" s="2"/>
      <c r="B36" s="6"/>
      <c r="C36" s="6"/>
      <c r="D36" s="6"/>
      <c r="E36" s="8"/>
      <c r="F36" s="8"/>
      <c r="G36" s="8"/>
      <c r="H36" s="8"/>
      <c r="I36" s="8"/>
      <c r="J36" s="8"/>
      <c r="K36" s="2"/>
    </row>
    <row r="37" spans="1:11" s="1" customFormat="1" ht="3.75" customHeight="1" x14ac:dyDescent="0.2">
      <c r="A37" s="2"/>
      <c r="B37" s="6"/>
      <c r="C37" s="6"/>
      <c r="D37" s="6"/>
      <c r="E37" s="8"/>
      <c r="F37" s="8"/>
      <c r="G37" s="8"/>
      <c r="H37" s="8"/>
      <c r="I37" s="8"/>
      <c r="J37" s="8"/>
      <c r="K37" s="2"/>
    </row>
    <row r="38" spans="1:11" s="1" customFormat="1" ht="18.2" customHeight="1" x14ac:dyDescent="0.2">
      <c r="A38" s="2"/>
      <c r="B38" s="26" t="s">
        <v>9</v>
      </c>
      <c r="C38" s="26"/>
      <c r="D38" s="5"/>
      <c r="E38" s="12">
        <f>E26+E22+E18+E14+E10+E6+E30+E34</f>
        <v>79456.52</v>
      </c>
      <c r="F38" s="12">
        <f t="shared" ref="F38:J38" si="8">F26+F22+F18+F14+F10+F6+F30+F34</f>
        <v>85813.041599999997</v>
      </c>
      <c r="G38" s="12">
        <f>G26+G22+G18+G14+G10+G6+G30+G34</f>
        <v>15891.304000000002</v>
      </c>
      <c r="H38" s="12">
        <f t="shared" si="8"/>
        <v>95347.824000000008</v>
      </c>
      <c r="I38" s="12">
        <f>I26+I22+I18+I14+I10+I6+I30+I34</f>
        <v>119184.78</v>
      </c>
      <c r="J38" s="12">
        <f t="shared" si="8"/>
        <v>135076.08400000003</v>
      </c>
      <c r="K38" s="2"/>
    </row>
    <row r="39" spans="1:11" s="1" customFormat="1" ht="28.7" customHeight="1" x14ac:dyDescent="0.2">
      <c r="H39" s="22" t="s">
        <v>14</v>
      </c>
      <c r="I39" s="22"/>
      <c r="J39" s="13">
        <v>4.4535999999999998</v>
      </c>
    </row>
    <row r="40" spans="1:11" x14ac:dyDescent="0.2">
      <c r="H40" s="23" t="s">
        <v>15</v>
      </c>
      <c r="I40" s="24"/>
      <c r="J40" s="14">
        <f>J38/J39</f>
        <v>30329.63984192564</v>
      </c>
    </row>
    <row r="41" spans="1:11" x14ac:dyDescent="0.2">
      <c r="F41" s="18">
        <f>F38-E38</f>
        <v>6356.5215999999928</v>
      </c>
    </row>
    <row r="44" spans="1:11" x14ac:dyDescent="0.2">
      <c r="H44" s="18">
        <f>I38-E38</f>
        <v>39728.259999999995</v>
      </c>
    </row>
  </sheetData>
  <mergeCells count="20">
    <mergeCell ref="A1:K1"/>
    <mergeCell ref="B26:C26"/>
    <mergeCell ref="B10:C10"/>
    <mergeCell ref="B12:B13"/>
    <mergeCell ref="B14:C14"/>
    <mergeCell ref="B16:B17"/>
    <mergeCell ref="H39:I39"/>
    <mergeCell ref="H40:I40"/>
    <mergeCell ref="B4:B5"/>
    <mergeCell ref="B38:C38"/>
    <mergeCell ref="B6:C6"/>
    <mergeCell ref="B8:B9"/>
    <mergeCell ref="B18:C18"/>
    <mergeCell ref="B20:B21"/>
    <mergeCell ref="B22:C22"/>
    <mergeCell ref="B24:B25"/>
    <mergeCell ref="B28:B29"/>
    <mergeCell ref="B30:C30"/>
    <mergeCell ref="B32:B33"/>
    <mergeCell ref="B34:C34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wartosc_zamowienia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Mateusz Albrycht</cp:lastModifiedBy>
  <dcterms:created xsi:type="dcterms:W3CDTF">2020-10-08T10:51:49Z</dcterms:created>
  <dcterms:modified xsi:type="dcterms:W3CDTF">2022-06-30T13:29:41Z</dcterms:modified>
</cp:coreProperties>
</file>