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Zamowienia\Desktop\Anka M\NZ.280.4.2022 -Unia- jednorazówka\3. SWZ\"/>
    </mc:Choice>
  </mc:AlternateContent>
  <xr:revisionPtr revIDLastSave="0" documentId="13_ncr:1_{E43813BA-76BC-4711-967D-7A57AD8211A3}" xr6:coauthVersionLast="47" xr6:coauthVersionMax="47" xr10:uidLastSave="{00000000-0000-0000-0000-000000000000}"/>
  <bookViews>
    <workbookView xWindow="-120" yWindow="-120" windowWidth="29040" windowHeight="15840" tabRatio="500" xr2:uid="{00000000-000D-0000-FFFF-FFFF00000000}"/>
  </bookViews>
  <sheets>
    <sheet name="Tabelle1" sheetId="1" r:id="rId1"/>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I9" i="1" l="1"/>
  <c r="I10" i="1"/>
  <c r="I11" i="1"/>
  <c r="I12" i="1"/>
  <c r="I13" i="1"/>
  <c r="I14" i="1"/>
  <c r="I15" i="1"/>
  <c r="I16" i="1"/>
  <c r="I17" i="1"/>
  <c r="I18" i="1"/>
  <c r="I19" i="1"/>
  <c r="I20" i="1"/>
  <c r="I21" i="1"/>
  <c r="I22" i="1"/>
  <c r="I23" i="1"/>
  <c r="I24" i="1"/>
  <c r="I8" i="1"/>
  <c r="F9" i="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23" i="1"/>
  <c r="H23" i="1" s="1"/>
  <c r="F24" i="1"/>
  <c r="H24" i="1" s="1"/>
  <c r="F8" i="1"/>
  <c r="H8" i="1" s="1"/>
  <c r="A10" i="1"/>
  <c r="A11" i="1" s="1"/>
  <c r="A12" i="1" s="1"/>
  <c r="A13" i="1" s="1"/>
  <c r="A14" i="1" s="1"/>
  <c r="A15" i="1" s="1"/>
  <c r="A16" i="1" s="1"/>
  <c r="A17" i="1" s="1"/>
  <c r="A18" i="1" s="1"/>
  <c r="A19" i="1" s="1"/>
  <c r="A20" i="1" s="1"/>
  <c r="A21" i="1" s="1"/>
  <c r="A22" i="1" s="1"/>
  <c r="A23" i="1" s="1"/>
  <c r="A24" i="1" s="1"/>
  <c r="A9" i="1"/>
  <c r="F25" i="1" l="1"/>
  <c r="H25" i="1"/>
</calcChain>
</file>

<file path=xl/sharedStrings.xml><?xml version="1.0" encoding="utf-8"?>
<sst xmlns="http://schemas.openxmlformats.org/spreadsheetml/2006/main" count="33" uniqueCount="33">
  <si>
    <t>Lp.</t>
  </si>
  <si>
    <t>Przedmiot  zamówienia</t>
  </si>
  <si>
    <t>Wartość netto 6=4x5</t>
  </si>
  <si>
    <t>Stawka     VAT (%)</t>
  </si>
  <si>
    <t>Wartość brutto (zł) 8=6+7</t>
  </si>
  <si>
    <t>Cena jednostkowa brutto               9=8/4</t>
  </si>
  <si>
    <t>PRODUCENT,
Nazwa własna lub inne określenie identyfikujące 
wyrób w sposób jednoznaczny, np. numer katalogowy</t>
  </si>
  <si>
    <t>Rurka tracheostomijna z pojedynczym mankietem, wykonana z termoplastycznego tworzywa sztucznego, silikonowana półprzezroczysta, o zwiększonym poślizgu z kolorową linią na całej długości i w całości widoczna w promieniach RTG. Skrzydełka miękkie i gładkie , przezroczyste i dodatkowo mankiet niskociśnieniowy, wysokoobjętościowy w kształcie walca. Balonik kontrolny odzwierciedlający stan wypełnienia mankietu, zawierający oznaczenie rozmiaru rurki. Opakowanie folia – papier, bez lateksu i ftalanów, sterylna.; w rozmiarach: 3,0, 3,5, 4,0, 4,5 -</t>
  </si>
  <si>
    <t>Pasek mocujący do rurek intubacyjnych z wygodnym systemem zapinania (na rzep) dla dzieci i dorosłych.</t>
  </si>
  <si>
    <t>Pasek mocujący do rurek tracheostomijnych z wygodnym systemem zapinania i  regulacją długości (na rzep) dla dzieci i dorosłych.</t>
  </si>
  <si>
    <t>Razem
Netto:</t>
  </si>
  <si>
    <t>Razem
Brutto:</t>
  </si>
  <si>
    <t>Rurki tracheostomijne silikonowane z niskociśnieniowym mankietem uszczelniającym, elastyczne łatwo wprowadzane, z nie powodującego podrażnień materiału, z linią kontrastową RTG, stałym przeźroczystym szyldem rurki; balon kontrolny z samoczynnie zamykającym się zaworem, oznaczenie rozmiaru na kołnierzu rurki lub na baloniku kontrolnym; w zestawie obturator i dwie tasiemki mocujące; sterylne; w rozmiarach: 3,0, 3,5, 4,0, 4,5, 5,0, 5,5; 6,0; 6,5; 7,0; 7,5;  8,0; 8,5; 9,0; 10,0</t>
  </si>
  <si>
    <t>Rurki ustno – gardłowe Guedela wykonane z PVC,  jednorazowego użytku,  sterylne, kod kolorystyczny rozmiaru,  konstrukcja z blokerem zgryzu oraz dystalna krawędź atraumatyczna, opakowanie folia-papier; w rozmiarach: 000; 00; 0; 1; 2; 3; 4</t>
  </si>
  <si>
    <t>Rurki intubacyjne  kształtowe, nosowe z mankietem, jednokrotnego użytku, sterylne, wykonane z miękkiego elastycznego PVC, przezroczyste, silikonowane, wygięte na czoło, w rozmiarach: 5,0; 5,5; 6,0; 6,5; 7,0; 7,5 –</t>
  </si>
  <si>
    <t>Rurka intubacyjna z niskociśnieniowym mankietem uszczelniającym, silikonowana, bez ftalanów,  typu high Volume Lov Presure, wykonana z termoczułego materiału z oczkiem Murphy’ego i nitką RTG wzdłuż całej rurki, z wyraźnym i dokładnym oznaczeniem rozmiaru w min 2 miejsczach na rurce oraz na baloniku kontrolnym, czytelna skala głębokości co 2 cm, wyraźny podwójny oring dookoła rurki; rozmiar od 2,0 do 10,0, sterylna. Długość rurki uzależniona od rozmiaru i zawierająca się w przedziale od 160 mm do 320 mm. Niebieski zdejmowany łącznik 15 mm. Średnica  mankietu od 7 mm do 32 mm</t>
  </si>
  <si>
    <t>Wielorazowa prowadnica do trudnych intubacji typu Bougie, wykonana z poliestrowej plecionki pokrytej żywicą, wymiar 15Ch/60 cm, 15ch/80cm ze znacznikiem głębokości i wygiętym końcu, dostarczana w sztywnym opakowaniu z dołączoną instrukcją czyszczenia, dezynfekcji i sterylizacji</t>
  </si>
  <si>
    <t xml:space="preserve"> Rurka intubacyjna z odsysaniem znad mankietu 
 wykonana z termoplastycznego, silikonowanego PVC przezroczysta mankiet niskociśnieniowy, wysokoobjętościowy możliwość odsysania wydzieliny znad mankietu minimalizacja ryzyka zakażeń dren odsysający zakończony uniwersalnym łącznikiem linia rtg na całej długości rurki balonik kontrolny znakowany rozmiarem rurki bez lateksu, bez ftalanów jałowa, jednorazowego użytku, w rozmiarach:
5,0 mm / 7,6 mm,
5,5 mm / 8,3 mm,
6,0 mm / 9,0 mm,
6,5 mm / 9,7 mm,
7,0 mm / 10,5 mm,
7,5 mm / 11,0 mm,
8,0 mm / 11,7 mm,
8,5 mm / 12,2 mm,
9,0 mm / 12,8 mm,
9,5 mm / 13,4 mm,
10,0 mm / 14,2 mm </t>
  </si>
  <si>
    <t>Rurki intubacyjne silikonowane, bez ftalanów,  bez mankietu, elastyczne, łatwo wprowadzane, z nie powodującego podrażnień i podatnego na zmiany pod wpływem temperatury materiału; oznaczenie głębokości; nadruk rozmiaru co najmniej w 2 miejscach atramautyczne zakończenie rurki oraz otworu typu  Murphy'ego, inia kontrastowa RTG; zgrzewy punktowe  na opakowaniu profilujące rurkę w kształcie łuku, sterylne, skala centymetrowa podwójna co1 cm; w rozmiarach: 2,0; 2,5; 3,0; 3,5; 4,0; 4,5; 5,0; 5,5; 6,0; 6,5.</t>
  </si>
  <si>
    <t>Rurka tracheostomijna dla noworodków i dzieci, z mankietem w kształcie walca lub bez – do wyboru Zamawiającego. Rozmiary dla noworodków od 2,5 mm do 4,0 mm,  Rozmiary dla dzieci - pediatryczne od 2,5 mm do 6,0 mm,
a) specjalnie ukształtowanie skrzydełek kołnierza dopasowane do anatomii noworodków,
b) rurka posiada mankiet specjalny niskoobjetościowy, niskociśnieniowy w kształcie walca 
 Rurka pozbawiona szkodliwych ftalanów (DEHP)</t>
  </si>
  <si>
    <t>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rozm. 1,9mm/ 230 mm; rozm. 2,0mm/ 230 mm; rozm. 2,2mm/ 230 mm; rozm. 3,0mm/ 340 mm; rozm. 4,0mm/ 340 mm; rozm. 4,0mm/ 600 mm; rozm. 5,0mm/ 370 mm; 
rozm. 5,0mm/ 600 mm;</t>
  </si>
  <si>
    <t>Rurka tracheostomijna z odsysaniem znad mankietu, wykonana z termoplastycznego PVC, silikonowana  rurka polecana do długotrwałej wentylacji, kanał wbudowany w ściankę rurki do odsysania wydzieliny znad mankietu, dren odsysający zakończony uniwersalnym łącznikiem, mankiet niskociśnieniowy, wysokoobjętościowy, linia rtg na całej długości rurki miękkie, gładkie, przezroczyste skrzydełka szyldu w wersji stały lub ruchomy, prowadnica, 2 tasiemki mocujące, balonik kontrolny znakowany rozmiarem rurki, znacznik głębokości wprowadzania w wersji z ruchomym szyldem
5,0 mm / 6,9 mm,
5,5 mm / 7,5 mm,
6,0 mm / 8,2 mm,
6,5 mm / 8,9 mm,
7,0 mm / 9,7 mm,
7,5 mm / 10,3 mm,
8,0 mm / 11,0 mm,
8,5 mm / 11,70 mm,
9,0 mm / 12,3 mm,
9,5 mm / 13,0 mm,
10,0 mm / 13,7 mm</t>
  </si>
  <si>
    <t>Formularz cenowo-techniczny zadania nr 7</t>
  </si>
  <si>
    <t xml:space="preserve"> Załącznik nr 1 do umowy nr NZ.280.4.7.2022</t>
  </si>
  <si>
    <t>Załącznik nr 8 do SWZ</t>
  </si>
  <si>
    <t xml:space="preserve">Prowadnica do trudnych intubacji, elastyczna, wzmocniona na całej długości plecionką, jednorazowego użytku,  skalowana ( podziałka centymetrowa), zagięty koniec  ułatwiający wprowadzanie, wykonana z materiału o właściwościach antypoślizgowych, wielokrotnego użytku, w rozmiarach: 
3,3 mm /  600mm, 
3,3 mm / 800 mm,
3,3 mm / 1000 mm,
5,0 mm / 600 mm,
5,0 mm / 800 mm,
5,0 mm / 1000 mm. </t>
  </si>
  <si>
    <t>Rurki intubacyjne silikonowane, bez ftalanów, bez mankietu zbrojone; spirala zbrojenia ze stali nierdzewnej wtopiona w ścianę rurki na całej jej długości i połączona na stałe z łącznikiem 15 mm; nadruk rozmiaru na rurce, co najmniej w dwóch miejscach;
atramautyczne zakończenie rurki i otworu Murphy'ego; zgrzewy punktowe  na opakowaniu profilujące rurkę w kształcie łuku powierzchnia wewnętrzna rurki ułatwiająca wprowadzanie cewników; sterylne; w rozmiarach: 3,0; 3,5; 4,0; 4,5.</t>
  </si>
  <si>
    <r>
      <rPr>
        <b/>
        <sz val="10"/>
        <rFont val="Tahoma"/>
        <family val="2"/>
        <charset val="238"/>
      </rPr>
      <t xml:space="preserve">1. </t>
    </r>
    <r>
      <rPr>
        <sz val="10"/>
        <rFont val="Tahoma"/>
        <family val="2"/>
        <charset val="238"/>
      </rPr>
      <t xml:space="preserve">Przedmiotem zamówienia są </t>
    </r>
    <r>
      <rPr>
        <b/>
        <sz val="10"/>
        <rFont val="Tahoma"/>
        <family val="2"/>
        <charset val="238"/>
      </rPr>
      <t>sukcesywne dostawy rurek intubacyjnych, rurek tracheostomijnych, rurek ustno – gardłowych, prowadnic do rurek intubacyjnych</t>
    </r>
    <r>
      <rPr>
        <sz val="10"/>
        <rFont val="Tahoma"/>
        <family val="2"/>
        <charset val="238"/>
      </rPr>
      <t xml:space="preserve">, zwanych dalej wyrobami.
</t>
    </r>
    <r>
      <rPr>
        <b/>
        <sz val="10"/>
        <rFont val="Tahoma"/>
        <family val="2"/>
        <charset val="238"/>
      </rPr>
      <t xml:space="preserve">2. </t>
    </r>
    <r>
      <rPr>
        <sz val="10"/>
        <rFont val="Tahoma"/>
        <family val="2"/>
        <charset val="238"/>
      </rPr>
      <t xml:space="preserve">Wykonawca gwarantuje, że wszystkie wyroby objęte zamówieniem spełniać będą wszystkie - wskazane w niniejszym załączniku – wymagania eksploatacyjno - techniczne oraz jakościowe.
</t>
    </r>
    <r>
      <rPr>
        <b/>
        <sz val="10"/>
        <rFont val="Tahoma"/>
        <family val="2"/>
        <charset val="238"/>
      </rPr>
      <t>3.</t>
    </r>
    <r>
      <rPr>
        <sz val="10"/>
        <rFont val="Tahoma"/>
        <family val="2"/>
        <charset val="238"/>
      </rPr>
      <t xml:space="preserve">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t>
    </r>
    <r>
      <rPr>
        <b/>
        <sz val="10"/>
        <rFont val="Tahoma"/>
        <family val="2"/>
        <charset val="238"/>
      </rPr>
      <t xml:space="preserve">Uwaga: Okres ważności wyrobów powinien wynosić minimum 24 miesięcy od dnia dostawy do siedziby zamawiającego.
4. </t>
    </r>
    <r>
      <rPr>
        <sz val="10"/>
        <rFont val="Tahoma"/>
        <family val="2"/>
        <charset val="238"/>
      </rPr>
      <t xml:space="preserve">Wykonawca oświadcza, że dostarczane zamawiającemu wyroby spełniać będą właściwe, ustalone w obowiązujących przepisach prawa wymagania odnośnie dopuszczenia do użytkownika przedmiotowych wyrobów w polskich zakładach opieki zdrowotnej.
</t>
    </r>
    <r>
      <rPr>
        <b/>
        <sz val="10"/>
        <rFont val="Tahoma"/>
        <family val="2"/>
        <charset val="238"/>
      </rPr>
      <t xml:space="preserve">5. </t>
    </r>
    <r>
      <rPr>
        <sz val="10"/>
        <rFont val="Tahoma"/>
        <family val="2"/>
        <charset val="238"/>
      </rPr>
      <t xml:space="preserve">Wykonawca oświadcza, że na potwierdzenie stanu faktycznego, o którym mowa w pkt. 2 i 4 posiada stosowne dokumenty, które zostaną  niezwłocznie przekazane zamawiającemu, na jego pisemny wniosek.
</t>
    </r>
    <r>
      <rPr>
        <b/>
        <sz val="10"/>
        <rFont val="Tahoma"/>
        <family val="2"/>
        <charset val="238"/>
      </rPr>
      <t xml:space="preserve">6. </t>
    </r>
    <r>
      <rPr>
        <sz val="10"/>
        <rFont val="Tahoma"/>
        <family val="2"/>
        <charset val="238"/>
      </rPr>
      <t>Poszczególne dostawy wyrobów będą realizowane w terminie</t>
    </r>
    <r>
      <rPr>
        <b/>
        <sz val="10"/>
        <rFont val="Tahoma"/>
        <family val="2"/>
        <charset val="238"/>
      </rPr>
      <t xml:space="preserve"> do …  dni </t>
    </r>
    <r>
      <rPr>
        <sz val="10"/>
        <rFont val="Tahoma"/>
        <family val="2"/>
        <charset val="238"/>
      </rPr>
      <t>roboczych od daty złożenia zamówienia za pośrednictwem poczty elektronicznej na</t>
    </r>
    <r>
      <rPr>
        <b/>
        <sz val="10"/>
        <rFont val="Tahoma"/>
        <family val="2"/>
        <charset val="238"/>
      </rPr>
      <t xml:space="preserve"> adres e-mail: ………………………………… .
7. Dopuszcza się składanie ofert na przedmiot zamówienia w innych opakowaniach jednostkowych z przeliczeniem oferowanych ilości do wartości sumarycznej wymaganej przez Zamawiającego w zaokrągleniu do pełnego opakowania w górę (Wykonawca jest zobowiązany zmodyfikować zapisy kolumny nr 3 i 4).
8. </t>
    </r>
    <r>
      <rPr>
        <sz val="10"/>
        <rFont val="Tahoma"/>
        <family val="2"/>
        <charset val="238"/>
      </rPr>
      <t>Wykonawca oferuje realizację niniejszego zamówienia za cenę zgodnie z poniższą kalkulacją:</t>
    </r>
  </si>
  <si>
    <t>Ilość szt. w opakowaniu</t>
  </si>
  <si>
    <t>Ilość opakowań</t>
  </si>
  <si>
    <t>Cena jednostkowa netto za op.</t>
  </si>
  <si>
    <t>Rurki intubacyjne silikonowane z niskociśnieniowym mankietem uszczelniającym, elastyczne, dwa oznaczenia głębokości w postaci pierścieni lub znacznik głębokości w postaci grubego pierścienia doskonale widocznego pod laryngoskopem, łatwo wprowadzane, z nie powodującego podrażnień i podatnego na zmiany pod wpływem temperatury materiału; zgrzewy punktowe na opakowaniu profilujące rurkę  w kształcie łuku , oznaczenie głębokości; nadruk rozmiaru co najmniej w  trzech miejscach oraz  na baloniku kontrolnym wraz z oznaczeniem średnicy mankietu; atramautyczne zakończenie rurki i otworu typu  Murphy'ego; linia kontrastowa RTG; balon kontrolny z samoczynnie zamykającym się zaworem; sterylne;  w rozmiarach: 3,0; 3,5; 4,0; 4,5; 5,0; 5,5; 6,0; 6,5; 7,0; 7,5; 8,0; 8,5; 9,0; 9,5.</t>
  </si>
  <si>
    <t>Rurki intubacyjne silikonowane, bez ftalanów z niskociśnieniowym mankietem uszczelniającym zbrojone; z prowadnicą z mosiądzu w środku rurki,  spirala zbrojenia ze stali nierdzewnej wtopiona w ścianę rurki na całej jej długości  i połączona na stałe z łącznikiem 15 mm; dwa oznaczenia głębokości nad mankietem w postaci pełnych pierścieni nadruk rozmiaru na rurce co najmniej w dwóch miejscach i na baloniku kontrolnym;  zgrzewy punktowe na opakowaniu profilujące rurkę  w kształcie łuku; atramautyczne zakończenie rurki i otworu Murphy'ego; powierzchnia wewnętrzna rurki ułatwiająca wprowadzanie cewników; sterylne;
-mogą posiadać znacznik rtg wzdłuż całego katetera oraz znacznik rtg, określajace położenie otworów drenażowych,                   
- w rozmiarach: 3,0; 3,5; 4,0; 4,5; 5,0; 5,5; 6,0; 6,5; 7,0; 7,5; 8,0;  8,5; 9,0; 9,5;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</si>
</sst>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Calibri"/>
      <family val="2"/>
      <charset val="1"/>
    </font>
    <font>
      <b/>
      <sz val="11"/>
      <name val="Calibri"/>
      <family val="2"/>
      <charset val="1"/>
    </font>
    <font>
      <b/>
      <sz val="9"/>
      <color rgb="FF000000"/>
      <name val="Tahoma"/>
      <family val="2"/>
      <charset val="1"/>
    </font>
    <font>
      <sz val="10"/>
      <color rgb="FF000000"/>
      <name val="Tahoma"/>
      <family val="2"/>
      <charset val="1"/>
    </font>
    <font>
      <sz val="9"/>
      <color rgb="FF000000"/>
      <name val="Tahoma"/>
      <family val="2"/>
      <charset val="1"/>
    </font>
    <font>
      <sz val="10"/>
      <name val="Tahoma"/>
      <family val="2"/>
      <charset val="1"/>
    </font>
    <font>
      <b/>
      <sz val="10"/>
      <name val="Tahoma"/>
      <family val="2"/>
      <charset val="238"/>
    </font>
    <font>
      <sz val="10"/>
      <name val="Tahoma"/>
      <family val="2"/>
      <charset val="238"/>
    </font>
    <font>
      <b/>
      <sz val="11"/>
      <name val="Tahoma"/>
      <family val="2"/>
      <charset val="238"/>
    </font>
    <font>
      <sz val="8"/>
      <name val="Tahoma"/>
      <family val="2"/>
      <charset val="1"/>
    </font>
    <font>
      <sz val="10"/>
      <color rgb="FF000000"/>
      <name val="Tahoma"/>
      <family val="2"/>
      <charset val="238"/>
    </font>
    <font>
      <sz val="11"/>
      <name val="Calibri"/>
      <family val="2"/>
      <charset val="238"/>
    </font>
    <font>
      <b/>
      <sz val="8"/>
      <color rgb="FF000000"/>
      <name val="Tahoma"/>
      <family val="2"/>
      <charset val="238"/>
    </font>
    <font>
      <b/>
      <sz val="10"/>
      <color rgb="FF000000"/>
      <name val="Tahoma"/>
      <family val="2"/>
      <charset val="238"/>
    </font>
    <font>
      <b/>
      <sz val="9"/>
      <color rgb="FF000000"/>
      <name val="Tahoma"/>
      <family val="2"/>
      <charset val="238"/>
    </font>
    <font>
      <b/>
      <sz val="9"/>
      <name val="Tahoma"/>
      <family val="2"/>
      <charset val="238"/>
    </font>
    <font>
      <sz val="9"/>
      <color rgb="FF000000"/>
      <name val="Tahoma"/>
      <family val="2"/>
      <charset val="238"/>
    </font>
    <font>
      <b/>
      <sz val="12"/>
      <name val="Calibri"/>
      <family val="2"/>
      <charset val="238"/>
      <scheme val="minor"/>
    </font>
    <font>
      <b/>
      <sz val="12"/>
      <color rgb="FF000000"/>
      <name val="Calibri"/>
      <family val="2"/>
      <charset val="238"/>
      <scheme val="minor"/>
    </font>
    <font>
      <sz val="12"/>
      <color rgb="FF000000"/>
      <name val="Calibri"/>
      <family val="2"/>
      <charset val="238"/>
      <scheme val="minor"/>
    </font>
    <font>
      <sz val="9"/>
      <name val="Tahoma"/>
      <family val="2"/>
      <charset val="23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alignment vertical="center"/>
    </xf>
  </cellStyleXfs>
  <cellXfs count="54">
    <xf numFmtId="0" fontId="0" fillId="0" borderId="0" xfId="0">
      <alignment vertical="center"/>
    </xf>
    <xf numFmtId="0" fontId="5" fillId="0" borderId="0" xfId="0" applyFont="1" applyBorder="1" applyAlignment="1">
      <alignment horizontal="left" vertical="top" wrapText="1"/>
    </xf>
    <xf numFmtId="0" fontId="1" fillId="0" borderId="0" xfId="0" applyFont="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4" fontId="4" fillId="0" borderId="0" xfId="0" applyNumberFormat="1" applyFont="1" applyBorder="1" applyAlignment="1">
      <alignment vertical="center" wrapText="1"/>
    </xf>
    <xf numFmtId="0" fontId="4" fillId="0" borderId="0" xfId="0" applyFont="1" applyBorder="1" applyAlignment="1">
      <alignment vertical="center" wrapText="1"/>
    </xf>
    <xf numFmtId="9" fontId="4" fillId="0" borderId="0" xfId="0" applyNumberFormat="1" applyFont="1" applyBorder="1" applyAlignment="1">
      <alignment horizontal="center" vertical="center" wrapText="1"/>
    </xf>
    <xf numFmtId="0" fontId="4" fillId="0" borderId="0" xfId="0" applyFont="1" applyBorder="1" applyAlignment="1">
      <alignment horizontal="right" vertical="center" wrapText="1"/>
    </xf>
    <xf numFmtId="0" fontId="4" fillId="0" borderId="0" xfId="0" applyFont="1" applyBorder="1" applyAlignment="1">
      <alignment wrapText="1"/>
    </xf>
    <xf numFmtId="0" fontId="0" fillId="0" borderId="0" xfId="0" applyAlignment="1">
      <alignment vertical="center" wrapText="1"/>
    </xf>
    <xf numFmtId="0" fontId="9" fillId="0" borderId="0" xfId="0" applyFont="1" applyAlignment="1">
      <alignment vertical="top" wrapText="1"/>
    </xf>
    <xf numFmtId="0" fontId="9" fillId="0" borderId="0" xfId="0" applyFont="1" applyAlignment="1">
      <alignment vertical="top"/>
    </xf>
    <xf numFmtId="0" fontId="5" fillId="0" borderId="0" xfId="0" applyFont="1" applyAlignment="1">
      <alignment vertical="top"/>
    </xf>
    <xf numFmtId="0" fontId="7" fillId="0" borderId="0" xfId="0" applyFont="1" applyBorder="1" applyAlignment="1">
      <alignment horizontal="left" vertical="top" wrapText="1"/>
    </xf>
    <xf numFmtId="0" fontId="8" fillId="0" borderId="0" xfId="0" applyFont="1" applyAlignment="1">
      <alignment vertical="center" wrapText="1"/>
    </xf>
    <xf numFmtId="0" fontId="14" fillId="0" borderId="0" xfId="0" applyFont="1" applyBorder="1" applyAlignment="1">
      <alignment vertical="center" wrapText="1"/>
    </xf>
    <xf numFmtId="0" fontId="10"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wrapText="1"/>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4" fontId="19" fillId="0" borderId="0" xfId="0" applyNumberFormat="1" applyFont="1" applyAlignment="1">
      <alignment vertical="center" wrapText="1"/>
    </xf>
    <xf numFmtId="0" fontId="19" fillId="0" borderId="0" xfId="0" applyFont="1" applyAlignment="1">
      <alignment vertical="center" wrapText="1"/>
    </xf>
    <xf numFmtId="9" fontId="19" fillId="0" borderId="0" xfId="0" applyNumberFormat="1" applyFont="1" applyAlignment="1">
      <alignment horizontal="center" vertical="center" wrapText="1"/>
    </xf>
    <xf numFmtId="0" fontId="19" fillId="0" borderId="0" xfId="0" applyFont="1" applyAlignment="1">
      <alignment horizontal="right" vertical="center" wrapText="1"/>
    </xf>
    <xf numFmtId="0" fontId="16" fillId="0" borderId="1" xfId="0" applyFont="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top"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wrapText="1"/>
    </xf>
    <xf numFmtId="1" fontId="13"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 fontId="7" fillId="2" borderId="1" xfId="0" applyNumberFormat="1" applyFont="1" applyFill="1" applyBorder="1" applyAlignment="1">
      <alignment horizontal="center" vertical="center" wrapText="1"/>
    </xf>
    <xf numFmtId="4" fontId="7" fillId="0" borderId="1" xfId="0" applyNumberFormat="1" applyFont="1" applyBorder="1" applyAlignment="1">
      <alignment horizontal="center" vertical="center" wrapText="1"/>
    </xf>
    <xf numFmtId="9"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top" wrapText="1"/>
    </xf>
    <xf numFmtId="0" fontId="16" fillId="0" borderId="1" xfId="1" applyFont="1" applyBorder="1" applyAlignment="1">
      <alignment horizontal="left" vertical="center" wrapText="1"/>
    </xf>
    <xf numFmtId="0" fontId="20" fillId="0" borderId="1" xfId="0" applyFont="1" applyBorder="1" applyAlignment="1">
      <alignment horizontal="justify" vertical="center"/>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16" fillId="0" borderId="1" xfId="0" applyFont="1" applyBorder="1" applyAlignment="1">
      <alignment vertical="center" wrapText="1"/>
    </xf>
    <xf numFmtId="4" fontId="15" fillId="0" borderId="1" xfId="0" applyNumberFormat="1" applyFont="1" applyBorder="1" applyAlignment="1">
      <alignment horizontal="center" vertical="top" wrapText="1"/>
    </xf>
    <xf numFmtId="4" fontId="15" fillId="0" borderId="1" xfId="0" applyNumberFormat="1" applyFont="1" applyBorder="1" applyAlignment="1">
      <alignment horizontal="center" vertical="center" wrapText="1"/>
    </xf>
    <xf numFmtId="4" fontId="15" fillId="0" borderId="1" xfId="0" applyNumberFormat="1" applyFont="1" applyBorder="1">
      <alignment vertical="center"/>
    </xf>
    <xf numFmtId="0" fontId="20" fillId="0" borderId="1" xfId="0" applyFont="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18" fillId="0" borderId="0" xfId="0" applyFont="1" applyAlignment="1">
      <alignment horizontal="right" vertical="center" wrapText="1"/>
    </xf>
    <xf numFmtId="0" fontId="17" fillId="0" borderId="0" xfId="0" applyFont="1" applyAlignment="1">
      <alignment horizontal="center" vertical="center" wrapText="1"/>
    </xf>
  </cellXfs>
  <cellStyles count="2">
    <cellStyle name="Excel Built-in Explanatory Text" xfId="1" xr:uid="{00000000-0005-0000-0000-000006000000}"/>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T29"/>
  <sheetViews>
    <sheetView tabSelected="1" view="pageBreakPreview" topLeftCell="A7" zoomScale="106" zoomScaleNormal="106" zoomScaleSheetLayoutView="106" workbookViewId="0">
      <selection activeCell="I8" sqref="I8:I24"/>
    </sheetView>
  </sheetViews>
  <sheetFormatPr defaultColWidth="6.140625" defaultRowHeight="15" x14ac:dyDescent="0.15"/>
  <cols>
    <col min="1" max="1" width="3.5703125" style="2" customWidth="1"/>
    <col min="2" max="2" width="46.85546875" style="3" customWidth="1"/>
    <col min="3" max="3" width="8.7109375" style="4" customWidth="1"/>
    <col min="4" max="4" width="8.5703125" style="4" customWidth="1"/>
    <col min="5" max="5" width="11.28515625" style="5" customWidth="1"/>
    <col min="6" max="6" width="11.42578125" style="6" customWidth="1"/>
    <col min="7" max="7" width="7.42578125" style="7" customWidth="1"/>
    <col min="8" max="8" width="10.7109375" style="8" customWidth="1"/>
    <col min="9" max="9" width="12.140625" style="6" customWidth="1"/>
    <col min="10" max="10" width="21" style="9" customWidth="1"/>
    <col min="11" max="238" width="6.140625" style="9"/>
    <col min="239" max="997" width="6.140625" style="10"/>
    <col min="1010" max="1022" width="7.7109375" customWidth="1"/>
    <col min="1024" max="1024" width="11.5703125" customWidth="1"/>
  </cols>
  <sheetData>
    <row r="1" spans="1:1008" ht="21" customHeight="1" x14ac:dyDescent="0.15">
      <c r="A1" s="20"/>
      <c r="B1" s="21"/>
      <c r="C1" s="22"/>
      <c r="D1" s="22"/>
      <c r="E1" s="23"/>
      <c r="F1" s="24"/>
      <c r="G1" s="25"/>
      <c r="H1" s="26"/>
      <c r="I1" s="52" t="s">
        <v>24</v>
      </c>
      <c r="J1" s="52"/>
    </row>
    <row r="2" spans="1:1008" ht="19.5" customHeight="1" x14ac:dyDescent="0.15">
      <c r="A2" s="20"/>
      <c r="B2" s="21"/>
      <c r="C2" s="22"/>
      <c r="D2" s="22"/>
      <c r="E2" s="23"/>
      <c r="F2" s="24"/>
      <c r="G2" s="52" t="s">
        <v>23</v>
      </c>
      <c r="H2" s="52"/>
      <c r="I2" s="52"/>
      <c r="J2" s="52"/>
    </row>
    <row r="3" spans="1:1008" ht="24" customHeight="1" x14ac:dyDescent="0.15">
      <c r="A3" s="53" t="s">
        <v>22</v>
      </c>
      <c r="B3" s="53"/>
      <c r="C3" s="53"/>
      <c r="D3" s="53"/>
      <c r="E3" s="53"/>
      <c r="F3" s="53"/>
      <c r="G3" s="53"/>
      <c r="H3" s="53"/>
      <c r="I3" s="53"/>
      <c r="J3" s="53"/>
    </row>
    <row r="4" spans="1:1008" s="10" customFormat="1" ht="324" customHeight="1" x14ac:dyDescent="0.25">
      <c r="A4" s="2"/>
      <c r="B4" s="50" t="s">
        <v>27</v>
      </c>
      <c r="C4" s="51"/>
      <c r="D4" s="51"/>
      <c r="E4" s="51"/>
      <c r="F4" s="51"/>
      <c r="G4" s="51"/>
      <c r="H4" s="51"/>
      <c r="I4" s="51"/>
      <c r="J4" s="51"/>
    </row>
    <row r="5" spans="1:1008" s="10" customFormat="1" ht="93.75" customHeight="1" x14ac:dyDescent="0.25">
      <c r="A5" s="2"/>
      <c r="B5" s="14"/>
      <c r="C5" s="1"/>
      <c r="D5" s="1"/>
      <c r="E5" s="1"/>
      <c r="F5" s="1"/>
      <c r="G5" s="1"/>
      <c r="H5" s="1"/>
      <c r="I5" s="1"/>
      <c r="J5" s="1"/>
    </row>
    <row r="6" spans="1:1008" s="11" customFormat="1" ht="67.5" customHeight="1" x14ac:dyDescent="0.25">
      <c r="A6" s="28" t="s">
        <v>0</v>
      </c>
      <c r="B6" s="28" t="s">
        <v>1</v>
      </c>
      <c r="C6" s="29" t="s">
        <v>28</v>
      </c>
      <c r="D6" s="29" t="s">
        <v>29</v>
      </c>
      <c r="E6" s="29" t="s">
        <v>30</v>
      </c>
      <c r="F6" s="29" t="s">
        <v>2</v>
      </c>
      <c r="G6" s="29" t="s">
        <v>3</v>
      </c>
      <c r="H6" s="29" t="s">
        <v>4</v>
      </c>
      <c r="I6" s="29" t="s">
        <v>5</v>
      </c>
      <c r="J6" s="29" t="s">
        <v>6</v>
      </c>
      <c r="ALJ6" s="12"/>
      <c r="ALK6" s="12"/>
      <c r="ALL6" s="12"/>
      <c r="ALM6" s="12"/>
      <c r="ALN6" s="12"/>
      <c r="ALO6" s="12"/>
      <c r="ALP6" s="12"/>
      <c r="ALQ6" s="12"/>
      <c r="ALR6" s="12"/>
      <c r="ALS6" s="12"/>
      <c r="ALT6" s="12"/>
    </row>
    <row r="7" spans="1:1008" x14ac:dyDescent="0.15">
      <c r="A7" s="30">
        <v>1</v>
      </c>
      <c r="B7" s="31">
        <v>2</v>
      </c>
      <c r="C7" s="32">
        <v>3</v>
      </c>
      <c r="D7" s="32">
        <v>4</v>
      </c>
      <c r="E7" s="33">
        <v>5</v>
      </c>
      <c r="F7" s="31">
        <v>6</v>
      </c>
      <c r="G7" s="33">
        <v>7</v>
      </c>
      <c r="H7" s="31">
        <v>8</v>
      </c>
      <c r="I7" s="31">
        <v>9</v>
      </c>
      <c r="J7" s="31">
        <v>10</v>
      </c>
      <c r="ALJ7" s="13"/>
      <c r="ALK7" s="13"/>
      <c r="ALL7" s="13"/>
      <c r="ALM7" s="13"/>
      <c r="ALN7" s="13"/>
      <c r="ALO7" s="13"/>
      <c r="ALP7" s="13"/>
      <c r="ALQ7" s="13"/>
      <c r="ALR7" s="13"/>
      <c r="ALS7" s="13"/>
      <c r="ALT7" s="13"/>
    </row>
    <row r="8" spans="1:1008" ht="191.25" x14ac:dyDescent="0.15">
      <c r="A8" s="34">
        <v>1</v>
      </c>
      <c r="B8" s="49" t="s">
        <v>32</v>
      </c>
      <c r="C8" s="35">
        <v>1</v>
      </c>
      <c r="D8" s="36">
        <v>2200</v>
      </c>
      <c r="E8" s="37"/>
      <c r="F8" s="38">
        <f>ROUND(D8*E8,2)</f>
        <v>0</v>
      </c>
      <c r="G8" s="39"/>
      <c r="H8" s="38">
        <f>ROUND(F8+(F8*G8),2)</f>
        <v>0</v>
      </c>
      <c r="I8" s="38">
        <f>ROUND(H8/D8,2)</f>
        <v>0</v>
      </c>
      <c r="J8" s="40"/>
      <c r="ALJ8" s="13"/>
      <c r="ALK8" s="13"/>
      <c r="ALL8" s="13"/>
      <c r="ALM8" s="13"/>
      <c r="ALN8" s="13"/>
      <c r="ALO8" s="13"/>
      <c r="ALP8" s="13"/>
      <c r="ALQ8" s="13"/>
      <c r="ALR8" s="13"/>
      <c r="ALS8" s="13"/>
      <c r="ALT8" s="13"/>
    </row>
    <row r="9" spans="1:1008" ht="112.5" x14ac:dyDescent="0.15">
      <c r="A9" s="34">
        <f>A8+1</f>
        <v>2</v>
      </c>
      <c r="B9" s="41" t="s">
        <v>26</v>
      </c>
      <c r="C9" s="35">
        <v>1</v>
      </c>
      <c r="D9" s="36">
        <v>50</v>
      </c>
      <c r="E9" s="37"/>
      <c r="F9" s="38">
        <f t="shared" ref="F9:F24" si="0">ROUND(D9*E9,2)</f>
        <v>0</v>
      </c>
      <c r="G9" s="39"/>
      <c r="H9" s="38">
        <f t="shared" ref="H9:H24" si="1">ROUND(F9+(F9*G9),2)</f>
        <v>0</v>
      </c>
      <c r="I9" s="38">
        <f t="shared" ref="I9:I24" si="2">ROUND(H9/D9,2)</f>
        <v>0</v>
      </c>
      <c r="J9" s="40"/>
      <c r="ALJ9" s="13"/>
      <c r="ALK9" s="13"/>
      <c r="ALL9" s="13"/>
      <c r="ALM9" s="13"/>
      <c r="ALN9" s="13"/>
      <c r="ALO9" s="13"/>
      <c r="ALP9" s="13"/>
      <c r="ALQ9" s="13"/>
      <c r="ALR9" s="13"/>
      <c r="ALS9" s="13"/>
      <c r="ALT9" s="13"/>
    </row>
    <row r="10" spans="1:1008" ht="180" x14ac:dyDescent="0.15">
      <c r="A10" s="34">
        <f t="shared" ref="A10:A24" si="3">A9+1</f>
        <v>3</v>
      </c>
      <c r="B10" s="42" t="s">
        <v>31</v>
      </c>
      <c r="C10" s="35">
        <v>1</v>
      </c>
      <c r="D10" s="36">
        <v>8000</v>
      </c>
      <c r="E10" s="37"/>
      <c r="F10" s="38">
        <f t="shared" si="0"/>
        <v>0</v>
      </c>
      <c r="G10" s="39"/>
      <c r="H10" s="38">
        <f>ROUND(F10+(F10*G10),2)</f>
        <v>0</v>
      </c>
      <c r="I10" s="38">
        <f t="shared" si="2"/>
        <v>0</v>
      </c>
      <c r="J10" s="40"/>
      <c r="ALJ10" s="13"/>
      <c r="ALK10" s="13"/>
      <c r="ALL10" s="13"/>
      <c r="ALM10" s="13"/>
      <c r="ALN10" s="13"/>
      <c r="ALO10" s="13"/>
      <c r="ALP10" s="13"/>
      <c r="ALQ10" s="13"/>
      <c r="ALR10" s="13"/>
      <c r="ALS10" s="13"/>
      <c r="ALT10" s="13"/>
    </row>
    <row r="11" spans="1:1008" ht="118.5" customHeight="1" x14ac:dyDescent="0.15">
      <c r="A11" s="34">
        <f t="shared" si="3"/>
        <v>4</v>
      </c>
      <c r="B11" s="43" t="s">
        <v>18</v>
      </c>
      <c r="C11" s="35">
        <v>1</v>
      </c>
      <c r="D11" s="36">
        <v>2000</v>
      </c>
      <c r="E11" s="37"/>
      <c r="F11" s="38">
        <f t="shared" si="0"/>
        <v>0</v>
      </c>
      <c r="G11" s="39"/>
      <c r="H11" s="38">
        <f t="shared" si="1"/>
        <v>0</v>
      </c>
      <c r="I11" s="38">
        <f t="shared" si="2"/>
        <v>0</v>
      </c>
      <c r="J11" s="40"/>
      <c r="ALJ11" s="13"/>
      <c r="ALK11" s="13"/>
      <c r="ALL11" s="13"/>
      <c r="ALM11" s="13"/>
      <c r="ALN11" s="13"/>
      <c r="ALO11" s="13"/>
      <c r="ALP11" s="13"/>
      <c r="ALQ11" s="13"/>
      <c r="ALR11" s="13"/>
      <c r="ALS11" s="13"/>
      <c r="ALT11" s="13"/>
    </row>
    <row r="12" spans="1:1008" ht="101.25" x14ac:dyDescent="0.15">
      <c r="A12" s="34">
        <f t="shared" si="3"/>
        <v>5</v>
      </c>
      <c r="B12" s="44" t="s">
        <v>12</v>
      </c>
      <c r="C12" s="35">
        <v>1</v>
      </c>
      <c r="D12" s="36">
        <v>800</v>
      </c>
      <c r="E12" s="37"/>
      <c r="F12" s="38">
        <f t="shared" si="0"/>
        <v>0</v>
      </c>
      <c r="G12" s="39"/>
      <c r="H12" s="38">
        <f t="shared" si="1"/>
        <v>0</v>
      </c>
      <c r="I12" s="38">
        <f t="shared" si="2"/>
        <v>0</v>
      </c>
      <c r="J12" s="40"/>
      <c r="ALJ12" s="13"/>
      <c r="ALK12" s="13"/>
      <c r="ALL12" s="13"/>
      <c r="ALM12" s="13"/>
      <c r="ALN12" s="13"/>
      <c r="ALO12" s="13"/>
      <c r="ALP12" s="13"/>
      <c r="ALQ12" s="13"/>
      <c r="ALR12" s="13"/>
      <c r="ALS12" s="13"/>
      <c r="ALT12" s="13"/>
    </row>
    <row r="13" spans="1:1008" ht="112.5" x14ac:dyDescent="0.15">
      <c r="A13" s="34">
        <f t="shared" si="3"/>
        <v>6</v>
      </c>
      <c r="B13" s="27" t="s">
        <v>19</v>
      </c>
      <c r="C13" s="35">
        <v>1</v>
      </c>
      <c r="D13" s="36">
        <v>1000</v>
      </c>
      <c r="E13" s="37"/>
      <c r="F13" s="38">
        <f t="shared" si="0"/>
        <v>0</v>
      </c>
      <c r="G13" s="39"/>
      <c r="H13" s="38">
        <f t="shared" si="1"/>
        <v>0</v>
      </c>
      <c r="I13" s="38">
        <f t="shared" si="2"/>
        <v>0</v>
      </c>
      <c r="J13" s="40"/>
      <c r="ALJ13" s="13"/>
      <c r="ALK13" s="13"/>
      <c r="ALL13" s="13"/>
      <c r="ALM13" s="13"/>
      <c r="ALN13" s="13"/>
      <c r="ALO13" s="13"/>
      <c r="ALP13" s="13"/>
      <c r="ALQ13" s="13"/>
      <c r="ALR13" s="13"/>
      <c r="ALS13" s="13"/>
      <c r="ALT13" s="13"/>
    </row>
    <row r="14" spans="1:1008" ht="56.25" x14ac:dyDescent="0.15">
      <c r="A14" s="34">
        <f t="shared" si="3"/>
        <v>7</v>
      </c>
      <c r="B14" s="27" t="s">
        <v>13</v>
      </c>
      <c r="C14" s="35">
        <v>1</v>
      </c>
      <c r="D14" s="36">
        <v>4000</v>
      </c>
      <c r="E14" s="37"/>
      <c r="F14" s="38">
        <f t="shared" si="0"/>
        <v>0</v>
      </c>
      <c r="G14" s="39"/>
      <c r="H14" s="38">
        <f t="shared" si="1"/>
        <v>0</v>
      </c>
      <c r="I14" s="38">
        <f t="shared" si="2"/>
        <v>0</v>
      </c>
      <c r="J14" s="40"/>
      <c r="ALJ14" s="13"/>
      <c r="ALK14" s="13"/>
      <c r="ALL14" s="13"/>
      <c r="ALM14" s="13"/>
      <c r="ALN14" s="13"/>
      <c r="ALO14" s="13"/>
      <c r="ALP14" s="13"/>
      <c r="ALQ14" s="13"/>
      <c r="ALR14" s="13"/>
      <c r="ALS14" s="13"/>
      <c r="ALT14" s="13"/>
    </row>
    <row r="15" spans="1:1008" ht="45" x14ac:dyDescent="0.15">
      <c r="A15" s="34">
        <f t="shared" si="3"/>
        <v>8</v>
      </c>
      <c r="B15" s="45" t="s">
        <v>14</v>
      </c>
      <c r="C15" s="35">
        <v>1</v>
      </c>
      <c r="D15" s="36">
        <v>300</v>
      </c>
      <c r="E15" s="37"/>
      <c r="F15" s="38">
        <f t="shared" si="0"/>
        <v>0</v>
      </c>
      <c r="G15" s="39"/>
      <c r="H15" s="38">
        <f t="shared" si="1"/>
        <v>0</v>
      </c>
      <c r="I15" s="38">
        <f t="shared" si="2"/>
        <v>0</v>
      </c>
      <c r="J15" s="40"/>
      <c r="ALJ15" s="13"/>
      <c r="ALK15" s="13"/>
      <c r="ALL15" s="13"/>
      <c r="ALM15" s="13"/>
      <c r="ALN15" s="13"/>
      <c r="ALO15" s="13"/>
      <c r="ALP15" s="13"/>
      <c r="ALQ15" s="13"/>
      <c r="ALR15" s="13"/>
      <c r="ALS15" s="13"/>
      <c r="ALT15" s="13"/>
    </row>
    <row r="16" spans="1:1008" ht="123.75" x14ac:dyDescent="0.15">
      <c r="A16" s="34">
        <f t="shared" si="3"/>
        <v>9</v>
      </c>
      <c r="B16" s="45" t="s">
        <v>15</v>
      </c>
      <c r="C16" s="35">
        <v>1</v>
      </c>
      <c r="D16" s="36">
        <v>1000</v>
      </c>
      <c r="E16" s="37"/>
      <c r="F16" s="38">
        <f t="shared" si="0"/>
        <v>0</v>
      </c>
      <c r="G16" s="39"/>
      <c r="H16" s="38">
        <f t="shared" si="1"/>
        <v>0</v>
      </c>
      <c r="I16" s="38">
        <f t="shared" si="2"/>
        <v>0</v>
      </c>
      <c r="J16" s="40"/>
      <c r="ALJ16" s="13"/>
      <c r="ALK16" s="13"/>
      <c r="ALL16" s="13"/>
      <c r="ALM16" s="13"/>
      <c r="ALN16" s="13"/>
      <c r="ALO16" s="13"/>
      <c r="ALP16" s="13"/>
      <c r="ALQ16" s="13"/>
      <c r="ALR16" s="13"/>
      <c r="ALS16" s="13"/>
      <c r="ALT16" s="13"/>
    </row>
    <row r="17" spans="1:1008" ht="67.5" x14ac:dyDescent="0.15">
      <c r="A17" s="34">
        <f t="shared" si="3"/>
        <v>10</v>
      </c>
      <c r="B17" s="27" t="s">
        <v>16</v>
      </c>
      <c r="C17" s="35">
        <v>1</v>
      </c>
      <c r="D17" s="36">
        <v>50</v>
      </c>
      <c r="E17" s="37"/>
      <c r="F17" s="38">
        <f t="shared" si="0"/>
        <v>0</v>
      </c>
      <c r="G17" s="39"/>
      <c r="H17" s="38">
        <f t="shared" si="1"/>
        <v>0</v>
      </c>
      <c r="I17" s="38">
        <f t="shared" si="2"/>
        <v>0</v>
      </c>
      <c r="J17" s="40"/>
      <c r="ALJ17" s="13"/>
      <c r="ALK17" s="13"/>
      <c r="ALL17" s="13"/>
      <c r="ALM17" s="13"/>
      <c r="ALN17" s="13"/>
      <c r="ALO17" s="13"/>
      <c r="ALP17" s="13"/>
      <c r="ALQ17" s="13"/>
      <c r="ALR17" s="13"/>
      <c r="ALS17" s="13"/>
      <c r="ALT17" s="13"/>
    </row>
    <row r="18" spans="1:1008" ht="157.5" x14ac:dyDescent="0.15">
      <c r="A18" s="34">
        <f t="shared" si="3"/>
        <v>11</v>
      </c>
      <c r="B18" s="27" t="s">
        <v>25</v>
      </c>
      <c r="C18" s="35">
        <v>1</v>
      </c>
      <c r="D18" s="36">
        <v>120</v>
      </c>
      <c r="E18" s="37"/>
      <c r="F18" s="38">
        <f t="shared" si="0"/>
        <v>0</v>
      </c>
      <c r="G18" s="39"/>
      <c r="H18" s="38">
        <f t="shared" si="1"/>
        <v>0</v>
      </c>
      <c r="I18" s="38">
        <f t="shared" si="2"/>
        <v>0</v>
      </c>
      <c r="J18" s="40"/>
      <c r="ALJ18" s="13"/>
      <c r="ALK18" s="13"/>
      <c r="ALL18" s="13"/>
      <c r="ALM18" s="13"/>
      <c r="ALN18" s="13"/>
      <c r="ALO18" s="13"/>
      <c r="ALP18" s="13"/>
      <c r="ALQ18" s="13"/>
      <c r="ALR18" s="13"/>
      <c r="ALS18" s="13"/>
      <c r="ALT18" s="13"/>
    </row>
    <row r="19" spans="1:1008" ht="144.75" customHeight="1" x14ac:dyDescent="0.15">
      <c r="A19" s="34">
        <f t="shared" si="3"/>
        <v>12</v>
      </c>
      <c r="B19" s="27" t="s">
        <v>20</v>
      </c>
      <c r="C19" s="35">
        <v>1</v>
      </c>
      <c r="D19" s="36">
        <v>120</v>
      </c>
      <c r="E19" s="37"/>
      <c r="F19" s="38">
        <f t="shared" si="0"/>
        <v>0</v>
      </c>
      <c r="G19" s="39"/>
      <c r="H19" s="38">
        <f t="shared" si="1"/>
        <v>0</v>
      </c>
      <c r="I19" s="38">
        <f t="shared" si="2"/>
        <v>0</v>
      </c>
      <c r="J19" s="40"/>
      <c r="ALJ19" s="13"/>
      <c r="ALK19" s="13"/>
      <c r="ALL19" s="13"/>
      <c r="ALM19" s="13"/>
      <c r="ALN19" s="13"/>
      <c r="ALO19" s="13"/>
      <c r="ALP19" s="13"/>
      <c r="ALQ19" s="13"/>
      <c r="ALR19" s="13"/>
      <c r="ALS19" s="13"/>
      <c r="ALT19" s="13"/>
    </row>
    <row r="20" spans="1:1008" ht="123.75" x14ac:dyDescent="0.15">
      <c r="A20" s="34">
        <f t="shared" si="3"/>
        <v>13</v>
      </c>
      <c r="B20" s="27" t="s">
        <v>7</v>
      </c>
      <c r="C20" s="35">
        <v>1</v>
      </c>
      <c r="D20" s="36">
        <v>40</v>
      </c>
      <c r="E20" s="37"/>
      <c r="F20" s="38">
        <f t="shared" si="0"/>
        <v>0</v>
      </c>
      <c r="G20" s="39"/>
      <c r="H20" s="38">
        <f t="shared" si="1"/>
        <v>0</v>
      </c>
      <c r="I20" s="38">
        <f t="shared" si="2"/>
        <v>0</v>
      </c>
      <c r="J20" s="40"/>
      <c r="ALJ20" s="13"/>
      <c r="ALK20" s="13"/>
      <c r="ALL20" s="13"/>
      <c r="ALM20" s="13"/>
      <c r="ALN20" s="13"/>
      <c r="ALO20" s="13"/>
      <c r="ALP20" s="13"/>
      <c r="ALQ20" s="13"/>
      <c r="ALR20" s="13"/>
      <c r="ALS20" s="13"/>
      <c r="ALT20" s="13"/>
    </row>
    <row r="21" spans="1:1008" ht="230.25" customHeight="1" x14ac:dyDescent="0.15">
      <c r="A21" s="34">
        <f t="shared" si="3"/>
        <v>14</v>
      </c>
      <c r="B21" s="27" t="s">
        <v>17</v>
      </c>
      <c r="C21" s="35">
        <v>1</v>
      </c>
      <c r="D21" s="36">
        <v>300</v>
      </c>
      <c r="E21" s="37"/>
      <c r="F21" s="38">
        <f t="shared" si="0"/>
        <v>0</v>
      </c>
      <c r="G21" s="39"/>
      <c r="H21" s="38">
        <f t="shared" si="1"/>
        <v>0</v>
      </c>
      <c r="I21" s="38">
        <f t="shared" si="2"/>
        <v>0</v>
      </c>
      <c r="J21" s="40"/>
      <c r="ALJ21" s="13"/>
      <c r="ALK21" s="13"/>
      <c r="ALL21" s="13"/>
      <c r="ALM21" s="13"/>
      <c r="ALN21" s="13"/>
      <c r="ALO21" s="13"/>
      <c r="ALP21" s="13"/>
      <c r="ALQ21" s="13"/>
      <c r="ALR21" s="13"/>
      <c r="ALS21" s="13"/>
      <c r="ALT21" s="13"/>
    </row>
    <row r="22" spans="1:1008" ht="255" customHeight="1" x14ac:dyDescent="0.15">
      <c r="A22" s="34">
        <f t="shared" si="3"/>
        <v>15</v>
      </c>
      <c r="B22" s="27" t="s">
        <v>21</v>
      </c>
      <c r="C22" s="35">
        <v>1</v>
      </c>
      <c r="D22" s="36">
        <v>960</v>
      </c>
      <c r="E22" s="37"/>
      <c r="F22" s="38">
        <f t="shared" si="0"/>
        <v>0</v>
      </c>
      <c r="G22" s="39"/>
      <c r="H22" s="38">
        <f t="shared" si="1"/>
        <v>0</v>
      </c>
      <c r="I22" s="38">
        <f t="shared" si="2"/>
        <v>0</v>
      </c>
      <c r="J22" s="40"/>
      <c r="ALJ22" s="13"/>
      <c r="ALK22" s="13"/>
      <c r="ALL22" s="13"/>
      <c r="ALM22" s="13"/>
      <c r="ALN22" s="13"/>
      <c r="ALO22" s="13"/>
      <c r="ALP22" s="13"/>
      <c r="ALQ22" s="13"/>
      <c r="ALR22" s="13"/>
      <c r="ALS22" s="13"/>
      <c r="ALT22" s="13"/>
    </row>
    <row r="23" spans="1:1008" ht="24.75" customHeight="1" x14ac:dyDescent="0.15">
      <c r="A23" s="34">
        <f t="shared" si="3"/>
        <v>16</v>
      </c>
      <c r="B23" s="27" t="s">
        <v>8</v>
      </c>
      <c r="C23" s="35">
        <v>1</v>
      </c>
      <c r="D23" s="36">
        <v>16800</v>
      </c>
      <c r="E23" s="37"/>
      <c r="F23" s="38">
        <f t="shared" si="0"/>
        <v>0</v>
      </c>
      <c r="G23" s="39"/>
      <c r="H23" s="38">
        <f t="shared" si="1"/>
        <v>0</v>
      </c>
      <c r="I23" s="38">
        <f t="shared" si="2"/>
        <v>0</v>
      </c>
      <c r="J23" s="40"/>
      <c r="ALJ23" s="13"/>
      <c r="ALK23" s="13"/>
      <c r="ALL23" s="13"/>
      <c r="ALM23" s="13"/>
      <c r="ALN23" s="13"/>
      <c r="ALO23" s="13"/>
      <c r="ALP23" s="13"/>
      <c r="ALQ23" s="13"/>
      <c r="ALR23" s="13"/>
      <c r="ALS23" s="13"/>
      <c r="ALT23" s="13"/>
    </row>
    <row r="24" spans="1:1008" ht="33.75" x14ac:dyDescent="0.15">
      <c r="A24" s="34">
        <f t="shared" si="3"/>
        <v>17</v>
      </c>
      <c r="B24" s="27" t="s">
        <v>9</v>
      </c>
      <c r="C24" s="35">
        <v>1</v>
      </c>
      <c r="D24" s="36">
        <v>4120</v>
      </c>
      <c r="E24" s="37"/>
      <c r="F24" s="38">
        <f t="shared" si="0"/>
        <v>0</v>
      </c>
      <c r="G24" s="39"/>
      <c r="H24" s="38">
        <f t="shared" si="1"/>
        <v>0</v>
      </c>
      <c r="I24" s="38">
        <f t="shared" si="2"/>
        <v>0</v>
      </c>
      <c r="J24" s="40"/>
      <c r="ALJ24" s="13"/>
      <c r="ALK24" s="13"/>
      <c r="ALL24" s="13"/>
      <c r="ALM24" s="13"/>
      <c r="ALN24" s="13"/>
      <c r="ALO24" s="13"/>
      <c r="ALP24" s="13"/>
      <c r="ALQ24" s="13"/>
      <c r="ALR24" s="13"/>
      <c r="ALS24" s="13"/>
      <c r="ALT24" s="13"/>
    </row>
    <row r="25" spans="1:1008" ht="22.5" x14ac:dyDescent="0.15">
      <c r="A25" s="15"/>
      <c r="B25" s="16"/>
      <c r="C25" s="17"/>
      <c r="D25" s="17"/>
      <c r="E25" s="46" t="s">
        <v>10</v>
      </c>
      <c r="F25" s="47">
        <f>SUM(F8:F24)</f>
        <v>0</v>
      </c>
      <c r="G25" s="46" t="s">
        <v>11</v>
      </c>
      <c r="H25" s="48">
        <f>SUM(H8:H24)</f>
        <v>0</v>
      </c>
      <c r="I25" s="18"/>
      <c r="J25" s="19"/>
      <c r="ID25" s="10"/>
    </row>
    <row r="29" spans="1:1008" ht="16.7" customHeight="1" x14ac:dyDescent="0.15"/>
  </sheetData>
  <mergeCells count="4">
    <mergeCell ref="B4:J4"/>
    <mergeCell ref="I1:J1"/>
    <mergeCell ref="G2:J2"/>
    <mergeCell ref="A3:J3"/>
  </mergeCells>
  <printOptions horizontalCentered="1"/>
  <pageMargins left="0.23622047244094491" right="0.23622047244094491" top="0.55118110236220474" bottom="0.35433070866141736" header="0.11811023622047245" footer="0.11811023622047245"/>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784</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Rzezwicka, Joanna {DEEP~Warsaw Dia}</dc:creator>
  <dc:description/>
  <cp:lastModifiedBy>Anna Massier</cp:lastModifiedBy>
  <cp:revision>68</cp:revision>
  <cp:lastPrinted>2022-07-21T06:27:06Z</cp:lastPrinted>
  <dcterms:created xsi:type="dcterms:W3CDTF">2019-02-04T11:59:38Z</dcterms:created>
  <dcterms:modified xsi:type="dcterms:W3CDTF">2022-07-21T06:28:13Z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